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6465" tabRatio="500" activeTab="2"/>
  </bookViews>
  <sheets>
    <sheet name="Tabelle1" sheetId="1" r:id="rId1"/>
    <sheet name="third_full" sheetId="3" r:id="rId2"/>
    <sheet name="data" sheetId="5" r:id="rId3"/>
    <sheet name="third_presentation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4" l="1"/>
  <c r="H14" i="4"/>
  <c r="G14" i="4"/>
  <c r="F14" i="4"/>
  <c r="I13" i="4"/>
  <c r="H13" i="4"/>
  <c r="F13" i="4"/>
  <c r="N16" i="3"/>
  <c r="L16" i="3"/>
  <c r="K16" i="3"/>
  <c r="J16" i="3"/>
  <c r="M15" i="3"/>
  <c r="L15" i="3"/>
  <c r="J15" i="3"/>
  <c r="M16" i="1"/>
  <c r="L16" i="1"/>
  <c r="K16" i="1"/>
  <c r="J16" i="1"/>
  <c r="N15" i="1"/>
  <c r="M15" i="1"/>
  <c r="L15" i="1"/>
  <c r="J15" i="1"/>
</calcChain>
</file>

<file path=xl/sharedStrings.xml><?xml version="1.0" encoding="utf-8"?>
<sst xmlns="http://schemas.openxmlformats.org/spreadsheetml/2006/main" count="328" uniqueCount="63">
  <si>
    <t>Component</t>
  </si>
  <si>
    <t>C_D+Z (Basecase)</t>
  </si>
  <si>
    <t>f (Basecase)</t>
  </si>
  <si>
    <t>C_D+Z (1. Iteration)</t>
  </si>
  <si>
    <t>f (1. Iteration)</t>
  </si>
  <si>
    <t>C_D+Z (2. Iteration)</t>
  </si>
  <si>
    <t>f (2. Iteration)</t>
  </si>
  <si>
    <t>Objective</t>
  </si>
  <si>
    <t>air ratio</t>
  </si>
  <si>
    <t>pressure ratio</t>
  </si>
  <si>
    <t>number of collectors</t>
  </si>
  <si>
    <t>HRSG Pressure</t>
  </si>
  <si>
    <t>Pinchpoint Temperature EVAP_HP</t>
  </si>
  <si>
    <t>Initial Values</t>
  </si>
  <si>
    <t>ε_k ↑</t>
  </si>
  <si>
    <t>GT_CC</t>
  </si>
  <si>
    <t>3983.5492</t>
  </si>
  <si>
    <t>0.0374385</t>
  </si>
  <si>
    <t>↓</t>
  </si>
  <si>
    <t>-</t>
  </si>
  <si>
    <t>Z_k ↓</t>
  </si>
  <si>
    <t>GT_EXP</t>
  </si>
  <si>
    <t>1990.4904</t>
  </si>
  <si>
    <t>0.6868151</t>
  </si>
  <si>
    <t>↑</t>
  </si>
  <si>
    <t>GT_COMP</t>
  </si>
  <si>
    <t>1104.3508</t>
  </si>
  <si>
    <t>0.6063727</t>
  </si>
  <si>
    <t>EVAP_HP</t>
  </si>
  <si>
    <t>388.9414</t>
  </si>
  <si>
    <t>0.3302018</t>
  </si>
  <si>
    <t>LP_ST</t>
  </si>
  <si>
    <t>361.05489</t>
  </si>
  <si>
    <t>0.3136337</t>
  </si>
  <si>
    <t>GEN_GT</t>
  </si>
  <si>
    <t>326.6716</t>
  </si>
  <si>
    <t>0.578996</t>
  </si>
  <si>
    <t>SOLARFIELD</t>
  </si>
  <si>
    <t>303.84291</t>
  </si>
  <si>
    <t>0.93</t>
  </si>
  <si>
    <t>SH_HP</t>
  </si>
  <si>
    <t>298.24422</t>
  </si>
  <si>
    <t>0.3059829</t>
  </si>
  <si>
    <t>HP_ST</t>
  </si>
  <si>
    <t>230.20558</t>
  </si>
  <si>
    <t>0.5201191</t>
  </si>
  <si>
    <t>GEN_ST</t>
  </si>
  <si>
    <t>228.7952</t>
  </si>
  <si>
    <t>0.6228773</t>
  </si>
  <si>
    <t>sum of C_D+Z (increasing DV)</t>
  </si>
  <si>
    <t>sum of C_D+Z (decreasing DV)</t>
  </si>
  <si>
    <t>Suggestion</t>
  </si>
  <si>
    <t>New Value</t>
  </si>
  <si>
    <t>f ( 2nd  Iteration)</t>
  </si>
  <si>
    <t>C_D+Z (2nd Iteration)</t>
  </si>
  <si>
    <t>Air ratio</t>
  </si>
  <si>
    <t>Pressure ratio</t>
  </si>
  <si>
    <t>Number of collectors</t>
  </si>
  <si>
    <t>Sum of combined costs (increasing DV)</t>
  </si>
  <si>
    <t>Sum of combined costs (decreasing DV)</t>
  </si>
  <si>
    <t xml:space="preserve">Decision Variables </t>
  </si>
  <si>
    <t xml:space="preserve">Initial Variables </t>
  </si>
  <si>
    <t xml:space="preserve">New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</si>
</sst>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11" applyNumberFormat="0" applyFill="0" applyAlignment="0" applyProtection="0"/>
  </cellStyleXfs>
  <cellXfs count="56">
    <xf numFmtId="0" fontId="0" fillId="0" borderId="0" xfId="0"/>
    <xf numFmtId="0" fontId="0" fillId="0" borderId="10" xfId="0" applyFont="1" applyBorder="1" applyAlignment="1" applyProtection="1">
      <alignment horizontal="right"/>
    </xf>
    <xf numFmtId="0" fontId="0" fillId="0" borderId="9" xfId="0" applyFont="1" applyBorder="1" applyAlignment="1" applyProtection="1">
      <alignment horizontal="right" vertical="center"/>
    </xf>
    <xf numFmtId="0" fontId="0" fillId="0" borderId="6" xfId="0" applyFont="1" applyBorder="1" applyAlignment="1" applyProtection="1">
      <alignment horizontal="left" vertical="center"/>
    </xf>
    <xf numFmtId="0" fontId="0" fillId="0" borderId="0" xfId="0" applyAlignment="1" applyProtection="1"/>
    <xf numFmtId="0" fontId="0" fillId="0" borderId="1" xfId="0" applyBorder="1" applyAlignment="1" applyProtection="1"/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 wrapText="1"/>
    </xf>
    <xf numFmtId="0" fontId="0" fillId="0" borderId="3" xfId="0" applyBorder="1" applyAlignment="1" applyProtection="1"/>
    <xf numFmtId="0" fontId="0" fillId="0" borderId="4" xfId="0" applyFont="1" applyBorder="1" applyAlignment="1" applyProtection="1"/>
    <xf numFmtId="0" fontId="0" fillId="0" borderId="5" xfId="0" applyBorder="1" applyAlignment="1" applyProtection="1"/>
    <xf numFmtId="0" fontId="0" fillId="0" borderId="6" xfId="0" applyBorder="1" applyAlignment="1" applyProtection="1">
      <alignment horizontal="center"/>
    </xf>
    <xf numFmtId="0" fontId="2" fillId="0" borderId="0" xfId="0" applyFont="1" applyAlignment="1" applyProtection="1"/>
    <xf numFmtId="0" fontId="0" fillId="0" borderId="0" xfId="0" applyFont="1" applyAlignment="1" applyProtection="1"/>
    <xf numFmtId="2" fontId="3" fillId="0" borderId="0" xfId="0" applyNumberFormat="1" applyFont="1" applyAlignment="1" applyProtection="1"/>
    <xf numFmtId="164" fontId="3" fillId="0" borderId="0" xfId="0" applyNumberFormat="1" applyFont="1" applyAlignment="1" applyProtection="1"/>
    <xf numFmtId="0" fontId="0" fillId="0" borderId="0" xfId="0" applyFont="1" applyAlignment="1" applyProtection="1">
      <alignment horizontal="right"/>
    </xf>
    <xf numFmtId="0" fontId="4" fillId="0" borderId="7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8" xfId="0" applyFont="1" applyBorder="1" applyAlignment="1" applyProtection="1">
      <alignment horizontal="center" vertical="center"/>
    </xf>
    <xf numFmtId="2" fontId="0" fillId="0" borderId="0" xfId="0" applyNumberFormat="1" applyFont="1" applyAlignment="1" applyProtection="1"/>
    <xf numFmtId="1" fontId="0" fillId="0" borderId="6" xfId="0" applyNumberForma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6" xfId="0" applyFont="1" applyBorder="1" applyAlignment="1" applyProtection="1">
      <alignment horizontal="center"/>
    </xf>
    <xf numFmtId="2" fontId="3" fillId="0" borderId="6" xfId="0" applyNumberFormat="1" applyFont="1" applyBorder="1" applyAlignment="1" applyProtection="1">
      <alignment horizontal="center"/>
    </xf>
    <xf numFmtId="2" fontId="0" fillId="0" borderId="6" xfId="0" applyNumberFormat="1" applyFont="1" applyBorder="1" applyAlignment="1" applyProtection="1">
      <alignment horizontal="center"/>
    </xf>
    <xf numFmtId="2" fontId="0" fillId="0" borderId="6" xfId="0" applyNumberFormat="1" applyFont="1" applyBorder="1" applyAlignment="1" applyProtection="1">
      <alignment horizontal="center" vertical="center" wrapText="1"/>
    </xf>
    <xf numFmtId="2" fontId="0" fillId="0" borderId="6" xfId="0" applyNumberFormat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right" vertical="center"/>
    </xf>
    <xf numFmtId="0" fontId="0" fillId="0" borderId="13" xfId="0" applyFont="1" applyBorder="1" applyAlignment="1" applyProtection="1">
      <alignment horizontal="right" vertical="center"/>
    </xf>
    <xf numFmtId="0" fontId="0" fillId="0" borderId="14" xfId="0" applyFont="1" applyBorder="1" applyAlignment="1" applyProtection="1">
      <alignment horizontal="right" vertical="center"/>
    </xf>
    <xf numFmtId="0" fontId="7" fillId="0" borderId="12" xfId="0" applyFont="1" applyBorder="1" applyAlignment="1" applyProtection="1">
      <alignment horizontal="right" vertical="center"/>
    </xf>
    <xf numFmtId="0" fontId="7" fillId="0" borderId="13" xfId="0" applyFont="1" applyBorder="1" applyAlignment="1" applyProtection="1">
      <alignment horizontal="right" vertical="center"/>
    </xf>
    <xf numFmtId="0" fontId="7" fillId="0" borderId="14" xfId="0" applyFont="1" applyBorder="1" applyAlignment="1" applyProtection="1">
      <alignment horizontal="right" vertical="center"/>
    </xf>
    <xf numFmtId="0" fontId="7" fillId="0" borderId="12" xfId="0" applyFont="1" applyBorder="1" applyAlignment="1" applyProtection="1">
      <alignment horizontal="right"/>
    </xf>
    <xf numFmtId="0" fontId="7" fillId="0" borderId="13" xfId="0" applyFont="1" applyBorder="1" applyAlignment="1" applyProtection="1">
      <alignment horizontal="right"/>
    </xf>
    <xf numFmtId="0" fontId="7" fillId="0" borderId="14" xfId="0" applyFont="1" applyBorder="1" applyAlignment="1" applyProtection="1">
      <alignment horizontal="right"/>
    </xf>
    <xf numFmtId="0" fontId="8" fillId="0" borderId="6" xfId="0" applyFont="1" applyBorder="1" applyAlignment="1" applyProtection="1">
      <alignment horizontal="center" vertical="center"/>
    </xf>
    <xf numFmtId="2" fontId="0" fillId="0" borderId="0" xfId="0" applyNumberFormat="1" applyFill="1" applyBorder="1" applyAlignment="1" applyProtection="1">
      <alignment horizontal="center"/>
    </xf>
    <xf numFmtId="0" fontId="5" fillId="2" borderId="11" xfId="1" applyFont="1" applyFill="1" applyAlignment="1" applyProtection="1">
      <alignment horizontal="center" vertical="center"/>
    </xf>
    <xf numFmtId="2" fontId="5" fillId="2" borderId="11" xfId="1" applyNumberFormat="1" applyFont="1" applyFill="1" applyAlignment="1" applyProtection="1">
      <alignment horizontal="center" vertical="center" wrapText="1"/>
    </xf>
    <xf numFmtId="0" fontId="5" fillId="2" borderId="11" xfId="1" applyFont="1" applyFill="1" applyAlignment="1" applyProtection="1">
      <alignment horizontal="center" vertical="center" wrapText="1"/>
    </xf>
    <xf numFmtId="0" fontId="9" fillId="0" borderId="11" xfId="1" applyFont="1" applyAlignment="1" applyProtection="1">
      <alignment horizontal="right" vertical="center"/>
    </xf>
    <xf numFmtId="1" fontId="9" fillId="0" borderId="11" xfId="1" applyNumberFormat="1" applyFont="1" applyAlignment="1" applyProtection="1">
      <alignment horizontal="center" vertical="center"/>
    </xf>
    <xf numFmtId="0" fontId="11" fillId="0" borderId="11" xfId="1" applyFont="1" applyAlignment="1" applyProtection="1">
      <alignment horizontal="right" vertical="center"/>
    </xf>
    <xf numFmtId="0" fontId="13" fillId="0" borderId="11" xfId="1" applyFont="1" applyFill="1" applyAlignment="1" applyProtection="1">
      <alignment horizontal="center" vertical="center"/>
    </xf>
    <xf numFmtId="0" fontId="12" fillId="0" borderId="11" xfId="1" applyFont="1" applyAlignment="1">
      <alignment horizontal="center"/>
    </xf>
    <xf numFmtId="0" fontId="10" fillId="0" borderId="11" xfId="1" applyFont="1" applyAlignment="1" applyProtection="1">
      <alignment horizontal="center" vertical="center"/>
    </xf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8"/>
  <sheetViews>
    <sheetView zoomScale="50" zoomScaleNormal="50" workbookViewId="0">
      <selection activeCell="B2" sqref="B2:N18"/>
    </sheetView>
  </sheetViews>
  <sheetFormatPr defaultColWidth="10.59765625" defaultRowHeight="14.25" outlineLevelCol="1" x14ac:dyDescent="0.45"/>
  <cols>
    <col min="3" max="3" width="12.53125" style="4" customWidth="1"/>
    <col min="4" max="4" width="10.19921875" style="4" customWidth="1"/>
    <col min="5" max="5" width="16.53125" style="4" customWidth="1"/>
    <col min="6" max="8" width="12" style="4" customWidth="1"/>
    <col min="10" max="10" width="18.796875" style="4" customWidth="1"/>
    <col min="11" max="11" width="17.19921875" style="4" customWidth="1"/>
    <col min="12" max="12" width="17.9296875" style="4" customWidth="1"/>
    <col min="13" max="13" width="18.59765625" style="4" customWidth="1"/>
    <col min="14" max="14" width="17.06640625" style="4" customWidth="1"/>
    <col min="18" max="18" width="11.53125" style="4" hidden="1" customWidth="1" outlineLevel="1"/>
    <col min="19" max="19" width="11.53125" style="4" customWidth="1" collapsed="1"/>
  </cols>
  <sheetData>
    <row r="1" spans="2:18" ht="10.5" customHeight="1" x14ac:dyDescent="0.4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2:18" ht="54" customHeight="1" x14ac:dyDescent="0.45">
      <c r="B2" s="6" t="s">
        <v>0</v>
      </c>
      <c r="C2" s="7" t="s">
        <v>1</v>
      </c>
      <c r="D2" s="6" t="s">
        <v>2</v>
      </c>
      <c r="E2" s="7" t="s">
        <v>3</v>
      </c>
      <c r="F2" s="6" t="s">
        <v>4</v>
      </c>
      <c r="G2" s="7" t="s">
        <v>5</v>
      </c>
      <c r="H2" s="6" t="s">
        <v>6</v>
      </c>
      <c r="I2" s="8" t="s">
        <v>7</v>
      </c>
      <c r="J2" s="6" t="s">
        <v>8</v>
      </c>
      <c r="K2" s="6" t="s">
        <v>9</v>
      </c>
      <c r="L2" s="6" t="s">
        <v>10</v>
      </c>
      <c r="M2" s="9" t="s">
        <v>11</v>
      </c>
      <c r="N2" s="7" t="s">
        <v>12</v>
      </c>
    </row>
    <row r="3" spans="2:18" ht="26.25" customHeight="1" x14ac:dyDescent="0.45">
      <c r="B3" s="5"/>
      <c r="C3" s="5"/>
      <c r="D3" s="5"/>
      <c r="E3" s="5"/>
      <c r="F3" s="5"/>
      <c r="G3" s="5"/>
      <c r="H3" s="5"/>
      <c r="I3" s="10"/>
      <c r="J3" s="5"/>
      <c r="K3" s="5"/>
      <c r="L3" s="5"/>
      <c r="M3" s="5"/>
      <c r="N3" s="5"/>
    </row>
    <row r="4" spans="2:18" ht="26.25" customHeight="1" x14ac:dyDescent="0.45">
      <c r="B4" s="11" t="s">
        <v>13</v>
      </c>
      <c r="C4" s="11"/>
      <c r="D4" s="11"/>
      <c r="E4" s="11"/>
      <c r="F4" s="11"/>
      <c r="G4" s="11"/>
      <c r="H4" s="11"/>
      <c r="I4" s="12"/>
      <c r="J4" s="13">
        <v>2.4</v>
      </c>
      <c r="K4" s="13">
        <v>16</v>
      </c>
      <c r="L4" s="13">
        <v>35</v>
      </c>
      <c r="M4" s="13">
        <v>120</v>
      </c>
      <c r="N4" s="13">
        <v>10</v>
      </c>
      <c r="R4" s="14" t="s">
        <v>14</v>
      </c>
    </row>
    <row r="5" spans="2:18" ht="26.25" customHeight="1" x14ac:dyDescent="0.5">
      <c r="B5" s="15" t="s">
        <v>15</v>
      </c>
      <c r="C5" s="16">
        <v>4410.0599484761096</v>
      </c>
      <c r="D5" s="17">
        <v>3.3002128084293099E-2</v>
      </c>
      <c r="E5" s="16">
        <v>3345.03246815595</v>
      </c>
      <c r="F5" s="17">
        <v>3.61903112420595E-2</v>
      </c>
      <c r="G5" s="18" t="s">
        <v>16</v>
      </c>
      <c r="H5" s="18" t="s">
        <v>17</v>
      </c>
      <c r="I5" s="8" t="s">
        <v>14</v>
      </c>
      <c r="J5" s="19" t="s">
        <v>18</v>
      </c>
      <c r="K5" s="20" t="s">
        <v>19</v>
      </c>
      <c r="L5" s="19" t="s">
        <v>18</v>
      </c>
      <c r="M5" s="20" t="s">
        <v>19</v>
      </c>
      <c r="N5" s="20" t="s">
        <v>19</v>
      </c>
      <c r="O5" s="20"/>
      <c r="R5" s="4" t="s">
        <v>20</v>
      </c>
    </row>
    <row r="6" spans="2:18" ht="26.25" customHeight="1" x14ac:dyDescent="0.5">
      <c r="B6" s="15" t="s">
        <v>21</v>
      </c>
      <c r="C6" s="16">
        <v>2089.0823628921798</v>
      </c>
      <c r="D6" s="17">
        <v>0.63861970551702296</v>
      </c>
      <c r="E6" s="16">
        <v>1606.9652467339899</v>
      </c>
      <c r="F6" s="17">
        <v>0.69055394436675599</v>
      </c>
      <c r="G6" s="18" t="s">
        <v>22</v>
      </c>
      <c r="H6" s="18" t="s">
        <v>23</v>
      </c>
      <c r="I6" s="21" t="s">
        <v>20</v>
      </c>
      <c r="J6" s="19" t="s">
        <v>24</v>
      </c>
      <c r="K6" s="19" t="s">
        <v>18</v>
      </c>
      <c r="L6" s="19" t="s">
        <v>24</v>
      </c>
      <c r="M6" s="19" t="s">
        <v>24</v>
      </c>
      <c r="N6" s="20" t="s">
        <v>19</v>
      </c>
      <c r="R6" s="4" t="s">
        <v>19</v>
      </c>
    </row>
    <row r="7" spans="2:18" ht="26.25" customHeight="1" x14ac:dyDescent="0.5">
      <c r="B7" s="15" t="s">
        <v>25</v>
      </c>
      <c r="C7" s="16">
        <v>1290.1243639402001</v>
      </c>
      <c r="D7" s="17">
        <v>0.58286141343641096</v>
      </c>
      <c r="E7" s="16">
        <v>925.65369613392704</v>
      </c>
      <c r="F7" s="17">
        <v>0.60694346678297395</v>
      </c>
      <c r="G7" s="18" t="s">
        <v>26</v>
      </c>
      <c r="H7" s="18" t="s">
        <v>27</v>
      </c>
      <c r="I7" s="21" t="s">
        <v>20</v>
      </c>
      <c r="J7" s="19" t="s">
        <v>18</v>
      </c>
      <c r="K7" s="19" t="s">
        <v>18</v>
      </c>
      <c r="L7" s="19" t="s">
        <v>24</v>
      </c>
      <c r="M7" s="19" t="s">
        <v>24</v>
      </c>
      <c r="N7" s="20" t="s">
        <v>19</v>
      </c>
    </row>
    <row r="8" spans="2:18" ht="26.25" customHeight="1" x14ac:dyDescent="0.5">
      <c r="B8" s="15" t="s">
        <v>28</v>
      </c>
      <c r="C8" s="16">
        <v>428.740688725513</v>
      </c>
      <c r="D8" s="17">
        <v>0.30373552153372801</v>
      </c>
      <c r="E8" s="16">
        <v>369.67316276019199</v>
      </c>
      <c r="F8" s="17">
        <v>0.36478207221771802</v>
      </c>
      <c r="G8" s="18" t="s">
        <v>29</v>
      </c>
      <c r="H8" s="18" t="s">
        <v>30</v>
      </c>
      <c r="I8" s="8" t="s">
        <v>14</v>
      </c>
      <c r="J8" s="19" t="s">
        <v>18</v>
      </c>
      <c r="K8" s="19" t="s">
        <v>18</v>
      </c>
      <c r="L8" s="20" t="s">
        <v>19</v>
      </c>
      <c r="M8" s="19" t="s">
        <v>18</v>
      </c>
      <c r="N8" s="19" t="s">
        <v>24</v>
      </c>
      <c r="R8" s="4" t="s">
        <v>24</v>
      </c>
    </row>
    <row r="9" spans="2:18" ht="26.25" customHeight="1" x14ac:dyDescent="0.5">
      <c r="B9" s="15" t="s">
        <v>31</v>
      </c>
      <c r="C9" s="16">
        <v>369.27932466580501</v>
      </c>
      <c r="D9" s="17">
        <v>0.31308474680638498</v>
      </c>
      <c r="E9" s="16">
        <v>333.90034516854701</v>
      </c>
      <c r="F9" s="17">
        <v>0.35453163631262002</v>
      </c>
      <c r="G9" s="18" t="s">
        <v>32</v>
      </c>
      <c r="H9" s="18" t="s">
        <v>33</v>
      </c>
      <c r="I9" s="8" t="s">
        <v>14</v>
      </c>
      <c r="J9" s="20" t="s">
        <v>19</v>
      </c>
      <c r="K9" s="20" t="s">
        <v>19</v>
      </c>
      <c r="L9" s="20" t="s">
        <v>19</v>
      </c>
      <c r="M9" s="20" t="s">
        <v>19</v>
      </c>
      <c r="N9" s="20"/>
      <c r="R9" s="4" t="s">
        <v>18</v>
      </c>
    </row>
    <row r="10" spans="2:18" ht="26.25" customHeight="1" x14ac:dyDescent="0.5">
      <c r="B10" s="15" t="s">
        <v>34</v>
      </c>
      <c r="C10" s="16">
        <v>339.23923211077602</v>
      </c>
      <c r="D10" s="17">
        <v>0.57203039233188002</v>
      </c>
      <c r="E10" s="16">
        <v>291.81319224071302</v>
      </c>
      <c r="F10" s="17">
        <v>0.63263813933833701</v>
      </c>
      <c r="G10" s="18" t="s">
        <v>35</v>
      </c>
      <c r="H10" s="18" t="s">
        <v>36</v>
      </c>
      <c r="I10" s="20" t="s">
        <v>19</v>
      </c>
      <c r="J10" s="20" t="s">
        <v>19</v>
      </c>
      <c r="K10" s="20" t="s">
        <v>19</v>
      </c>
      <c r="L10" s="20" t="s">
        <v>19</v>
      </c>
      <c r="M10" s="20" t="s">
        <v>19</v>
      </c>
      <c r="N10" s="20" t="s">
        <v>19</v>
      </c>
    </row>
    <row r="11" spans="2:18" ht="26.25" customHeight="1" x14ac:dyDescent="0.5">
      <c r="B11" s="15" t="s">
        <v>37</v>
      </c>
      <c r="C11" s="16">
        <v>130.218390169038</v>
      </c>
      <c r="D11" s="17">
        <v>0.93</v>
      </c>
      <c r="E11" s="16">
        <v>217.030650281731</v>
      </c>
      <c r="F11" s="17">
        <v>0.93</v>
      </c>
      <c r="G11" s="18" t="s">
        <v>38</v>
      </c>
      <c r="H11" s="18" t="s">
        <v>39</v>
      </c>
      <c r="I11" s="21" t="s">
        <v>20</v>
      </c>
      <c r="J11" s="20" t="s">
        <v>19</v>
      </c>
      <c r="K11" s="20" t="s">
        <v>19</v>
      </c>
      <c r="L11" s="19" t="s">
        <v>18</v>
      </c>
      <c r="M11" s="20" t="s">
        <v>19</v>
      </c>
      <c r="N11" s="20" t="s">
        <v>19</v>
      </c>
    </row>
    <row r="12" spans="2:18" ht="26.25" customHeight="1" x14ac:dyDescent="0.5">
      <c r="B12" s="15" t="s">
        <v>40</v>
      </c>
      <c r="C12" s="16">
        <v>240.82170199699399</v>
      </c>
      <c r="D12" s="17">
        <v>0.29889407615915198</v>
      </c>
      <c r="E12" s="16">
        <v>251.41175921885301</v>
      </c>
      <c r="F12" s="17">
        <v>0.35342041808970198</v>
      </c>
      <c r="G12" s="18" t="s">
        <v>41</v>
      </c>
      <c r="H12" s="18" t="s">
        <v>42</v>
      </c>
      <c r="I12" s="8" t="s">
        <v>14</v>
      </c>
      <c r="J12" s="19" t="s">
        <v>18</v>
      </c>
      <c r="K12" s="19" t="s">
        <v>18</v>
      </c>
      <c r="L12" s="20" t="s">
        <v>19</v>
      </c>
      <c r="M12" s="19" t="s">
        <v>18</v>
      </c>
      <c r="N12" s="19" t="s">
        <v>24</v>
      </c>
    </row>
    <row r="13" spans="2:18" ht="26.25" customHeight="1" x14ac:dyDescent="0.5">
      <c r="B13" s="15" t="s">
        <v>43</v>
      </c>
      <c r="C13" s="22">
        <v>204.64550355304499</v>
      </c>
      <c r="D13" s="22">
        <v>0.51603543255048301</v>
      </c>
      <c r="E13" s="16">
        <v>208.33719745560299</v>
      </c>
      <c r="F13" s="17">
        <v>0.57108300034826898</v>
      </c>
      <c r="G13" s="18" t="s">
        <v>44</v>
      </c>
      <c r="H13" s="18" t="s">
        <v>45</v>
      </c>
      <c r="I13" s="20" t="s">
        <v>19</v>
      </c>
      <c r="J13" s="20" t="s">
        <v>19</v>
      </c>
      <c r="K13" s="20" t="s">
        <v>19</v>
      </c>
      <c r="L13" s="20" t="s">
        <v>19</v>
      </c>
      <c r="M13" s="20" t="s">
        <v>19</v>
      </c>
      <c r="N13" s="20" t="s">
        <v>19</v>
      </c>
    </row>
    <row r="14" spans="2:18" ht="26.25" customHeight="1" x14ac:dyDescent="0.5">
      <c r="B14" s="15" t="s">
        <v>46</v>
      </c>
      <c r="C14" s="16">
        <v>213.67108843903</v>
      </c>
      <c r="D14" s="17">
        <v>0.61598376826200896</v>
      </c>
      <c r="E14" s="16">
        <v>223.992782755582</v>
      </c>
      <c r="F14" s="17">
        <v>0.67103311635347995</v>
      </c>
      <c r="G14" s="18" t="s">
        <v>47</v>
      </c>
      <c r="H14" s="18" t="s">
        <v>48</v>
      </c>
      <c r="I14" s="20" t="s">
        <v>19</v>
      </c>
      <c r="J14" s="20" t="s">
        <v>19</v>
      </c>
      <c r="K14" s="20" t="s">
        <v>19</v>
      </c>
      <c r="L14" s="20" t="s">
        <v>19</v>
      </c>
      <c r="M14" s="20" t="s">
        <v>19</v>
      </c>
      <c r="N14" s="20" t="s">
        <v>19</v>
      </c>
    </row>
    <row r="15" spans="2:18" ht="26.25" customHeight="1" x14ac:dyDescent="0.45">
      <c r="B15" s="3" t="s">
        <v>49</v>
      </c>
      <c r="C15" s="3"/>
      <c r="D15" s="3"/>
      <c r="E15" s="3"/>
      <c r="F15" s="3"/>
      <c r="G15" s="3"/>
      <c r="H15" s="3"/>
      <c r="I15" s="3"/>
      <c r="J15" s="23" t="str">
        <f>G6</f>
        <v>1990.4904</v>
      </c>
      <c r="K15" s="23"/>
      <c r="L15" s="23">
        <f>G6+G7</f>
        <v>3094.8411999999998</v>
      </c>
      <c r="M15" s="23">
        <f>G6+G7</f>
        <v>3094.8411999999998</v>
      </c>
      <c r="N15" s="23">
        <f>G12+G8</f>
        <v>687.18561999999997</v>
      </c>
    </row>
    <row r="16" spans="2:18" ht="26.25" customHeight="1" x14ac:dyDescent="0.45">
      <c r="B16" s="3" t="s">
        <v>50</v>
      </c>
      <c r="C16" s="3"/>
      <c r="D16" s="3"/>
      <c r="E16" s="3"/>
      <c r="F16" s="3"/>
      <c r="G16" s="3"/>
      <c r="H16" s="3"/>
      <c r="I16" s="3"/>
      <c r="J16" s="23">
        <f>G5+G7+G8+G12</f>
        <v>5775.0856199999989</v>
      </c>
      <c r="K16" s="23">
        <f>G12+G8+G7+G6</f>
        <v>3782.02682</v>
      </c>
      <c r="L16" s="23">
        <f>G5+G11</f>
        <v>4287.3921099999998</v>
      </c>
      <c r="M16" s="23">
        <f>G12+G9+G8</f>
        <v>1048.2405099999999</v>
      </c>
      <c r="N16" s="23"/>
    </row>
    <row r="17" spans="2:14" ht="26.25" customHeight="1" x14ac:dyDescent="0.45">
      <c r="B17" s="2" t="s">
        <v>51</v>
      </c>
      <c r="C17" s="2"/>
      <c r="D17" s="2"/>
      <c r="E17" s="2"/>
      <c r="F17" s="2"/>
      <c r="G17" s="2"/>
      <c r="H17" s="2"/>
      <c r="I17" s="2"/>
      <c r="J17" s="19" t="s">
        <v>18</v>
      </c>
      <c r="K17" s="19" t="s">
        <v>24</v>
      </c>
      <c r="L17" s="19" t="s">
        <v>18</v>
      </c>
      <c r="M17" s="19" t="s">
        <v>18</v>
      </c>
      <c r="N17" s="19" t="s">
        <v>24</v>
      </c>
    </row>
    <row r="18" spans="2:14" x14ac:dyDescent="0.45">
      <c r="B18" s="1" t="s">
        <v>52</v>
      </c>
      <c r="C18" s="1"/>
      <c r="D18" s="1"/>
      <c r="E18" s="1"/>
      <c r="F18" s="1"/>
      <c r="G18" s="1"/>
      <c r="H18" s="1"/>
      <c r="I18" s="1"/>
      <c r="J18" s="13">
        <v>2.2000000000000002</v>
      </c>
      <c r="K18" s="13">
        <v>18</v>
      </c>
      <c r="L18" s="13">
        <v>30</v>
      </c>
      <c r="M18" s="13">
        <v>115</v>
      </c>
      <c r="N18" s="13">
        <v>13</v>
      </c>
    </row>
  </sheetData>
  <mergeCells count="4">
    <mergeCell ref="B15:I15"/>
    <mergeCell ref="B16:I16"/>
    <mergeCell ref="B17:I17"/>
    <mergeCell ref="B18:I18"/>
  </mergeCells>
  <dataValidations count="4">
    <dataValidation type="list" allowBlank="1" showInputMessage="1" showErrorMessage="1" sqref="O5 N9">
      <formula1>$R$6:$R$9</formula1>
      <formula2>0</formula2>
    </dataValidation>
    <dataValidation type="list" operator="equal" allowBlank="1" showInputMessage="1" showErrorMessage="1" sqref="J5:K5 M5:N5 N6:N7 J7:J14 K8:M14 I10 N10:N11 I13:I14 N13:N14 J17 L17:M17">
      <formula1>$P$6:$P$9</formula1>
      <formula2>0</formula2>
    </dataValidation>
    <dataValidation type="list" operator="equal" allowBlank="1" showInputMessage="1" showErrorMessage="1" sqref="I5:I9 I11:I12">
      <formula1>$P$4:$P$7</formula1>
      <formula2>0</formula2>
    </dataValidation>
    <dataValidation type="list" operator="equal" allowBlank="1" showInputMessage="1" showErrorMessage="1" sqref="L5:L7 J6:K6 M6:M7 K7 N8 N12 K17 N17">
      <formula1>$P$6:$P$9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showGridLines="0" zoomScale="60" zoomScaleNormal="60" workbookViewId="0">
      <selection activeCell="B2" sqref="B2:N18"/>
    </sheetView>
  </sheetViews>
  <sheetFormatPr defaultRowHeight="14.25" x14ac:dyDescent="0.45"/>
  <cols>
    <col min="1" max="1" width="9.06640625" style="28"/>
    <col min="2" max="2" width="11.265625" style="28" bestFit="1" customWidth="1"/>
    <col min="3" max="3" width="10.73046875" style="34" customWidth="1"/>
    <col min="4" max="4" width="13.53125" style="34" customWidth="1"/>
    <col min="5" max="5" width="16.9296875" style="34" bestFit="1" customWidth="1"/>
    <col min="6" max="6" width="14.06640625" style="34" customWidth="1"/>
    <col min="7" max="7" width="15.06640625" style="34" customWidth="1"/>
    <col min="8" max="8" width="12.265625" style="34" customWidth="1"/>
    <col min="9" max="9" width="11.19921875" style="28" customWidth="1"/>
    <col min="10" max="10" width="12.86328125" style="28" customWidth="1"/>
    <col min="11" max="11" width="10.19921875" style="28" customWidth="1"/>
    <col min="12" max="13" width="9.06640625" style="28"/>
    <col min="14" max="14" width="11.53125" style="28" bestFit="1" customWidth="1"/>
    <col min="15" max="16384" width="9.06640625" style="28"/>
  </cols>
  <sheetData>
    <row r="2" spans="2:14" ht="71.25" x14ac:dyDescent="0.45">
      <c r="B2" s="24" t="s">
        <v>0</v>
      </c>
      <c r="C2" s="32" t="s">
        <v>1</v>
      </c>
      <c r="D2" s="35" t="s">
        <v>2</v>
      </c>
      <c r="E2" s="32" t="s">
        <v>3</v>
      </c>
      <c r="F2" s="35" t="s">
        <v>4</v>
      </c>
      <c r="G2" s="32" t="s">
        <v>5</v>
      </c>
      <c r="H2" s="35" t="s">
        <v>6</v>
      </c>
      <c r="I2" s="24" t="s">
        <v>7</v>
      </c>
      <c r="J2" s="24" t="s">
        <v>8</v>
      </c>
      <c r="K2" s="24" t="s">
        <v>9</v>
      </c>
      <c r="L2" s="24" t="s">
        <v>10</v>
      </c>
      <c r="M2" s="26" t="s">
        <v>11</v>
      </c>
      <c r="N2" s="25" t="s">
        <v>12</v>
      </c>
    </row>
    <row r="3" spans="2:14" x14ac:dyDescent="0.45">
      <c r="B3" s="13"/>
      <c r="C3" s="33"/>
      <c r="D3" s="33"/>
      <c r="E3" s="33"/>
      <c r="F3" s="33"/>
      <c r="G3" s="33"/>
      <c r="H3" s="33"/>
      <c r="I3" s="13"/>
      <c r="J3" s="13"/>
      <c r="K3" s="13"/>
      <c r="L3" s="13"/>
      <c r="M3" s="13"/>
      <c r="N3" s="13"/>
    </row>
    <row r="4" spans="2:14" s="34" customFormat="1" x14ac:dyDescent="0.45">
      <c r="B4" s="31" t="s">
        <v>13</v>
      </c>
      <c r="C4" s="31"/>
      <c r="D4" s="31"/>
      <c r="E4" s="31"/>
      <c r="F4" s="31"/>
      <c r="G4" s="31"/>
      <c r="H4" s="31"/>
      <c r="I4" s="33"/>
      <c r="J4" s="33">
        <v>2.4</v>
      </c>
      <c r="K4" s="33">
        <v>16</v>
      </c>
      <c r="L4" s="33">
        <v>35</v>
      </c>
      <c r="M4" s="33">
        <v>120</v>
      </c>
      <c r="N4" s="33">
        <v>10</v>
      </c>
    </row>
    <row r="5" spans="2:14" ht="15.75" x14ac:dyDescent="0.5">
      <c r="B5" s="29" t="s">
        <v>15</v>
      </c>
      <c r="C5" s="30">
        <v>4410.0599484761096</v>
      </c>
      <c r="D5" s="30">
        <v>3.3002128084293099E-2</v>
      </c>
      <c r="E5" s="30">
        <v>3345.03246815595</v>
      </c>
      <c r="F5" s="30">
        <v>3.61903112420595E-2</v>
      </c>
      <c r="G5" s="31">
        <v>3983.5491999999999</v>
      </c>
      <c r="H5" s="31">
        <v>3.74385E-2</v>
      </c>
      <c r="I5" s="24" t="s">
        <v>14</v>
      </c>
      <c r="J5" s="27" t="s">
        <v>18</v>
      </c>
      <c r="K5" s="27" t="s">
        <v>19</v>
      </c>
      <c r="L5" s="27" t="s">
        <v>19</v>
      </c>
      <c r="M5" s="27" t="s">
        <v>19</v>
      </c>
      <c r="N5" s="27" t="s">
        <v>19</v>
      </c>
    </row>
    <row r="6" spans="2:14" ht="15.75" x14ac:dyDescent="0.5">
      <c r="B6" s="29" t="s">
        <v>21</v>
      </c>
      <c r="C6" s="30">
        <v>2089.0823628921798</v>
      </c>
      <c r="D6" s="30">
        <v>0.63861970551702296</v>
      </c>
      <c r="E6" s="30">
        <v>1606.9652467339899</v>
      </c>
      <c r="F6" s="30">
        <v>0.69055394436675599</v>
      </c>
      <c r="G6" s="31">
        <v>1990.4903999999999</v>
      </c>
      <c r="H6" s="31">
        <v>0.68681510000000001</v>
      </c>
      <c r="I6" s="24" t="s">
        <v>20</v>
      </c>
      <c r="J6" s="27" t="s">
        <v>24</v>
      </c>
      <c r="K6" s="27" t="s">
        <v>18</v>
      </c>
      <c r="L6" s="27" t="s">
        <v>24</v>
      </c>
      <c r="M6" s="27" t="s">
        <v>24</v>
      </c>
      <c r="N6" s="27" t="s">
        <v>19</v>
      </c>
    </row>
    <row r="7" spans="2:14" ht="15.75" x14ac:dyDescent="0.5">
      <c r="B7" s="29" t="s">
        <v>25</v>
      </c>
      <c r="C7" s="30">
        <v>1290.1243639402001</v>
      </c>
      <c r="D7" s="30">
        <v>0.58286141343641096</v>
      </c>
      <c r="E7" s="30">
        <v>925.65369613392704</v>
      </c>
      <c r="F7" s="30">
        <v>0.60694346678297395</v>
      </c>
      <c r="G7" s="31">
        <v>1104.3507999999999</v>
      </c>
      <c r="H7" s="31">
        <v>0.60637269999999999</v>
      </c>
      <c r="I7" s="24" t="s">
        <v>20</v>
      </c>
      <c r="J7" s="27" t="s">
        <v>18</v>
      </c>
      <c r="K7" s="27" t="s">
        <v>18</v>
      </c>
      <c r="L7" s="27" t="s">
        <v>24</v>
      </c>
      <c r="M7" s="27" t="s">
        <v>24</v>
      </c>
      <c r="N7" s="27" t="s">
        <v>19</v>
      </c>
    </row>
    <row r="8" spans="2:14" ht="15.75" x14ac:dyDescent="0.5">
      <c r="B8" s="29" t="s">
        <v>28</v>
      </c>
      <c r="C8" s="30">
        <v>428.740688725513</v>
      </c>
      <c r="D8" s="30">
        <v>0.30373552153372801</v>
      </c>
      <c r="E8" s="30">
        <v>369.67316276019199</v>
      </c>
      <c r="F8" s="30">
        <v>0.36478207221771802</v>
      </c>
      <c r="G8" s="31">
        <v>388.94139999999999</v>
      </c>
      <c r="H8" s="31">
        <v>0.33020179999999999</v>
      </c>
      <c r="I8" s="24" t="s">
        <v>14</v>
      </c>
      <c r="J8" s="27" t="s">
        <v>18</v>
      </c>
      <c r="K8" s="27" t="s">
        <v>18</v>
      </c>
      <c r="L8" s="27" t="s">
        <v>19</v>
      </c>
      <c r="M8" s="27" t="s">
        <v>24</v>
      </c>
      <c r="N8" s="27" t="s">
        <v>18</v>
      </c>
    </row>
    <row r="9" spans="2:14" ht="15.75" x14ac:dyDescent="0.5">
      <c r="B9" s="29" t="s">
        <v>31</v>
      </c>
      <c r="C9" s="30">
        <v>369.27932466580501</v>
      </c>
      <c r="D9" s="30">
        <v>0.31308474680638498</v>
      </c>
      <c r="E9" s="30">
        <v>333.90034516854701</v>
      </c>
      <c r="F9" s="30">
        <v>0.35453163631262002</v>
      </c>
      <c r="G9" s="31">
        <v>361.05489</v>
      </c>
      <c r="H9" s="31">
        <v>0.31363370000000002</v>
      </c>
      <c r="I9" s="24" t="s">
        <v>14</v>
      </c>
      <c r="J9" s="27" t="s">
        <v>19</v>
      </c>
      <c r="K9" s="27" t="s">
        <v>19</v>
      </c>
      <c r="L9" s="27" t="s">
        <v>19</v>
      </c>
      <c r="M9" s="27" t="s">
        <v>19</v>
      </c>
      <c r="N9" s="27" t="s">
        <v>19</v>
      </c>
    </row>
    <row r="10" spans="2:14" ht="15.75" x14ac:dyDescent="0.5">
      <c r="B10" s="29" t="s">
        <v>34</v>
      </c>
      <c r="C10" s="30">
        <v>339.23923211077602</v>
      </c>
      <c r="D10" s="30">
        <v>0.57203039233188002</v>
      </c>
      <c r="E10" s="30">
        <v>291.81319224071302</v>
      </c>
      <c r="F10" s="30">
        <v>0.63263813933833701</v>
      </c>
      <c r="G10" s="31">
        <v>326.67160000000001</v>
      </c>
      <c r="H10" s="31">
        <v>0.57899599999999996</v>
      </c>
      <c r="I10" s="27" t="s">
        <v>19</v>
      </c>
      <c r="J10" s="27" t="s">
        <v>19</v>
      </c>
      <c r="K10" s="27" t="s">
        <v>19</v>
      </c>
      <c r="L10" s="27" t="s">
        <v>19</v>
      </c>
      <c r="M10" s="27" t="s">
        <v>19</v>
      </c>
      <c r="N10" s="27" t="s">
        <v>19</v>
      </c>
    </row>
    <row r="11" spans="2:14" ht="15.75" x14ac:dyDescent="0.5">
      <c r="B11" s="29" t="s">
        <v>37</v>
      </c>
      <c r="C11" s="30">
        <v>130.218390169038</v>
      </c>
      <c r="D11" s="30">
        <v>0.93</v>
      </c>
      <c r="E11" s="30">
        <v>217.030650281731</v>
      </c>
      <c r="F11" s="30">
        <v>0.93</v>
      </c>
      <c r="G11" s="31">
        <v>303.84291000000002</v>
      </c>
      <c r="H11" s="31">
        <v>0.93</v>
      </c>
      <c r="I11" s="24" t="s">
        <v>20</v>
      </c>
      <c r="J11" s="27" t="s">
        <v>19</v>
      </c>
      <c r="K11" s="27" t="s">
        <v>19</v>
      </c>
      <c r="L11" s="27" t="s">
        <v>18</v>
      </c>
      <c r="M11" s="27" t="s">
        <v>19</v>
      </c>
      <c r="N11" s="27" t="s">
        <v>19</v>
      </c>
    </row>
    <row r="12" spans="2:14" ht="15.75" x14ac:dyDescent="0.5">
      <c r="B12" s="29" t="s">
        <v>40</v>
      </c>
      <c r="C12" s="30">
        <v>240.82170199699399</v>
      </c>
      <c r="D12" s="30">
        <v>0.29889407615915198</v>
      </c>
      <c r="E12" s="30">
        <v>251.41175921885301</v>
      </c>
      <c r="F12" s="30">
        <v>0.35342041808970198</v>
      </c>
      <c r="G12" s="31">
        <v>298.24421999999998</v>
      </c>
      <c r="H12" s="31">
        <v>0.3059829</v>
      </c>
      <c r="I12" s="24" t="s">
        <v>14</v>
      </c>
      <c r="J12" s="27" t="s">
        <v>18</v>
      </c>
      <c r="K12" s="27" t="s">
        <v>18</v>
      </c>
      <c r="L12" s="27" t="s">
        <v>19</v>
      </c>
      <c r="M12" s="27" t="s">
        <v>24</v>
      </c>
      <c r="N12" s="27" t="s">
        <v>19</v>
      </c>
    </row>
    <row r="13" spans="2:14" ht="15.75" x14ac:dyDescent="0.5">
      <c r="B13" s="29" t="s">
        <v>43</v>
      </c>
      <c r="C13" s="31">
        <v>204.64550355304499</v>
      </c>
      <c r="D13" s="31">
        <v>0.51603543255048301</v>
      </c>
      <c r="E13" s="30">
        <v>208.33719745560299</v>
      </c>
      <c r="F13" s="30">
        <v>0.57108300034826898</v>
      </c>
      <c r="G13" s="31">
        <v>230.20558</v>
      </c>
      <c r="H13" s="31">
        <v>0.52011909999999995</v>
      </c>
      <c r="I13" s="27" t="s">
        <v>19</v>
      </c>
      <c r="J13" s="27" t="s">
        <v>19</v>
      </c>
      <c r="K13" s="27" t="s">
        <v>19</v>
      </c>
      <c r="L13" s="27" t="s">
        <v>19</v>
      </c>
      <c r="M13" s="27" t="s">
        <v>19</v>
      </c>
      <c r="N13" s="27" t="s">
        <v>19</v>
      </c>
    </row>
    <row r="14" spans="2:14" ht="15.75" x14ac:dyDescent="0.5">
      <c r="B14" s="29" t="s">
        <v>46</v>
      </c>
      <c r="C14" s="30">
        <v>213.67108843903</v>
      </c>
      <c r="D14" s="30">
        <v>0.61598376826200896</v>
      </c>
      <c r="E14" s="30">
        <v>223.992782755582</v>
      </c>
      <c r="F14" s="30">
        <v>0.67103311635347995</v>
      </c>
      <c r="G14" s="31">
        <v>228.79519999999999</v>
      </c>
      <c r="H14" s="31">
        <v>0.62287729999999997</v>
      </c>
      <c r="I14" s="27" t="s">
        <v>19</v>
      </c>
      <c r="J14" s="27" t="s">
        <v>19</v>
      </c>
      <c r="K14" s="27" t="s">
        <v>19</v>
      </c>
      <c r="L14" s="27" t="s">
        <v>19</v>
      </c>
      <c r="M14" s="27" t="s">
        <v>19</v>
      </c>
      <c r="N14" s="27" t="s">
        <v>19</v>
      </c>
    </row>
    <row r="15" spans="2:14" x14ac:dyDescent="0.45">
      <c r="B15" s="36" t="s">
        <v>49</v>
      </c>
      <c r="C15" s="37"/>
      <c r="D15" s="37"/>
      <c r="E15" s="37"/>
      <c r="F15" s="37"/>
      <c r="G15" s="37"/>
      <c r="H15" s="37"/>
      <c r="I15" s="38"/>
      <c r="J15" s="23">
        <f>G6</f>
        <v>1990.4903999999999</v>
      </c>
      <c r="K15" s="23"/>
      <c r="L15" s="23">
        <f>G6+G7</f>
        <v>3094.8411999999998</v>
      </c>
      <c r="M15" s="23">
        <f>G12+G8+G7+G6</f>
        <v>3782.02682</v>
      </c>
      <c r="N15" s="23"/>
    </row>
    <row r="16" spans="2:14" x14ac:dyDescent="0.45">
      <c r="B16" s="36" t="s">
        <v>50</v>
      </c>
      <c r="C16" s="37"/>
      <c r="D16" s="37"/>
      <c r="E16" s="37"/>
      <c r="F16" s="37"/>
      <c r="G16" s="37"/>
      <c r="H16" s="37"/>
      <c r="I16" s="38"/>
      <c r="J16" s="23">
        <f>G5+G7+G8+G12</f>
        <v>5775.0856199999989</v>
      </c>
      <c r="K16" s="23">
        <f>G12+G8+G7+G6</f>
        <v>3782.02682</v>
      </c>
      <c r="L16" s="23">
        <f>G11</f>
        <v>303.84291000000002</v>
      </c>
      <c r="M16" s="23"/>
      <c r="N16" s="23">
        <f>G8</f>
        <v>388.94139999999999</v>
      </c>
    </row>
    <row r="17" spans="2:14" x14ac:dyDescent="0.45">
      <c r="B17" s="39" t="s">
        <v>51</v>
      </c>
      <c r="C17" s="40"/>
      <c r="D17" s="40"/>
      <c r="E17" s="40"/>
      <c r="F17" s="40"/>
      <c r="G17" s="40"/>
      <c r="H17" s="40"/>
      <c r="I17" s="41"/>
      <c r="J17" s="27" t="s">
        <v>18</v>
      </c>
      <c r="K17" s="27" t="s">
        <v>18</v>
      </c>
      <c r="L17" s="27" t="s">
        <v>18</v>
      </c>
      <c r="M17" s="27" t="s">
        <v>24</v>
      </c>
      <c r="N17" s="27" t="s">
        <v>18</v>
      </c>
    </row>
    <row r="18" spans="2:14" x14ac:dyDescent="0.45">
      <c r="B18" s="42" t="s">
        <v>52</v>
      </c>
      <c r="C18" s="43"/>
      <c r="D18" s="43"/>
      <c r="E18" s="43"/>
      <c r="F18" s="43"/>
      <c r="G18" s="43"/>
      <c r="H18" s="43"/>
      <c r="I18" s="44"/>
      <c r="J18" s="13">
        <v>2.2000000000000002</v>
      </c>
      <c r="K18" s="13">
        <v>14</v>
      </c>
      <c r="L18" s="13">
        <v>30</v>
      </c>
      <c r="M18" s="13">
        <v>115</v>
      </c>
      <c r="N18" s="13">
        <v>13</v>
      </c>
    </row>
  </sheetData>
  <mergeCells count="4">
    <mergeCell ref="B15:I15"/>
    <mergeCell ref="B16:I16"/>
    <mergeCell ref="B17:I17"/>
    <mergeCell ref="B18:I18"/>
  </mergeCells>
  <dataValidations count="2">
    <dataValidation type="list" operator="equal" allowBlank="1" showInputMessage="1" showErrorMessage="1" sqref="I5:I9 I11:I12">
      <formula1>$P$4:$P$7</formula1>
      <formula2>0</formula2>
    </dataValidation>
    <dataValidation type="list" operator="equal" allowBlank="1" showInputMessage="1" showErrorMessage="1" sqref="J5:K6 K7 L5:N7 I13:I14 K8:N14 J7:J14 I10 J17:N17">
      <formula1>$P$6:$P$9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tabSelected="1" zoomScale="69" zoomScaleNormal="69" workbookViewId="0">
      <selection activeCell="E20" sqref="E20"/>
    </sheetView>
  </sheetViews>
  <sheetFormatPr defaultRowHeight="14.25" x14ac:dyDescent="0.45"/>
  <cols>
    <col min="1" max="1" width="11.265625" bestFit="1" customWidth="1"/>
    <col min="2" max="2" width="15.86328125" customWidth="1"/>
    <col min="3" max="3" width="18.06640625" customWidth="1"/>
    <col min="4" max="4" width="14.3984375" customWidth="1"/>
    <col min="5" max="5" width="18.53125" customWidth="1"/>
    <col min="6" max="6" width="14.6640625" customWidth="1"/>
    <col min="7" max="7" width="14.06640625" customWidth="1"/>
  </cols>
  <sheetData>
    <row r="1" spans="1:7" ht="28.5" x14ac:dyDescent="0.45">
      <c r="A1" s="24" t="s">
        <v>0</v>
      </c>
      <c r="B1" s="32" t="s">
        <v>1</v>
      </c>
      <c r="C1" s="35" t="s">
        <v>2</v>
      </c>
      <c r="D1" s="32" t="s">
        <v>3</v>
      </c>
      <c r="E1" s="35" t="s">
        <v>4</v>
      </c>
      <c r="F1" s="32" t="s">
        <v>5</v>
      </c>
      <c r="G1" s="35" t="s">
        <v>6</v>
      </c>
    </row>
    <row r="2" spans="1:7" ht="15.75" x14ac:dyDescent="0.5">
      <c r="A2" s="29" t="s">
        <v>15</v>
      </c>
      <c r="B2" s="30">
        <v>4410.0599484761096</v>
      </c>
      <c r="C2" s="30">
        <v>3.3002128084293099E-2</v>
      </c>
      <c r="D2" s="30">
        <v>3345.03246815595</v>
      </c>
      <c r="E2" s="30">
        <v>3.61903112420595E-2</v>
      </c>
      <c r="F2" s="31">
        <v>3983.5491999999999</v>
      </c>
      <c r="G2" s="31">
        <v>3.74385E-2</v>
      </c>
    </row>
    <row r="3" spans="1:7" ht="15.75" x14ac:dyDescent="0.5">
      <c r="A3" s="29" t="s">
        <v>21</v>
      </c>
      <c r="B3" s="30">
        <v>2089.0823628921798</v>
      </c>
      <c r="C3" s="30">
        <v>0.63861970551702296</v>
      </c>
      <c r="D3" s="30">
        <v>1606.9652467339899</v>
      </c>
      <c r="E3" s="30">
        <v>0.69055394436675599</v>
      </c>
      <c r="F3" s="31">
        <v>1990.4903999999999</v>
      </c>
      <c r="G3" s="31">
        <v>0.68681510000000001</v>
      </c>
    </row>
    <row r="4" spans="1:7" ht="15.75" x14ac:dyDescent="0.5">
      <c r="A4" s="29" t="s">
        <v>25</v>
      </c>
      <c r="B4" s="30">
        <v>1290.1243639402001</v>
      </c>
      <c r="C4" s="30">
        <v>0.58286141343641096</v>
      </c>
      <c r="D4" s="30">
        <v>925.65369613392704</v>
      </c>
      <c r="E4" s="30">
        <v>0.60694346678297395</v>
      </c>
      <c r="F4" s="31">
        <v>1104.3507999999999</v>
      </c>
      <c r="G4" s="31">
        <v>0.60637269999999999</v>
      </c>
    </row>
    <row r="5" spans="1:7" ht="15.75" x14ac:dyDescent="0.5">
      <c r="A5" s="29" t="s">
        <v>28</v>
      </c>
      <c r="B5" s="30">
        <v>428.740688725513</v>
      </c>
      <c r="C5" s="30">
        <v>0.30373552153372801</v>
      </c>
      <c r="D5" s="30">
        <v>369.67316276019199</v>
      </c>
      <c r="E5" s="30">
        <v>0.36478207221771802</v>
      </c>
      <c r="F5" s="31">
        <v>388.94139999999999</v>
      </c>
      <c r="G5" s="31">
        <v>0.33020179999999999</v>
      </c>
    </row>
    <row r="6" spans="1:7" ht="15.75" x14ac:dyDescent="0.5">
      <c r="A6" s="29" t="s">
        <v>31</v>
      </c>
      <c r="B6" s="30">
        <v>369.27932466580501</v>
      </c>
      <c r="C6" s="30">
        <v>0.31308474680638498</v>
      </c>
      <c r="D6" s="30">
        <v>333.90034516854701</v>
      </c>
      <c r="E6" s="30">
        <v>0.35453163631262002</v>
      </c>
      <c r="F6" s="31">
        <v>361.05489</v>
      </c>
      <c r="G6" s="31">
        <v>0.31363370000000002</v>
      </c>
    </row>
    <row r="7" spans="1:7" ht="15.75" x14ac:dyDescent="0.5">
      <c r="A7" s="29" t="s">
        <v>34</v>
      </c>
      <c r="B7" s="30">
        <v>339.23923211077602</v>
      </c>
      <c r="C7" s="30">
        <v>0.57203039233188002</v>
      </c>
      <c r="D7" s="30">
        <v>291.81319224071302</v>
      </c>
      <c r="E7" s="30">
        <v>0.63263813933833701</v>
      </c>
      <c r="F7" s="31">
        <v>326.67160000000001</v>
      </c>
      <c r="G7" s="31">
        <v>0.57899599999999996</v>
      </c>
    </row>
    <row r="8" spans="1:7" ht="15.75" x14ac:dyDescent="0.5">
      <c r="A8" s="29" t="s">
        <v>37</v>
      </c>
      <c r="B8" s="30">
        <v>130.218390169038</v>
      </c>
      <c r="C8" s="30">
        <v>0.93</v>
      </c>
      <c r="D8" s="30">
        <v>217.030650281731</v>
      </c>
      <c r="E8" s="30">
        <v>0.93</v>
      </c>
      <c r="F8" s="31">
        <v>303.84291000000002</v>
      </c>
      <c r="G8" s="31">
        <v>0.93</v>
      </c>
    </row>
    <row r="9" spans="1:7" ht="15.75" x14ac:dyDescent="0.5">
      <c r="A9" s="29" t="s">
        <v>40</v>
      </c>
      <c r="B9" s="30">
        <v>240.82170199699399</v>
      </c>
      <c r="C9" s="30">
        <v>0.29889407615915198</v>
      </c>
      <c r="D9" s="30">
        <v>251.41175921885301</v>
      </c>
      <c r="E9" s="30">
        <v>0.35342041808970198</v>
      </c>
      <c r="F9" s="31">
        <v>298.24421999999998</v>
      </c>
      <c r="G9" s="31">
        <v>0.3059829</v>
      </c>
    </row>
    <row r="10" spans="1:7" ht="15.75" x14ac:dyDescent="0.5">
      <c r="A10" s="29" t="s">
        <v>43</v>
      </c>
      <c r="B10" s="31">
        <v>204.64550355304499</v>
      </c>
      <c r="C10" s="31">
        <v>0.51603543255048301</v>
      </c>
      <c r="D10" s="30">
        <v>208.33719745560299</v>
      </c>
      <c r="E10" s="30">
        <v>0.57108300034826898</v>
      </c>
      <c r="F10" s="31">
        <v>230.20558</v>
      </c>
      <c r="G10" s="31">
        <v>0.52011909999999995</v>
      </c>
    </row>
    <row r="11" spans="1:7" ht="15.75" x14ac:dyDescent="0.5">
      <c r="A11" s="29" t="s">
        <v>46</v>
      </c>
      <c r="B11" s="30">
        <v>213.67108843903</v>
      </c>
      <c r="C11" s="30">
        <v>0.61598376826200896</v>
      </c>
      <c r="D11" s="30">
        <v>223.992782755582</v>
      </c>
      <c r="E11" s="30">
        <v>0.67103311635347995</v>
      </c>
      <c r="F11" s="31">
        <v>228.79519999999999</v>
      </c>
      <c r="G11" s="31">
        <v>0.62287729999999997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showGridLines="0" topLeftCell="B1" zoomScale="82" zoomScaleNormal="82" workbookViewId="0">
      <selection activeCell="B2" sqref="B2:J2"/>
    </sheetView>
  </sheetViews>
  <sheetFormatPr defaultRowHeight="14.25" x14ac:dyDescent="0.45"/>
  <cols>
    <col min="2" max="2" width="11.59765625" customWidth="1"/>
    <col min="3" max="3" width="9.9296875" bestFit="1" customWidth="1"/>
    <col min="4" max="4" width="14.3984375" bestFit="1" customWidth="1"/>
    <col min="5" max="5" width="8.46484375" bestFit="1" customWidth="1"/>
    <col min="6" max="6" width="7.46484375" bestFit="1" customWidth="1"/>
    <col min="7" max="7" width="12.19921875" bestFit="1" customWidth="1"/>
    <col min="8" max="8" width="18.06640625" bestFit="1" customWidth="1"/>
    <col min="10" max="10" width="11.46484375" bestFit="1" customWidth="1"/>
    <col min="13" max="13" width="31.06640625" bestFit="1" customWidth="1"/>
    <col min="14" max="14" width="16" customWidth="1"/>
  </cols>
  <sheetData>
    <row r="2" spans="2:17" ht="43.15" thickBot="1" x14ac:dyDescent="0.5">
      <c r="B2" s="47" t="s">
        <v>0</v>
      </c>
      <c r="C2" s="48" t="s">
        <v>54</v>
      </c>
      <c r="D2" s="48" t="s">
        <v>53</v>
      </c>
      <c r="E2" s="47" t="s">
        <v>7</v>
      </c>
      <c r="F2" s="47" t="s">
        <v>55</v>
      </c>
      <c r="G2" s="47" t="s">
        <v>56</v>
      </c>
      <c r="H2" s="47" t="s">
        <v>57</v>
      </c>
      <c r="I2" s="49" t="s">
        <v>11</v>
      </c>
      <c r="J2" s="49" t="s">
        <v>12</v>
      </c>
    </row>
    <row r="3" spans="2:17" ht="14.65" thickTop="1" x14ac:dyDescent="0.45">
      <c r="B3" s="29" t="s">
        <v>15</v>
      </c>
      <c r="C3" s="31">
        <v>3983.5491999999999</v>
      </c>
      <c r="D3" s="31">
        <v>3.74385E-2</v>
      </c>
      <c r="E3" s="24" t="s">
        <v>14</v>
      </c>
      <c r="F3" s="45" t="s">
        <v>18</v>
      </c>
      <c r="G3" s="45" t="s">
        <v>19</v>
      </c>
      <c r="H3" s="45" t="s">
        <v>19</v>
      </c>
      <c r="I3" s="45" t="s">
        <v>19</v>
      </c>
      <c r="J3" s="45" t="s">
        <v>19</v>
      </c>
    </row>
    <row r="4" spans="2:17" x14ac:dyDescent="0.45">
      <c r="B4" s="29" t="s">
        <v>21</v>
      </c>
      <c r="C4" s="31">
        <v>1990.4903999999999</v>
      </c>
      <c r="D4" s="31">
        <v>0.68681510000000001</v>
      </c>
      <c r="E4" s="24" t="s">
        <v>20</v>
      </c>
      <c r="F4" s="45" t="s">
        <v>24</v>
      </c>
      <c r="G4" s="45" t="s">
        <v>18</v>
      </c>
      <c r="H4" s="45" t="s">
        <v>24</v>
      </c>
      <c r="I4" s="45" t="s">
        <v>24</v>
      </c>
      <c r="J4" s="45" t="s">
        <v>19</v>
      </c>
    </row>
    <row r="5" spans="2:17" x14ac:dyDescent="0.45">
      <c r="B5" s="29" t="s">
        <v>25</v>
      </c>
      <c r="C5" s="31">
        <v>1104.3507999999999</v>
      </c>
      <c r="D5" s="31">
        <v>0.60637269999999999</v>
      </c>
      <c r="E5" s="24" t="s">
        <v>20</v>
      </c>
      <c r="F5" s="45" t="s">
        <v>18</v>
      </c>
      <c r="G5" s="45" t="s">
        <v>18</v>
      </c>
      <c r="H5" s="45" t="s">
        <v>24</v>
      </c>
      <c r="I5" s="45" t="s">
        <v>24</v>
      </c>
      <c r="J5" s="45" t="s">
        <v>19</v>
      </c>
      <c r="M5" s="46"/>
      <c r="N5" s="46"/>
      <c r="O5" s="46"/>
      <c r="P5" s="46"/>
      <c r="Q5" s="46"/>
    </row>
    <row r="6" spans="2:17" x14ac:dyDescent="0.45">
      <c r="B6" s="29" t="s">
        <v>28</v>
      </c>
      <c r="C6" s="31">
        <v>388.94139999999999</v>
      </c>
      <c r="D6" s="31">
        <v>0.33020179999999999</v>
      </c>
      <c r="E6" s="24" t="s">
        <v>14</v>
      </c>
      <c r="F6" s="45" t="s">
        <v>18</v>
      </c>
      <c r="G6" s="45" t="s">
        <v>18</v>
      </c>
      <c r="H6" s="45" t="s">
        <v>19</v>
      </c>
      <c r="I6" s="45" t="s">
        <v>24</v>
      </c>
      <c r="J6" s="45" t="s">
        <v>18</v>
      </c>
    </row>
    <row r="7" spans="2:17" x14ac:dyDescent="0.45">
      <c r="B7" s="29" t="s">
        <v>31</v>
      </c>
      <c r="C7" s="31">
        <v>361.05489</v>
      </c>
      <c r="D7" s="31">
        <v>0.31363370000000002</v>
      </c>
      <c r="E7" s="24" t="s">
        <v>14</v>
      </c>
      <c r="F7" s="45" t="s">
        <v>19</v>
      </c>
      <c r="G7" s="45" t="s">
        <v>19</v>
      </c>
      <c r="H7" s="45" t="s">
        <v>19</v>
      </c>
      <c r="I7" s="45" t="s">
        <v>19</v>
      </c>
      <c r="J7" s="45" t="s">
        <v>19</v>
      </c>
    </row>
    <row r="8" spans="2:17" x14ac:dyDescent="0.45">
      <c r="B8" s="29" t="s">
        <v>34</v>
      </c>
      <c r="C8" s="31">
        <v>326.67160000000001</v>
      </c>
      <c r="D8" s="31">
        <v>0.57899599999999996</v>
      </c>
      <c r="E8" s="27" t="s">
        <v>19</v>
      </c>
      <c r="F8" s="45" t="s">
        <v>19</v>
      </c>
      <c r="G8" s="45" t="s">
        <v>19</v>
      </c>
      <c r="H8" s="45" t="s">
        <v>19</v>
      </c>
      <c r="I8" s="45" t="s">
        <v>19</v>
      </c>
      <c r="J8" s="45" t="s">
        <v>19</v>
      </c>
    </row>
    <row r="9" spans="2:17" ht="18.399999999999999" thickBot="1" x14ac:dyDescent="0.5">
      <c r="B9" s="29" t="s">
        <v>37</v>
      </c>
      <c r="C9" s="31">
        <v>303.84291000000002</v>
      </c>
      <c r="D9" s="31">
        <v>0.93</v>
      </c>
      <c r="E9" s="24" t="s">
        <v>20</v>
      </c>
      <c r="F9" s="45" t="s">
        <v>19</v>
      </c>
      <c r="G9" s="45" t="s">
        <v>19</v>
      </c>
      <c r="H9" s="45" t="s">
        <v>18</v>
      </c>
      <c r="I9" s="45" t="s">
        <v>19</v>
      </c>
      <c r="J9" s="45" t="s">
        <v>19</v>
      </c>
      <c r="M9" s="53" t="s">
        <v>60</v>
      </c>
      <c r="N9" s="53" t="s">
        <v>61</v>
      </c>
    </row>
    <row r="10" spans="2:17" ht="16.5" thickTop="1" thickBot="1" x14ac:dyDescent="0.55000000000000004">
      <c r="B10" s="29" t="s">
        <v>40</v>
      </c>
      <c r="C10" s="31">
        <v>298.24421999999998</v>
      </c>
      <c r="D10" s="31">
        <v>0.3059829</v>
      </c>
      <c r="E10" s="24" t="s">
        <v>14</v>
      </c>
      <c r="F10" s="45" t="s">
        <v>18</v>
      </c>
      <c r="G10" s="45" t="s">
        <v>18</v>
      </c>
      <c r="H10" s="45" t="s">
        <v>19</v>
      </c>
      <c r="I10" s="45" t="s">
        <v>24</v>
      </c>
      <c r="J10" s="45" t="s">
        <v>19</v>
      </c>
      <c r="M10" s="54" t="s">
        <v>55</v>
      </c>
      <c r="N10" s="54">
        <v>2.4</v>
      </c>
    </row>
    <row r="11" spans="2:17" ht="16.5" thickTop="1" thickBot="1" x14ac:dyDescent="0.55000000000000004">
      <c r="B11" s="29" t="s">
        <v>43</v>
      </c>
      <c r="C11" s="31">
        <v>230.20558</v>
      </c>
      <c r="D11" s="31">
        <v>0.52011909999999995</v>
      </c>
      <c r="E11" s="27" t="s">
        <v>19</v>
      </c>
      <c r="F11" s="45" t="s">
        <v>19</v>
      </c>
      <c r="G11" s="45" t="s">
        <v>19</v>
      </c>
      <c r="H11" s="45" t="s">
        <v>19</v>
      </c>
      <c r="I11" s="45" t="s">
        <v>19</v>
      </c>
      <c r="J11" s="45" t="s">
        <v>19</v>
      </c>
      <c r="M11" s="54" t="s">
        <v>56</v>
      </c>
      <c r="N11" s="54">
        <v>16</v>
      </c>
    </row>
    <row r="12" spans="2:17" ht="16.5" thickTop="1" thickBot="1" x14ac:dyDescent="0.55000000000000004">
      <c r="B12" s="29" t="s">
        <v>46</v>
      </c>
      <c r="C12" s="31">
        <v>228.79519999999999</v>
      </c>
      <c r="D12" s="31">
        <v>0.62287729999999997</v>
      </c>
      <c r="E12" s="27" t="s">
        <v>19</v>
      </c>
      <c r="F12" s="45" t="s">
        <v>19</v>
      </c>
      <c r="G12" s="45" t="s">
        <v>19</v>
      </c>
      <c r="H12" s="45" t="s">
        <v>19</v>
      </c>
      <c r="I12" s="45" t="s">
        <v>19</v>
      </c>
      <c r="J12" s="45" t="s">
        <v>19</v>
      </c>
      <c r="M12" s="54" t="s">
        <v>57</v>
      </c>
      <c r="N12" s="54">
        <v>35</v>
      </c>
    </row>
    <row r="13" spans="2:17" ht="16.5" thickTop="1" thickBot="1" x14ac:dyDescent="0.55000000000000004">
      <c r="B13" s="50" t="s">
        <v>58</v>
      </c>
      <c r="C13" s="50"/>
      <c r="D13" s="50"/>
      <c r="E13" s="50"/>
      <c r="F13" s="51">
        <f>C4</f>
        <v>1990.4903999999999</v>
      </c>
      <c r="G13" s="51"/>
      <c r="H13" s="51">
        <f>C4+C5</f>
        <v>3094.8411999999998</v>
      </c>
      <c r="I13" s="51">
        <f>C10+C6+C5+C4</f>
        <v>3782.02682</v>
      </c>
      <c r="J13" s="51"/>
      <c r="M13" s="54" t="s">
        <v>11</v>
      </c>
      <c r="N13" s="54">
        <v>120</v>
      </c>
    </row>
    <row r="14" spans="2:17" ht="16.5" thickTop="1" thickBot="1" x14ac:dyDescent="0.55000000000000004">
      <c r="B14" s="50" t="s">
        <v>59</v>
      </c>
      <c r="C14" s="50"/>
      <c r="D14" s="50"/>
      <c r="E14" s="50"/>
      <c r="F14" s="51">
        <f>C3+C5+C6+C10</f>
        <v>5775.0856199999989</v>
      </c>
      <c r="G14" s="51">
        <f>C10+C6+C5+C4</f>
        <v>3782.02682</v>
      </c>
      <c r="H14" s="51">
        <f>C9</f>
        <v>303.84291000000002</v>
      </c>
      <c r="I14" s="51"/>
      <c r="J14" s="51">
        <f>C6</f>
        <v>388.94139999999999</v>
      </c>
      <c r="M14" s="54" t="s">
        <v>12</v>
      </c>
      <c r="N14" s="54">
        <v>10</v>
      </c>
    </row>
    <row r="15" spans="2:17" ht="18.75" thickTop="1" thickBot="1" x14ac:dyDescent="0.5">
      <c r="B15" s="52" t="s">
        <v>51</v>
      </c>
      <c r="C15" s="52"/>
      <c r="D15" s="52"/>
      <c r="E15" s="52"/>
      <c r="F15" s="55" t="s">
        <v>18</v>
      </c>
      <c r="G15" s="55" t="s">
        <v>18</v>
      </c>
      <c r="H15" s="55" t="s">
        <v>18</v>
      </c>
      <c r="I15" s="55" t="s">
        <v>24</v>
      </c>
      <c r="J15" s="55" t="s">
        <v>18</v>
      </c>
    </row>
    <row r="16" spans="2:17" ht="18.75" thickTop="1" thickBot="1" x14ac:dyDescent="0.5">
      <c r="M16" s="53" t="s">
        <v>60</v>
      </c>
      <c r="N16" s="53" t="s">
        <v>62</v>
      </c>
    </row>
    <row r="17" spans="13:14" ht="16.5" thickTop="1" thickBot="1" x14ac:dyDescent="0.55000000000000004">
      <c r="M17" s="54" t="s">
        <v>55</v>
      </c>
      <c r="N17" s="54">
        <v>2.2000000000000002</v>
      </c>
    </row>
    <row r="18" spans="13:14" ht="16.5" thickTop="1" thickBot="1" x14ac:dyDescent="0.55000000000000004">
      <c r="M18" s="54" t="s">
        <v>56</v>
      </c>
      <c r="N18" s="54">
        <v>14</v>
      </c>
    </row>
    <row r="19" spans="13:14" ht="16.5" thickTop="1" thickBot="1" x14ac:dyDescent="0.55000000000000004">
      <c r="M19" s="54" t="s">
        <v>57</v>
      </c>
      <c r="N19" s="54">
        <v>40</v>
      </c>
    </row>
    <row r="20" spans="13:14" ht="16.5" thickTop="1" thickBot="1" x14ac:dyDescent="0.55000000000000004">
      <c r="M20" s="54" t="s">
        <v>11</v>
      </c>
      <c r="N20" s="54">
        <v>130</v>
      </c>
    </row>
    <row r="21" spans="13:14" ht="16.5" thickTop="1" thickBot="1" x14ac:dyDescent="0.55000000000000004">
      <c r="M21" s="54" t="s">
        <v>12</v>
      </c>
      <c r="N21" s="54">
        <v>10</v>
      </c>
    </row>
    <row r="22" spans="13:14" ht="14.65" thickTop="1" x14ac:dyDescent="0.45"/>
  </sheetData>
  <mergeCells count="3">
    <mergeCell ref="B13:E13"/>
    <mergeCell ref="B14:E14"/>
    <mergeCell ref="B15:E15"/>
  </mergeCells>
  <dataValidations count="2">
    <dataValidation type="list" operator="equal" allowBlank="1" showInputMessage="1" showErrorMessage="1" sqref="F3:G4 G5 H3:J5 E11:E12 G6:J12 F5:F12 E8 F15:J15">
      <formula1>$L$4:$L$7</formula1>
      <formula2>0</formula2>
    </dataValidation>
    <dataValidation type="list" operator="equal" allowBlank="1" showInputMessage="1" showErrorMessage="1" sqref="E3:E7 E9:E10">
      <formula1>$L$3:$L$5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third_full</vt:lpstr>
      <vt:lpstr>data</vt:lpstr>
      <vt:lpstr>third_presentation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Schütze</dc:creator>
  <dc:description/>
  <cp:lastModifiedBy>User</cp:lastModifiedBy>
  <cp:revision>44</cp:revision>
  <dcterms:created xsi:type="dcterms:W3CDTF">2024-01-24T15:04:15Z</dcterms:created>
  <dcterms:modified xsi:type="dcterms:W3CDTF">2024-02-09T01:21:21Z</dcterms:modified>
  <dc:language>de-DE</dc:language>
</cp:coreProperties>
</file>