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9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0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1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2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C:\Users\mainuddi\Desktop\New Portable\"/>
    </mc:Choice>
  </mc:AlternateContent>
  <xr:revisionPtr revIDLastSave="0" documentId="13_ncr:1_{0D45B39D-18F5-4E99-B919-A257D7053219}" xr6:coauthVersionLast="36" xr6:coauthVersionMax="36" xr10:uidLastSave="{00000000-0000-0000-0000-000000000000}"/>
  <bookViews>
    <workbookView xWindow="0" yWindow="0" windowWidth="22260" windowHeight="12650" firstSheet="7" activeTab="10" xr2:uid="{00000000-000D-0000-FFFF-FFFF00000000}"/>
  </bookViews>
  <sheets>
    <sheet name="others portable_Portables Other" sheetId="23" r:id="rId1"/>
    <sheet name="others portable_Li-Primary" sheetId="22" r:id="rId2"/>
    <sheet name="others portable_Zn-based" sheetId="21" r:id="rId3"/>
    <sheet name="POM Portables Lead-acid" sheetId="20" r:id="rId4"/>
    <sheet name="others portables_NiMH" sheetId="19" r:id="rId5"/>
    <sheet name="Tablets_NiMH" sheetId="18" r:id="rId6"/>
    <sheet name="PortablePCs_NiMH" sheetId="17" r:id="rId7"/>
    <sheet name="Cordless Tools_NiMH" sheetId="16" r:id="rId8"/>
    <sheet name="cellphones_NiMH" sheetId="15" r:id="rId9"/>
    <sheet name="cameras games_NiMH" sheetId="14" r:id="rId10"/>
    <sheet name="others portables_NiCd" sheetId="13" r:id="rId11"/>
    <sheet name="Tablets_NiCd" sheetId="12" r:id="rId12"/>
    <sheet name="PortablePCs_NiCd" sheetId="11" r:id="rId13"/>
    <sheet name="Cordless Tools_NiCd" sheetId="10" r:id="rId14"/>
    <sheet name="cellphones_NiCd" sheetId="9" r:id="rId15"/>
    <sheet name="cameras games_NiCd" sheetId="8" r:id="rId16"/>
    <sheet name="others portables_LiRechargable" sheetId="7" r:id="rId17"/>
    <sheet name="Tablets_LiRechargable" sheetId="6" r:id="rId18"/>
    <sheet name="PortablePCs_LiRechargab" sheetId="5" r:id="rId19"/>
    <sheet name="Cordless Tools_LiRechargab" sheetId="4" r:id="rId20"/>
    <sheet name="cellphones_LiRechargable" sheetId="3" r:id="rId21"/>
    <sheet name="cameras games_LiRechargable" sheetId="2" r:id="rId22"/>
    <sheet name="Tabelle1" sheetId="1" r:id="rId23"/>
  </sheets>
  <externalReferences>
    <externalReference r:id="rId24"/>
    <externalReference r:id="rId25"/>
    <externalReference r:id="rId26"/>
  </externalReferences>
  <definedNames>
    <definedName name="ObsAvailability">[1]Lookup!$B$7:$B$10</definedName>
    <definedName name="ObsConf">[1]Lookup!$B$13:$B$17</definedName>
    <definedName name="ObsStatus">[1]Lookup!$B$2:$B$4</definedName>
    <definedName name="RepoEnd">[1]LinkRef!$L$2:$L$15</definedName>
    <definedName name="WEEECOL">[1]LinkRef!$B$13:$T$13</definedName>
    <definedName name="WEEEREC">[1]LinkRef!$B$15:$T$15</definedName>
    <definedName name="WEEETRD">[1]LinkRef!$B$14:$T$14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2" i="23" l="1"/>
  <c r="AC42" i="23" s="1"/>
  <c r="AD42" i="23" s="1"/>
  <c r="AE42" i="23" s="1"/>
  <c r="AF42" i="23" s="1"/>
  <c r="AG42" i="23" s="1"/>
  <c r="AH42" i="23" s="1"/>
  <c r="AI42" i="23" s="1"/>
  <c r="AJ42" i="23" s="1"/>
  <c r="AK42" i="23" s="1"/>
  <c r="AL42" i="23" s="1"/>
  <c r="AM42" i="23" s="1"/>
  <c r="AN42" i="23" s="1"/>
  <c r="AO42" i="23" s="1"/>
  <c r="AP42" i="23" s="1"/>
  <c r="AQ42" i="23" s="1"/>
  <c r="AR42" i="23" s="1"/>
  <c r="AS42" i="23" s="1"/>
  <c r="AT42" i="23" s="1"/>
  <c r="AU42" i="23" s="1"/>
  <c r="AV42" i="23" s="1"/>
  <c r="AW42" i="23" s="1"/>
  <c r="AX42" i="23" s="1"/>
  <c r="AY42" i="23" s="1"/>
  <c r="AZ42" i="23" s="1"/>
  <c r="BA42" i="23" s="1"/>
  <c r="BB42" i="23" s="1"/>
  <c r="BC42" i="23" s="1"/>
  <c r="BD42" i="23" s="1"/>
  <c r="BE42" i="23" s="1"/>
  <c r="AA42" i="23"/>
  <c r="Z42" i="23"/>
  <c r="Y42" i="23"/>
  <c r="X42" i="23"/>
  <c r="W42" i="23"/>
  <c r="V42" i="23"/>
  <c r="U42" i="23"/>
  <c r="T42" i="23"/>
  <c r="S42" i="23"/>
  <c r="R42" i="23"/>
  <c r="Q42" i="23" s="1"/>
  <c r="P42" i="23" s="1"/>
  <c r="O42" i="23" s="1"/>
  <c r="N42" i="23" s="1"/>
  <c r="M42" i="23" s="1"/>
  <c r="L42" i="23" s="1"/>
  <c r="K42" i="23" s="1"/>
  <c r="J42" i="23" s="1"/>
  <c r="I42" i="23" s="1"/>
  <c r="H42" i="23" s="1"/>
  <c r="G42" i="23" s="1"/>
  <c r="AB41" i="23"/>
  <c r="AC41" i="23" s="1"/>
  <c r="AD41" i="23" s="1"/>
  <c r="AE41" i="23" s="1"/>
  <c r="AF41" i="23" s="1"/>
  <c r="AG41" i="23" s="1"/>
  <c r="AH41" i="23" s="1"/>
  <c r="AI41" i="23" s="1"/>
  <c r="AJ41" i="23" s="1"/>
  <c r="AK41" i="23" s="1"/>
  <c r="AL41" i="23" s="1"/>
  <c r="AM41" i="23" s="1"/>
  <c r="AN41" i="23" s="1"/>
  <c r="AO41" i="23" s="1"/>
  <c r="AP41" i="23" s="1"/>
  <c r="AQ41" i="23" s="1"/>
  <c r="AR41" i="23" s="1"/>
  <c r="AS41" i="23" s="1"/>
  <c r="AT41" i="23" s="1"/>
  <c r="AU41" i="23" s="1"/>
  <c r="AV41" i="23" s="1"/>
  <c r="AW41" i="23" s="1"/>
  <c r="AX41" i="23" s="1"/>
  <c r="AY41" i="23" s="1"/>
  <c r="AZ41" i="23" s="1"/>
  <c r="BA41" i="23" s="1"/>
  <c r="BB41" i="23" s="1"/>
  <c r="BC41" i="23" s="1"/>
  <c r="BD41" i="23" s="1"/>
  <c r="BE41" i="23" s="1"/>
  <c r="AA41" i="23"/>
  <c r="Z41" i="23"/>
  <c r="Y41" i="23"/>
  <c r="X41" i="23"/>
  <c r="W41" i="23"/>
  <c r="V41" i="23"/>
  <c r="U41" i="23"/>
  <c r="T41" i="23"/>
  <c r="S41" i="23"/>
  <c r="R41" i="23"/>
  <c r="Q41" i="23" s="1"/>
  <c r="P41" i="23" s="1"/>
  <c r="O41" i="23" s="1"/>
  <c r="N41" i="23" s="1"/>
  <c r="M41" i="23" s="1"/>
  <c r="L41" i="23" s="1"/>
  <c r="K41" i="23" s="1"/>
  <c r="J41" i="23" s="1"/>
  <c r="I41" i="23" s="1"/>
  <c r="H41" i="23" s="1"/>
  <c r="G41" i="23" s="1"/>
  <c r="AB40" i="23"/>
  <c r="AC40" i="23" s="1"/>
  <c r="AD40" i="23" s="1"/>
  <c r="AE40" i="23" s="1"/>
  <c r="AF40" i="23" s="1"/>
  <c r="AG40" i="23" s="1"/>
  <c r="AH40" i="23" s="1"/>
  <c r="AI40" i="23" s="1"/>
  <c r="AJ40" i="23" s="1"/>
  <c r="AK40" i="23" s="1"/>
  <c r="AL40" i="23" s="1"/>
  <c r="AM40" i="23" s="1"/>
  <c r="AN40" i="23" s="1"/>
  <c r="AO40" i="23" s="1"/>
  <c r="AP40" i="23" s="1"/>
  <c r="AQ40" i="23" s="1"/>
  <c r="AR40" i="23" s="1"/>
  <c r="AS40" i="23" s="1"/>
  <c r="AT40" i="23" s="1"/>
  <c r="AU40" i="23" s="1"/>
  <c r="AV40" i="23" s="1"/>
  <c r="AW40" i="23" s="1"/>
  <c r="AX40" i="23" s="1"/>
  <c r="AY40" i="23" s="1"/>
  <c r="AZ40" i="23" s="1"/>
  <c r="BA40" i="23" s="1"/>
  <c r="BB40" i="23" s="1"/>
  <c r="BC40" i="23" s="1"/>
  <c r="BD40" i="23" s="1"/>
  <c r="BE40" i="23" s="1"/>
  <c r="AA40" i="23"/>
  <c r="Z40" i="23"/>
  <c r="Y40" i="23"/>
  <c r="X40" i="23"/>
  <c r="W40" i="23"/>
  <c r="V40" i="23"/>
  <c r="U40" i="23"/>
  <c r="T40" i="23"/>
  <c r="S40" i="23"/>
  <c r="R40" i="23"/>
  <c r="Q40" i="23" s="1"/>
  <c r="P40" i="23" s="1"/>
  <c r="O40" i="23" s="1"/>
  <c r="N40" i="23" s="1"/>
  <c r="M40" i="23" s="1"/>
  <c r="L40" i="23" s="1"/>
  <c r="K40" i="23" s="1"/>
  <c r="J40" i="23"/>
  <c r="I40" i="23" s="1"/>
  <c r="H40" i="23" s="1"/>
  <c r="G40" i="23" s="1"/>
  <c r="AB39" i="23"/>
  <c r="AC39" i="23" s="1"/>
  <c r="AD39" i="23" s="1"/>
  <c r="AE39" i="23" s="1"/>
  <c r="AF39" i="23" s="1"/>
  <c r="AG39" i="23" s="1"/>
  <c r="AH39" i="23" s="1"/>
  <c r="AI39" i="23" s="1"/>
  <c r="AJ39" i="23" s="1"/>
  <c r="AK39" i="23" s="1"/>
  <c r="AL39" i="23" s="1"/>
  <c r="AM39" i="23" s="1"/>
  <c r="AN39" i="23" s="1"/>
  <c r="AO39" i="23" s="1"/>
  <c r="AP39" i="23" s="1"/>
  <c r="AQ39" i="23" s="1"/>
  <c r="AR39" i="23" s="1"/>
  <c r="AS39" i="23" s="1"/>
  <c r="AT39" i="23" s="1"/>
  <c r="AU39" i="23" s="1"/>
  <c r="AV39" i="23" s="1"/>
  <c r="AW39" i="23" s="1"/>
  <c r="AX39" i="23" s="1"/>
  <c r="AY39" i="23" s="1"/>
  <c r="AZ39" i="23" s="1"/>
  <c r="BA39" i="23" s="1"/>
  <c r="BB39" i="23" s="1"/>
  <c r="BC39" i="23" s="1"/>
  <c r="BD39" i="23" s="1"/>
  <c r="BE39" i="23" s="1"/>
  <c r="AA39" i="23"/>
  <c r="Z39" i="23"/>
  <c r="Y39" i="23"/>
  <c r="X39" i="23"/>
  <c r="W39" i="23"/>
  <c r="V39" i="23"/>
  <c r="U39" i="23"/>
  <c r="T39" i="23"/>
  <c r="S39" i="23"/>
  <c r="R39" i="23"/>
  <c r="Q39" i="23" s="1"/>
  <c r="P39" i="23" s="1"/>
  <c r="O39" i="23" s="1"/>
  <c r="N39" i="23" s="1"/>
  <c r="M39" i="23" s="1"/>
  <c r="L39" i="23" s="1"/>
  <c r="K39" i="23" s="1"/>
  <c r="J39" i="23" s="1"/>
  <c r="I39" i="23" s="1"/>
  <c r="H39" i="23" s="1"/>
  <c r="G39" i="23" s="1"/>
  <c r="AB38" i="23"/>
  <c r="AC38" i="23" s="1"/>
  <c r="AD38" i="23" s="1"/>
  <c r="AE38" i="23" s="1"/>
  <c r="AF38" i="23" s="1"/>
  <c r="AG38" i="23" s="1"/>
  <c r="AH38" i="23" s="1"/>
  <c r="AI38" i="23" s="1"/>
  <c r="AJ38" i="23" s="1"/>
  <c r="AK38" i="23" s="1"/>
  <c r="AL38" i="23" s="1"/>
  <c r="AM38" i="23" s="1"/>
  <c r="AN38" i="23" s="1"/>
  <c r="AO38" i="23" s="1"/>
  <c r="AP38" i="23" s="1"/>
  <c r="AQ38" i="23" s="1"/>
  <c r="AR38" i="23" s="1"/>
  <c r="AS38" i="23" s="1"/>
  <c r="AT38" i="23" s="1"/>
  <c r="AU38" i="23" s="1"/>
  <c r="AV38" i="23" s="1"/>
  <c r="AW38" i="23" s="1"/>
  <c r="AX38" i="23" s="1"/>
  <c r="AY38" i="23" s="1"/>
  <c r="AZ38" i="23" s="1"/>
  <c r="BA38" i="23" s="1"/>
  <c r="BB38" i="23" s="1"/>
  <c r="BC38" i="23" s="1"/>
  <c r="BD38" i="23" s="1"/>
  <c r="BE38" i="23" s="1"/>
  <c r="AA38" i="23"/>
  <c r="Z38" i="23"/>
  <c r="Y38" i="23"/>
  <c r="X38" i="23"/>
  <c r="W38" i="23"/>
  <c r="V38" i="23"/>
  <c r="U38" i="23"/>
  <c r="T38" i="23"/>
  <c r="S38" i="23"/>
  <c r="R38" i="23"/>
  <c r="Q38" i="23" s="1"/>
  <c r="P38" i="23" s="1"/>
  <c r="O38" i="23" s="1"/>
  <c r="N38" i="23" s="1"/>
  <c r="M38" i="23" s="1"/>
  <c r="L38" i="23" s="1"/>
  <c r="K38" i="23" s="1"/>
  <c r="J38" i="23" s="1"/>
  <c r="I38" i="23" s="1"/>
  <c r="H38" i="23" s="1"/>
  <c r="G38" i="23" s="1"/>
  <c r="AB37" i="23"/>
  <c r="AC37" i="23" s="1"/>
  <c r="AD37" i="23" s="1"/>
  <c r="AE37" i="23" s="1"/>
  <c r="AF37" i="23" s="1"/>
  <c r="AG37" i="23" s="1"/>
  <c r="AH37" i="23" s="1"/>
  <c r="AI37" i="23" s="1"/>
  <c r="AJ37" i="23" s="1"/>
  <c r="AK37" i="23" s="1"/>
  <c r="AL37" i="23" s="1"/>
  <c r="AM37" i="23" s="1"/>
  <c r="AN37" i="23" s="1"/>
  <c r="AO37" i="23" s="1"/>
  <c r="AP37" i="23" s="1"/>
  <c r="AQ37" i="23" s="1"/>
  <c r="AR37" i="23" s="1"/>
  <c r="AS37" i="23" s="1"/>
  <c r="AT37" i="23" s="1"/>
  <c r="AU37" i="23" s="1"/>
  <c r="AV37" i="23" s="1"/>
  <c r="AW37" i="23" s="1"/>
  <c r="AX37" i="23" s="1"/>
  <c r="AY37" i="23" s="1"/>
  <c r="AZ37" i="23" s="1"/>
  <c r="BA37" i="23" s="1"/>
  <c r="BB37" i="23" s="1"/>
  <c r="BC37" i="23" s="1"/>
  <c r="BD37" i="23" s="1"/>
  <c r="BE37" i="23" s="1"/>
  <c r="AA37" i="23"/>
  <c r="Z37" i="23"/>
  <c r="Y37" i="23"/>
  <c r="X37" i="23"/>
  <c r="W37" i="23"/>
  <c r="V37" i="23"/>
  <c r="U37" i="23"/>
  <c r="T37" i="23"/>
  <c r="S37" i="23"/>
  <c r="R37" i="23"/>
  <c r="Q37" i="23" s="1"/>
  <c r="P37" i="23" s="1"/>
  <c r="O37" i="23" s="1"/>
  <c r="N37" i="23" s="1"/>
  <c r="M37" i="23" s="1"/>
  <c r="L37" i="23" s="1"/>
  <c r="K37" i="23" s="1"/>
  <c r="J37" i="23" s="1"/>
  <c r="I37" i="23" s="1"/>
  <c r="H37" i="23" s="1"/>
  <c r="G37" i="23" s="1"/>
  <c r="AB36" i="23"/>
  <c r="AC36" i="23" s="1"/>
  <c r="AD36" i="23" s="1"/>
  <c r="AE36" i="23" s="1"/>
  <c r="AF36" i="23" s="1"/>
  <c r="AG36" i="23" s="1"/>
  <c r="AH36" i="23" s="1"/>
  <c r="AI36" i="23" s="1"/>
  <c r="AJ36" i="23" s="1"/>
  <c r="AK36" i="23" s="1"/>
  <c r="AL36" i="23" s="1"/>
  <c r="AM36" i="23" s="1"/>
  <c r="AN36" i="23" s="1"/>
  <c r="AO36" i="23" s="1"/>
  <c r="AP36" i="23" s="1"/>
  <c r="AQ36" i="23" s="1"/>
  <c r="AR36" i="23" s="1"/>
  <c r="AS36" i="23" s="1"/>
  <c r="AT36" i="23" s="1"/>
  <c r="AU36" i="23" s="1"/>
  <c r="AV36" i="23" s="1"/>
  <c r="AW36" i="23" s="1"/>
  <c r="AX36" i="23" s="1"/>
  <c r="AY36" i="23" s="1"/>
  <c r="AZ36" i="23" s="1"/>
  <c r="BA36" i="23" s="1"/>
  <c r="BB36" i="23" s="1"/>
  <c r="BC36" i="23" s="1"/>
  <c r="BD36" i="23" s="1"/>
  <c r="BE36" i="23" s="1"/>
  <c r="AA36" i="23"/>
  <c r="Z36" i="23"/>
  <c r="Y36" i="23"/>
  <c r="X36" i="23"/>
  <c r="W36" i="23"/>
  <c r="V36" i="23"/>
  <c r="U36" i="23"/>
  <c r="T36" i="23"/>
  <c r="S36" i="23"/>
  <c r="R36" i="23"/>
  <c r="Q36" i="23" s="1"/>
  <c r="P36" i="23" s="1"/>
  <c r="O36" i="23" s="1"/>
  <c r="N36" i="23" s="1"/>
  <c r="M36" i="23" s="1"/>
  <c r="L36" i="23" s="1"/>
  <c r="K36" i="23" s="1"/>
  <c r="J36" i="23" s="1"/>
  <c r="I36" i="23" s="1"/>
  <c r="H36" i="23" s="1"/>
  <c r="G36" i="23" s="1"/>
  <c r="AB35" i="23"/>
  <c r="AC35" i="23" s="1"/>
  <c r="AD35" i="23" s="1"/>
  <c r="AE35" i="23" s="1"/>
  <c r="AF35" i="23" s="1"/>
  <c r="AG35" i="23" s="1"/>
  <c r="AH35" i="23" s="1"/>
  <c r="AI35" i="23" s="1"/>
  <c r="AJ35" i="23" s="1"/>
  <c r="AK35" i="23" s="1"/>
  <c r="AL35" i="23" s="1"/>
  <c r="AM35" i="23" s="1"/>
  <c r="AN35" i="23" s="1"/>
  <c r="AO35" i="23" s="1"/>
  <c r="AP35" i="23" s="1"/>
  <c r="AQ35" i="23" s="1"/>
  <c r="AR35" i="23" s="1"/>
  <c r="AS35" i="23" s="1"/>
  <c r="AT35" i="23" s="1"/>
  <c r="AU35" i="23" s="1"/>
  <c r="AV35" i="23" s="1"/>
  <c r="AW35" i="23" s="1"/>
  <c r="AX35" i="23" s="1"/>
  <c r="AY35" i="23" s="1"/>
  <c r="AZ35" i="23" s="1"/>
  <c r="BA35" i="23" s="1"/>
  <c r="BB35" i="23" s="1"/>
  <c r="BC35" i="23" s="1"/>
  <c r="BD35" i="23" s="1"/>
  <c r="BE35" i="23" s="1"/>
  <c r="AA35" i="23"/>
  <c r="Z35" i="23"/>
  <c r="Y35" i="23"/>
  <c r="X35" i="23"/>
  <c r="W35" i="23"/>
  <c r="V35" i="23"/>
  <c r="U35" i="23"/>
  <c r="T35" i="23"/>
  <c r="S35" i="23"/>
  <c r="R35" i="23"/>
  <c r="Q35" i="23" s="1"/>
  <c r="P35" i="23" s="1"/>
  <c r="O35" i="23" s="1"/>
  <c r="N35" i="23" s="1"/>
  <c r="M35" i="23" s="1"/>
  <c r="L35" i="23" s="1"/>
  <c r="K35" i="23" s="1"/>
  <c r="J35" i="23" s="1"/>
  <c r="I35" i="23" s="1"/>
  <c r="H35" i="23" s="1"/>
  <c r="G35" i="23" s="1"/>
  <c r="AB34" i="23"/>
  <c r="AC34" i="23" s="1"/>
  <c r="AD34" i="23" s="1"/>
  <c r="AE34" i="23" s="1"/>
  <c r="AF34" i="23" s="1"/>
  <c r="AG34" i="23" s="1"/>
  <c r="AH34" i="23" s="1"/>
  <c r="AI34" i="23" s="1"/>
  <c r="AJ34" i="23" s="1"/>
  <c r="AK34" i="23" s="1"/>
  <c r="AL34" i="23" s="1"/>
  <c r="AM34" i="23" s="1"/>
  <c r="AN34" i="23" s="1"/>
  <c r="AO34" i="23" s="1"/>
  <c r="AP34" i="23" s="1"/>
  <c r="AQ34" i="23" s="1"/>
  <c r="AR34" i="23" s="1"/>
  <c r="AS34" i="23" s="1"/>
  <c r="AT34" i="23" s="1"/>
  <c r="AU34" i="23" s="1"/>
  <c r="AV34" i="23" s="1"/>
  <c r="AW34" i="23" s="1"/>
  <c r="AX34" i="23" s="1"/>
  <c r="AY34" i="23" s="1"/>
  <c r="AZ34" i="23" s="1"/>
  <c r="BA34" i="23" s="1"/>
  <c r="BB34" i="23" s="1"/>
  <c r="BC34" i="23" s="1"/>
  <c r="BD34" i="23" s="1"/>
  <c r="BE34" i="23" s="1"/>
  <c r="AA34" i="23"/>
  <c r="Z34" i="23"/>
  <c r="Y34" i="23"/>
  <c r="X34" i="23"/>
  <c r="W34" i="23"/>
  <c r="V34" i="23"/>
  <c r="U34" i="23"/>
  <c r="T34" i="23"/>
  <c r="S34" i="23"/>
  <c r="R34" i="23"/>
  <c r="Q34" i="23" s="1"/>
  <c r="P34" i="23" s="1"/>
  <c r="O34" i="23" s="1"/>
  <c r="N34" i="23" s="1"/>
  <c r="M34" i="23" s="1"/>
  <c r="L34" i="23" s="1"/>
  <c r="K34" i="23" s="1"/>
  <c r="J34" i="23" s="1"/>
  <c r="I34" i="23" s="1"/>
  <c r="H34" i="23" s="1"/>
  <c r="G34" i="23" s="1"/>
  <c r="AB33" i="23"/>
  <c r="AC33" i="23" s="1"/>
  <c r="AD33" i="23" s="1"/>
  <c r="AE33" i="23" s="1"/>
  <c r="AF33" i="23" s="1"/>
  <c r="AG33" i="23" s="1"/>
  <c r="AH33" i="23" s="1"/>
  <c r="AI33" i="23" s="1"/>
  <c r="AJ33" i="23" s="1"/>
  <c r="AK33" i="23" s="1"/>
  <c r="AL33" i="23" s="1"/>
  <c r="AM33" i="23" s="1"/>
  <c r="AN33" i="23" s="1"/>
  <c r="AO33" i="23" s="1"/>
  <c r="AP33" i="23" s="1"/>
  <c r="AQ33" i="23" s="1"/>
  <c r="AR33" i="23" s="1"/>
  <c r="AS33" i="23" s="1"/>
  <c r="AT33" i="23" s="1"/>
  <c r="AU33" i="23" s="1"/>
  <c r="AV33" i="23" s="1"/>
  <c r="AW33" i="23" s="1"/>
  <c r="AX33" i="23" s="1"/>
  <c r="AY33" i="23" s="1"/>
  <c r="AZ33" i="23" s="1"/>
  <c r="BA33" i="23" s="1"/>
  <c r="BB33" i="23" s="1"/>
  <c r="BC33" i="23" s="1"/>
  <c r="BD33" i="23" s="1"/>
  <c r="BE33" i="23" s="1"/>
  <c r="AA33" i="23"/>
  <c r="Z33" i="23"/>
  <c r="Y33" i="23"/>
  <c r="X33" i="23"/>
  <c r="W33" i="23"/>
  <c r="V33" i="23"/>
  <c r="U33" i="23"/>
  <c r="T33" i="23"/>
  <c r="S33" i="23"/>
  <c r="R33" i="23"/>
  <c r="Q33" i="23" s="1"/>
  <c r="P33" i="23" s="1"/>
  <c r="O33" i="23" s="1"/>
  <c r="N33" i="23" s="1"/>
  <c r="M33" i="23" s="1"/>
  <c r="L33" i="23" s="1"/>
  <c r="K33" i="23" s="1"/>
  <c r="J33" i="23" s="1"/>
  <c r="I33" i="23" s="1"/>
  <c r="H33" i="23" s="1"/>
  <c r="G33" i="23" s="1"/>
  <c r="AB32" i="23"/>
  <c r="AC32" i="23" s="1"/>
  <c r="AD32" i="23" s="1"/>
  <c r="AE32" i="23" s="1"/>
  <c r="AF32" i="23" s="1"/>
  <c r="AG32" i="23" s="1"/>
  <c r="AH32" i="23" s="1"/>
  <c r="AI32" i="23" s="1"/>
  <c r="AJ32" i="23" s="1"/>
  <c r="AK32" i="23" s="1"/>
  <c r="AL32" i="23" s="1"/>
  <c r="AM32" i="23" s="1"/>
  <c r="AN32" i="23" s="1"/>
  <c r="AO32" i="23" s="1"/>
  <c r="AP32" i="23" s="1"/>
  <c r="AQ32" i="23" s="1"/>
  <c r="AR32" i="23" s="1"/>
  <c r="AS32" i="23" s="1"/>
  <c r="AT32" i="23" s="1"/>
  <c r="AU32" i="23" s="1"/>
  <c r="AV32" i="23" s="1"/>
  <c r="AW32" i="23" s="1"/>
  <c r="AX32" i="23" s="1"/>
  <c r="AY32" i="23" s="1"/>
  <c r="AZ32" i="23" s="1"/>
  <c r="BA32" i="23" s="1"/>
  <c r="BB32" i="23" s="1"/>
  <c r="BC32" i="23" s="1"/>
  <c r="BD32" i="23" s="1"/>
  <c r="BE32" i="23" s="1"/>
  <c r="AA32" i="23"/>
  <c r="Z32" i="23"/>
  <c r="Y32" i="23"/>
  <c r="X32" i="23"/>
  <c r="W32" i="23"/>
  <c r="V32" i="23"/>
  <c r="U32" i="23"/>
  <c r="T32" i="23"/>
  <c r="S32" i="23"/>
  <c r="R32" i="23"/>
  <c r="Q32" i="23" s="1"/>
  <c r="P32" i="23" s="1"/>
  <c r="O32" i="23" s="1"/>
  <c r="N32" i="23" s="1"/>
  <c r="M32" i="23" s="1"/>
  <c r="L32" i="23" s="1"/>
  <c r="K32" i="23" s="1"/>
  <c r="J32" i="23" s="1"/>
  <c r="I32" i="23" s="1"/>
  <c r="H32" i="23" s="1"/>
  <c r="G32" i="23" s="1"/>
  <c r="AB31" i="23"/>
  <c r="AC31" i="23" s="1"/>
  <c r="AD31" i="23" s="1"/>
  <c r="AE31" i="23" s="1"/>
  <c r="AF31" i="23" s="1"/>
  <c r="AG31" i="23" s="1"/>
  <c r="AH31" i="23" s="1"/>
  <c r="AI31" i="23" s="1"/>
  <c r="AJ31" i="23" s="1"/>
  <c r="AK31" i="23" s="1"/>
  <c r="AL31" i="23" s="1"/>
  <c r="AM31" i="23" s="1"/>
  <c r="AN31" i="23" s="1"/>
  <c r="AO31" i="23" s="1"/>
  <c r="AP31" i="23" s="1"/>
  <c r="AQ31" i="23" s="1"/>
  <c r="AR31" i="23" s="1"/>
  <c r="AS31" i="23" s="1"/>
  <c r="AT31" i="23" s="1"/>
  <c r="AU31" i="23" s="1"/>
  <c r="AV31" i="23" s="1"/>
  <c r="AW31" i="23" s="1"/>
  <c r="AX31" i="23" s="1"/>
  <c r="AY31" i="23" s="1"/>
  <c r="AZ31" i="23" s="1"/>
  <c r="BA31" i="23" s="1"/>
  <c r="BB31" i="23" s="1"/>
  <c r="BC31" i="23" s="1"/>
  <c r="BD31" i="23" s="1"/>
  <c r="BE31" i="23" s="1"/>
  <c r="AA31" i="23"/>
  <c r="Z31" i="23"/>
  <c r="Y31" i="23"/>
  <c r="X31" i="23"/>
  <c r="W31" i="23"/>
  <c r="V31" i="23"/>
  <c r="U31" i="23"/>
  <c r="T31" i="23"/>
  <c r="S31" i="23"/>
  <c r="R31" i="23"/>
  <c r="Q31" i="23" s="1"/>
  <c r="P31" i="23" s="1"/>
  <c r="O31" i="23" s="1"/>
  <c r="N31" i="23" s="1"/>
  <c r="M31" i="23" s="1"/>
  <c r="L31" i="23" s="1"/>
  <c r="K31" i="23" s="1"/>
  <c r="J31" i="23" s="1"/>
  <c r="I31" i="23" s="1"/>
  <c r="H31" i="23" s="1"/>
  <c r="G31" i="23" s="1"/>
  <c r="AB30" i="23"/>
  <c r="AC30" i="23" s="1"/>
  <c r="AD30" i="23" s="1"/>
  <c r="AE30" i="23" s="1"/>
  <c r="AF30" i="23" s="1"/>
  <c r="AG30" i="23" s="1"/>
  <c r="AH30" i="23" s="1"/>
  <c r="AI30" i="23" s="1"/>
  <c r="AJ30" i="23" s="1"/>
  <c r="AK30" i="23" s="1"/>
  <c r="AL30" i="23" s="1"/>
  <c r="AM30" i="23" s="1"/>
  <c r="AN30" i="23" s="1"/>
  <c r="AO30" i="23" s="1"/>
  <c r="AP30" i="23" s="1"/>
  <c r="AQ30" i="23" s="1"/>
  <c r="AR30" i="23" s="1"/>
  <c r="AS30" i="23" s="1"/>
  <c r="AT30" i="23" s="1"/>
  <c r="AU30" i="23" s="1"/>
  <c r="AV30" i="23" s="1"/>
  <c r="AW30" i="23" s="1"/>
  <c r="AX30" i="23" s="1"/>
  <c r="AY30" i="23" s="1"/>
  <c r="AZ30" i="23" s="1"/>
  <c r="BA30" i="23" s="1"/>
  <c r="BB30" i="23" s="1"/>
  <c r="BC30" i="23" s="1"/>
  <c r="BD30" i="23" s="1"/>
  <c r="BE30" i="23" s="1"/>
  <c r="AA30" i="23"/>
  <c r="Z30" i="23"/>
  <c r="Y30" i="23"/>
  <c r="X30" i="23"/>
  <c r="W30" i="23"/>
  <c r="V30" i="23"/>
  <c r="U30" i="23"/>
  <c r="T30" i="23"/>
  <c r="S30" i="23"/>
  <c r="R30" i="23"/>
  <c r="Q30" i="23" s="1"/>
  <c r="P30" i="23" s="1"/>
  <c r="O30" i="23" s="1"/>
  <c r="N30" i="23" s="1"/>
  <c r="M30" i="23" s="1"/>
  <c r="L30" i="23" s="1"/>
  <c r="K30" i="23" s="1"/>
  <c r="J30" i="23" s="1"/>
  <c r="I30" i="23" s="1"/>
  <c r="H30" i="23" s="1"/>
  <c r="G30" i="23" s="1"/>
  <c r="AB29" i="23"/>
  <c r="AC29" i="23" s="1"/>
  <c r="AD29" i="23" s="1"/>
  <c r="AE29" i="23" s="1"/>
  <c r="AF29" i="23" s="1"/>
  <c r="AG29" i="23" s="1"/>
  <c r="AH29" i="23" s="1"/>
  <c r="AI29" i="23" s="1"/>
  <c r="AJ29" i="23" s="1"/>
  <c r="AK29" i="23" s="1"/>
  <c r="AL29" i="23" s="1"/>
  <c r="AM29" i="23" s="1"/>
  <c r="AN29" i="23" s="1"/>
  <c r="AO29" i="23" s="1"/>
  <c r="AP29" i="23" s="1"/>
  <c r="AQ29" i="23" s="1"/>
  <c r="AR29" i="23" s="1"/>
  <c r="AS29" i="23" s="1"/>
  <c r="AT29" i="23" s="1"/>
  <c r="AU29" i="23" s="1"/>
  <c r="AV29" i="23" s="1"/>
  <c r="AW29" i="23" s="1"/>
  <c r="AX29" i="23" s="1"/>
  <c r="AY29" i="23" s="1"/>
  <c r="AZ29" i="23" s="1"/>
  <c r="BA29" i="23" s="1"/>
  <c r="BB29" i="23" s="1"/>
  <c r="BC29" i="23" s="1"/>
  <c r="BD29" i="23" s="1"/>
  <c r="BE29" i="23" s="1"/>
  <c r="AA29" i="23"/>
  <c r="Z29" i="23"/>
  <c r="Y29" i="23"/>
  <c r="X29" i="23"/>
  <c r="W29" i="23"/>
  <c r="V29" i="23"/>
  <c r="U29" i="23"/>
  <c r="T29" i="23"/>
  <c r="S29" i="23"/>
  <c r="R29" i="23"/>
  <c r="Q29" i="23" s="1"/>
  <c r="P29" i="23" s="1"/>
  <c r="O29" i="23" s="1"/>
  <c r="N29" i="23" s="1"/>
  <c r="M29" i="23" s="1"/>
  <c r="L29" i="23" s="1"/>
  <c r="K29" i="23" s="1"/>
  <c r="J29" i="23" s="1"/>
  <c r="I29" i="23" s="1"/>
  <c r="H29" i="23" s="1"/>
  <c r="G29" i="23" s="1"/>
  <c r="AB28" i="23"/>
  <c r="AC28" i="23" s="1"/>
  <c r="AD28" i="23" s="1"/>
  <c r="AE28" i="23" s="1"/>
  <c r="AF28" i="23" s="1"/>
  <c r="AG28" i="23" s="1"/>
  <c r="AH28" i="23" s="1"/>
  <c r="AI28" i="23" s="1"/>
  <c r="AJ28" i="23" s="1"/>
  <c r="AK28" i="23" s="1"/>
  <c r="AL28" i="23" s="1"/>
  <c r="AM28" i="23" s="1"/>
  <c r="AN28" i="23" s="1"/>
  <c r="AO28" i="23" s="1"/>
  <c r="AP28" i="23" s="1"/>
  <c r="AQ28" i="23" s="1"/>
  <c r="AR28" i="23" s="1"/>
  <c r="AS28" i="23" s="1"/>
  <c r="AT28" i="23" s="1"/>
  <c r="AU28" i="23" s="1"/>
  <c r="AV28" i="23" s="1"/>
  <c r="AW28" i="23" s="1"/>
  <c r="AX28" i="23" s="1"/>
  <c r="AY28" i="23" s="1"/>
  <c r="AZ28" i="23" s="1"/>
  <c r="BA28" i="23" s="1"/>
  <c r="BB28" i="23" s="1"/>
  <c r="BC28" i="23" s="1"/>
  <c r="BD28" i="23" s="1"/>
  <c r="BE28" i="23" s="1"/>
  <c r="AA28" i="23"/>
  <c r="Z28" i="23"/>
  <c r="Y28" i="23"/>
  <c r="X28" i="23"/>
  <c r="W28" i="23"/>
  <c r="V28" i="23"/>
  <c r="U28" i="23"/>
  <c r="T28" i="23"/>
  <c r="S28" i="23"/>
  <c r="R28" i="23"/>
  <c r="Q28" i="23" s="1"/>
  <c r="P28" i="23" s="1"/>
  <c r="O28" i="23" s="1"/>
  <c r="N28" i="23" s="1"/>
  <c r="M28" i="23" s="1"/>
  <c r="L28" i="23" s="1"/>
  <c r="K28" i="23" s="1"/>
  <c r="J28" i="23" s="1"/>
  <c r="I28" i="23" s="1"/>
  <c r="H28" i="23" s="1"/>
  <c r="G28" i="23" s="1"/>
  <c r="AB27" i="23"/>
  <c r="AC27" i="23" s="1"/>
  <c r="AD27" i="23" s="1"/>
  <c r="AE27" i="23" s="1"/>
  <c r="AF27" i="23" s="1"/>
  <c r="AG27" i="23" s="1"/>
  <c r="AH27" i="23" s="1"/>
  <c r="AI27" i="23" s="1"/>
  <c r="AJ27" i="23" s="1"/>
  <c r="AK27" i="23" s="1"/>
  <c r="AL27" i="23" s="1"/>
  <c r="AM27" i="23" s="1"/>
  <c r="AN27" i="23" s="1"/>
  <c r="AO27" i="23" s="1"/>
  <c r="AP27" i="23" s="1"/>
  <c r="AQ27" i="23" s="1"/>
  <c r="AR27" i="23" s="1"/>
  <c r="AS27" i="23" s="1"/>
  <c r="AT27" i="23" s="1"/>
  <c r="AU27" i="23" s="1"/>
  <c r="AV27" i="23" s="1"/>
  <c r="AW27" i="23" s="1"/>
  <c r="AX27" i="23" s="1"/>
  <c r="AY27" i="23" s="1"/>
  <c r="AZ27" i="23" s="1"/>
  <c r="BA27" i="23" s="1"/>
  <c r="BB27" i="23" s="1"/>
  <c r="BC27" i="23" s="1"/>
  <c r="BD27" i="23" s="1"/>
  <c r="BE27" i="23" s="1"/>
  <c r="AA27" i="23"/>
  <c r="Z27" i="23"/>
  <c r="Y27" i="23"/>
  <c r="X27" i="23"/>
  <c r="W27" i="23"/>
  <c r="V27" i="23"/>
  <c r="U27" i="23"/>
  <c r="T27" i="23"/>
  <c r="S27" i="23"/>
  <c r="R27" i="23"/>
  <c r="Q27" i="23" s="1"/>
  <c r="P27" i="23" s="1"/>
  <c r="O27" i="23" s="1"/>
  <c r="N27" i="23" s="1"/>
  <c r="M27" i="23" s="1"/>
  <c r="L27" i="23" s="1"/>
  <c r="K27" i="23" s="1"/>
  <c r="J27" i="23" s="1"/>
  <c r="I27" i="23" s="1"/>
  <c r="H27" i="23" s="1"/>
  <c r="G27" i="23" s="1"/>
  <c r="AB26" i="23"/>
  <c r="AC26" i="23" s="1"/>
  <c r="AD26" i="23" s="1"/>
  <c r="AE26" i="23" s="1"/>
  <c r="AF26" i="23" s="1"/>
  <c r="AG26" i="23" s="1"/>
  <c r="AH26" i="23" s="1"/>
  <c r="AI26" i="23" s="1"/>
  <c r="AJ26" i="23" s="1"/>
  <c r="AK26" i="23" s="1"/>
  <c r="AL26" i="23" s="1"/>
  <c r="AM26" i="23" s="1"/>
  <c r="AN26" i="23" s="1"/>
  <c r="AO26" i="23" s="1"/>
  <c r="AP26" i="23" s="1"/>
  <c r="AQ26" i="23" s="1"/>
  <c r="AR26" i="23" s="1"/>
  <c r="AS26" i="23" s="1"/>
  <c r="AT26" i="23" s="1"/>
  <c r="AU26" i="23" s="1"/>
  <c r="AV26" i="23" s="1"/>
  <c r="AW26" i="23" s="1"/>
  <c r="AX26" i="23" s="1"/>
  <c r="AY26" i="23" s="1"/>
  <c r="AZ26" i="23" s="1"/>
  <c r="BA26" i="23" s="1"/>
  <c r="BB26" i="23" s="1"/>
  <c r="BC26" i="23" s="1"/>
  <c r="BD26" i="23" s="1"/>
  <c r="BE26" i="23" s="1"/>
  <c r="AA26" i="23"/>
  <c r="Z26" i="23"/>
  <c r="Y26" i="23"/>
  <c r="X26" i="23"/>
  <c r="W26" i="23"/>
  <c r="V26" i="23"/>
  <c r="U26" i="23"/>
  <c r="T26" i="23"/>
  <c r="S26" i="23"/>
  <c r="R26" i="23"/>
  <c r="Q26" i="23" s="1"/>
  <c r="P26" i="23" s="1"/>
  <c r="O26" i="23" s="1"/>
  <c r="N26" i="23" s="1"/>
  <c r="M26" i="23" s="1"/>
  <c r="L26" i="23" s="1"/>
  <c r="K26" i="23" s="1"/>
  <c r="J26" i="23" s="1"/>
  <c r="I26" i="23" s="1"/>
  <c r="H26" i="23" s="1"/>
  <c r="G26" i="23" s="1"/>
  <c r="AB25" i="23"/>
  <c r="AC25" i="23" s="1"/>
  <c r="AD25" i="23" s="1"/>
  <c r="AE25" i="23" s="1"/>
  <c r="AF25" i="23" s="1"/>
  <c r="AG25" i="23" s="1"/>
  <c r="AH25" i="23" s="1"/>
  <c r="AI25" i="23" s="1"/>
  <c r="AJ25" i="23" s="1"/>
  <c r="AK25" i="23" s="1"/>
  <c r="AL25" i="23" s="1"/>
  <c r="AM25" i="23" s="1"/>
  <c r="AN25" i="23" s="1"/>
  <c r="AO25" i="23" s="1"/>
  <c r="AP25" i="23" s="1"/>
  <c r="AQ25" i="23" s="1"/>
  <c r="AR25" i="23" s="1"/>
  <c r="AS25" i="23" s="1"/>
  <c r="AT25" i="23" s="1"/>
  <c r="AU25" i="23" s="1"/>
  <c r="AV25" i="23" s="1"/>
  <c r="AW25" i="23" s="1"/>
  <c r="AX25" i="23" s="1"/>
  <c r="AY25" i="23" s="1"/>
  <c r="AZ25" i="23" s="1"/>
  <c r="BA25" i="23" s="1"/>
  <c r="BB25" i="23" s="1"/>
  <c r="BC25" i="23" s="1"/>
  <c r="BD25" i="23" s="1"/>
  <c r="BE25" i="23" s="1"/>
  <c r="AA25" i="23"/>
  <c r="Z25" i="23"/>
  <c r="Y25" i="23"/>
  <c r="X25" i="23"/>
  <c r="W25" i="23"/>
  <c r="V25" i="23"/>
  <c r="U25" i="23"/>
  <c r="T25" i="23"/>
  <c r="S25" i="23"/>
  <c r="R25" i="23"/>
  <c r="Q25" i="23" s="1"/>
  <c r="P25" i="23"/>
  <c r="O25" i="23" s="1"/>
  <c r="N25" i="23" s="1"/>
  <c r="M25" i="23" s="1"/>
  <c r="L25" i="23" s="1"/>
  <c r="K25" i="23" s="1"/>
  <c r="J25" i="23" s="1"/>
  <c r="I25" i="23" s="1"/>
  <c r="H25" i="23" s="1"/>
  <c r="G25" i="23" s="1"/>
  <c r="AB24" i="23"/>
  <c r="AC24" i="23" s="1"/>
  <c r="AD24" i="23" s="1"/>
  <c r="AE24" i="23" s="1"/>
  <c r="AF24" i="23" s="1"/>
  <c r="AG24" i="23" s="1"/>
  <c r="AH24" i="23" s="1"/>
  <c r="AI24" i="23" s="1"/>
  <c r="AJ24" i="23" s="1"/>
  <c r="AK24" i="23" s="1"/>
  <c r="AL24" i="23" s="1"/>
  <c r="AM24" i="23" s="1"/>
  <c r="AN24" i="23" s="1"/>
  <c r="AO24" i="23" s="1"/>
  <c r="AP24" i="23" s="1"/>
  <c r="AQ24" i="23" s="1"/>
  <c r="AR24" i="23" s="1"/>
  <c r="AS24" i="23" s="1"/>
  <c r="AT24" i="23" s="1"/>
  <c r="AU24" i="23" s="1"/>
  <c r="AV24" i="23" s="1"/>
  <c r="AW24" i="23" s="1"/>
  <c r="AX24" i="23" s="1"/>
  <c r="AY24" i="23" s="1"/>
  <c r="AZ24" i="23" s="1"/>
  <c r="BA24" i="23" s="1"/>
  <c r="BB24" i="23" s="1"/>
  <c r="BC24" i="23" s="1"/>
  <c r="BD24" i="23" s="1"/>
  <c r="BE24" i="23" s="1"/>
  <c r="AA24" i="23"/>
  <c r="Z24" i="23"/>
  <c r="Y24" i="23"/>
  <c r="X24" i="23"/>
  <c r="W24" i="23"/>
  <c r="V24" i="23"/>
  <c r="U24" i="23"/>
  <c r="T24" i="23"/>
  <c r="S24" i="23"/>
  <c r="R24" i="23"/>
  <c r="Q24" i="23" s="1"/>
  <c r="P24" i="23" s="1"/>
  <c r="O24" i="23" s="1"/>
  <c r="N24" i="23" s="1"/>
  <c r="M24" i="23" s="1"/>
  <c r="L24" i="23" s="1"/>
  <c r="K24" i="23" s="1"/>
  <c r="J24" i="23" s="1"/>
  <c r="I24" i="23" s="1"/>
  <c r="H24" i="23" s="1"/>
  <c r="G24" i="23" s="1"/>
  <c r="AB23" i="23"/>
  <c r="AC23" i="23" s="1"/>
  <c r="AD23" i="23" s="1"/>
  <c r="AE23" i="23" s="1"/>
  <c r="AF23" i="23" s="1"/>
  <c r="AG23" i="23" s="1"/>
  <c r="AH23" i="23" s="1"/>
  <c r="AI23" i="23" s="1"/>
  <c r="AJ23" i="23" s="1"/>
  <c r="AK23" i="23" s="1"/>
  <c r="AL23" i="23" s="1"/>
  <c r="AM23" i="23" s="1"/>
  <c r="AN23" i="23" s="1"/>
  <c r="AO23" i="23" s="1"/>
  <c r="AP23" i="23" s="1"/>
  <c r="AQ23" i="23" s="1"/>
  <c r="AR23" i="23" s="1"/>
  <c r="AS23" i="23" s="1"/>
  <c r="AT23" i="23" s="1"/>
  <c r="AU23" i="23" s="1"/>
  <c r="AV23" i="23" s="1"/>
  <c r="AW23" i="23" s="1"/>
  <c r="AX23" i="23" s="1"/>
  <c r="AY23" i="23" s="1"/>
  <c r="AZ23" i="23" s="1"/>
  <c r="BA23" i="23" s="1"/>
  <c r="BB23" i="23" s="1"/>
  <c r="BC23" i="23" s="1"/>
  <c r="BD23" i="23" s="1"/>
  <c r="BE23" i="23" s="1"/>
  <c r="AA23" i="23"/>
  <c r="Z23" i="23"/>
  <c r="Y23" i="23"/>
  <c r="X23" i="23"/>
  <c r="W23" i="23"/>
  <c r="V23" i="23"/>
  <c r="U23" i="23"/>
  <c r="T23" i="23"/>
  <c r="S23" i="23"/>
  <c r="R23" i="23"/>
  <c r="Q23" i="23" s="1"/>
  <c r="P23" i="23" s="1"/>
  <c r="O23" i="23" s="1"/>
  <c r="N23" i="23" s="1"/>
  <c r="M23" i="23" s="1"/>
  <c r="L23" i="23" s="1"/>
  <c r="K23" i="23" s="1"/>
  <c r="J23" i="23" s="1"/>
  <c r="I23" i="23" s="1"/>
  <c r="H23" i="23" s="1"/>
  <c r="G23" i="23" s="1"/>
  <c r="AB22" i="23"/>
  <c r="AC22" i="23" s="1"/>
  <c r="AD22" i="23" s="1"/>
  <c r="AE22" i="23" s="1"/>
  <c r="AF22" i="23" s="1"/>
  <c r="AG22" i="23" s="1"/>
  <c r="AH22" i="23" s="1"/>
  <c r="AI22" i="23" s="1"/>
  <c r="AJ22" i="23" s="1"/>
  <c r="AK22" i="23" s="1"/>
  <c r="AL22" i="23" s="1"/>
  <c r="AM22" i="23" s="1"/>
  <c r="AN22" i="23" s="1"/>
  <c r="AO22" i="23" s="1"/>
  <c r="AP22" i="23" s="1"/>
  <c r="AQ22" i="23" s="1"/>
  <c r="AR22" i="23" s="1"/>
  <c r="AS22" i="23" s="1"/>
  <c r="AT22" i="23" s="1"/>
  <c r="AU22" i="23" s="1"/>
  <c r="AV22" i="23" s="1"/>
  <c r="AW22" i="23" s="1"/>
  <c r="AX22" i="23" s="1"/>
  <c r="AY22" i="23" s="1"/>
  <c r="AZ22" i="23" s="1"/>
  <c r="BA22" i="23" s="1"/>
  <c r="BB22" i="23" s="1"/>
  <c r="BC22" i="23" s="1"/>
  <c r="BD22" i="23" s="1"/>
  <c r="BE22" i="23" s="1"/>
  <c r="AA22" i="23"/>
  <c r="Z22" i="23"/>
  <c r="Y22" i="23"/>
  <c r="X22" i="23"/>
  <c r="W22" i="23"/>
  <c r="V22" i="23"/>
  <c r="U22" i="23"/>
  <c r="T22" i="23"/>
  <c r="S22" i="23"/>
  <c r="R22" i="23"/>
  <c r="Q22" i="23" s="1"/>
  <c r="P22" i="23" s="1"/>
  <c r="O22" i="23" s="1"/>
  <c r="N22" i="23" s="1"/>
  <c r="M22" i="23" s="1"/>
  <c r="L22" i="23" s="1"/>
  <c r="K22" i="23" s="1"/>
  <c r="J22" i="23" s="1"/>
  <c r="I22" i="23" s="1"/>
  <c r="H22" i="23" s="1"/>
  <c r="G22" i="23" s="1"/>
  <c r="AB21" i="23"/>
  <c r="AC21" i="23" s="1"/>
  <c r="AD21" i="23" s="1"/>
  <c r="AE21" i="23" s="1"/>
  <c r="AF21" i="23" s="1"/>
  <c r="AG21" i="23" s="1"/>
  <c r="AH21" i="23" s="1"/>
  <c r="AI21" i="23" s="1"/>
  <c r="AJ21" i="23" s="1"/>
  <c r="AK21" i="23" s="1"/>
  <c r="AL21" i="23" s="1"/>
  <c r="AM21" i="23" s="1"/>
  <c r="AN21" i="23" s="1"/>
  <c r="AO21" i="23" s="1"/>
  <c r="AP21" i="23" s="1"/>
  <c r="AQ21" i="23" s="1"/>
  <c r="AR21" i="23" s="1"/>
  <c r="AS21" i="23" s="1"/>
  <c r="AT21" i="23" s="1"/>
  <c r="AU21" i="23" s="1"/>
  <c r="AV21" i="23" s="1"/>
  <c r="AW21" i="23" s="1"/>
  <c r="AX21" i="23" s="1"/>
  <c r="AY21" i="23" s="1"/>
  <c r="AZ21" i="23" s="1"/>
  <c r="BA21" i="23" s="1"/>
  <c r="BB21" i="23" s="1"/>
  <c r="BC21" i="23" s="1"/>
  <c r="BD21" i="23" s="1"/>
  <c r="BE21" i="23" s="1"/>
  <c r="AA21" i="23"/>
  <c r="Z21" i="23"/>
  <c r="Y21" i="23"/>
  <c r="X21" i="23"/>
  <c r="W21" i="23"/>
  <c r="V21" i="23"/>
  <c r="U21" i="23"/>
  <c r="T21" i="23"/>
  <c r="S21" i="23"/>
  <c r="R21" i="23"/>
  <c r="Q21" i="23" s="1"/>
  <c r="P21" i="23" s="1"/>
  <c r="O21" i="23" s="1"/>
  <c r="N21" i="23" s="1"/>
  <c r="M21" i="23" s="1"/>
  <c r="L21" i="23" s="1"/>
  <c r="K21" i="23" s="1"/>
  <c r="J21" i="23" s="1"/>
  <c r="I21" i="23" s="1"/>
  <c r="H21" i="23" s="1"/>
  <c r="G21" i="23" s="1"/>
  <c r="AB20" i="23"/>
  <c r="AC20" i="23" s="1"/>
  <c r="AD20" i="23" s="1"/>
  <c r="AE20" i="23" s="1"/>
  <c r="AF20" i="23" s="1"/>
  <c r="AG20" i="23" s="1"/>
  <c r="AH20" i="23" s="1"/>
  <c r="AI20" i="23" s="1"/>
  <c r="AJ20" i="23" s="1"/>
  <c r="AK20" i="23" s="1"/>
  <c r="AL20" i="23" s="1"/>
  <c r="AM20" i="23" s="1"/>
  <c r="AN20" i="23" s="1"/>
  <c r="AO20" i="23" s="1"/>
  <c r="AP20" i="23" s="1"/>
  <c r="AQ20" i="23" s="1"/>
  <c r="AR20" i="23" s="1"/>
  <c r="AS20" i="23" s="1"/>
  <c r="AT20" i="23" s="1"/>
  <c r="AU20" i="23" s="1"/>
  <c r="AV20" i="23" s="1"/>
  <c r="AW20" i="23" s="1"/>
  <c r="AX20" i="23" s="1"/>
  <c r="AY20" i="23" s="1"/>
  <c r="AZ20" i="23" s="1"/>
  <c r="BA20" i="23" s="1"/>
  <c r="BB20" i="23" s="1"/>
  <c r="BC20" i="23" s="1"/>
  <c r="BD20" i="23" s="1"/>
  <c r="BE20" i="23" s="1"/>
  <c r="AA20" i="23"/>
  <c r="Z20" i="23"/>
  <c r="Y20" i="23"/>
  <c r="X20" i="23"/>
  <c r="W20" i="23"/>
  <c r="V20" i="23"/>
  <c r="U20" i="23"/>
  <c r="T20" i="23"/>
  <c r="S20" i="23"/>
  <c r="R20" i="23"/>
  <c r="Q20" i="23" s="1"/>
  <c r="P20" i="23" s="1"/>
  <c r="O20" i="23" s="1"/>
  <c r="N20" i="23" s="1"/>
  <c r="M20" i="23" s="1"/>
  <c r="L20" i="23" s="1"/>
  <c r="K20" i="23" s="1"/>
  <c r="J20" i="23" s="1"/>
  <c r="I20" i="23" s="1"/>
  <c r="H20" i="23" s="1"/>
  <c r="G20" i="23" s="1"/>
  <c r="AB19" i="23"/>
  <c r="AC19" i="23" s="1"/>
  <c r="AD19" i="23" s="1"/>
  <c r="AE19" i="23" s="1"/>
  <c r="AF19" i="23" s="1"/>
  <c r="AG19" i="23" s="1"/>
  <c r="AH19" i="23" s="1"/>
  <c r="AI19" i="23" s="1"/>
  <c r="AJ19" i="23" s="1"/>
  <c r="AK19" i="23" s="1"/>
  <c r="AL19" i="23" s="1"/>
  <c r="AM19" i="23" s="1"/>
  <c r="AN19" i="23" s="1"/>
  <c r="AO19" i="23" s="1"/>
  <c r="AP19" i="23" s="1"/>
  <c r="AQ19" i="23" s="1"/>
  <c r="AR19" i="23" s="1"/>
  <c r="AS19" i="23" s="1"/>
  <c r="AT19" i="23" s="1"/>
  <c r="AU19" i="23" s="1"/>
  <c r="AV19" i="23" s="1"/>
  <c r="AW19" i="23" s="1"/>
  <c r="AX19" i="23" s="1"/>
  <c r="AY19" i="23" s="1"/>
  <c r="AZ19" i="23" s="1"/>
  <c r="BA19" i="23" s="1"/>
  <c r="BB19" i="23" s="1"/>
  <c r="BC19" i="23" s="1"/>
  <c r="BD19" i="23" s="1"/>
  <c r="BE19" i="23" s="1"/>
  <c r="AA19" i="23"/>
  <c r="Z19" i="23"/>
  <c r="Y19" i="23"/>
  <c r="X19" i="23"/>
  <c r="W19" i="23"/>
  <c r="V19" i="23"/>
  <c r="U19" i="23"/>
  <c r="T19" i="23"/>
  <c r="S19" i="23"/>
  <c r="R19" i="23"/>
  <c r="Q19" i="23" s="1"/>
  <c r="P19" i="23" s="1"/>
  <c r="O19" i="23" s="1"/>
  <c r="N19" i="23" s="1"/>
  <c r="M19" i="23" s="1"/>
  <c r="L19" i="23" s="1"/>
  <c r="K19" i="23" s="1"/>
  <c r="J19" i="23" s="1"/>
  <c r="I19" i="23" s="1"/>
  <c r="H19" i="23" s="1"/>
  <c r="G19" i="23" s="1"/>
  <c r="AB18" i="23"/>
  <c r="AC18" i="23" s="1"/>
  <c r="AD18" i="23" s="1"/>
  <c r="AE18" i="23" s="1"/>
  <c r="AF18" i="23" s="1"/>
  <c r="AG18" i="23" s="1"/>
  <c r="AH18" i="23" s="1"/>
  <c r="AI18" i="23" s="1"/>
  <c r="AJ18" i="23" s="1"/>
  <c r="AK18" i="23" s="1"/>
  <c r="AL18" i="23" s="1"/>
  <c r="AM18" i="23" s="1"/>
  <c r="AN18" i="23" s="1"/>
  <c r="AO18" i="23" s="1"/>
  <c r="AP18" i="23" s="1"/>
  <c r="AQ18" i="23" s="1"/>
  <c r="AR18" i="23" s="1"/>
  <c r="AS18" i="23" s="1"/>
  <c r="AT18" i="23" s="1"/>
  <c r="AU18" i="23" s="1"/>
  <c r="AV18" i="23" s="1"/>
  <c r="AW18" i="23" s="1"/>
  <c r="AX18" i="23" s="1"/>
  <c r="AY18" i="23" s="1"/>
  <c r="AZ18" i="23" s="1"/>
  <c r="BA18" i="23" s="1"/>
  <c r="BB18" i="23" s="1"/>
  <c r="BC18" i="23" s="1"/>
  <c r="BD18" i="23" s="1"/>
  <c r="BE18" i="23" s="1"/>
  <c r="AA18" i="23"/>
  <c r="Z18" i="23"/>
  <c r="Y18" i="23"/>
  <c r="X18" i="23"/>
  <c r="W18" i="23"/>
  <c r="V18" i="23"/>
  <c r="U18" i="23"/>
  <c r="T18" i="23"/>
  <c r="S18" i="23"/>
  <c r="R18" i="23"/>
  <c r="Q18" i="23" s="1"/>
  <c r="P18" i="23" s="1"/>
  <c r="O18" i="23" s="1"/>
  <c r="N18" i="23" s="1"/>
  <c r="M18" i="23" s="1"/>
  <c r="L18" i="23" s="1"/>
  <c r="K18" i="23" s="1"/>
  <c r="J18" i="23" s="1"/>
  <c r="I18" i="23" s="1"/>
  <c r="H18" i="23" s="1"/>
  <c r="G18" i="23" s="1"/>
  <c r="AB17" i="23"/>
  <c r="AC17" i="23" s="1"/>
  <c r="AD17" i="23" s="1"/>
  <c r="AE17" i="23" s="1"/>
  <c r="AF17" i="23" s="1"/>
  <c r="AG17" i="23" s="1"/>
  <c r="AH17" i="23" s="1"/>
  <c r="AI17" i="23" s="1"/>
  <c r="AJ17" i="23" s="1"/>
  <c r="AK17" i="23" s="1"/>
  <c r="AL17" i="23" s="1"/>
  <c r="AM17" i="23" s="1"/>
  <c r="AN17" i="23" s="1"/>
  <c r="AO17" i="23" s="1"/>
  <c r="AP17" i="23" s="1"/>
  <c r="AQ17" i="23" s="1"/>
  <c r="AR17" i="23" s="1"/>
  <c r="AS17" i="23" s="1"/>
  <c r="AT17" i="23" s="1"/>
  <c r="AU17" i="23" s="1"/>
  <c r="AV17" i="23" s="1"/>
  <c r="AW17" i="23" s="1"/>
  <c r="AX17" i="23" s="1"/>
  <c r="AY17" i="23" s="1"/>
  <c r="AZ17" i="23" s="1"/>
  <c r="BA17" i="23" s="1"/>
  <c r="BB17" i="23" s="1"/>
  <c r="BC17" i="23" s="1"/>
  <c r="BD17" i="23" s="1"/>
  <c r="BE17" i="23" s="1"/>
  <c r="AA17" i="23"/>
  <c r="Z17" i="23"/>
  <c r="Y17" i="23"/>
  <c r="X17" i="23"/>
  <c r="W17" i="23"/>
  <c r="V17" i="23"/>
  <c r="U17" i="23"/>
  <c r="T17" i="23"/>
  <c r="S17" i="23"/>
  <c r="R17" i="23"/>
  <c r="Q17" i="23" s="1"/>
  <c r="P17" i="23" s="1"/>
  <c r="O17" i="23" s="1"/>
  <c r="N17" i="23" s="1"/>
  <c r="M17" i="23" s="1"/>
  <c r="L17" i="23" s="1"/>
  <c r="K17" i="23" s="1"/>
  <c r="J17" i="23" s="1"/>
  <c r="I17" i="23" s="1"/>
  <c r="H17" i="23" s="1"/>
  <c r="G17" i="23" s="1"/>
  <c r="AB16" i="23"/>
  <c r="AC16" i="23" s="1"/>
  <c r="AD16" i="23" s="1"/>
  <c r="AE16" i="23" s="1"/>
  <c r="AF16" i="23" s="1"/>
  <c r="AG16" i="23" s="1"/>
  <c r="AH16" i="23" s="1"/>
  <c r="AI16" i="23" s="1"/>
  <c r="AJ16" i="23" s="1"/>
  <c r="AK16" i="23" s="1"/>
  <c r="AL16" i="23" s="1"/>
  <c r="AM16" i="23" s="1"/>
  <c r="AN16" i="23" s="1"/>
  <c r="AO16" i="23" s="1"/>
  <c r="AP16" i="23" s="1"/>
  <c r="AQ16" i="23" s="1"/>
  <c r="AR16" i="23" s="1"/>
  <c r="AS16" i="23" s="1"/>
  <c r="AT16" i="23" s="1"/>
  <c r="AU16" i="23" s="1"/>
  <c r="AV16" i="23" s="1"/>
  <c r="AW16" i="23" s="1"/>
  <c r="AX16" i="23" s="1"/>
  <c r="AY16" i="23" s="1"/>
  <c r="AZ16" i="23" s="1"/>
  <c r="BA16" i="23" s="1"/>
  <c r="BB16" i="23" s="1"/>
  <c r="BC16" i="23" s="1"/>
  <c r="BD16" i="23" s="1"/>
  <c r="BE16" i="23" s="1"/>
  <c r="AA16" i="23"/>
  <c r="Z16" i="23"/>
  <c r="Y16" i="23"/>
  <c r="X16" i="23"/>
  <c r="W16" i="23"/>
  <c r="V16" i="23"/>
  <c r="U16" i="23"/>
  <c r="T16" i="23"/>
  <c r="S16" i="23"/>
  <c r="R16" i="23"/>
  <c r="Q16" i="23" s="1"/>
  <c r="P16" i="23" s="1"/>
  <c r="O16" i="23" s="1"/>
  <c r="N16" i="23" s="1"/>
  <c r="M16" i="23" s="1"/>
  <c r="L16" i="23" s="1"/>
  <c r="K16" i="23" s="1"/>
  <c r="J16" i="23" s="1"/>
  <c r="I16" i="23" s="1"/>
  <c r="H16" i="23" s="1"/>
  <c r="G16" i="23" s="1"/>
  <c r="AB15" i="23"/>
  <c r="AC15" i="23" s="1"/>
  <c r="AD15" i="23" s="1"/>
  <c r="AE15" i="23" s="1"/>
  <c r="AF15" i="23" s="1"/>
  <c r="AG15" i="23" s="1"/>
  <c r="AH15" i="23" s="1"/>
  <c r="AI15" i="23" s="1"/>
  <c r="AJ15" i="23" s="1"/>
  <c r="AK15" i="23" s="1"/>
  <c r="AL15" i="23" s="1"/>
  <c r="AM15" i="23" s="1"/>
  <c r="AN15" i="23" s="1"/>
  <c r="AO15" i="23" s="1"/>
  <c r="AP15" i="23" s="1"/>
  <c r="AQ15" i="23" s="1"/>
  <c r="AR15" i="23" s="1"/>
  <c r="AS15" i="23" s="1"/>
  <c r="AT15" i="23" s="1"/>
  <c r="AU15" i="23" s="1"/>
  <c r="AV15" i="23" s="1"/>
  <c r="AW15" i="23" s="1"/>
  <c r="AX15" i="23" s="1"/>
  <c r="AY15" i="23" s="1"/>
  <c r="AZ15" i="23" s="1"/>
  <c r="BA15" i="23" s="1"/>
  <c r="BB15" i="23" s="1"/>
  <c r="BC15" i="23" s="1"/>
  <c r="BD15" i="23" s="1"/>
  <c r="BE15" i="23" s="1"/>
  <c r="AA15" i="23"/>
  <c r="Z15" i="23"/>
  <c r="Y15" i="23"/>
  <c r="X15" i="23"/>
  <c r="W15" i="23"/>
  <c r="V15" i="23"/>
  <c r="U15" i="23"/>
  <c r="T15" i="23"/>
  <c r="S15" i="23"/>
  <c r="R15" i="23"/>
  <c r="Q15" i="23" s="1"/>
  <c r="P15" i="23" s="1"/>
  <c r="O15" i="23" s="1"/>
  <c r="N15" i="23" s="1"/>
  <c r="M15" i="23" s="1"/>
  <c r="L15" i="23" s="1"/>
  <c r="K15" i="23" s="1"/>
  <c r="J15" i="23" s="1"/>
  <c r="I15" i="23" s="1"/>
  <c r="H15" i="23" s="1"/>
  <c r="G15" i="23" s="1"/>
  <c r="AB14" i="23"/>
  <c r="AC14" i="23" s="1"/>
  <c r="AD14" i="23" s="1"/>
  <c r="AE14" i="23" s="1"/>
  <c r="AF14" i="23" s="1"/>
  <c r="AG14" i="23" s="1"/>
  <c r="AH14" i="23" s="1"/>
  <c r="AI14" i="23" s="1"/>
  <c r="AJ14" i="23" s="1"/>
  <c r="AK14" i="23" s="1"/>
  <c r="AL14" i="23" s="1"/>
  <c r="AM14" i="23" s="1"/>
  <c r="AN14" i="23" s="1"/>
  <c r="AO14" i="23" s="1"/>
  <c r="AP14" i="23" s="1"/>
  <c r="AQ14" i="23" s="1"/>
  <c r="AR14" i="23" s="1"/>
  <c r="AS14" i="23" s="1"/>
  <c r="AT14" i="23" s="1"/>
  <c r="AU14" i="23" s="1"/>
  <c r="AV14" i="23" s="1"/>
  <c r="AW14" i="23" s="1"/>
  <c r="AX14" i="23" s="1"/>
  <c r="AY14" i="23" s="1"/>
  <c r="AZ14" i="23" s="1"/>
  <c r="BA14" i="23" s="1"/>
  <c r="BB14" i="23" s="1"/>
  <c r="BC14" i="23" s="1"/>
  <c r="BD14" i="23" s="1"/>
  <c r="BE14" i="23" s="1"/>
  <c r="AA14" i="23"/>
  <c r="Z14" i="23"/>
  <c r="Y14" i="23"/>
  <c r="X14" i="23"/>
  <c r="W14" i="23"/>
  <c r="V14" i="23"/>
  <c r="U14" i="23"/>
  <c r="T14" i="23"/>
  <c r="S14" i="23"/>
  <c r="R14" i="23"/>
  <c r="Q14" i="23" s="1"/>
  <c r="P14" i="23" s="1"/>
  <c r="O14" i="23" s="1"/>
  <c r="N14" i="23" s="1"/>
  <c r="M14" i="23" s="1"/>
  <c r="L14" i="23" s="1"/>
  <c r="K14" i="23" s="1"/>
  <c r="J14" i="23" s="1"/>
  <c r="I14" i="23" s="1"/>
  <c r="H14" i="23" s="1"/>
  <c r="G14" i="23" s="1"/>
  <c r="AB13" i="23"/>
  <c r="AC13" i="23" s="1"/>
  <c r="AD13" i="23" s="1"/>
  <c r="AE13" i="23" s="1"/>
  <c r="AF13" i="23" s="1"/>
  <c r="AG13" i="23" s="1"/>
  <c r="AH13" i="23" s="1"/>
  <c r="AI13" i="23" s="1"/>
  <c r="AJ13" i="23" s="1"/>
  <c r="AK13" i="23" s="1"/>
  <c r="AL13" i="23" s="1"/>
  <c r="AM13" i="23" s="1"/>
  <c r="AN13" i="23" s="1"/>
  <c r="AO13" i="23" s="1"/>
  <c r="AP13" i="23" s="1"/>
  <c r="AQ13" i="23" s="1"/>
  <c r="AR13" i="23" s="1"/>
  <c r="AS13" i="23" s="1"/>
  <c r="AT13" i="23" s="1"/>
  <c r="AU13" i="23" s="1"/>
  <c r="AV13" i="23" s="1"/>
  <c r="AW13" i="23" s="1"/>
  <c r="AX13" i="23" s="1"/>
  <c r="AY13" i="23" s="1"/>
  <c r="AZ13" i="23" s="1"/>
  <c r="BA13" i="23" s="1"/>
  <c r="BB13" i="23" s="1"/>
  <c r="BC13" i="23" s="1"/>
  <c r="BD13" i="23" s="1"/>
  <c r="BE13" i="23" s="1"/>
  <c r="AA13" i="23"/>
  <c r="Z13" i="23"/>
  <c r="Y13" i="23"/>
  <c r="X13" i="23"/>
  <c r="W13" i="23"/>
  <c r="V13" i="23"/>
  <c r="U13" i="23"/>
  <c r="T13" i="23"/>
  <c r="S13" i="23"/>
  <c r="R13" i="23"/>
  <c r="Q13" i="23" s="1"/>
  <c r="P13" i="23" s="1"/>
  <c r="O13" i="23" s="1"/>
  <c r="N13" i="23" s="1"/>
  <c r="M13" i="23" s="1"/>
  <c r="L13" i="23" s="1"/>
  <c r="K13" i="23" s="1"/>
  <c r="J13" i="23" s="1"/>
  <c r="I13" i="23" s="1"/>
  <c r="H13" i="23" s="1"/>
  <c r="G13" i="23" s="1"/>
  <c r="AB12" i="23"/>
  <c r="AA12" i="23"/>
  <c r="Z12" i="23"/>
  <c r="Y12" i="23"/>
  <c r="X12" i="23"/>
  <c r="W12" i="23"/>
  <c r="V12" i="23"/>
  <c r="U12" i="23"/>
  <c r="T12" i="23"/>
  <c r="S12" i="23"/>
  <c r="R12" i="23"/>
  <c r="AB42" i="22"/>
  <c r="AC42" i="22" s="1"/>
  <c r="AD42" i="22" s="1"/>
  <c r="AE42" i="22" s="1"/>
  <c r="AF42" i="22" s="1"/>
  <c r="AG42" i="22" s="1"/>
  <c r="AH42" i="22" s="1"/>
  <c r="AI42" i="22" s="1"/>
  <c r="AJ42" i="22" s="1"/>
  <c r="AK42" i="22" s="1"/>
  <c r="AL42" i="22" s="1"/>
  <c r="AM42" i="22" s="1"/>
  <c r="AN42" i="22" s="1"/>
  <c r="AO42" i="22" s="1"/>
  <c r="AP42" i="22" s="1"/>
  <c r="AQ42" i="22" s="1"/>
  <c r="AR42" i="22" s="1"/>
  <c r="AS42" i="22" s="1"/>
  <c r="AT42" i="22" s="1"/>
  <c r="AU42" i="22" s="1"/>
  <c r="AV42" i="22" s="1"/>
  <c r="AW42" i="22" s="1"/>
  <c r="AX42" i="22" s="1"/>
  <c r="AY42" i="22" s="1"/>
  <c r="AZ42" i="22" s="1"/>
  <c r="BA42" i="22" s="1"/>
  <c r="BB42" i="22" s="1"/>
  <c r="BC42" i="22" s="1"/>
  <c r="BD42" i="22" s="1"/>
  <c r="BE42" i="22" s="1"/>
  <c r="AA42" i="22"/>
  <c r="Z42" i="22"/>
  <c r="Y42" i="22"/>
  <c r="X42" i="22"/>
  <c r="W42" i="22"/>
  <c r="V42" i="22"/>
  <c r="U42" i="22"/>
  <c r="T42" i="22"/>
  <c r="S42" i="22"/>
  <c r="R42" i="22"/>
  <c r="Q42" i="22" s="1"/>
  <c r="P42" i="22" s="1"/>
  <c r="O42" i="22" s="1"/>
  <c r="N42" i="22" s="1"/>
  <c r="M42" i="22" s="1"/>
  <c r="L42" i="22" s="1"/>
  <c r="K42" i="22" s="1"/>
  <c r="J42" i="22" s="1"/>
  <c r="I42" i="22" s="1"/>
  <c r="H42" i="22" s="1"/>
  <c r="G42" i="22" s="1"/>
  <c r="AB41" i="22"/>
  <c r="AC41" i="22" s="1"/>
  <c r="AD41" i="22" s="1"/>
  <c r="AE41" i="22" s="1"/>
  <c r="AF41" i="22" s="1"/>
  <c r="AG41" i="22" s="1"/>
  <c r="AH41" i="22" s="1"/>
  <c r="AI41" i="22" s="1"/>
  <c r="AJ41" i="22" s="1"/>
  <c r="AK41" i="22" s="1"/>
  <c r="AL41" i="22" s="1"/>
  <c r="AM41" i="22" s="1"/>
  <c r="AN41" i="22" s="1"/>
  <c r="AO41" i="22" s="1"/>
  <c r="AP41" i="22" s="1"/>
  <c r="AQ41" i="22" s="1"/>
  <c r="AR41" i="22" s="1"/>
  <c r="AS41" i="22" s="1"/>
  <c r="AT41" i="22" s="1"/>
  <c r="AU41" i="22" s="1"/>
  <c r="AV41" i="22" s="1"/>
  <c r="AW41" i="22" s="1"/>
  <c r="AX41" i="22" s="1"/>
  <c r="AY41" i="22" s="1"/>
  <c r="AZ41" i="22" s="1"/>
  <c r="BA41" i="22" s="1"/>
  <c r="BB41" i="22" s="1"/>
  <c r="BC41" i="22" s="1"/>
  <c r="BD41" i="22" s="1"/>
  <c r="BE41" i="22" s="1"/>
  <c r="AA41" i="22"/>
  <c r="Z41" i="22"/>
  <c r="Y41" i="22"/>
  <c r="X41" i="22"/>
  <c r="W41" i="22"/>
  <c r="V41" i="22"/>
  <c r="U41" i="22"/>
  <c r="T41" i="22"/>
  <c r="S41" i="22"/>
  <c r="R41" i="22"/>
  <c r="Q41" i="22" s="1"/>
  <c r="P41" i="22" s="1"/>
  <c r="O41" i="22" s="1"/>
  <c r="N41" i="22" s="1"/>
  <c r="M41" i="22" s="1"/>
  <c r="L41" i="22" s="1"/>
  <c r="K41" i="22" s="1"/>
  <c r="J41" i="22" s="1"/>
  <c r="I41" i="22" s="1"/>
  <c r="H41" i="22" s="1"/>
  <c r="G41" i="22" s="1"/>
  <c r="AB40" i="22"/>
  <c r="AC40" i="22" s="1"/>
  <c r="AD40" i="22" s="1"/>
  <c r="AE40" i="22" s="1"/>
  <c r="AF40" i="22" s="1"/>
  <c r="AG40" i="22" s="1"/>
  <c r="AH40" i="22" s="1"/>
  <c r="AI40" i="22" s="1"/>
  <c r="AJ40" i="22" s="1"/>
  <c r="AK40" i="22" s="1"/>
  <c r="AL40" i="22" s="1"/>
  <c r="AM40" i="22" s="1"/>
  <c r="AN40" i="22" s="1"/>
  <c r="AO40" i="22" s="1"/>
  <c r="AP40" i="22" s="1"/>
  <c r="AQ40" i="22" s="1"/>
  <c r="AR40" i="22" s="1"/>
  <c r="AS40" i="22" s="1"/>
  <c r="AT40" i="22" s="1"/>
  <c r="AU40" i="22" s="1"/>
  <c r="AV40" i="22" s="1"/>
  <c r="AW40" i="22" s="1"/>
  <c r="AX40" i="22" s="1"/>
  <c r="AY40" i="22" s="1"/>
  <c r="AZ40" i="22" s="1"/>
  <c r="BA40" i="22" s="1"/>
  <c r="BB40" i="22" s="1"/>
  <c r="BC40" i="22" s="1"/>
  <c r="BD40" i="22" s="1"/>
  <c r="BE40" i="22" s="1"/>
  <c r="AA40" i="22"/>
  <c r="Z40" i="22"/>
  <c r="Y40" i="22"/>
  <c r="X40" i="22"/>
  <c r="W40" i="22"/>
  <c r="V40" i="22"/>
  <c r="U40" i="22"/>
  <c r="T40" i="22"/>
  <c r="S40" i="22"/>
  <c r="R40" i="22"/>
  <c r="Q40" i="22" s="1"/>
  <c r="P40" i="22" s="1"/>
  <c r="O40" i="22" s="1"/>
  <c r="N40" i="22" s="1"/>
  <c r="M40" i="22" s="1"/>
  <c r="L40" i="22" s="1"/>
  <c r="K40" i="22" s="1"/>
  <c r="J40" i="22" s="1"/>
  <c r="I40" i="22" s="1"/>
  <c r="H40" i="22" s="1"/>
  <c r="G40" i="22" s="1"/>
  <c r="AB39" i="22"/>
  <c r="AC39" i="22" s="1"/>
  <c r="AD39" i="22" s="1"/>
  <c r="AE39" i="22" s="1"/>
  <c r="AF39" i="22" s="1"/>
  <c r="AG39" i="22" s="1"/>
  <c r="AH39" i="22" s="1"/>
  <c r="AI39" i="22" s="1"/>
  <c r="AJ39" i="22" s="1"/>
  <c r="AK39" i="22" s="1"/>
  <c r="AL39" i="22" s="1"/>
  <c r="AM39" i="22" s="1"/>
  <c r="AN39" i="22" s="1"/>
  <c r="AO39" i="22" s="1"/>
  <c r="AP39" i="22" s="1"/>
  <c r="AQ39" i="22" s="1"/>
  <c r="AR39" i="22" s="1"/>
  <c r="AS39" i="22" s="1"/>
  <c r="AT39" i="22" s="1"/>
  <c r="AU39" i="22" s="1"/>
  <c r="AV39" i="22" s="1"/>
  <c r="AW39" i="22" s="1"/>
  <c r="AX39" i="22" s="1"/>
  <c r="AY39" i="22" s="1"/>
  <c r="AZ39" i="22" s="1"/>
  <c r="BA39" i="22" s="1"/>
  <c r="BB39" i="22" s="1"/>
  <c r="BC39" i="22" s="1"/>
  <c r="BD39" i="22" s="1"/>
  <c r="BE39" i="22" s="1"/>
  <c r="AA39" i="22"/>
  <c r="Z39" i="22"/>
  <c r="Y39" i="22"/>
  <c r="X39" i="22"/>
  <c r="W39" i="22"/>
  <c r="V39" i="22"/>
  <c r="U39" i="22"/>
  <c r="T39" i="22"/>
  <c r="S39" i="22"/>
  <c r="R39" i="22"/>
  <c r="Q39" i="22" s="1"/>
  <c r="P39" i="22" s="1"/>
  <c r="O39" i="22" s="1"/>
  <c r="N39" i="22" s="1"/>
  <c r="M39" i="22" s="1"/>
  <c r="L39" i="22" s="1"/>
  <c r="K39" i="22" s="1"/>
  <c r="J39" i="22" s="1"/>
  <c r="I39" i="22" s="1"/>
  <c r="H39" i="22" s="1"/>
  <c r="G39" i="22" s="1"/>
  <c r="AB38" i="22"/>
  <c r="AC38" i="22" s="1"/>
  <c r="AD38" i="22" s="1"/>
  <c r="AE38" i="22" s="1"/>
  <c r="AF38" i="22" s="1"/>
  <c r="AG38" i="22" s="1"/>
  <c r="AH38" i="22" s="1"/>
  <c r="AI38" i="22" s="1"/>
  <c r="AJ38" i="22" s="1"/>
  <c r="AK38" i="22" s="1"/>
  <c r="AL38" i="22" s="1"/>
  <c r="AM38" i="22" s="1"/>
  <c r="AN38" i="22" s="1"/>
  <c r="AO38" i="22" s="1"/>
  <c r="AP38" i="22" s="1"/>
  <c r="AQ38" i="22" s="1"/>
  <c r="AR38" i="22" s="1"/>
  <c r="AS38" i="22" s="1"/>
  <c r="AT38" i="22" s="1"/>
  <c r="AU38" i="22" s="1"/>
  <c r="AV38" i="22" s="1"/>
  <c r="AW38" i="22" s="1"/>
  <c r="AX38" i="22" s="1"/>
  <c r="AY38" i="22" s="1"/>
  <c r="AZ38" i="22" s="1"/>
  <c r="BA38" i="22" s="1"/>
  <c r="BB38" i="22" s="1"/>
  <c r="BC38" i="22" s="1"/>
  <c r="BD38" i="22" s="1"/>
  <c r="BE38" i="22" s="1"/>
  <c r="AA38" i="22"/>
  <c r="Z38" i="22"/>
  <c r="Y38" i="22"/>
  <c r="X38" i="22"/>
  <c r="W38" i="22"/>
  <c r="V38" i="22"/>
  <c r="U38" i="22"/>
  <c r="T38" i="22"/>
  <c r="S38" i="22"/>
  <c r="R38" i="22"/>
  <c r="Q38" i="22" s="1"/>
  <c r="P38" i="22" s="1"/>
  <c r="O38" i="22" s="1"/>
  <c r="N38" i="22" s="1"/>
  <c r="M38" i="22" s="1"/>
  <c r="L38" i="22" s="1"/>
  <c r="K38" i="22" s="1"/>
  <c r="J38" i="22" s="1"/>
  <c r="I38" i="22" s="1"/>
  <c r="H38" i="22" s="1"/>
  <c r="G38" i="22" s="1"/>
  <c r="AB37" i="22"/>
  <c r="AC37" i="22" s="1"/>
  <c r="AD37" i="22" s="1"/>
  <c r="AE37" i="22" s="1"/>
  <c r="AF37" i="22" s="1"/>
  <c r="AG37" i="22" s="1"/>
  <c r="AH37" i="22" s="1"/>
  <c r="AI37" i="22" s="1"/>
  <c r="AJ37" i="22" s="1"/>
  <c r="AK37" i="22" s="1"/>
  <c r="AL37" i="22" s="1"/>
  <c r="AM37" i="22" s="1"/>
  <c r="AN37" i="22" s="1"/>
  <c r="AO37" i="22" s="1"/>
  <c r="AP37" i="22" s="1"/>
  <c r="AQ37" i="22" s="1"/>
  <c r="AR37" i="22" s="1"/>
  <c r="AS37" i="22" s="1"/>
  <c r="AT37" i="22" s="1"/>
  <c r="AU37" i="22" s="1"/>
  <c r="AV37" i="22" s="1"/>
  <c r="AW37" i="22" s="1"/>
  <c r="AX37" i="22" s="1"/>
  <c r="AY37" i="22" s="1"/>
  <c r="AZ37" i="22" s="1"/>
  <c r="BA37" i="22" s="1"/>
  <c r="BB37" i="22" s="1"/>
  <c r="BC37" i="22" s="1"/>
  <c r="BD37" i="22" s="1"/>
  <c r="BE37" i="22" s="1"/>
  <c r="AA37" i="22"/>
  <c r="Z37" i="22"/>
  <c r="Y37" i="22"/>
  <c r="X37" i="22"/>
  <c r="W37" i="22"/>
  <c r="V37" i="22"/>
  <c r="U37" i="22"/>
  <c r="T37" i="22"/>
  <c r="S37" i="22"/>
  <c r="R37" i="22"/>
  <c r="Q37" i="22" s="1"/>
  <c r="P37" i="22" s="1"/>
  <c r="O37" i="22" s="1"/>
  <c r="N37" i="22" s="1"/>
  <c r="M37" i="22" s="1"/>
  <c r="L37" i="22" s="1"/>
  <c r="K37" i="22" s="1"/>
  <c r="J37" i="22" s="1"/>
  <c r="I37" i="22" s="1"/>
  <c r="H37" i="22" s="1"/>
  <c r="G37" i="22" s="1"/>
  <c r="AB36" i="22"/>
  <c r="AC36" i="22" s="1"/>
  <c r="AD36" i="22" s="1"/>
  <c r="AE36" i="22" s="1"/>
  <c r="AF36" i="22" s="1"/>
  <c r="AG36" i="22" s="1"/>
  <c r="AH36" i="22" s="1"/>
  <c r="AI36" i="22" s="1"/>
  <c r="AJ36" i="22" s="1"/>
  <c r="AK36" i="22" s="1"/>
  <c r="AL36" i="22" s="1"/>
  <c r="AM36" i="22" s="1"/>
  <c r="AN36" i="22" s="1"/>
  <c r="AO36" i="22" s="1"/>
  <c r="AP36" i="22" s="1"/>
  <c r="AQ36" i="22" s="1"/>
  <c r="AR36" i="22" s="1"/>
  <c r="AS36" i="22" s="1"/>
  <c r="AT36" i="22" s="1"/>
  <c r="AU36" i="22" s="1"/>
  <c r="AV36" i="22" s="1"/>
  <c r="AW36" i="22" s="1"/>
  <c r="AX36" i="22" s="1"/>
  <c r="AY36" i="22" s="1"/>
  <c r="AZ36" i="22" s="1"/>
  <c r="BA36" i="22" s="1"/>
  <c r="BB36" i="22" s="1"/>
  <c r="BC36" i="22" s="1"/>
  <c r="BD36" i="22" s="1"/>
  <c r="BE36" i="22" s="1"/>
  <c r="AA36" i="22"/>
  <c r="Z36" i="22"/>
  <c r="Y36" i="22"/>
  <c r="X36" i="22"/>
  <c r="W36" i="22"/>
  <c r="V36" i="22"/>
  <c r="U36" i="22"/>
  <c r="T36" i="22"/>
  <c r="S36" i="22"/>
  <c r="R36" i="22"/>
  <c r="Q36" i="22" s="1"/>
  <c r="P36" i="22" s="1"/>
  <c r="O36" i="22" s="1"/>
  <c r="N36" i="22" s="1"/>
  <c r="M36" i="22" s="1"/>
  <c r="L36" i="22" s="1"/>
  <c r="K36" i="22" s="1"/>
  <c r="J36" i="22" s="1"/>
  <c r="I36" i="22" s="1"/>
  <c r="H36" i="22" s="1"/>
  <c r="G36" i="22" s="1"/>
  <c r="AB35" i="22"/>
  <c r="AC35" i="22" s="1"/>
  <c r="AD35" i="22" s="1"/>
  <c r="AE35" i="22" s="1"/>
  <c r="AF35" i="22" s="1"/>
  <c r="AG35" i="22" s="1"/>
  <c r="AH35" i="22" s="1"/>
  <c r="AI35" i="22" s="1"/>
  <c r="AJ35" i="22" s="1"/>
  <c r="AK35" i="22" s="1"/>
  <c r="AL35" i="22" s="1"/>
  <c r="AM35" i="22" s="1"/>
  <c r="AN35" i="22" s="1"/>
  <c r="AO35" i="22" s="1"/>
  <c r="AP35" i="22" s="1"/>
  <c r="AQ35" i="22" s="1"/>
  <c r="AR35" i="22" s="1"/>
  <c r="AS35" i="22" s="1"/>
  <c r="AT35" i="22" s="1"/>
  <c r="AU35" i="22" s="1"/>
  <c r="AV35" i="22" s="1"/>
  <c r="AW35" i="22" s="1"/>
  <c r="AX35" i="22" s="1"/>
  <c r="AY35" i="22" s="1"/>
  <c r="AZ35" i="22" s="1"/>
  <c r="BA35" i="22" s="1"/>
  <c r="BB35" i="22" s="1"/>
  <c r="BC35" i="22" s="1"/>
  <c r="BD35" i="22" s="1"/>
  <c r="BE35" i="22" s="1"/>
  <c r="AA35" i="22"/>
  <c r="Z35" i="22"/>
  <c r="Y35" i="22"/>
  <c r="X35" i="22"/>
  <c r="W35" i="22"/>
  <c r="V35" i="22"/>
  <c r="U35" i="22"/>
  <c r="T35" i="22"/>
  <c r="S35" i="22"/>
  <c r="R35" i="22"/>
  <c r="Q35" i="22" s="1"/>
  <c r="P35" i="22" s="1"/>
  <c r="O35" i="22" s="1"/>
  <c r="N35" i="22" s="1"/>
  <c r="M35" i="22" s="1"/>
  <c r="L35" i="22" s="1"/>
  <c r="K35" i="22" s="1"/>
  <c r="J35" i="22" s="1"/>
  <c r="I35" i="22" s="1"/>
  <c r="H35" i="22" s="1"/>
  <c r="G35" i="22" s="1"/>
  <c r="AM34" i="22"/>
  <c r="AN34" i="22" s="1"/>
  <c r="AO34" i="22" s="1"/>
  <c r="AP34" i="22" s="1"/>
  <c r="AQ34" i="22" s="1"/>
  <c r="AR34" i="22" s="1"/>
  <c r="AS34" i="22" s="1"/>
  <c r="AT34" i="22" s="1"/>
  <c r="AU34" i="22" s="1"/>
  <c r="AV34" i="22" s="1"/>
  <c r="AW34" i="22" s="1"/>
  <c r="AX34" i="22" s="1"/>
  <c r="AY34" i="22" s="1"/>
  <c r="AZ34" i="22" s="1"/>
  <c r="BA34" i="22" s="1"/>
  <c r="BB34" i="22" s="1"/>
  <c r="BC34" i="22" s="1"/>
  <c r="BD34" i="22" s="1"/>
  <c r="BE34" i="22" s="1"/>
  <c r="AE34" i="22"/>
  <c r="AF34" i="22" s="1"/>
  <c r="AG34" i="22" s="1"/>
  <c r="AH34" i="22" s="1"/>
  <c r="AI34" i="22" s="1"/>
  <c r="AJ34" i="22" s="1"/>
  <c r="AK34" i="22" s="1"/>
  <c r="AL34" i="22" s="1"/>
  <c r="AB34" i="22"/>
  <c r="AC34" i="22" s="1"/>
  <c r="AD34" i="22" s="1"/>
  <c r="AA34" i="22"/>
  <c r="Z34" i="22"/>
  <c r="Y34" i="22"/>
  <c r="X34" i="22"/>
  <c r="W34" i="22"/>
  <c r="V34" i="22"/>
  <c r="U34" i="22"/>
  <c r="T34" i="22"/>
  <c r="S34" i="22"/>
  <c r="R34" i="22"/>
  <c r="Q34" i="22" s="1"/>
  <c r="P34" i="22" s="1"/>
  <c r="O34" i="22" s="1"/>
  <c r="N34" i="22" s="1"/>
  <c r="M34" i="22" s="1"/>
  <c r="L34" i="22" s="1"/>
  <c r="K34" i="22" s="1"/>
  <c r="J34" i="22" s="1"/>
  <c r="I34" i="22" s="1"/>
  <c r="H34" i="22" s="1"/>
  <c r="G34" i="22" s="1"/>
  <c r="AB33" i="22"/>
  <c r="AC33" i="22" s="1"/>
  <c r="AD33" i="22" s="1"/>
  <c r="AE33" i="22" s="1"/>
  <c r="AF33" i="22" s="1"/>
  <c r="AG33" i="22" s="1"/>
  <c r="AH33" i="22" s="1"/>
  <c r="AI33" i="22" s="1"/>
  <c r="AJ33" i="22" s="1"/>
  <c r="AK33" i="22" s="1"/>
  <c r="AL33" i="22" s="1"/>
  <c r="AM33" i="22" s="1"/>
  <c r="AN33" i="22" s="1"/>
  <c r="AO33" i="22" s="1"/>
  <c r="AP33" i="22" s="1"/>
  <c r="AQ33" i="22" s="1"/>
  <c r="AR33" i="22" s="1"/>
  <c r="AS33" i="22" s="1"/>
  <c r="AT33" i="22" s="1"/>
  <c r="AU33" i="22" s="1"/>
  <c r="AV33" i="22" s="1"/>
  <c r="AW33" i="22" s="1"/>
  <c r="AX33" i="22" s="1"/>
  <c r="AY33" i="22" s="1"/>
  <c r="AZ33" i="22" s="1"/>
  <c r="BA33" i="22" s="1"/>
  <c r="BB33" i="22" s="1"/>
  <c r="BC33" i="22" s="1"/>
  <c r="BD33" i="22" s="1"/>
  <c r="BE33" i="22" s="1"/>
  <c r="AA33" i="22"/>
  <c r="Z33" i="22"/>
  <c r="Y33" i="22"/>
  <c r="X33" i="22"/>
  <c r="W33" i="22"/>
  <c r="V33" i="22"/>
  <c r="U33" i="22"/>
  <c r="T33" i="22"/>
  <c r="S33" i="22"/>
  <c r="R33" i="22"/>
  <c r="Q33" i="22" s="1"/>
  <c r="P33" i="22" s="1"/>
  <c r="O33" i="22" s="1"/>
  <c r="N33" i="22" s="1"/>
  <c r="M33" i="22" s="1"/>
  <c r="L33" i="22" s="1"/>
  <c r="K33" i="22" s="1"/>
  <c r="J33" i="22" s="1"/>
  <c r="I33" i="22" s="1"/>
  <c r="H33" i="22" s="1"/>
  <c r="G33" i="22" s="1"/>
  <c r="AC32" i="22"/>
  <c r="AD32" i="22" s="1"/>
  <c r="AE32" i="22" s="1"/>
  <c r="AF32" i="22" s="1"/>
  <c r="AG32" i="22" s="1"/>
  <c r="AH32" i="22" s="1"/>
  <c r="AI32" i="22" s="1"/>
  <c r="AJ32" i="22" s="1"/>
  <c r="AK32" i="22" s="1"/>
  <c r="AL32" i="22" s="1"/>
  <c r="AM32" i="22" s="1"/>
  <c r="AN32" i="22" s="1"/>
  <c r="AO32" i="22" s="1"/>
  <c r="AP32" i="22" s="1"/>
  <c r="AQ32" i="22" s="1"/>
  <c r="AR32" i="22" s="1"/>
  <c r="AS32" i="22" s="1"/>
  <c r="AT32" i="22" s="1"/>
  <c r="AU32" i="22" s="1"/>
  <c r="AV32" i="22" s="1"/>
  <c r="AW32" i="22" s="1"/>
  <c r="AX32" i="22" s="1"/>
  <c r="AY32" i="22" s="1"/>
  <c r="AZ32" i="22" s="1"/>
  <c r="BA32" i="22" s="1"/>
  <c r="BB32" i="22" s="1"/>
  <c r="BC32" i="22" s="1"/>
  <c r="BD32" i="22" s="1"/>
  <c r="BE32" i="22" s="1"/>
  <c r="AB32" i="22"/>
  <c r="AA32" i="22"/>
  <c r="Z32" i="22"/>
  <c r="Y32" i="22"/>
  <c r="X32" i="22"/>
  <c r="W32" i="22"/>
  <c r="V32" i="22"/>
  <c r="U32" i="22"/>
  <c r="T32" i="22"/>
  <c r="S32" i="22"/>
  <c r="R32" i="22"/>
  <c r="Q32" i="22"/>
  <c r="P32" i="22" s="1"/>
  <c r="O32" i="22" s="1"/>
  <c r="N32" i="22" s="1"/>
  <c r="M32" i="22" s="1"/>
  <c r="L32" i="22" s="1"/>
  <c r="K32" i="22" s="1"/>
  <c r="J32" i="22" s="1"/>
  <c r="I32" i="22" s="1"/>
  <c r="H32" i="22" s="1"/>
  <c r="G32" i="22" s="1"/>
  <c r="AC31" i="22"/>
  <c r="AD31" i="22" s="1"/>
  <c r="AE31" i="22" s="1"/>
  <c r="AF31" i="22" s="1"/>
  <c r="AG31" i="22" s="1"/>
  <c r="AH31" i="22" s="1"/>
  <c r="AI31" i="22" s="1"/>
  <c r="AJ31" i="22" s="1"/>
  <c r="AK31" i="22" s="1"/>
  <c r="AL31" i="22" s="1"/>
  <c r="AM31" i="22" s="1"/>
  <c r="AN31" i="22" s="1"/>
  <c r="AO31" i="22" s="1"/>
  <c r="AP31" i="22" s="1"/>
  <c r="AQ31" i="22" s="1"/>
  <c r="AR31" i="22" s="1"/>
  <c r="AS31" i="22" s="1"/>
  <c r="AT31" i="22" s="1"/>
  <c r="AU31" i="22" s="1"/>
  <c r="AV31" i="22" s="1"/>
  <c r="AW31" i="22" s="1"/>
  <c r="AX31" i="22" s="1"/>
  <c r="AY31" i="22" s="1"/>
  <c r="AZ31" i="22" s="1"/>
  <c r="BA31" i="22" s="1"/>
  <c r="BB31" i="22" s="1"/>
  <c r="BC31" i="22" s="1"/>
  <c r="BD31" i="22" s="1"/>
  <c r="BE31" i="22" s="1"/>
  <c r="AB31" i="22"/>
  <c r="AA31" i="22"/>
  <c r="Z31" i="22"/>
  <c r="Y31" i="22"/>
  <c r="X31" i="22"/>
  <c r="W31" i="22"/>
  <c r="V31" i="22"/>
  <c r="U31" i="22"/>
  <c r="T31" i="22"/>
  <c r="S31" i="22"/>
  <c r="R31" i="22"/>
  <c r="Q31" i="22" s="1"/>
  <c r="P31" i="22" s="1"/>
  <c r="O31" i="22" s="1"/>
  <c r="N31" i="22" s="1"/>
  <c r="M31" i="22" s="1"/>
  <c r="L31" i="22" s="1"/>
  <c r="K31" i="22" s="1"/>
  <c r="J31" i="22" s="1"/>
  <c r="I31" i="22" s="1"/>
  <c r="H31" i="22" s="1"/>
  <c r="G31" i="22" s="1"/>
  <c r="AD30" i="22"/>
  <c r="AE30" i="22" s="1"/>
  <c r="AF30" i="22" s="1"/>
  <c r="AG30" i="22" s="1"/>
  <c r="AH30" i="22" s="1"/>
  <c r="AI30" i="22" s="1"/>
  <c r="AJ30" i="22" s="1"/>
  <c r="AK30" i="22" s="1"/>
  <c r="AL30" i="22" s="1"/>
  <c r="AM30" i="22" s="1"/>
  <c r="AN30" i="22" s="1"/>
  <c r="AO30" i="22" s="1"/>
  <c r="AP30" i="22" s="1"/>
  <c r="AQ30" i="22" s="1"/>
  <c r="AR30" i="22" s="1"/>
  <c r="AS30" i="22" s="1"/>
  <c r="AT30" i="22" s="1"/>
  <c r="AU30" i="22" s="1"/>
  <c r="AV30" i="22" s="1"/>
  <c r="AW30" i="22" s="1"/>
  <c r="AX30" i="22" s="1"/>
  <c r="AY30" i="22" s="1"/>
  <c r="AZ30" i="22" s="1"/>
  <c r="BA30" i="22" s="1"/>
  <c r="BB30" i="22" s="1"/>
  <c r="BC30" i="22" s="1"/>
  <c r="BD30" i="22" s="1"/>
  <c r="BE30" i="22" s="1"/>
  <c r="AB30" i="22"/>
  <c r="AC30" i="22" s="1"/>
  <c r="AA30" i="22"/>
  <c r="Z30" i="22"/>
  <c r="Y30" i="22"/>
  <c r="X30" i="22"/>
  <c r="W30" i="22"/>
  <c r="V30" i="22"/>
  <c r="U30" i="22"/>
  <c r="T30" i="22"/>
  <c r="S30" i="22"/>
  <c r="R30" i="22"/>
  <c r="Q30" i="22" s="1"/>
  <c r="P30" i="22" s="1"/>
  <c r="O30" i="22" s="1"/>
  <c r="N30" i="22" s="1"/>
  <c r="M30" i="22" s="1"/>
  <c r="L30" i="22" s="1"/>
  <c r="K30" i="22" s="1"/>
  <c r="J30" i="22" s="1"/>
  <c r="I30" i="22" s="1"/>
  <c r="H30" i="22" s="1"/>
  <c r="G30" i="22" s="1"/>
  <c r="AB29" i="22"/>
  <c r="AC29" i="22" s="1"/>
  <c r="AD29" i="22" s="1"/>
  <c r="AE29" i="22" s="1"/>
  <c r="AF29" i="22" s="1"/>
  <c r="AG29" i="22" s="1"/>
  <c r="AH29" i="22" s="1"/>
  <c r="AI29" i="22" s="1"/>
  <c r="AJ29" i="22" s="1"/>
  <c r="AK29" i="22" s="1"/>
  <c r="AL29" i="22" s="1"/>
  <c r="AM29" i="22" s="1"/>
  <c r="AN29" i="22" s="1"/>
  <c r="AO29" i="22" s="1"/>
  <c r="AP29" i="22" s="1"/>
  <c r="AQ29" i="22" s="1"/>
  <c r="AR29" i="22" s="1"/>
  <c r="AS29" i="22" s="1"/>
  <c r="AT29" i="22" s="1"/>
  <c r="AU29" i="22" s="1"/>
  <c r="AV29" i="22" s="1"/>
  <c r="AW29" i="22" s="1"/>
  <c r="AX29" i="22" s="1"/>
  <c r="AY29" i="22" s="1"/>
  <c r="AZ29" i="22" s="1"/>
  <c r="BA29" i="22" s="1"/>
  <c r="BB29" i="22" s="1"/>
  <c r="BC29" i="22" s="1"/>
  <c r="BD29" i="22" s="1"/>
  <c r="BE29" i="22" s="1"/>
  <c r="AA29" i="22"/>
  <c r="Z29" i="22"/>
  <c r="Y29" i="22"/>
  <c r="X29" i="22"/>
  <c r="W29" i="22"/>
  <c r="V29" i="22"/>
  <c r="U29" i="22"/>
  <c r="T29" i="22"/>
  <c r="S29" i="22"/>
  <c r="R29" i="22"/>
  <c r="Q29" i="22" s="1"/>
  <c r="P29" i="22" s="1"/>
  <c r="O29" i="22" s="1"/>
  <c r="N29" i="22" s="1"/>
  <c r="M29" i="22" s="1"/>
  <c r="L29" i="22" s="1"/>
  <c r="K29" i="22" s="1"/>
  <c r="J29" i="22" s="1"/>
  <c r="I29" i="22" s="1"/>
  <c r="H29" i="22" s="1"/>
  <c r="G29" i="22" s="1"/>
  <c r="AB28" i="22"/>
  <c r="AC28" i="22" s="1"/>
  <c r="AD28" i="22" s="1"/>
  <c r="AE28" i="22" s="1"/>
  <c r="AF28" i="22" s="1"/>
  <c r="AG28" i="22" s="1"/>
  <c r="AH28" i="22" s="1"/>
  <c r="AI28" i="22" s="1"/>
  <c r="AJ28" i="22" s="1"/>
  <c r="AK28" i="22" s="1"/>
  <c r="AL28" i="22" s="1"/>
  <c r="AM28" i="22" s="1"/>
  <c r="AN28" i="22" s="1"/>
  <c r="AO28" i="22" s="1"/>
  <c r="AP28" i="22" s="1"/>
  <c r="AQ28" i="22" s="1"/>
  <c r="AR28" i="22" s="1"/>
  <c r="AS28" i="22" s="1"/>
  <c r="AT28" i="22" s="1"/>
  <c r="AU28" i="22" s="1"/>
  <c r="AV28" i="22" s="1"/>
  <c r="AW28" i="22" s="1"/>
  <c r="AX28" i="22" s="1"/>
  <c r="AY28" i="22" s="1"/>
  <c r="AZ28" i="22" s="1"/>
  <c r="BA28" i="22" s="1"/>
  <c r="BB28" i="22" s="1"/>
  <c r="BC28" i="22" s="1"/>
  <c r="BD28" i="22" s="1"/>
  <c r="BE28" i="22" s="1"/>
  <c r="AA28" i="22"/>
  <c r="Z28" i="22"/>
  <c r="Y28" i="22"/>
  <c r="X28" i="22"/>
  <c r="W28" i="22"/>
  <c r="V28" i="22"/>
  <c r="U28" i="22"/>
  <c r="T28" i="22"/>
  <c r="S28" i="22"/>
  <c r="R28" i="22"/>
  <c r="Q28" i="22" s="1"/>
  <c r="P28" i="22" s="1"/>
  <c r="O28" i="22" s="1"/>
  <c r="N28" i="22" s="1"/>
  <c r="M28" i="22" s="1"/>
  <c r="L28" i="22" s="1"/>
  <c r="K28" i="22" s="1"/>
  <c r="J28" i="22" s="1"/>
  <c r="I28" i="22" s="1"/>
  <c r="H28" i="22" s="1"/>
  <c r="G28" i="22" s="1"/>
  <c r="AB27" i="22"/>
  <c r="AC27" i="22" s="1"/>
  <c r="AD27" i="22" s="1"/>
  <c r="AE27" i="22" s="1"/>
  <c r="AF27" i="22" s="1"/>
  <c r="AG27" i="22" s="1"/>
  <c r="AH27" i="22" s="1"/>
  <c r="AI27" i="22" s="1"/>
  <c r="AJ27" i="22" s="1"/>
  <c r="AK27" i="22" s="1"/>
  <c r="AL27" i="22" s="1"/>
  <c r="AM27" i="22" s="1"/>
  <c r="AN27" i="22" s="1"/>
  <c r="AO27" i="22" s="1"/>
  <c r="AP27" i="22" s="1"/>
  <c r="AQ27" i="22" s="1"/>
  <c r="AR27" i="22" s="1"/>
  <c r="AS27" i="22" s="1"/>
  <c r="AT27" i="22" s="1"/>
  <c r="AU27" i="22" s="1"/>
  <c r="AV27" i="22" s="1"/>
  <c r="AW27" i="22" s="1"/>
  <c r="AX27" i="22" s="1"/>
  <c r="AY27" i="22" s="1"/>
  <c r="AZ27" i="22" s="1"/>
  <c r="BA27" i="22" s="1"/>
  <c r="BB27" i="22" s="1"/>
  <c r="BC27" i="22" s="1"/>
  <c r="BD27" i="22" s="1"/>
  <c r="BE27" i="22" s="1"/>
  <c r="AA27" i="22"/>
  <c r="Z27" i="22"/>
  <c r="Y27" i="22"/>
  <c r="X27" i="22"/>
  <c r="W27" i="22"/>
  <c r="V27" i="22"/>
  <c r="U27" i="22"/>
  <c r="T27" i="22"/>
  <c r="S27" i="22"/>
  <c r="R27" i="22"/>
  <c r="Q27" i="22" s="1"/>
  <c r="P27" i="22" s="1"/>
  <c r="O27" i="22" s="1"/>
  <c r="N27" i="22" s="1"/>
  <c r="M27" i="22" s="1"/>
  <c r="L27" i="22" s="1"/>
  <c r="K27" i="22" s="1"/>
  <c r="J27" i="22" s="1"/>
  <c r="I27" i="22" s="1"/>
  <c r="H27" i="22" s="1"/>
  <c r="G27" i="22" s="1"/>
  <c r="AB26" i="22"/>
  <c r="AC26" i="22" s="1"/>
  <c r="AD26" i="22" s="1"/>
  <c r="AE26" i="22" s="1"/>
  <c r="AF26" i="22" s="1"/>
  <c r="AG26" i="22" s="1"/>
  <c r="AH26" i="22" s="1"/>
  <c r="AI26" i="22" s="1"/>
  <c r="AJ26" i="22" s="1"/>
  <c r="AK26" i="22" s="1"/>
  <c r="AL26" i="22" s="1"/>
  <c r="AM26" i="22" s="1"/>
  <c r="AN26" i="22" s="1"/>
  <c r="AO26" i="22" s="1"/>
  <c r="AP26" i="22" s="1"/>
  <c r="AQ26" i="22" s="1"/>
  <c r="AR26" i="22" s="1"/>
  <c r="AS26" i="22" s="1"/>
  <c r="AT26" i="22" s="1"/>
  <c r="AU26" i="22" s="1"/>
  <c r="AV26" i="22" s="1"/>
  <c r="AW26" i="22" s="1"/>
  <c r="AX26" i="22" s="1"/>
  <c r="AY26" i="22" s="1"/>
  <c r="AZ26" i="22" s="1"/>
  <c r="BA26" i="22" s="1"/>
  <c r="BB26" i="22" s="1"/>
  <c r="BC26" i="22" s="1"/>
  <c r="BD26" i="22" s="1"/>
  <c r="BE26" i="22" s="1"/>
  <c r="AA26" i="22"/>
  <c r="Z26" i="22"/>
  <c r="Y26" i="22"/>
  <c r="X26" i="22"/>
  <c r="W26" i="22"/>
  <c r="V26" i="22"/>
  <c r="U26" i="22"/>
  <c r="T26" i="22"/>
  <c r="S26" i="22"/>
  <c r="R26" i="22"/>
  <c r="Q26" i="22" s="1"/>
  <c r="P26" i="22" s="1"/>
  <c r="O26" i="22" s="1"/>
  <c r="N26" i="22" s="1"/>
  <c r="M26" i="22" s="1"/>
  <c r="L26" i="22" s="1"/>
  <c r="K26" i="22" s="1"/>
  <c r="J26" i="22" s="1"/>
  <c r="I26" i="22" s="1"/>
  <c r="H26" i="22" s="1"/>
  <c r="G26" i="22" s="1"/>
  <c r="AB25" i="22"/>
  <c r="AC25" i="22" s="1"/>
  <c r="AD25" i="22" s="1"/>
  <c r="AE25" i="22" s="1"/>
  <c r="AF25" i="22" s="1"/>
  <c r="AG25" i="22" s="1"/>
  <c r="AH25" i="22" s="1"/>
  <c r="AI25" i="22" s="1"/>
  <c r="AJ25" i="22" s="1"/>
  <c r="AK25" i="22" s="1"/>
  <c r="AL25" i="22" s="1"/>
  <c r="AM25" i="22" s="1"/>
  <c r="AN25" i="22" s="1"/>
  <c r="AO25" i="22" s="1"/>
  <c r="AP25" i="22" s="1"/>
  <c r="AQ25" i="22" s="1"/>
  <c r="AR25" i="22" s="1"/>
  <c r="AS25" i="22" s="1"/>
  <c r="AT25" i="22" s="1"/>
  <c r="AU25" i="22" s="1"/>
  <c r="AV25" i="22" s="1"/>
  <c r="AW25" i="22" s="1"/>
  <c r="AX25" i="22" s="1"/>
  <c r="AY25" i="22" s="1"/>
  <c r="AZ25" i="22" s="1"/>
  <c r="BA25" i="22" s="1"/>
  <c r="BB25" i="22" s="1"/>
  <c r="BC25" i="22" s="1"/>
  <c r="BD25" i="22" s="1"/>
  <c r="BE25" i="22" s="1"/>
  <c r="AA25" i="22"/>
  <c r="Z25" i="22"/>
  <c r="Y25" i="22"/>
  <c r="X25" i="22"/>
  <c r="W25" i="22"/>
  <c r="V25" i="22"/>
  <c r="U25" i="22"/>
  <c r="T25" i="22"/>
  <c r="S25" i="22"/>
  <c r="R25" i="22"/>
  <c r="Q25" i="22" s="1"/>
  <c r="P25" i="22" s="1"/>
  <c r="O25" i="22" s="1"/>
  <c r="N25" i="22" s="1"/>
  <c r="M25" i="22" s="1"/>
  <c r="L25" i="22" s="1"/>
  <c r="K25" i="22" s="1"/>
  <c r="J25" i="22" s="1"/>
  <c r="I25" i="22" s="1"/>
  <c r="H25" i="22" s="1"/>
  <c r="G25" i="22" s="1"/>
  <c r="AB24" i="22"/>
  <c r="AC24" i="22" s="1"/>
  <c r="AD24" i="22" s="1"/>
  <c r="AE24" i="22" s="1"/>
  <c r="AF24" i="22" s="1"/>
  <c r="AG24" i="22" s="1"/>
  <c r="AH24" i="22" s="1"/>
  <c r="AI24" i="22" s="1"/>
  <c r="AJ24" i="22" s="1"/>
  <c r="AK24" i="22" s="1"/>
  <c r="AL24" i="22" s="1"/>
  <c r="AM24" i="22" s="1"/>
  <c r="AN24" i="22" s="1"/>
  <c r="AO24" i="22" s="1"/>
  <c r="AP24" i="22" s="1"/>
  <c r="AQ24" i="22" s="1"/>
  <c r="AR24" i="22" s="1"/>
  <c r="AS24" i="22" s="1"/>
  <c r="AT24" i="22" s="1"/>
  <c r="AU24" i="22" s="1"/>
  <c r="AV24" i="22" s="1"/>
  <c r="AW24" i="22" s="1"/>
  <c r="AX24" i="22" s="1"/>
  <c r="AY24" i="22" s="1"/>
  <c r="AZ24" i="22" s="1"/>
  <c r="BA24" i="22" s="1"/>
  <c r="BB24" i="22" s="1"/>
  <c r="BC24" i="22" s="1"/>
  <c r="BD24" i="22" s="1"/>
  <c r="BE24" i="22" s="1"/>
  <c r="AA24" i="22"/>
  <c r="Z24" i="22"/>
  <c r="Y24" i="22"/>
  <c r="X24" i="22"/>
  <c r="W24" i="22"/>
  <c r="V24" i="22"/>
  <c r="U24" i="22"/>
  <c r="T24" i="22"/>
  <c r="S24" i="22"/>
  <c r="R24" i="22"/>
  <c r="Q24" i="22" s="1"/>
  <c r="P24" i="22" s="1"/>
  <c r="O24" i="22" s="1"/>
  <c r="N24" i="22" s="1"/>
  <c r="M24" i="22" s="1"/>
  <c r="L24" i="22" s="1"/>
  <c r="K24" i="22" s="1"/>
  <c r="J24" i="22" s="1"/>
  <c r="I24" i="22" s="1"/>
  <c r="H24" i="22" s="1"/>
  <c r="G24" i="22" s="1"/>
  <c r="AB23" i="22"/>
  <c r="AC23" i="22" s="1"/>
  <c r="AD23" i="22" s="1"/>
  <c r="AE23" i="22" s="1"/>
  <c r="AF23" i="22" s="1"/>
  <c r="AG23" i="22" s="1"/>
  <c r="AH23" i="22" s="1"/>
  <c r="AI23" i="22" s="1"/>
  <c r="AJ23" i="22" s="1"/>
  <c r="AK23" i="22" s="1"/>
  <c r="AL23" i="22" s="1"/>
  <c r="AM23" i="22" s="1"/>
  <c r="AN23" i="22" s="1"/>
  <c r="AO23" i="22" s="1"/>
  <c r="AP23" i="22" s="1"/>
  <c r="AQ23" i="22" s="1"/>
  <c r="AR23" i="22" s="1"/>
  <c r="AS23" i="22" s="1"/>
  <c r="AT23" i="22" s="1"/>
  <c r="AU23" i="22" s="1"/>
  <c r="AV23" i="22" s="1"/>
  <c r="AW23" i="22" s="1"/>
  <c r="AX23" i="22" s="1"/>
  <c r="AY23" i="22" s="1"/>
  <c r="AZ23" i="22" s="1"/>
  <c r="BA23" i="22" s="1"/>
  <c r="BB23" i="22" s="1"/>
  <c r="BC23" i="22" s="1"/>
  <c r="BD23" i="22" s="1"/>
  <c r="BE23" i="22" s="1"/>
  <c r="AA23" i="22"/>
  <c r="Z23" i="22"/>
  <c r="Y23" i="22"/>
  <c r="X23" i="22"/>
  <c r="W23" i="22"/>
  <c r="V23" i="22"/>
  <c r="U23" i="22"/>
  <c r="T23" i="22"/>
  <c r="S23" i="22"/>
  <c r="R23" i="22"/>
  <c r="Q23" i="22" s="1"/>
  <c r="P23" i="22" s="1"/>
  <c r="O23" i="22" s="1"/>
  <c r="N23" i="22" s="1"/>
  <c r="M23" i="22" s="1"/>
  <c r="L23" i="22" s="1"/>
  <c r="K23" i="22" s="1"/>
  <c r="J23" i="22" s="1"/>
  <c r="I23" i="22" s="1"/>
  <c r="H23" i="22" s="1"/>
  <c r="G23" i="22" s="1"/>
  <c r="AB22" i="22"/>
  <c r="AC22" i="22" s="1"/>
  <c r="AD22" i="22" s="1"/>
  <c r="AE22" i="22" s="1"/>
  <c r="AF22" i="22" s="1"/>
  <c r="AG22" i="22" s="1"/>
  <c r="AH22" i="22" s="1"/>
  <c r="AI22" i="22" s="1"/>
  <c r="AJ22" i="22" s="1"/>
  <c r="AK22" i="22" s="1"/>
  <c r="AL22" i="22" s="1"/>
  <c r="AM22" i="22" s="1"/>
  <c r="AN22" i="22" s="1"/>
  <c r="AO22" i="22" s="1"/>
  <c r="AP22" i="22" s="1"/>
  <c r="AQ22" i="22" s="1"/>
  <c r="AR22" i="22" s="1"/>
  <c r="AS22" i="22" s="1"/>
  <c r="AT22" i="22" s="1"/>
  <c r="AU22" i="22" s="1"/>
  <c r="AV22" i="22" s="1"/>
  <c r="AW22" i="22" s="1"/>
  <c r="AX22" i="22" s="1"/>
  <c r="AY22" i="22" s="1"/>
  <c r="AZ22" i="22" s="1"/>
  <c r="BA22" i="22" s="1"/>
  <c r="BB22" i="22" s="1"/>
  <c r="BC22" i="22" s="1"/>
  <c r="BD22" i="22" s="1"/>
  <c r="BE22" i="22" s="1"/>
  <c r="AA22" i="22"/>
  <c r="Z22" i="22"/>
  <c r="Y22" i="22"/>
  <c r="X22" i="22"/>
  <c r="W22" i="22"/>
  <c r="V22" i="22"/>
  <c r="U22" i="22"/>
  <c r="T22" i="22"/>
  <c r="S22" i="22"/>
  <c r="R22" i="22"/>
  <c r="Q22" i="22" s="1"/>
  <c r="P22" i="22" s="1"/>
  <c r="O22" i="22" s="1"/>
  <c r="N22" i="22" s="1"/>
  <c r="M22" i="22" s="1"/>
  <c r="L22" i="22" s="1"/>
  <c r="K22" i="22" s="1"/>
  <c r="J22" i="22" s="1"/>
  <c r="I22" i="22" s="1"/>
  <c r="H22" i="22" s="1"/>
  <c r="G22" i="22" s="1"/>
  <c r="AB21" i="22"/>
  <c r="AC21" i="22" s="1"/>
  <c r="AD21" i="22" s="1"/>
  <c r="AE21" i="22" s="1"/>
  <c r="AF21" i="22" s="1"/>
  <c r="AG21" i="22" s="1"/>
  <c r="AH21" i="22" s="1"/>
  <c r="AI21" i="22" s="1"/>
  <c r="AJ21" i="22" s="1"/>
  <c r="AK21" i="22" s="1"/>
  <c r="AL21" i="22" s="1"/>
  <c r="AM21" i="22" s="1"/>
  <c r="AN21" i="22" s="1"/>
  <c r="AO21" i="22" s="1"/>
  <c r="AP21" i="22" s="1"/>
  <c r="AQ21" i="22" s="1"/>
  <c r="AR21" i="22" s="1"/>
  <c r="AS21" i="22" s="1"/>
  <c r="AT21" i="22" s="1"/>
  <c r="AU21" i="22" s="1"/>
  <c r="AV21" i="22" s="1"/>
  <c r="AW21" i="22" s="1"/>
  <c r="AX21" i="22" s="1"/>
  <c r="AY21" i="22" s="1"/>
  <c r="AZ21" i="22" s="1"/>
  <c r="BA21" i="22" s="1"/>
  <c r="BB21" i="22" s="1"/>
  <c r="BC21" i="22" s="1"/>
  <c r="BD21" i="22" s="1"/>
  <c r="BE21" i="22" s="1"/>
  <c r="AA21" i="22"/>
  <c r="Z21" i="22"/>
  <c r="Y21" i="22"/>
  <c r="X21" i="22"/>
  <c r="W21" i="22"/>
  <c r="V21" i="22"/>
  <c r="U21" i="22"/>
  <c r="T21" i="22"/>
  <c r="S21" i="22"/>
  <c r="R21" i="22"/>
  <c r="Q21" i="22" s="1"/>
  <c r="P21" i="22" s="1"/>
  <c r="O21" i="22" s="1"/>
  <c r="N21" i="22" s="1"/>
  <c r="M21" i="22" s="1"/>
  <c r="L21" i="22" s="1"/>
  <c r="K21" i="22" s="1"/>
  <c r="J21" i="22" s="1"/>
  <c r="I21" i="22" s="1"/>
  <c r="H21" i="22" s="1"/>
  <c r="G21" i="22" s="1"/>
  <c r="AD20" i="22"/>
  <c r="AE20" i="22" s="1"/>
  <c r="AF20" i="22" s="1"/>
  <c r="AG20" i="22" s="1"/>
  <c r="AH20" i="22" s="1"/>
  <c r="AI20" i="22" s="1"/>
  <c r="AJ20" i="22" s="1"/>
  <c r="AK20" i="22" s="1"/>
  <c r="AL20" i="22" s="1"/>
  <c r="AM20" i="22" s="1"/>
  <c r="AN20" i="22" s="1"/>
  <c r="AO20" i="22" s="1"/>
  <c r="AP20" i="22" s="1"/>
  <c r="AQ20" i="22" s="1"/>
  <c r="AR20" i="22" s="1"/>
  <c r="AS20" i="22" s="1"/>
  <c r="AT20" i="22" s="1"/>
  <c r="AU20" i="22" s="1"/>
  <c r="AV20" i="22" s="1"/>
  <c r="AW20" i="22" s="1"/>
  <c r="AX20" i="22" s="1"/>
  <c r="AY20" i="22" s="1"/>
  <c r="AZ20" i="22" s="1"/>
  <c r="BA20" i="22" s="1"/>
  <c r="BB20" i="22" s="1"/>
  <c r="BC20" i="22" s="1"/>
  <c r="BD20" i="22" s="1"/>
  <c r="BE20" i="22" s="1"/>
  <c r="AB20" i="22"/>
  <c r="AC20" i="22" s="1"/>
  <c r="AA20" i="22"/>
  <c r="Z20" i="22"/>
  <c r="Y20" i="22"/>
  <c r="X20" i="22"/>
  <c r="W20" i="22"/>
  <c r="V20" i="22"/>
  <c r="U20" i="22"/>
  <c r="T20" i="22"/>
  <c r="S20" i="22"/>
  <c r="R20" i="22"/>
  <c r="Q20" i="22" s="1"/>
  <c r="P20" i="22" s="1"/>
  <c r="O20" i="22" s="1"/>
  <c r="N20" i="22" s="1"/>
  <c r="M20" i="22" s="1"/>
  <c r="L20" i="22" s="1"/>
  <c r="K20" i="22" s="1"/>
  <c r="J20" i="22" s="1"/>
  <c r="I20" i="22" s="1"/>
  <c r="H20" i="22" s="1"/>
  <c r="G20" i="22" s="1"/>
  <c r="AB19" i="22"/>
  <c r="AC19" i="22" s="1"/>
  <c r="AD19" i="22" s="1"/>
  <c r="AE19" i="22" s="1"/>
  <c r="AF19" i="22" s="1"/>
  <c r="AG19" i="22" s="1"/>
  <c r="AH19" i="22" s="1"/>
  <c r="AI19" i="22" s="1"/>
  <c r="AJ19" i="22" s="1"/>
  <c r="AK19" i="22" s="1"/>
  <c r="AL19" i="22" s="1"/>
  <c r="AM19" i="22" s="1"/>
  <c r="AN19" i="22" s="1"/>
  <c r="AO19" i="22" s="1"/>
  <c r="AP19" i="22" s="1"/>
  <c r="AQ19" i="22" s="1"/>
  <c r="AR19" i="22" s="1"/>
  <c r="AS19" i="22" s="1"/>
  <c r="AT19" i="22" s="1"/>
  <c r="AU19" i="22" s="1"/>
  <c r="AV19" i="22" s="1"/>
  <c r="AW19" i="22" s="1"/>
  <c r="AX19" i="22" s="1"/>
  <c r="AY19" i="22" s="1"/>
  <c r="AZ19" i="22" s="1"/>
  <c r="BA19" i="22" s="1"/>
  <c r="BB19" i="22" s="1"/>
  <c r="BC19" i="22" s="1"/>
  <c r="BD19" i="22" s="1"/>
  <c r="BE19" i="22" s="1"/>
  <c r="AA19" i="22"/>
  <c r="Z19" i="22"/>
  <c r="Y19" i="22"/>
  <c r="X19" i="22"/>
  <c r="W19" i="22"/>
  <c r="V19" i="22"/>
  <c r="U19" i="22"/>
  <c r="T19" i="22"/>
  <c r="S19" i="22"/>
  <c r="R19" i="22"/>
  <c r="Q19" i="22" s="1"/>
  <c r="P19" i="22" s="1"/>
  <c r="O19" i="22" s="1"/>
  <c r="N19" i="22" s="1"/>
  <c r="M19" i="22" s="1"/>
  <c r="L19" i="22" s="1"/>
  <c r="K19" i="22" s="1"/>
  <c r="J19" i="22" s="1"/>
  <c r="I19" i="22" s="1"/>
  <c r="H19" i="22" s="1"/>
  <c r="G19" i="22" s="1"/>
  <c r="AD18" i="22"/>
  <c r="AE18" i="22" s="1"/>
  <c r="AF18" i="22" s="1"/>
  <c r="AG18" i="22" s="1"/>
  <c r="AH18" i="22" s="1"/>
  <c r="AI18" i="22" s="1"/>
  <c r="AJ18" i="22" s="1"/>
  <c r="AK18" i="22" s="1"/>
  <c r="AL18" i="22" s="1"/>
  <c r="AM18" i="22" s="1"/>
  <c r="AN18" i="22" s="1"/>
  <c r="AO18" i="22" s="1"/>
  <c r="AP18" i="22" s="1"/>
  <c r="AQ18" i="22" s="1"/>
  <c r="AR18" i="22" s="1"/>
  <c r="AS18" i="22" s="1"/>
  <c r="AT18" i="22" s="1"/>
  <c r="AU18" i="22" s="1"/>
  <c r="AV18" i="22" s="1"/>
  <c r="AW18" i="22" s="1"/>
  <c r="AX18" i="22" s="1"/>
  <c r="AY18" i="22" s="1"/>
  <c r="AZ18" i="22" s="1"/>
  <c r="BA18" i="22" s="1"/>
  <c r="BB18" i="22" s="1"/>
  <c r="BC18" i="22" s="1"/>
  <c r="BD18" i="22" s="1"/>
  <c r="BE18" i="22" s="1"/>
  <c r="AB18" i="22"/>
  <c r="AC18" i="22" s="1"/>
  <c r="AA18" i="22"/>
  <c r="Z18" i="22"/>
  <c r="Y18" i="22"/>
  <c r="X18" i="22"/>
  <c r="W18" i="22"/>
  <c r="V18" i="22"/>
  <c r="U18" i="22"/>
  <c r="T18" i="22"/>
  <c r="S18" i="22"/>
  <c r="R18" i="22"/>
  <c r="Q18" i="22" s="1"/>
  <c r="P18" i="22" s="1"/>
  <c r="O18" i="22" s="1"/>
  <c r="N18" i="22" s="1"/>
  <c r="M18" i="22" s="1"/>
  <c r="L18" i="22" s="1"/>
  <c r="K18" i="22" s="1"/>
  <c r="J18" i="22" s="1"/>
  <c r="I18" i="22" s="1"/>
  <c r="H18" i="22" s="1"/>
  <c r="G18" i="22" s="1"/>
  <c r="AB17" i="22"/>
  <c r="AC17" i="22" s="1"/>
  <c r="AD17" i="22" s="1"/>
  <c r="AE17" i="22" s="1"/>
  <c r="AF17" i="22" s="1"/>
  <c r="AG17" i="22" s="1"/>
  <c r="AH17" i="22" s="1"/>
  <c r="AI17" i="22" s="1"/>
  <c r="AJ17" i="22" s="1"/>
  <c r="AK17" i="22" s="1"/>
  <c r="AL17" i="22" s="1"/>
  <c r="AM17" i="22" s="1"/>
  <c r="AN17" i="22" s="1"/>
  <c r="AO17" i="22" s="1"/>
  <c r="AP17" i="22" s="1"/>
  <c r="AQ17" i="22" s="1"/>
  <c r="AR17" i="22" s="1"/>
  <c r="AS17" i="22" s="1"/>
  <c r="AT17" i="22" s="1"/>
  <c r="AU17" i="22" s="1"/>
  <c r="AV17" i="22" s="1"/>
  <c r="AW17" i="22" s="1"/>
  <c r="AX17" i="22" s="1"/>
  <c r="AY17" i="22" s="1"/>
  <c r="AZ17" i="22" s="1"/>
  <c r="BA17" i="22" s="1"/>
  <c r="BB17" i="22" s="1"/>
  <c r="BC17" i="22" s="1"/>
  <c r="BD17" i="22" s="1"/>
  <c r="BE17" i="22" s="1"/>
  <c r="AA17" i="22"/>
  <c r="Z17" i="22"/>
  <c r="Y17" i="22"/>
  <c r="X17" i="22"/>
  <c r="W17" i="22"/>
  <c r="V17" i="22"/>
  <c r="U17" i="22"/>
  <c r="T17" i="22"/>
  <c r="S17" i="22"/>
  <c r="R17" i="22"/>
  <c r="Q17" i="22" s="1"/>
  <c r="P17" i="22" s="1"/>
  <c r="O17" i="22" s="1"/>
  <c r="N17" i="22" s="1"/>
  <c r="M17" i="22" s="1"/>
  <c r="L17" i="22" s="1"/>
  <c r="K17" i="22" s="1"/>
  <c r="J17" i="22" s="1"/>
  <c r="I17" i="22" s="1"/>
  <c r="H17" i="22" s="1"/>
  <c r="G17" i="22" s="1"/>
  <c r="AB16" i="22"/>
  <c r="AC16" i="22" s="1"/>
  <c r="AD16" i="22" s="1"/>
  <c r="AE16" i="22" s="1"/>
  <c r="AF16" i="22" s="1"/>
  <c r="AG16" i="22" s="1"/>
  <c r="AH16" i="22" s="1"/>
  <c r="AI16" i="22" s="1"/>
  <c r="AJ16" i="22" s="1"/>
  <c r="AK16" i="22" s="1"/>
  <c r="AL16" i="22" s="1"/>
  <c r="AM16" i="22" s="1"/>
  <c r="AN16" i="22" s="1"/>
  <c r="AO16" i="22" s="1"/>
  <c r="AP16" i="22" s="1"/>
  <c r="AQ16" i="22" s="1"/>
  <c r="AR16" i="22" s="1"/>
  <c r="AS16" i="22" s="1"/>
  <c r="AT16" i="22" s="1"/>
  <c r="AU16" i="22" s="1"/>
  <c r="AV16" i="22" s="1"/>
  <c r="AW16" i="22" s="1"/>
  <c r="AX16" i="22" s="1"/>
  <c r="AY16" i="22" s="1"/>
  <c r="AZ16" i="22" s="1"/>
  <c r="BA16" i="22" s="1"/>
  <c r="BB16" i="22" s="1"/>
  <c r="BC16" i="22" s="1"/>
  <c r="BD16" i="22" s="1"/>
  <c r="BE16" i="22" s="1"/>
  <c r="AA16" i="22"/>
  <c r="Z16" i="22"/>
  <c r="Y16" i="22"/>
  <c r="X16" i="22"/>
  <c r="W16" i="22"/>
  <c r="V16" i="22"/>
  <c r="U16" i="22"/>
  <c r="T16" i="22"/>
  <c r="S16" i="22"/>
  <c r="R16" i="22"/>
  <c r="Q16" i="22" s="1"/>
  <c r="P16" i="22" s="1"/>
  <c r="O16" i="22" s="1"/>
  <c r="N16" i="22" s="1"/>
  <c r="M16" i="22" s="1"/>
  <c r="L16" i="22" s="1"/>
  <c r="K16" i="22" s="1"/>
  <c r="J16" i="22" s="1"/>
  <c r="I16" i="22" s="1"/>
  <c r="H16" i="22" s="1"/>
  <c r="G16" i="22" s="1"/>
  <c r="AB15" i="22"/>
  <c r="AC15" i="22" s="1"/>
  <c r="AD15" i="22" s="1"/>
  <c r="AE15" i="22" s="1"/>
  <c r="AF15" i="22" s="1"/>
  <c r="AG15" i="22" s="1"/>
  <c r="AH15" i="22" s="1"/>
  <c r="AI15" i="22" s="1"/>
  <c r="AJ15" i="22" s="1"/>
  <c r="AK15" i="22" s="1"/>
  <c r="AL15" i="22" s="1"/>
  <c r="AM15" i="22" s="1"/>
  <c r="AN15" i="22" s="1"/>
  <c r="AO15" i="22" s="1"/>
  <c r="AP15" i="22" s="1"/>
  <c r="AQ15" i="22" s="1"/>
  <c r="AR15" i="22" s="1"/>
  <c r="AS15" i="22" s="1"/>
  <c r="AT15" i="22" s="1"/>
  <c r="AU15" i="22" s="1"/>
  <c r="AV15" i="22" s="1"/>
  <c r="AW15" i="22" s="1"/>
  <c r="AX15" i="22" s="1"/>
  <c r="AY15" i="22" s="1"/>
  <c r="AZ15" i="22" s="1"/>
  <c r="BA15" i="22" s="1"/>
  <c r="BB15" i="22" s="1"/>
  <c r="BC15" i="22" s="1"/>
  <c r="BD15" i="22" s="1"/>
  <c r="BE15" i="22" s="1"/>
  <c r="AA15" i="22"/>
  <c r="Z15" i="22"/>
  <c r="Y15" i="22"/>
  <c r="X15" i="22"/>
  <c r="W15" i="22"/>
  <c r="V15" i="22"/>
  <c r="U15" i="22"/>
  <c r="T15" i="22"/>
  <c r="S15" i="22"/>
  <c r="R15" i="22"/>
  <c r="Q15" i="22" s="1"/>
  <c r="P15" i="22" s="1"/>
  <c r="O15" i="22" s="1"/>
  <c r="N15" i="22" s="1"/>
  <c r="M15" i="22" s="1"/>
  <c r="L15" i="22" s="1"/>
  <c r="K15" i="22" s="1"/>
  <c r="J15" i="22" s="1"/>
  <c r="I15" i="22" s="1"/>
  <c r="H15" i="22" s="1"/>
  <c r="G15" i="22" s="1"/>
  <c r="AD14" i="22"/>
  <c r="AE14" i="22" s="1"/>
  <c r="AF14" i="22" s="1"/>
  <c r="AG14" i="22" s="1"/>
  <c r="AH14" i="22" s="1"/>
  <c r="AI14" i="22" s="1"/>
  <c r="AJ14" i="22" s="1"/>
  <c r="AK14" i="22" s="1"/>
  <c r="AL14" i="22" s="1"/>
  <c r="AM14" i="22" s="1"/>
  <c r="AN14" i="22" s="1"/>
  <c r="AO14" i="22" s="1"/>
  <c r="AP14" i="22" s="1"/>
  <c r="AQ14" i="22" s="1"/>
  <c r="AR14" i="22" s="1"/>
  <c r="AS14" i="22" s="1"/>
  <c r="AT14" i="22" s="1"/>
  <c r="AU14" i="22" s="1"/>
  <c r="AV14" i="22" s="1"/>
  <c r="AW14" i="22" s="1"/>
  <c r="AX14" i="22" s="1"/>
  <c r="AY14" i="22" s="1"/>
  <c r="AZ14" i="22" s="1"/>
  <c r="BA14" i="22" s="1"/>
  <c r="BB14" i="22" s="1"/>
  <c r="BC14" i="22" s="1"/>
  <c r="BD14" i="22" s="1"/>
  <c r="BE14" i="22" s="1"/>
  <c r="AB14" i="22"/>
  <c r="AC14" i="22" s="1"/>
  <c r="AA14" i="22"/>
  <c r="Z14" i="22"/>
  <c r="Y14" i="22"/>
  <c r="X14" i="22"/>
  <c r="W14" i="22"/>
  <c r="V14" i="22"/>
  <c r="U14" i="22"/>
  <c r="T14" i="22"/>
  <c r="S14" i="22"/>
  <c r="R14" i="22"/>
  <c r="Q14" i="22" s="1"/>
  <c r="P14" i="22" s="1"/>
  <c r="O14" i="22" s="1"/>
  <c r="N14" i="22" s="1"/>
  <c r="M14" i="22" s="1"/>
  <c r="L14" i="22" s="1"/>
  <c r="K14" i="22" s="1"/>
  <c r="J14" i="22" s="1"/>
  <c r="I14" i="22" s="1"/>
  <c r="H14" i="22" s="1"/>
  <c r="G14" i="22" s="1"/>
  <c r="AC13" i="22"/>
  <c r="AD13" i="22" s="1"/>
  <c r="AE13" i="22" s="1"/>
  <c r="AF13" i="22" s="1"/>
  <c r="AG13" i="22" s="1"/>
  <c r="AH13" i="22" s="1"/>
  <c r="AI13" i="22" s="1"/>
  <c r="AJ13" i="22" s="1"/>
  <c r="AK13" i="22" s="1"/>
  <c r="AL13" i="22" s="1"/>
  <c r="AM13" i="22" s="1"/>
  <c r="AN13" i="22" s="1"/>
  <c r="AO13" i="22" s="1"/>
  <c r="AP13" i="22" s="1"/>
  <c r="AQ13" i="22" s="1"/>
  <c r="AR13" i="22" s="1"/>
  <c r="AS13" i="22" s="1"/>
  <c r="AT13" i="22" s="1"/>
  <c r="AU13" i="22" s="1"/>
  <c r="AV13" i="22" s="1"/>
  <c r="AW13" i="22" s="1"/>
  <c r="AX13" i="22" s="1"/>
  <c r="AY13" i="22" s="1"/>
  <c r="AZ13" i="22" s="1"/>
  <c r="BA13" i="22" s="1"/>
  <c r="BB13" i="22" s="1"/>
  <c r="BC13" i="22" s="1"/>
  <c r="BD13" i="22" s="1"/>
  <c r="BE13" i="22" s="1"/>
  <c r="AB13" i="22"/>
  <c r="AA13" i="22"/>
  <c r="Z13" i="22"/>
  <c r="Y13" i="22"/>
  <c r="X13" i="22"/>
  <c r="W13" i="22"/>
  <c r="V13" i="22"/>
  <c r="U13" i="22"/>
  <c r="T13" i="22"/>
  <c r="S13" i="22"/>
  <c r="R13" i="22"/>
  <c r="Q13" i="22" s="1"/>
  <c r="P13" i="22" s="1"/>
  <c r="O13" i="22" s="1"/>
  <c r="N13" i="22" s="1"/>
  <c r="M13" i="22" s="1"/>
  <c r="L13" i="22" s="1"/>
  <c r="K13" i="22" s="1"/>
  <c r="J13" i="22" s="1"/>
  <c r="I13" i="22" s="1"/>
  <c r="H13" i="22" s="1"/>
  <c r="G13" i="22" s="1"/>
  <c r="AB12" i="22"/>
  <c r="AA12" i="22"/>
  <c r="Z12" i="22"/>
  <c r="Y12" i="22"/>
  <c r="X12" i="22"/>
  <c r="W12" i="22"/>
  <c r="V12" i="22"/>
  <c r="U12" i="22"/>
  <c r="T12" i="22"/>
  <c r="S12" i="22"/>
  <c r="R12" i="22"/>
  <c r="Q12" i="22" s="1"/>
  <c r="P12" i="22" s="1"/>
  <c r="O12" i="22" s="1"/>
  <c r="AB42" i="21"/>
  <c r="AC42" i="21" s="1"/>
  <c r="AD42" i="21" s="1"/>
  <c r="AE42" i="21" s="1"/>
  <c r="AF42" i="21" s="1"/>
  <c r="AG42" i="21" s="1"/>
  <c r="AH42" i="21" s="1"/>
  <c r="AI42" i="21" s="1"/>
  <c r="AJ42" i="21" s="1"/>
  <c r="AK42" i="21" s="1"/>
  <c r="AL42" i="21" s="1"/>
  <c r="AM42" i="21" s="1"/>
  <c r="AN42" i="21" s="1"/>
  <c r="AO42" i="21" s="1"/>
  <c r="AP42" i="21" s="1"/>
  <c r="AQ42" i="21" s="1"/>
  <c r="AR42" i="21" s="1"/>
  <c r="AS42" i="21" s="1"/>
  <c r="AT42" i="21" s="1"/>
  <c r="AU42" i="21" s="1"/>
  <c r="AV42" i="21" s="1"/>
  <c r="AW42" i="21" s="1"/>
  <c r="AX42" i="21" s="1"/>
  <c r="AY42" i="21" s="1"/>
  <c r="AZ42" i="21" s="1"/>
  <c r="BA42" i="21" s="1"/>
  <c r="BB42" i="21" s="1"/>
  <c r="BC42" i="21" s="1"/>
  <c r="BD42" i="21" s="1"/>
  <c r="BE42" i="21" s="1"/>
  <c r="AA42" i="21"/>
  <c r="Z42" i="21"/>
  <c r="Y42" i="21"/>
  <c r="X42" i="21"/>
  <c r="W42" i="21"/>
  <c r="V42" i="21"/>
  <c r="U42" i="21"/>
  <c r="T42" i="21"/>
  <c r="S42" i="21"/>
  <c r="R42" i="21"/>
  <c r="Q42" i="21" s="1"/>
  <c r="P42" i="21" s="1"/>
  <c r="O42" i="21" s="1"/>
  <c r="N42" i="21" s="1"/>
  <c r="M42" i="21"/>
  <c r="L42" i="21" s="1"/>
  <c r="K42" i="21" s="1"/>
  <c r="J42" i="21" s="1"/>
  <c r="I42" i="21" s="1"/>
  <c r="H42" i="21" s="1"/>
  <c r="G42" i="21" s="1"/>
  <c r="AB41" i="21"/>
  <c r="AC41" i="21" s="1"/>
  <c r="AD41" i="21" s="1"/>
  <c r="AE41" i="21" s="1"/>
  <c r="AF41" i="21" s="1"/>
  <c r="AG41" i="21" s="1"/>
  <c r="AH41" i="21" s="1"/>
  <c r="AI41" i="21" s="1"/>
  <c r="AJ41" i="21" s="1"/>
  <c r="AK41" i="21" s="1"/>
  <c r="AL41" i="21" s="1"/>
  <c r="AM41" i="21" s="1"/>
  <c r="AN41" i="21" s="1"/>
  <c r="AO41" i="21" s="1"/>
  <c r="AP41" i="21" s="1"/>
  <c r="AQ41" i="21" s="1"/>
  <c r="AR41" i="21" s="1"/>
  <c r="AS41" i="21" s="1"/>
  <c r="AT41" i="21" s="1"/>
  <c r="AU41" i="21" s="1"/>
  <c r="AV41" i="21" s="1"/>
  <c r="AW41" i="21" s="1"/>
  <c r="AX41" i="21" s="1"/>
  <c r="AY41" i="21" s="1"/>
  <c r="AZ41" i="21" s="1"/>
  <c r="BA41" i="21" s="1"/>
  <c r="BB41" i="21" s="1"/>
  <c r="BC41" i="21" s="1"/>
  <c r="BD41" i="21" s="1"/>
  <c r="BE41" i="21" s="1"/>
  <c r="AA41" i="21"/>
  <c r="Z41" i="21"/>
  <c r="Y41" i="21"/>
  <c r="X41" i="21"/>
  <c r="W41" i="21"/>
  <c r="V41" i="21"/>
  <c r="U41" i="21"/>
  <c r="T41" i="21"/>
  <c r="S41" i="21"/>
  <c r="R41" i="21"/>
  <c r="Q41" i="21"/>
  <c r="P41" i="21" s="1"/>
  <c r="O41" i="21" s="1"/>
  <c r="N41" i="21" s="1"/>
  <c r="M41" i="21" s="1"/>
  <c r="L41" i="21" s="1"/>
  <c r="K41" i="21" s="1"/>
  <c r="J41" i="21" s="1"/>
  <c r="I41" i="21" s="1"/>
  <c r="H41" i="21" s="1"/>
  <c r="G41" i="21" s="1"/>
  <c r="AE40" i="21"/>
  <c r="AF40" i="21" s="1"/>
  <c r="AG40" i="21" s="1"/>
  <c r="AH40" i="21" s="1"/>
  <c r="AI40" i="21" s="1"/>
  <c r="AJ40" i="21" s="1"/>
  <c r="AK40" i="21" s="1"/>
  <c r="AL40" i="21" s="1"/>
  <c r="AM40" i="21" s="1"/>
  <c r="AN40" i="21" s="1"/>
  <c r="AO40" i="21" s="1"/>
  <c r="AP40" i="21" s="1"/>
  <c r="AQ40" i="21" s="1"/>
  <c r="AR40" i="21" s="1"/>
  <c r="AS40" i="21" s="1"/>
  <c r="AT40" i="21" s="1"/>
  <c r="AU40" i="21" s="1"/>
  <c r="AV40" i="21" s="1"/>
  <c r="AW40" i="21" s="1"/>
  <c r="AX40" i="21" s="1"/>
  <c r="AY40" i="21" s="1"/>
  <c r="AZ40" i="21" s="1"/>
  <c r="BA40" i="21" s="1"/>
  <c r="BB40" i="21" s="1"/>
  <c r="BC40" i="21" s="1"/>
  <c r="BD40" i="21" s="1"/>
  <c r="BE40" i="21" s="1"/>
  <c r="AB40" i="21"/>
  <c r="AC40" i="21" s="1"/>
  <c r="AD40" i="21" s="1"/>
  <c r="AA40" i="21"/>
  <c r="Z40" i="21"/>
  <c r="Y40" i="21"/>
  <c r="X40" i="21"/>
  <c r="W40" i="21"/>
  <c r="V40" i="21"/>
  <c r="U40" i="21"/>
  <c r="T40" i="21"/>
  <c r="S40" i="21"/>
  <c r="R40" i="21"/>
  <c r="Q40" i="21" s="1"/>
  <c r="P40" i="21" s="1"/>
  <c r="O40" i="21" s="1"/>
  <c r="N40" i="21" s="1"/>
  <c r="M40" i="21" s="1"/>
  <c r="L40" i="21" s="1"/>
  <c r="K40" i="21" s="1"/>
  <c r="J40" i="21" s="1"/>
  <c r="I40" i="21" s="1"/>
  <c r="H40" i="21" s="1"/>
  <c r="G40" i="21" s="1"/>
  <c r="AB39" i="21"/>
  <c r="AC39" i="21" s="1"/>
  <c r="AD39" i="21" s="1"/>
  <c r="AE39" i="21" s="1"/>
  <c r="AF39" i="21" s="1"/>
  <c r="AG39" i="21" s="1"/>
  <c r="AH39" i="21" s="1"/>
  <c r="AI39" i="21" s="1"/>
  <c r="AJ39" i="21" s="1"/>
  <c r="AK39" i="21" s="1"/>
  <c r="AL39" i="21" s="1"/>
  <c r="AM39" i="21" s="1"/>
  <c r="AN39" i="21" s="1"/>
  <c r="AO39" i="21" s="1"/>
  <c r="AP39" i="21" s="1"/>
  <c r="AQ39" i="21" s="1"/>
  <c r="AR39" i="21" s="1"/>
  <c r="AS39" i="21" s="1"/>
  <c r="AT39" i="21" s="1"/>
  <c r="AU39" i="21" s="1"/>
  <c r="AV39" i="21" s="1"/>
  <c r="AW39" i="21" s="1"/>
  <c r="AX39" i="21" s="1"/>
  <c r="AY39" i="21" s="1"/>
  <c r="AZ39" i="21" s="1"/>
  <c r="BA39" i="21" s="1"/>
  <c r="BB39" i="21" s="1"/>
  <c r="BC39" i="21" s="1"/>
  <c r="BD39" i="21" s="1"/>
  <c r="BE39" i="21" s="1"/>
  <c r="AA39" i="21"/>
  <c r="Z39" i="21"/>
  <c r="Y39" i="21"/>
  <c r="X39" i="21"/>
  <c r="W39" i="21"/>
  <c r="V39" i="21"/>
  <c r="U39" i="21"/>
  <c r="T39" i="21"/>
  <c r="S39" i="21"/>
  <c r="R39" i="21"/>
  <c r="Q39" i="21" s="1"/>
  <c r="P39" i="21" s="1"/>
  <c r="O39" i="21" s="1"/>
  <c r="N39" i="21" s="1"/>
  <c r="M39" i="21" s="1"/>
  <c r="L39" i="21" s="1"/>
  <c r="K39" i="21" s="1"/>
  <c r="J39" i="21" s="1"/>
  <c r="I39" i="21" s="1"/>
  <c r="H39" i="21" s="1"/>
  <c r="G39" i="21" s="1"/>
  <c r="AB38" i="21"/>
  <c r="AC38" i="21" s="1"/>
  <c r="AD38" i="21" s="1"/>
  <c r="AE38" i="21" s="1"/>
  <c r="AF38" i="21" s="1"/>
  <c r="AG38" i="21" s="1"/>
  <c r="AH38" i="21" s="1"/>
  <c r="AI38" i="21" s="1"/>
  <c r="AJ38" i="21" s="1"/>
  <c r="AK38" i="21" s="1"/>
  <c r="AL38" i="21" s="1"/>
  <c r="AM38" i="21" s="1"/>
  <c r="AN38" i="21" s="1"/>
  <c r="AO38" i="21" s="1"/>
  <c r="AP38" i="21" s="1"/>
  <c r="AQ38" i="21" s="1"/>
  <c r="AR38" i="21" s="1"/>
  <c r="AS38" i="21" s="1"/>
  <c r="AT38" i="21" s="1"/>
  <c r="AU38" i="21" s="1"/>
  <c r="AV38" i="21" s="1"/>
  <c r="AW38" i="21" s="1"/>
  <c r="AX38" i="21" s="1"/>
  <c r="AY38" i="21" s="1"/>
  <c r="AZ38" i="21" s="1"/>
  <c r="BA38" i="21" s="1"/>
  <c r="BB38" i="21" s="1"/>
  <c r="BC38" i="21" s="1"/>
  <c r="BD38" i="21" s="1"/>
  <c r="BE38" i="21" s="1"/>
  <c r="AA38" i="21"/>
  <c r="Z38" i="21"/>
  <c r="Y38" i="21"/>
  <c r="X38" i="21"/>
  <c r="W38" i="21"/>
  <c r="V38" i="21"/>
  <c r="U38" i="21"/>
  <c r="T38" i="21"/>
  <c r="S38" i="21"/>
  <c r="R38" i="21"/>
  <c r="Q38" i="21" s="1"/>
  <c r="P38" i="21" s="1"/>
  <c r="O38" i="21" s="1"/>
  <c r="N38" i="21" s="1"/>
  <c r="M38" i="21" s="1"/>
  <c r="L38" i="21" s="1"/>
  <c r="K38" i="21" s="1"/>
  <c r="J38" i="21" s="1"/>
  <c r="I38" i="21" s="1"/>
  <c r="H38" i="21" s="1"/>
  <c r="G38" i="21" s="1"/>
  <c r="AB37" i="21"/>
  <c r="AC37" i="21" s="1"/>
  <c r="AD37" i="21" s="1"/>
  <c r="AE37" i="21" s="1"/>
  <c r="AF37" i="21" s="1"/>
  <c r="AG37" i="21" s="1"/>
  <c r="AH37" i="21" s="1"/>
  <c r="AI37" i="21" s="1"/>
  <c r="AJ37" i="21" s="1"/>
  <c r="AK37" i="21" s="1"/>
  <c r="AL37" i="21" s="1"/>
  <c r="AM37" i="21" s="1"/>
  <c r="AN37" i="21" s="1"/>
  <c r="AO37" i="21" s="1"/>
  <c r="AP37" i="21" s="1"/>
  <c r="AQ37" i="21" s="1"/>
  <c r="AR37" i="21" s="1"/>
  <c r="AS37" i="21" s="1"/>
  <c r="AT37" i="21" s="1"/>
  <c r="AU37" i="21" s="1"/>
  <c r="AV37" i="21" s="1"/>
  <c r="AW37" i="21" s="1"/>
  <c r="AX37" i="21" s="1"/>
  <c r="AY37" i="21" s="1"/>
  <c r="AZ37" i="21" s="1"/>
  <c r="BA37" i="21" s="1"/>
  <c r="BB37" i="21" s="1"/>
  <c r="BC37" i="21" s="1"/>
  <c r="BD37" i="21" s="1"/>
  <c r="BE37" i="21" s="1"/>
  <c r="AA37" i="21"/>
  <c r="Z37" i="21"/>
  <c r="Y37" i="21"/>
  <c r="X37" i="21"/>
  <c r="W37" i="21"/>
  <c r="V37" i="21"/>
  <c r="U37" i="21"/>
  <c r="T37" i="21"/>
  <c r="S37" i="21"/>
  <c r="R37" i="21"/>
  <c r="Q37" i="21" s="1"/>
  <c r="P37" i="21" s="1"/>
  <c r="O37" i="21" s="1"/>
  <c r="N37" i="21" s="1"/>
  <c r="M37" i="21" s="1"/>
  <c r="L37" i="21" s="1"/>
  <c r="K37" i="21" s="1"/>
  <c r="J37" i="21" s="1"/>
  <c r="I37" i="21" s="1"/>
  <c r="H37" i="21" s="1"/>
  <c r="G37" i="21" s="1"/>
  <c r="AB36" i="21"/>
  <c r="AC36" i="21" s="1"/>
  <c r="AD36" i="21" s="1"/>
  <c r="AE36" i="21" s="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AT36" i="21" s="1"/>
  <c r="AU36" i="21" s="1"/>
  <c r="AV36" i="21" s="1"/>
  <c r="AW36" i="21" s="1"/>
  <c r="AX36" i="21" s="1"/>
  <c r="AY36" i="21" s="1"/>
  <c r="AZ36" i="21" s="1"/>
  <c r="BA36" i="21" s="1"/>
  <c r="BB36" i="21" s="1"/>
  <c r="BC36" i="21" s="1"/>
  <c r="BD36" i="21" s="1"/>
  <c r="BE36" i="21" s="1"/>
  <c r="AA36" i="21"/>
  <c r="Z36" i="21"/>
  <c r="Y36" i="21"/>
  <c r="X36" i="21"/>
  <c r="W36" i="21"/>
  <c r="V36" i="21"/>
  <c r="U36" i="21"/>
  <c r="T36" i="21"/>
  <c r="S36" i="21"/>
  <c r="R36" i="21"/>
  <c r="Q36" i="21" s="1"/>
  <c r="P36" i="21" s="1"/>
  <c r="O36" i="21" s="1"/>
  <c r="N36" i="21"/>
  <c r="M36" i="21" s="1"/>
  <c r="L36" i="21" s="1"/>
  <c r="K36" i="21" s="1"/>
  <c r="J36" i="21" s="1"/>
  <c r="I36" i="21" s="1"/>
  <c r="H36" i="21" s="1"/>
  <c r="G36" i="21" s="1"/>
  <c r="AB35" i="21"/>
  <c r="AC35" i="21" s="1"/>
  <c r="AD35" i="21" s="1"/>
  <c r="AE35" i="21" s="1"/>
  <c r="AF35" i="21" s="1"/>
  <c r="AG35" i="21" s="1"/>
  <c r="AH35" i="21" s="1"/>
  <c r="AI35" i="21" s="1"/>
  <c r="AJ35" i="21" s="1"/>
  <c r="AK35" i="21" s="1"/>
  <c r="AL35" i="21" s="1"/>
  <c r="AM35" i="21" s="1"/>
  <c r="AN35" i="21" s="1"/>
  <c r="AO35" i="21" s="1"/>
  <c r="AP35" i="21" s="1"/>
  <c r="AQ35" i="21" s="1"/>
  <c r="AR35" i="21" s="1"/>
  <c r="AS35" i="21" s="1"/>
  <c r="AT35" i="21" s="1"/>
  <c r="AU35" i="21" s="1"/>
  <c r="AV35" i="21" s="1"/>
  <c r="AW35" i="21" s="1"/>
  <c r="AX35" i="21" s="1"/>
  <c r="AY35" i="21" s="1"/>
  <c r="AZ35" i="21" s="1"/>
  <c r="BA35" i="21" s="1"/>
  <c r="BB35" i="21" s="1"/>
  <c r="BC35" i="21" s="1"/>
  <c r="BD35" i="21" s="1"/>
  <c r="BE35" i="21" s="1"/>
  <c r="AA35" i="21"/>
  <c r="Z35" i="21"/>
  <c r="Y35" i="21"/>
  <c r="X35" i="21"/>
  <c r="W35" i="21"/>
  <c r="V35" i="21"/>
  <c r="U35" i="21"/>
  <c r="T35" i="21"/>
  <c r="S35" i="21"/>
  <c r="R35" i="21"/>
  <c r="Q35" i="21" s="1"/>
  <c r="P35" i="21" s="1"/>
  <c r="O35" i="21" s="1"/>
  <c r="N35" i="21" s="1"/>
  <c r="M35" i="21" s="1"/>
  <c r="L35" i="21" s="1"/>
  <c r="K35" i="21" s="1"/>
  <c r="J35" i="21" s="1"/>
  <c r="I35" i="21" s="1"/>
  <c r="H35" i="21" s="1"/>
  <c r="G35" i="21" s="1"/>
  <c r="AJ34" i="21"/>
  <c r="AK34" i="21" s="1"/>
  <c r="AL34" i="21" s="1"/>
  <c r="AM34" i="21" s="1"/>
  <c r="AN34" i="21" s="1"/>
  <c r="AO34" i="21" s="1"/>
  <c r="AP34" i="21" s="1"/>
  <c r="AQ34" i="21" s="1"/>
  <c r="AR34" i="21" s="1"/>
  <c r="AS34" i="21" s="1"/>
  <c r="AT34" i="21" s="1"/>
  <c r="AU34" i="21" s="1"/>
  <c r="AV34" i="21" s="1"/>
  <c r="AW34" i="21" s="1"/>
  <c r="AX34" i="21" s="1"/>
  <c r="AY34" i="21" s="1"/>
  <c r="AZ34" i="21" s="1"/>
  <c r="BA34" i="21" s="1"/>
  <c r="BB34" i="21" s="1"/>
  <c r="BC34" i="21" s="1"/>
  <c r="BD34" i="21" s="1"/>
  <c r="BE34" i="21" s="1"/>
  <c r="AB34" i="21"/>
  <c r="AC34" i="21" s="1"/>
  <c r="AD34" i="21" s="1"/>
  <c r="AE34" i="21" s="1"/>
  <c r="AF34" i="21" s="1"/>
  <c r="AG34" i="21" s="1"/>
  <c r="AH34" i="21" s="1"/>
  <c r="AI34" i="21" s="1"/>
  <c r="AA34" i="21"/>
  <c r="Z34" i="21"/>
  <c r="Y34" i="21"/>
  <c r="X34" i="21"/>
  <c r="W34" i="21"/>
  <c r="V34" i="21"/>
  <c r="U34" i="21"/>
  <c r="T34" i="21"/>
  <c r="S34" i="21"/>
  <c r="R34" i="21"/>
  <c r="Q34" i="21" s="1"/>
  <c r="P34" i="21" s="1"/>
  <c r="O34" i="21" s="1"/>
  <c r="N34" i="21" s="1"/>
  <c r="M34" i="21" s="1"/>
  <c r="L34" i="21" s="1"/>
  <c r="K34" i="21" s="1"/>
  <c r="J34" i="21" s="1"/>
  <c r="I34" i="21" s="1"/>
  <c r="H34" i="21" s="1"/>
  <c r="G34" i="21" s="1"/>
  <c r="AC33" i="21"/>
  <c r="AD33" i="21" s="1"/>
  <c r="AE33" i="21" s="1"/>
  <c r="AF33" i="21" s="1"/>
  <c r="AG33" i="21" s="1"/>
  <c r="AH33" i="21" s="1"/>
  <c r="AI33" i="21" s="1"/>
  <c r="AJ33" i="21" s="1"/>
  <c r="AK33" i="21" s="1"/>
  <c r="AL33" i="21" s="1"/>
  <c r="AM33" i="21" s="1"/>
  <c r="AN33" i="21" s="1"/>
  <c r="AO33" i="21" s="1"/>
  <c r="AP33" i="21" s="1"/>
  <c r="AQ33" i="21" s="1"/>
  <c r="AR33" i="21" s="1"/>
  <c r="AS33" i="21" s="1"/>
  <c r="AT33" i="21" s="1"/>
  <c r="AU33" i="21" s="1"/>
  <c r="AV33" i="21" s="1"/>
  <c r="AW33" i="21" s="1"/>
  <c r="AX33" i="21" s="1"/>
  <c r="AY33" i="21" s="1"/>
  <c r="AZ33" i="21" s="1"/>
  <c r="BA33" i="21" s="1"/>
  <c r="BB33" i="21" s="1"/>
  <c r="BC33" i="21" s="1"/>
  <c r="BD33" i="21" s="1"/>
  <c r="BE33" i="21" s="1"/>
  <c r="AB33" i="21"/>
  <c r="AA33" i="21"/>
  <c r="Z33" i="21"/>
  <c r="Y33" i="21"/>
  <c r="X33" i="21"/>
  <c r="W33" i="21"/>
  <c r="V33" i="21"/>
  <c r="U33" i="21"/>
  <c r="T33" i="21"/>
  <c r="S33" i="21"/>
  <c r="R33" i="21"/>
  <c r="Q33" i="21" s="1"/>
  <c r="P33" i="21" s="1"/>
  <c r="O33" i="21" s="1"/>
  <c r="N33" i="21" s="1"/>
  <c r="M33" i="21" s="1"/>
  <c r="L33" i="21" s="1"/>
  <c r="K33" i="21" s="1"/>
  <c r="J33" i="21" s="1"/>
  <c r="I33" i="21" s="1"/>
  <c r="H33" i="21" s="1"/>
  <c r="G33" i="21" s="1"/>
  <c r="AB32" i="21"/>
  <c r="AC32" i="21" s="1"/>
  <c r="AD32" i="21" s="1"/>
  <c r="AE32" i="21" s="1"/>
  <c r="AF32" i="21" s="1"/>
  <c r="AG32" i="21" s="1"/>
  <c r="AH32" i="21" s="1"/>
  <c r="AI32" i="21" s="1"/>
  <c r="AJ32" i="21" s="1"/>
  <c r="AK32" i="21" s="1"/>
  <c r="AL32" i="21" s="1"/>
  <c r="AM32" i="21" s="1"/>
  <c r="AN32" i="21" s="1"/>
  <c r="AO32" i="21" s="1"/>
  <c r="AP32" i="21" s="1"/>
  <c r="AQ32" i="21" s="1"/>
  <c r="AR32" i="21" s="1"/>
  <c r="AS32" i="21" s="1"/>
  <c r="AT32" i="21" s="1"/>
  <c r="AU32" i="21" s="1"/>
  <c r="AV32" i="21" s="1"/>
  <c r="AW32" i="21" s="1"/>
  <c r="AX32" i="21" s="1"/>
  <c r="AY32" i="21" s="1"/>
  <c r="AZ32" i="21" s="1"/>
  <c r="BA32" i="21" s="1"/>
  <c r="BB32" i="21" s="1"/>
  <c r="BC32" i="21" s="1"/>
  <c r="BD32" i="21" s="1"/>
  <c r="BE32" i="21" s="1"/>
  <c r="AA32" i="21"/>
  <c r="Z32" i="21"/>
  <c r="Y32" i="21"/>
  <c r="X32" i="21"/>
  <c r="W32" i="21"/>
  <c r="V32" i="21"/>
  <c r="U32" i="21"/>
  <c r="T32" i="21"/>
  <c r="S32" i="21"/>
  <c r="R32" i="21"/>
  <c r="Q32" i="21" s="1"/>
  <c r="P32" i="21" s="1"/>
  <c r="O32" i="21" s="1"/>
  <c r="N32" i="21" s="1"/>
  <c r="M32" i="21" s="1"/>
  <c r="L32" i="21" s="1"/>
  <c r="K32" i="21" s="1"/>
  <c r="J32" i="21" s="1"/>
  <c r="I32" i="21" s="1"/>
  <c r="H32" i="21" s="1"/>
  <c r="G32" i="21" s="1"/>
  <c r="AC31" i="21"/>
  <c r="AD31" i="21" s="1"/>
  <c r="AE31" i="21" s="1"/>
  <c r="AF31" i="21" s="1"/>
  <c r="AG31" i="21" s="1"/>
  <c r="AH31" i="21" s="1"/>
  <c r="AI31" i="21" s="1"/>
  <c r="AJ31" i="21" s="1"/>
  <c r="AK31" i="21" s="1"/>
  <c r="AL31" i="21" s="1"/>
  <c r="AM31" i="21" s="1"/>
  <c r="AN31" i="21" s="1"/>
  <c r="AO31" i="21" s="1"/>
  <c r="AP31" i="21" s="1"/>
  <c r="AQ31" i="21" s="1"/>
  <c r="AR31" i="21" s="1"/>
  <c r="AS31" i="21" s="1"/>
  <c r="AT31" i="21" s="1"/>
  <c r="AU31" i="21" s="1"/>
  <c r="AV31" i="21" s="1"/>
  <c r="AW31" i="21" s="1"/>
  <c r="AX31" i="21" s="1"/>
  <c r="AY31" i="21" s="1"/>
  <c r="AZ31" i="21" s="1"/>
  <c r="BA31" i="21" s="1"/>
  <c r="BB31" i="21" s="1"/>
  <c r="BC31" i="21" s="1"/>
  <c r="BD31" i="21" s="1"/>
  <c r="BE31" i="21" s="1"/>
  <c r="AB31" i="21"/>
  <c r="AA31" i="21"/>
  <c r="Z31" i="21"/>
  <c r="Y31" i="21"/>
  <c r="X31" i="21"/>
  <c r="W31" i="21"/>
  <c r="V31" i="21"/>
  <c r="U31" i="21"/>
  <c r="T31" i="21"/>
  <c r="S31" i="21"/>
  <c r="R31" i="21"/>
  <c r="Q31" i="21"/>
  <c r="P31" i="21" s="1"/>
  <c r="O31" i="21" s="1"/>
  <c r="N31" i="21" s="1"/>
  <c r="M31" i="21" s="1"/>
  <c r="L31" i="21" s="1"/>
  <c r="K31" i="21" s="1"/>
  <c r="J31" i="21" s="1"/>
  <c r="I31" i="21" s="1"/>
  <c r="H31" i="21" s="1"/>
  <c r="G31" i="21" s="1"/>
  <c r="AH30" i="21"/>
  <c r="AI30" i="21" s="1"/>
  <c r="AJ30" i="21" s="1"/>
  <c r="AK30" i="21" s="1"/>
  <c r="AL30" i="21" s="1"/>
  <c r="AM30" i="21" s="1"/>
  <c r="AN30" i="21" s="1"/>
  <c r="AO30" i="21" s="1"/>
  <c r="AP30" i="21" s="1"/>
  <c r="AQ30" i="21" s="1"/>
  <c r="AR30" i="21" s="1"/>
  <c r="AS30" i="21" s="1"/>
  <c r="AT30" i="21" s="1"/>
  <c r="AU30" i="21" s="1"/>
  <c r="AV30" i="21" s="1"/>
  <c r="AW30" i="21" s="1"/>
  <c r="AX30" i="21" s="1"/>
  <c r="AY30" i="21" s="1"/>
  <c r="AZ30" i="21" s="1"/>
  <c r="BA30" i="21" s="1"/>
  <c r="BB30" i="21" s="1"/>
  <c r="BC30" i="21" s="1"/>
  <c r="BD30" i="21" s="1"/>
  <c r="BE30" i="21" s="1"/>
  <c r="AB30" i="21"/>
  <c r="AC30" i="21" s="1"/>
  <c r="AD30" i="21" s="1"/>
  <c r="AE30" i="21" s="1"/>
  <c r="AF30" i="21" s="1"/>
  <c r="AG30" i="21" s="1"/>
  <c r="AA30" i="21"/>
  <c r="Z30" i="21"/>
  <c r="Y30" i="21"/>
  <c r="X30" i="21"/>
  <c r="W30" i="21"/>
  <c r="V30" i="21"/>
  <c r="U30" i="21"/>
  <c r="T30" i="21"/>
  <c r="S30" i="21"/>
  <c r="R30" i="21"/>
  <c r="Q30" i="21" s="1"/>
  <c r="P30" i="21" s="1"/>
  <c r="O30" i="21" s="1"/>
  <c r="N30" i="21" s="1"/>
  <c r="M30" i="21" s="1"/>
  <c r="L30" i="21" s="1"/>
  <c r="K30" i="21" s="1"/>
  <c r="J30" i="21" s="1"/>
  <c r="I30" i="21" s="1"/>
  <c r="H30" i="21" s="1"/>
  <c r="G30" i="21" s="1"/>
  <c r="AC29" i="21"/>
  <c r="AD29" i="21" s="1"/>
  <c r="AE29" i="21" s="1"/>
  <c r="AF29" i="21" s="1"/>
  <c r="AG29" i="21" s="1"/>
  <c r="AH29" i="21" s="1"/>
  <c r="AI29" i="21" s="1"/>
  <c r="AJ29" i="21" s="1"/>
  <c r="AK29" i="21" s="1"/>
  <c r="AL29" i="21" s="1"/>
  <c r="AM29" i="21" s="1"/>
  <c r="AN29" i="21" s="1"/>
  <c r="AO29" i="21" s="1"/>
  <c r="AP29" i="21" s="1"/>
  <c r="AQ29" i="21" s="1"/>
  <c r="AR29" i="21" s="1"/>
  <c r="AS29" i="21" s="1"/>
  <c r="AT29" i="21" s="1"/>
  <c r="AU29" i="21" s="1"/>
  <c r="AV29" i="21" s="1"/>
  <c r="AW29" i="21" s="1"/>
  <c r="AX29" i="21" s="1"/>
  <c r="AY29" i="21" s="1"/>
  <c r="AZ29" i="21" s="1"/>
  <c r="BA29" i="21" s="1"/>
  <c r="BB29" i="21" s="1"/>
  <c r="BC29" i="21" s="1"/>
  <c r="BD29" i="21" s="1"/>
  <c r="BE29" i="21" s="1"/>
  <c r="AB29" i="21"/>
  <c r="AA29" i="21"/>
  <c r="Z29" i="21"/>
  <c r="Y29" i="21"/>
  <c r="X29" i="21"/>
  <c r="W29" i="21"/>
  <c r="V29" i="21"/>
  <c r="U29" i="21"/>
  <c r="T29" i="21"/>
  <c r="S29" i="21"/>
  <c r="R29" i="21"/>
  <c r="Q29" i="21" s="1"/>
  <c r="P29" i="21" s="1"/>
  <c r="O29" i="21" s="1"/>
  <c r="N29" i="21" s="1"/>
  <c r="M29" i="21" s="1"/>
  <c r="L29" i="21" s="1"/>
  <c r="K29" i="21" s="1"/>
  <c r="J29" i="21" s="1"/>
  <c r="I29" i="21" s="1"/>
  <c r="H29" i="21" s="1"/>
  <c r="G29" i="21" s="1"/>
  <c r="AB28" i="21"/>
  <c r="AC28" i="21" s="1"/>
  <c r="AD28" i="21" s="1"/>
  <c r="AE28" i="21" s="1"/>
  <c r="AF28" i="21" s="1"/>
  <c r="AG28" i="21" s="1"/>
  <c r="AH28" i="21" s="1"/>
  <c r="AI28" i="21" s="1"/>
  <c r="AJ28" i="21" s="1"/>
  <c r="AK28" i="21" s="1"/>
  <c r="AL28" i="21" s="1"/>
  <c r="AM28" i="21" s="1"/>
  <c r="AN28" i="21" s="1"/>
  <c r="AO28" i="21" s="1"/>
  <c r="AP28" i="21" s="1"/>
  <c r="AQ28" i="21" s="1"/>
  <c r="AR28" i="21" s="1"/>
  <c r="AS28" i="21" s="1"/>
  <c r="AT28" i="21" s="1"/>
  <c r="AU28" i="21" s="1"/>
  <c r="AV28" i="21" s="1"/>
  <c r="AW28" i="21" s="1"/>
  <c r="AX28" i="21" s="1"/>
  <c r="AY28" i="21" s="1"/>
  <c r="AZ28" i="21" s="1"/>
  <c r="BA28" i="21" s="1"/>
  <c r="BB28" i="21" s="1"/>
  <c r="BC28" i="21" s="1"/>
  <c r="BD28" i="21" s="1"/>
  <c r="BE28" i="21" s="1"/>
  <c r="AA28" i="21"/>
  <c r="Z28" i="21"/>
  <c r="Y28" i="21"/>
  <c r="X28" i="21"/>
  <c r="W28" i="21"/>
  <c r="V28" i="21"/>
  <c r="U28" i="21"/>
  <c r="T28" i="21"/>
  <c r="S28" i="21"/>
  <c r="R28" i="21"/>
  <c r="Q28" i="21" s="1"/>
  <c r="P28" i="21" s="1"/>
  <c r="O28" i="21" s="1"/>
  <c r="N28" i="21" s="1"/>
  <c r="M28" i="21" s="1"/>
  <c r="L28" i="21" s="1"/>
  <c r="K28" i="21" s="1"/>
  <c r="J28" i="21" s="1"/>
  <c r="I28" i="21" s="1"/>
  <c r="H28" i="21" s="1"/>
  <c r="G28" i="21" s="1"/>
  <c r="AB27" i="21"/>
  <c r="AC27" i="21" s="1"/>
  <c r="AD27" i="21" s="1"/>
  <c r="AE27" i="21" s="1"/>
  <c r="AF27" i="21" s="1"/>
  <c r="AG27" i="21" s="1"/>
  <c r="AH27" i="21" s="1"/>
  <c r="AI27" i="21" s="1"/>
  <c r="AJ27" i="21" s="1"/>
  <c r="AK27" i="21" s="1"/>
  <c r="AL27" i="21" s="1"/>
  <c r="AM27" i="21" s="1"/>
  <c r="AN27" i="21" s="1"/>
  <c r="AO27" i="21" s="1"/>
  <c r="AP27" i="21" s="1"/>
  <c r="AQ27" i="21" s="1"/>
  <c r="AR27" i="21" s="1"/>
  <c r="AS27" i="21" s="1"/>
  <c r="AT27" i="21" s="1"/>
  <c r="AU27" i="21" s="1"/>
  <c r="AV27" i="21" s="1"/>
  <c r="AW27" i="21" s="1"/>
  <c r="AX27" i="21" s="1"/>
  <c r="AY27" i="21" s="1"/>
  <c r="AZ27" i="21" s="1"/>
  <c r="BA27" i="21" s="1"/>
  <c r="BB27" i="21" s="1"/>
  <c r="BC27" i="21" s="1"/>
  <c r="BD27" i="21" s="1"/>
  <c r="BE27" i="21" s="1"/>
  <c r="AA27" i="21"/>
  <c r="Z27" i="21"/>
  <c r="Y27" i="21"/>
  <c r="X27" i="21"/>
  <c r="W27" i="21"/>
  <c r="V27" i="21"/>
  <c r="U27" i="21"/>
  <c r="T27" i="21"/>
  <c r="S27" i="21"/>
  <c r="R27" i="21"/>
  <c r="Q27" i="21" s="1"/>
  <c r="P27" i="21" s="1"/>
  <c r="O27" i="21" s="1"/>
  <c r="N27" i="21" s="1"/>
  <c r="M27" i="21" s="1"/>
  <c r="L27" i="21" s="1"/>
  <c r="K27" i="21" s="1"/>
  <c r="J27" i="21" s="1"/>
  <c r="I27" i="21" s="1"/>
  <c r="H27" i="21" s="1"/>
  <c r="G27" i="21" s="1"/>
  <c r="AB26" i="21"/>
  <c r="AC26" i="21" s="1"/>
  <c r="AD26" i="21" s="1"/>
  <c r="AE26" i="21" s="1"/>
  <c r="AF26" i="21" s="1"/>
  <c r="AG26" i="21" s="1"/>
  <c r="AH26" i="21" s="1"/>
  <c r="AI26" i="21" s="1"/>
  <c r="AJ26" i="21" s="1"/>
  <c r="AK26" i="21" s="1"/>
  <c r="AL26" i="21" s="1"/>
  <c r="AM26" i="21" s="1"/>
  <c r="AN26" i="21" s="1"/>
  <c r="AO26" i="21" s="1"/>
  <c r="AP26" i="21" s="1"/>
  <c r="AQ26" i="21" s="1"/>
  <c r="AR26" i="21" s="1"/>
  <c r="AS26" i="21" s="1"/>
  <c r="AT26" i="21" s="1"/>
  <c r="AU26" i="21" s="1"/>
  <c r="AV26" i="21" s="1"/>
  <c r="AW26" i="21" s="1"/>
  <c r="AX26" i="21" s="1"/>
  <c r="AY26" i="21" s="1"/>
  <c r="AZ26" i="21" s="1"/>
  <c r="BA26" i="21" s="1"/>
  <c r="BB26" i="21" s="1"/>
  <c r="BC26" i="21" s="1"/>
  <c r="BD26" i="21" s="1"/>
  <c r="BE26" i="21" s="1"/>
  <c r="AA26" i="21"/>
  <c r="Z26" i="21"/>
  <c r="Y26" i="21"/>
  <c r="X26" i="21"/>
  <c r="W26" i="21"/>
  <c r="V26" i="21"/>
  <c r="U26" i="21"/>
  <c r="T26" i="21"/>
  <c r="S26" i="21"/>
  <c r="R26" i="21"/>
  <c r="Q26" i="21" s="1"/>
  <c r="P26" i="21" s="1"/>
  <c r="O26" i="21" s="1"/>
  <c r="N26" i="21" s="1"/>
  <c r="M26" i="21" s="1"/>
  <c r="L26" i="21" s="1"/>
  <c r="K26" i="21" s="1"/>
  <c r="J26" i="21" s="1"/>
  <c r="I26" i="21" s="1"/>
  <c r="H26" i="21" s="1"/>
  <c r="G26" i="21" s="1"/>
  <c r="AB25" i="21"/>
  <c r="AC25" i="21" s="1"/>
  <c r="AD25" i="21" s="1"/>
  <c r="AE25" i="21" s="1"/>
  <c r="AF25" i="21" s="1"/>
  <c r="AG25" i="21" s="1"/>
  <c r="AH25" i="21" s="1"/>
  <c r="AI25" i="21" s="1"/>
  <c r="AJ25" i="21" s="1"/>
  <c r="AK25" i="21" s="1"/>
  <c r="AL25" i="21" s="1"/>
  <c r="AM25" i="21" s="1"/>
  <c r="AN25" i="21" s="1"/>
  <c r="AO25" i="21" s="1"/>
  <c r="AP25" i="21" s="1"/>
  <c r="AQ25" i="21" s="1"/>
  <c r="AR25" i="21" s="1"/>
  <c r="AS25" i="21" s="1"/>
  <c r="AT25" i="21" s="1"/>
  <c r="AU25" i="21" s="1"/>
  <c r="AV25" i="21" s="1"/>
  <c r="AW25" i="21" s="1"/>
  <c r="AX25" i="21" s="1"/>
  <c r="AY25" i="21" s="1"/>
  <c r="AZ25" i="21" s="1"/>
  <c r="BA25" i="21" s="1"/>
  <c r="BB25" i="21" s="1"/>
  <c r="BC25" i="21" s="1"/>
  <c r="BD25" i="21" s="1"/>
  <c r="BE25" i="21" s="1"/>
  <c r="AA25" i="21"/>
  <c r="Z25" i="21"/>
  <c r="Y25" i="21"/>
  <c r="X25" i="21"/>
  <c r="W25" i="21"/>
  <c r="V25" i="21"/>
  <c r="U25" i="21"/>
  <c r="T25" i="21"/>
  <c r="S25" i="21"/>
  <c r="R25" i="21"/>
  <c r="Q25" i="21" s="1"/>
  <c r="P25" i="21" s="1"/>
  <c r="O25" i="21" s="1"/>
  <c r="N25" i="21" s="1"/>
  <c r="M25" i="21" s="1"/>
  <c r="L25" i="21" s="1"/>
  <c r="K25" i="21" s="1"/>
  <c r="J25" i="21" s="1"/>
  <c r="I25" i="21" s="1"/>
  <c r="H25" i="21" s="1"/>
  <c r="G25" i="21" s="1"/>
  <c r="AB24" i="21"/>
  <c r="AC24" i="21" s="1"/>
  <c r="AD24" i="21" s="1"/>
  <c r="AE24" i="21" s="1"/>
  <c r="AF24" i="21" s="1"/>
  <c r="AG24" i="21" s="1"/>
  <c r="AH24" i="21" s="1"/>
  <c r="AI24" i="21" s="1"/>
  <c r="AJ24" i="21" s="1"/>
  <c r="AK24" i="21" s="1"/>
  <c r="AL24" i="21" s="1"/>
  <c r="AM24" i="21" s="1"/>
  <c r="AN24" i="21" s="1"/>
  <c r="AO24" i="21" s="1"/>
  <c r="AP24" i="21" s="1"/>
  <c r="AQ24" i="21" s="1"/>
  <c r="AR24" i="21" s="1"/>
  <c r="AS24" i="21" s="1"/>
  <c r="AT24" i="21" s="1"/>
  <c r="AU24" i="21" s="1"/>
  <c r="AV24" i="21" s="1"/>
  <c r="AW24" i="21" s="1"/>
  <c r="AX24" i="21" s="1"/>
  <c r="AY24" i="21" s="1"/>
  <c r="AZ24" i="21" s="1"/>
  <c r="BA24" i="21" s="1"/>
  <c r="BB24" i="21" s="1"/>
  <c r="BC24" i="21" s="1"/>
  <c r="BD24" i="21" s="1"/>
  <c r="BE24" i="21" s="1"/>
  <c r="AA24" i="21"/>
  <c r="Z24" i="21"/>
  <c r="Y24" i="21"/>
  <c r="X24" i="21"/>
  <c r="W24" i="21"/>
  <c r="V24" i="21"/>
  <c r="U24" i="21"/>
  <c r="T24" i="21"/>
  <c r="S24" i="21"/>
  <c r="R24" i="21"/>
  <c r="Q24" i="21" s="1"/>
  <c r="P24" i="21" s="1"/>
  <c r="O24" i="21" s="1"/>
  <c r="N24" i="21" s="1"/>
  <c r="M24" i="21" s="1"/>
  <c r="L24" i="21" s="1"/>
  <c r="K24" i="21" s="1"/>
  <c r="J24" i="21" s="1"/>
  <c r="I24" i="21" s="1"/>
  <c r="H24" i="21" s="1"/>
  <c r="G24" i="21" s="1"/>
  <c r="AC23" i="21"/>
  <c r="AD23" i="21" s="1"/>
  <c r="AE23" i="21" s="1"/>
  <c r="AF23" i="21" s="1"/>
  <c r="AG23" i="21" s="1"/>
  <c r="AH23" i="21" s="1"/>
  <c r="AI23" i="21" s="1"/>
  <c r="AJ23" i="21" s="1"/>
  <c r="AK23" i="21" s="1"/>
  <c r="AL23" i="21" s="1"/>
  <c r="AM23" i="21" s="1"/>
  <c r="AN23" i="21" s="1"/>
  <c r="AO23" i="21" s="1"/>
  <c r="AP23" i="21" s="1"/>
  <c r="AQ23" i="21" s="1"/>
  <c r="AR23" i="21" s="1"/>
  <c r="AS23" i="21" s="1"/>
  <c r="AT23" i="21" s="1"/>
  <c r="AU23" i="21" s="1"/>
  <c r="AV23" i="21" s="1"/>
  <c r="AW23" i="21" s="1"/>
  <c r="AX23" i="21" s="1"/>
  <c r="AY23" i="21" s="1"/>
  <c r="AZ23" i="21" s="1"/>
  <c r="BA23" i="21" s="1"/>
  <c r="BB23" i="21" s="1"/>
  <c r="BC23" i="21" s="1"/>
  <c r="BD23" i="21" s="1"/>
  <c r="BE23" i="21" s="1"/>
  <c r="AB23" i="21"/>
  <c r="AA23" i="21"/>
  <c r="Z23" i="21"/>
  <c r="Y23" i="21"/>
  <c r="X23" i="21"/>
  <c r="W23" i="21"/>
  <c r="V23" i="21"/>
  <c r="U23" i="21"/>
  <c r="T23" i="21"/>
  <c r="S23" i="21"/>
  <c r="R23" i="21"/>
  <c r="Q23" i="21"/>
  <c r="P23" i="21" s="1"/>
  <c r="O23" i="21" s="1"/>
  <c r="N23" i="21" s="1"/>
  <c r="M23" i="21" s="1"/>
  <c r="L23" i="21" s="1"/>
  <c r="K23" i="21" s="1"/>
  <c r="J23" i="21" s="1"/>
  <c r="I23" i="21" s="1"/>
  <c r="H23" i="21" s="1"/>
  <c r="G23" i="21" s="1"/>
  <c r="AB22" i="21"/>
  <c r="AC22" i="21" s="1"/>
  <c r="AD22" i="21" s="1"/>
  <c r="AE22" i="21" s="1"/>
  <c r="AF22" i="21" s="1"/>
  <c r="AG22" i="21" s="1"/>
  <c r="AH22" i="21" s="1"/>
  <c r="AI22" i="21" s="1"/>
  <c r="AJ22" i="21" s="1"/>
  <c r="AK22" i="21" s="1"/>
  <c r="AL22" i="21" s="1"/>
  <c r="AM22" i="21" s="1"/>
  <c r="AN22" i="21" s="1"/>
  <c r="AO22" i="21" s="1"/>
  <c r="AP22" i="21" s="1"/>
  <c r="AQ22" i="21" s="1"/>
  <c r="AR22" i="21" s="1"/>
  <c r="AS22" i="21" s="1"/>
  <c r="AT22" i="21" s="1"/>
  <c r="AU22" i="21" s="1"/>
  <c r="AV22" i="21" s="1"/>
  <c r="AW22" i="21" s="1"/>
  <c r="AX22" i="21" s="1"/>
  <c r="AY22" i="21" s="1"/>
  <c r="AZ22" i="21" s="1"/>
  <c r="BA22" i="21" s="1"/>
  <c r="BB22" i="21" s="1"/>
  <c r="BC22" i="21" s="1"/>
  <c r="BD22" i="21" s="1"/>
  <c r="BE22" i="21" s="1"/>
  <c r="AA22" i="21"/>
  <c r="Z22" i="21"/>
  <c r="Y22" i="21"/>
  <c r="X22" i="21"/>
  <c r="W22" i="21"/>
  <c r="V22" i="21"/>
  <c r="U22" i="21"/>
  <c r="T22" i="21"/>
  <c r="S22" i="21"/>
  <c r="R22" i="21"/>
  <c r="Q22" i="21"/>
  <c r="P22" i="21" s="1"/>
  <c r="O22" i="21" s="1"/>
  <c r="N22" i="21" s="1"/>
  <c r="M22" i="21" s="1"/>
  <c r="L22" i="21" s="1"/>
  <c r="K22" i="21" s="1"/>
  <c r="J22" i="21" s="1"/>
  <c r="I22" i="21" s="1"/>
  <c r="H22" i="21" s="1"/>
  <c r="G22" i="21" s="1"/>
  <c r="AB21" i="21"/>
  <c r="AC21" i="21" s="1"/>
  <c r="AD21" i="21" s="1"/>
  <c r="AE21" i="21" s="1"/>
  <c r="AF21" i="21" s="1"/>
  <c r="AG21" i="21" s="1"/>
  <c r="AH21" i="21" s="1"/>
  <c r="AI21" i="21" s="1"/>
  <c r="AJ21" i="21" s="1"/>
  <c r="AK21" i="21" s="1"/>
  <c r="AL21" i="21" s="1"/>
  <c r="AM21" i="21" s="1"/>
  <c r="AN21" i="21" s="1"/>
  <c r="AO21" i="21" s="1"/>
  <c r="AP21" i="21" s="1"/>
  <c r="AQ21" i="21" s="1"/>
  <c r="AR21" i="21" s="1"/>
  <c r="AS21" i="21" s="1"/>
  <c r="AT21" i="21" s="1"/>
  <c r="AU21" i="21" s="1"/>
  <c r="AV21" i="21" s="1"/>
  <c r="AW21" i="21" s="1"/>
  <c r="AX21" i="21" s="1"/>
  <c r="AY21" i="21" s="1"/>
  <c r="AZ21" i="21" s="1"/>
  <c r="BA21" i="21" s="1"/>
  <c r="BB21" i="21" s="1"/>
  <c r="BC21" i="21" s="1"/>
  <c r="BD21" i="21" s="1"/>
  <c r="BE21" i="21" s="1"/>
  <c r="AA21" i="21"/>
  <c r="Z21" i="21"/>
  <c r="Y21" i="21"/>
  <c r="X21" i="21"/>
  <c r="W21" i="21"/>
  <c r="V21" i="21"/>
  <c r="U21" i="21"/>
  <c r="T21" i="21"/>
  <c r="S21" i="21"/>
  <c r="R21" i="21"/>
  <c r="Q21" i="21" s="1"/>
  <c r="P21" i="21"/>
  <c r="O21" i="21" s="1"/>
  <c r="N21" i="21" s="1"/>
  <c r="M21" i="21" s="1"/>
  <c r="L21" i="21" s="1"/>
  <c r="K21" i="21" s="1"/>
  <c r="J21" i="21" s="1"/>
  <c r="I21" i="21" s="1"/>
  <c r="H21" i="21" s="1"/>
  <c r="G21" i="21" s="1"/>
  <c r="AB20" i="21"/>
  <c r="AC20" i="21" s="1"/>
  <c r="AD20" i="21" s="1"/>
  <c r="AE20" i="21" s="1"/>
  <c r="AF20" i="21" s="1"/>
  <c r="AG20" i="21" s="1"/>
  <c r="AH20" i="21" s="1"/>
  <c r="AI20" i="21" s="1"/>
  <c r="AJ20" i="21" s="1"/>
  <c r="AK20" i="21" s="1"/>
  <c r="AL20" i="21" s="1"/>
  <c r="AM20" i="21" s="1"/>
  <c r="AN20" i="21" s="1"/>
  <c r="AO20" i="21" s="1"/>
  <c r="AP20" i="21" s="1"/>
  <c r="AQ20" i="21" s="1"/>
  <c r="AR20" i="21" s="1"/>
  <c r="AS20" i="21" s="1"/>
  <c r="AT20" i="21" s="1"/>
  <c r="AU20" i="21" s="1"/>
  <c r="AV20" i="21" s="1"/>
  <c r="AW20" i="21" s="1"/>
  <c r="AX20" i="21" s="1"/>
  <c r="AY20" i="21" s="1"/>
  <c r="AZ20" i="21" s="1"/>
  <c r="BA20" i="21" s="1"/>
  <c r="BB20" i="21" s="1"/>
  <c r="BC20" i="21" s="1"/>
  <c r="BD20" i="21" s="1"/>
  <c r="BE20" i="21" s="1"/>
  <c r="AA20" i="21"/>
  <c r="Z20" i="21"/>
  <c r="Y20" i="21"/>
  <c r="X20" i="21"/>
  <c r="W20" i="21"/>
  <c r="V20" i="21"/>
  <c r="U20" i="21"/>
  <c r="T20" i="21"/>
  <c r="S20" i="21"/>
  <c r="R20" i="21"/>
  <c r="Q20" i="21" s="1"/>
  <c r="P20" i="21" s="1"/>
  <c r="O20" i="21" s="1"/>
  <c r="N20" i="21" s="1"/>
  <c r="M20" i="21" s="1"/>
  <c r="L20" i="21" s="1"/>
  <c r="K20" i="21" s="1"/>
  <c r="J20" i="21" s="1"/>
  <c r="I20" i="21" s="1"/>
  <c r="H20" i="21" s="1"/>
  <c r="G20" i="21" s="1"/>
  <c r="AB19" i="21"/>
  <c r="AC19" i="21" s="1"/>
  <c r="AD19" i="21" s="1"/>
  <c r="AE19" i="21" s="1"/>
  <c r="AF19" i="21" s="1"/>
  <c r="AG19" i="21" s="1"/>
  <c r="AH19" i="21" s="1"/>
  <c r="AI19" i="21" s="1"/>
  <c r="AJ19" i="21" s="1"/>
  <c r="AK19" i="21" s="1"/>
  <c r="AL19" i="21" s="1"/>
  <c r="AM19" i="21" s="1"/>
  <c r="AN19" i="21" s="1"/>
  <c r="AO19" i="21" s="1"/>
  <c r="AP19" i="21" s="1"/>
  <c r="AQ19" i="21" s="1"/>
  <c r="AR19" i="21" s="1"/>
  <c r="AS19" i="21" s="1"/>
  <c r="AT19" i="21" s="1"/>
  <c r="AU19" i="21" s="1"/>
  <c r="AV19" i="21" s="1"/>
  <c r="AW19" i="21" s="1"/>
  <c r="AX19" i="21" s="1"/>
  <c r="AY19" i="21" s="1"/>
  <c r="AZ19" i="21" s="1"/>
  <c r="BA19" i="21" s="1"/>
  <c r="BB19" i="21" s="1"/>
  <c r="BC19" i="21" s="1"/>
  <c r="BD19" i="21" s="1"/>
  <c r="BE19" i="21" s="1"/>
  <c r="AA19" i="21"/>
  <c r="Z19" i="21"/>
  <c r="Y19" i="21"/>
  <c r="X19" i="21"/>
  <c r="W19" i="21"/>
  <c r="V19" i="21"/>
  <c r="U19" i="21"/>
  <c r="T19" i="21"/>
  <c r="S19" i="21"/>
  <c r="R19" i="21"/>
  <c r="Q19" i="21" s="1"/>
  <c r="P19" i="21" s="1"/>
  <c r="O19" i="21" s="1"/>
  <c r="N19" i="21" s="1"/>
  <c r="M19" i="21" s="1"/>
  <c r="L19" i="21" s="1"/>
  <c r="K19" i="21" s="1"/>
  <c r="J19" i="21" s="1"/>
  <c r="I19" i="21" s="1"/>
  <c r="H19" i="21" s="1"/>
  <c r="G19" i="21" s="1"/>
  <c r="AB18" i="21"/>
  <c r="AC18" i="21" s="1"/>
  <c r="AD18" i="21" s="1"/>
  <c r="AE18" i="21" s="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T18" i="21" s="1"/>
  <c r="AU18" i="21" s="1"/>
  <c r="AV18" i="21" s="1"/>
  <c r="AW18" i="21" s="1"/>
  <c r="AX18" i="21" s="1"/>
  <c r="AY18" i="21" s="1"/>
  <c r="AZ18" i="21" s="1"/>
  <c r="BA18" i="21" s="1"/>
  <c r="BB18" i="21" s="1"/>
  <c r="BC18" i="21" s="1"/>
  <c r="BD18" i="21" s="1"/>
  <c r="BE18" i="21" s="1"/>
  <c r="AA18" i="21"/>
  <c r="Z18" i="21"/>
  <c r="Y18" i="21"/>
  <c r="X18" i="21"/>
  <c r="W18" i="21"/>
  <c r="V18" i="21"/>
  <c r="U18" i="21"/>
  <c r="T18" i="21"/>
  <c r="S18" i="21"/>
  <c r="R18" i="21"/>
  <c r="Q18" i="21" s="1"/>
  <c r="P18" i="21" s="1"/>
  <c r="O18" i="21" s="1"/>
  <c r="N18" i="21" s="1"/>
  <c r="M18" i="21" s="1"/>
  <c r="L18" i="21" s="1"/>
  <c r="K18" i="21" s="1"/>
  <c r="J18" i="21" s="1"/>
  <c r="I18" i="21" s="1"/>
  <c r="H18" i="21" s="1"/>
  <c r="G18" i="21" s="1"/>
  <c r="AB17" i="21"/>
  <c r="AC17" i="21" s="1"/>
  <c r="AD17" i="21" s="1"/>
  <c r="AE17" i="21" s="1"/>
  <c r="AF17" i="21" s="1"/>
  <c r="AG17" i="21" s="1"/>
  <c r="AH17" i="21" s="1"/>
  <c r="AI17" i="21" s="1"/>
  <c r="AJ17" i="21" s="1"/>
  <c r="AK17" i="21" s="1"/>
  <c r="AL17" i="21" s="1"/>
  <c r="AM17" i="21" s="1"/>
  <c r="AN17" i="21" s="1"/>
  <c r="AO17" i="21" s="1"/>
  <c r="AP17" i="21" s="1"/>
  <c r="AQ17" i="21" s="1"/>
  <c r="AR17" i="21" s="1"/>
  <c r="AS17" i="21" s="1"/>
  <c r="AT17" i="21" s="1"/>
  <c r="AU17" i="21" s="1"/>
  <c r="AV17" i="21" s="1"/>
  <c r="AW17" i="21" s="1"/>
  <c r="AX17" i="21" s="1"/>
  <c r="AY17" i="21" s="1"/>
  <c r="AZ17" i="21" s="1"/>
  <c r="BA17" i="21" s="1"/>
  <c r="BB17" i="21" s="1"/>
  <c r="BC17" i="21" s="1"/>
  <c r="BD17" i="21" s="1"/>
  <c r="BE17" i="21" s="1"/>
  <c r="AA17" i="21"/>
  <c r="Z17" i="21"/>
  <c r="Y17" i="21"/>
  <c r="X17" i="21"/>
  <c r="W17" i="21"/>
  <c r="V17" i="21"/>
  <c r="U17" i="21"/>
  <c r="T17" i="21"/>
  <c r="S17" i="21"/>
  <c r="R17" i="21"/>
  <c r="Q17" i="21" s="1"/>
  <c r="P17" i="21" s="1"/>
  <c r="O17" i="21" s="1"/>
  <c r="N17" i="21" s="1"/>
  <c r="M17" i="21" s="1"/>
  <c r="L17" i="21" s="1"/>
  <c r="K17" i="21" s="1"/>
  <c r="J17" i="21" s="1"/>
  <c r="I17" i="21" s="1"/>
  <c r="H17" i="21" s="1"/>
  <c r="G17" i="21" s="1"/>
  <c r="AB16" i="21"/>
  <c r="AC16" i="21" s="1"/>
  <c r="AD16" i="21" s="1"/>
  <c r="AE16" i="21" s="1"/>
  <c r="AF16" i="21" s="1"/>
  <c r="AG16" i="21" s="1"/>
  <c r="AH16" i="21" s="1"/>
  <c r="AI16" i="21" s="1"/>
  <c r="AJ16" i="21" s="1"/>
  <c r="AK16" i="21" s="1"/>
  <c r="AL16" i="21" s="1"/>
  <c r="AM16" i="21" s="1"/>
  <c r="AN16" i="21" s="1"/>
  <c r="AO16" i="21" s="1"/>
  <c r="AP16" i="21" s="1"/>
  <c r="AQ16" i="21" s="1"/>
  <c r="AR16" i="21" s="1"/>
  <c r="AS16" i="21" s="1"/>
  <c r="AT16" i="21" s="1"/>
  <c r="AU16" i="21" s="1"/>
  <c r="AV16" i="21" s="1"/>
  <c r="AW16" i="21" s="1"/>
  <c r="AX16" i="21" s="1"/>
  <c r="AY16" i="21" s="1"/>
  <c r="AZ16" i="21" s="1"/>
  <c r="BA16" i="21" s="1"/>
  <c r="BB16" i="21" s="1"/>
  <c r="BC16" i="21" s="1"/>
  <c r="BD16" i="21" s="1"/>
  <c r="BE16" i="21" s="1"/>
  <c r="AA16" i="21"/>
  <c r="Z16" i="21"/>
  <c r="Y16" i="21"/>
  <c r="X16" i="21"/>
  <c r="W16" i="21"/>
  <c r="V16" i="21"/>
  <c r="U16" i="21"/>
  <c r="T16" i="21"/>
  <c r="S16" i="21"/>
  <c r="R16" i="21"/>
  <c r="Q16" i="21" s="1"/>
  <c r="P16" i="21" s="1"/>
  <c r="O16" i="21" s="1"/>
  <c r="N16" i="21" s="1"/>
  <c r="M16" i="21" s="1"/>
  <c r="L16" i="21" s="1"/>
  <c r="K16" i="21" s="1"/>
  <c r="J16" i="21" s="1"/>
  <c r="I16" i="21" s="1"/>
  <c r="H16" i="21" s="1"/>
  <c r="G16" i="21" s="1"/>
  <c r="AB15" i="21"/>
  <c r="AC15" i="21" s="1"/>
  <c r="AD15" i="21" s="1"/>
  <c r="AE15" i="21" s="1"/>
  <c r="AF15" i="21" s="1"/>
  <c r="AG15" i="21" s="1"/>
  <c r="AH15" i="21" s="1"/>
  <c r="AI15" i="21" s="1"/>
  <c r="AJ15" i="21" s="1"/>
  <c r="AK15" i="21" s="1"/>
  <c r="AL15" i="21" s="1"/>
  <c r="AM15" i="21" s="1"/>
  <c r="AN15" i="21" s="1"/>
  <c r="AO15" i="21" s="1"/>
  <c r="AP15" i="21" s="1"/>
  <c r="AQ15" i="21" s="1"/>
  <c r="AR15" i="21" s="1"/>
  <c r="AS15" i="21" s="1"/>
  <c r="AT15" i="21" s="1"/>
  <c r="AU15" i="21" s="1"/>
  <c r="AV15" i="21" s="1"/>
  <c r="AW15" i="21" s="1"/>
  <c r="AX15" i="21" s="1"/>
  <c r="AY15" i="21" s="1"/>
  <c r="AZ15" i="21" s="1"/>
  <c r="BA15" i="21" s="1"/>
  <c r="BB15" i="21" s="1"/>
  <c r="BC15" i="21" s="1"/>
  <c r="BD15" i="21" s="1"/>
  <c r="BE15" i="21" s="1"/>
  <c r="AA15" i="21"/>
  <c r="Z15" i="21"/>
  <c r="Y15" i="21"/>
  <c r="X15" i="21"/>
  <c r="W15" i="21"/>
  <c r="V15" i="21"/>
  <c r="U15" i="21"/>
  <c r="T15" i="21"/>
  <c r="S15" i="21"/>
  <c r="R15" i="21"/>
  <c r="Q15" i="21" s="1"/>
  <c r="P15" i="21" s="1"/>
  <c r="O15" i="21" s="1"/>
  <c r="N15" i="21" s="1"/>
  <c r="M15" i="21" s="1"/>
  <c r="L15" i="21" s="1"/>
  <c r="K15" i="21" s="1"/>
  <c r="J15" i="21" s="1"/>
  <c r="I15" i="21" s="1"/>
  <c r="H15" i="21" s="1"/>
  <c r="G15" i="21" s="1"/>
  <c r="AE14" i="21"/>
  <c r="AF14" i="21" s="1"/>
  <c r="AG14" i="21" s="1"/>
  <c r="AH14" i="21" s="1"/>
  <c r="AI14" i="21" s="1"/>
  <c r="AJ14" i="21" s="1"/>
  <c r="AK14" i="21" s="1"/>
  <c r="AL14" i="21" s="1"/>
  <c r="AM14" i="21" s="1"/>
  <c r="AN14" i="21" s="1"/>
  <c r="AO14" i="21" s="1"/>
  <c r="AP14" i="21" s="1"/>
  <c r="AQ14" i="21" s="1"/>
  <c r="AR14" i="21" s="1"/>
  <c r="AS14" i="21" s="1"/>
  <c r="AT14" i="21" s="1"/>
  <c r="AU14" i="21" s="1"/>
  <c r="AV14" i="21" s="1"/>
  <c r="AW14" i="21" s="1"/>
  <c r="AX14" i="21" s="1"/>
  <c r="AY14" i="21" s="1"/>
  <c r="AZ14" i="21" s="1"/>
  <c r="BA14" i="21" s="1"/>
  <c r="BB14" i="21" s="1"/>
  <c r="BC14" i="21" s="1"/>
  <c r="BD14" i="21" s="1"/>
  <c r="BE14" i="21" s="1"/>
  <c r="AB14" i="21"/>
  <c r="AC14" i="21" s="1"/>
  <c r="AD14" i="21" s="1"/>
  <c r="AA14" i="21"/>
  <c r="Z14" i="21"/>
  <c r="Y14" i="21"/>
  <c r="X14" i="21"/>
  <c r="W14" i="21"/>
  <c r="V14" i="21"/>
  <c r="U14" i="21"/>
  <c r="T14" i="21"/>
  <c r="S14" i="21"/>
  <c r="R14" i="21"/>
  <c r="Q14" i="21"/>
  <c r="P14" i="21" s="1"/>
  <c r="O14" i="21" s="1"/>
  <c r="N14" i="21" s="1"/>
  <c r="M14" i="21" s="1"/>
  <c r="L14" i="21" s="1"/>
  <c r="K14" i="21" s="1"/>
  <c r="J14" i="21" s="1"/>
  <c r="I14" i="21" s="1"/>
  <c r="H14" i="21" s="1"/>
  <c r="G14" i="21" s="1"/>
  <c r="AB13" i="21"/>
  <c r="AC13" i="21" s="1"/>
  <c r="AD13" i="21" s="1"/>
  <c r="AE13" i="21" s="1"/>
  <c r="AF13" i="21" s="1"/>
  <c r="AG13" i="21" s="1"/>
  <c r="AH13" i="21" s="1"/>
  <c r="AI13" i="21" s="1"/>
  <c r="AJ13" i="21" s="1"/>
  <c r="AK13" i="21" s="1"/>
  <c r="AL13" i="21" s="1"/>
  <c r="AM13" i="21" s="1"/>
  <c r="AN13" i="21" s="1"/>
  <c r="AO13" i="21" s="1"/>
  <c r="AP13" i="21" s="1"/>
  <c r="AQ13" i="21" s="1"/>
  <c r="AR13" i="21" s="1"/>
  <c r="AS13" i="21" s="1"/>
  <c r="AT13" i="21" s="1"/>
  <c r="AU13" i="21" s="1"/>
  <c r="AV13" i="21" s="1"/>
  <c r="AW13" i="21" s="1"/>
  <c r="AX13" i="21" s="1"/>
  <c r="AY13" i="21" s="1"/>
  <c r="AZ13" i="21" s="1"/>
  <c r="BA13" i="21" s="1"/>
  <c r="BB13" i="21" s="1"/>
  <c r="BC13" i="21" s="1"/>
  <c r="BD13" i="21" s="1"/>
  <c r="BE13" i="21" s="1"/>
  <c r="AA13" i="21"/>
  <c r="Z13" i="21"/>
  <c r="Y13" i="21"/>
  <c r="X13" i="21"/>
  <c r="W13" i="21"/>
  <c r="V13" i="21"/>
  <c r="U13" i="21"/>
  <c r="T13" i="21"/>
  <c r="S13" i="21"/>
  <c r="R13" i="21"/>
  <c r="Q13" i="21" s="1"/>
  <c r="P13" i="21" s="1"/>
  <c r="O13" i="21" s="1"/>
  <c r="N13" i="21" s="1"/>
  <c r="M13" i="21" s="1"/>
  <c r="L13" i="21" s="1"/>
  <c r="K13" i="21" s="1"/>
  <c r="J13" i="21" s="1"/>
  <c r="I13" i="21" s="1"/>
  <c r="H13" i="21" s="1"/>
  <c r="G13" i="21" s="1"/>
  <c r="AB12" i="21"/>
  <c r="AC12" i="21" s="1"/>
  <c r="AA12" i="21"/>
  <c r="Z12" i="21"/>
  <c r="Y12" i="21"/>
  <c r="X12" i="21"/>
  <c r="W12" i="21"/>
  <c r="V12" i="21"/>
  <c r="U12" i="21"/>
  <c r="T12" i="21"/>
  <c r="S12" i="21"/>
  <c r="R12" i="21"/>
  <c r="Q12" i="21" s="1"/>
  <c r="P12" i="21" s="1"/>
  <c r="O12" i="21" s="1"/>
  <c r="N12" i="21" s="1"/>
  <c r="M12" i="21" s="1"/>
  <c r="L12" i="21" s="1"/>
  <c r="K12" i="21" s="1"/>
  <c r="J12" i="21" s="1"/>
  <c r="I12" i="21" s="1"/>
  <c r="H12" i="21" s="1"/>
  <c r="G12" i="21" s="1"/>
  <c r="AB42" i="20"/>
  <c r="AC42" i="20" s="1"/>
  <c r="AD42" i="20" s="1"/>
  <c r="AE42" i="20" s="1"/>
  <c r="AF42" i="20" s="1"/>
  <c r="AG42" i="20" s="1"/>
  <c r="AH42" i="20" s="1"/>
  <c r="AI42" i="20" s="1"/>
  <c r="AJ42" i="20" s="1"/>
  <c r="AK42" i="20" s="1"/>
  <c r="AL42" i="20" s="1"/>
  <c r="AM42" i="20" s="1"/>
  <c r="AN42" i="20" s="1"/>
  <c r="AO42" i="20" s="1"/>
  <c r="AP42" i="20" s="1"/>
  <c r="AQ42" i="20" s="1"/>
  <c r="AR42" i="20" s="1"/>
  <c r="AS42" i="20" s="1"/>
  <c r="AT42" i="20" s="1"/>
  <c r="AU42" i="20" s="1"/>
  <c r="AV42" i="20" s="1"/>
  <c r="AW42" i="20" s="1"/>
  <c r="AX42" i="20" s="1"/>
  <c r="AY42" i="20" s="1"/>
  <c r="AZ42" i="20" s="1"/>
  <c r="BA42" i="20" s="1"/>
  <c r="BB42" i="20" s="1"/>
  <c r="BC42" i="20" s="1"/>
  <c r="BD42" i="20" s="1"/>
  <c r="BE42" i="20" s="1"/>
  <c r="AA42" i="20"/>
  <c r="Z42" i="20"/>
  <c r="Y42" i="20"/>
  <c r="X42" i="20"/>
  <c r="W42" i="20"/>
  <c r="V42" i="20"/>
  <c r="U42" i="20"/>
  <c r="T42" i="20"/>
  <c r="S42" i="20"/>
  <c r="R42" i="20"/>
  <c r="Q42" i="20" s="1"/>
  <c r="P42" i="20" s="1"/>
  <c r="O42" i="20" s="1"/>
  <c r="N42" i="20" s="1"/>
  <c r="M42" i="20" s="1"/>
  <c r="L42" i="20" s="1"/>
  <c r="K42" i="20" s="1"/>
  <c r="J42" i="20" s="1"/>
  <c r="I42" i="20" s="1"/>
  <c r="H42" i="20" s="1"/>
  <c r="G42" i="20" s="1"/>
  <c r="AB41" i="20"/>
  <c r="AC41" i="20" s="1"/>
  <c r="AD41" i="20" s="1"/>
  <c r="AE41" i="20" s="1"/>
  <c r="AF41" i="20" s="1"/>
  <c r="AG41" i="20" s="1"/>
  <c r="AH41" i="20" s="1"/>
  <c r="AI41" i="20" s="1"/>
  <c r="AJ41" i="20" s="1"/>
  <c r="AK41" i="20" s="1"/>
  <c r="AL41" i="20" s="1"/>
  <c r="AM41" i="20" s="1"/>
  <c r="AN41" i="20" s="1"/>
  <c r="AO41" i="20" s="1"/>
  <c r="AP41" i="20" s="1"/>
  <c r="AQ41" i="20" s="1"/>
  <c r="AR41" i="20" s="1"/>
  <c r="AS41" i="20" s="1"/>
  <c r="AT41" i="20" s="1"/>
  <c r="AU41" i="20" s="1"/>
  <c r="AV41" i="20" s="1"/>
  <c r="AW41" i="20" s="1"/>
  <c r="AX41" i="20" s="1"/>
  <c r="AY41" i="20" s="1"/>
  <c r="AZ41" i="20" s="1"/>
  <c r="BA41" i="20" s="1"/>
  <c r="BB41" i="20" s="1"/>
  <c r="BC41" i="20" s="1"/>
  <c r="BD41" i="20" s="1"/>
  <c r="BE41" i="20" s="1"/>
  <c r="AA41" i="20"/>
  <c r="Z41" i="20"/>
  <c r="Y41" i="20"/>
  <c r="X41" i="20"/>
  <c r="W41" i="20"/>
  <c r="V41" i="20"/>
  <c r="U41" i="20"/>
  <c r="T41" i="20"/>
  <c r="S41" i="20"/>
  <c r="R41" i="20"/>
  <c r="Q41" i="20" s="1"/>
  <c r="P41" i="20" s="1"/>
  <c r="O41" i="20" s="1"/>
  <c r="N41" i="20" s="1"/>
  <c r="M41" i="20" s="1"/>
  <c r="L41" i="20" s="1"/>
  <c r="K41" i="20" s="1"/>
  <c r="J41" i="20" s="1"/>
  <c r="I41" i="20" s="1"/>
  <c r="H41" i="20" s="1"/>
  <c r="G41" i="20" s="1"/>
  <c r="AB40" i="20"/>
  <c r="AC40" i="20" s="1"/>
  <c r="AD40" i="20" s="1"/>
  <c r="AE40" i="20" s="1"/>
  <c r="AF40" i="20" s="1"/>
  <c r="AG40" i="20" s="1"/>
  <c r="AH40" i="20" s="1"/>
  <c r="AI40" i="20" s="1"/>
  <c r="AJ40" i="20" s="1"/>
  <c r="AK40" i="20" s="1"/>
  <c r="AL40" i="20" s="1"/>
  <c r="AM40" i="20" s="1"/>
  <c r="AN40" i="20" s="1"/>
  <c r="AO40" i="20" s="1"/>
  <c r="AP40" i="20" s="1"/>
  <c r="AQ40" i="20" s="1"/>
  <c r="AR40" i="20" s="1"/>
  <c r="AS40" i="20" s="1"/>
  <c r="AT40" i="20" s="1"/>
  <c r="AU40" i="20" s="1"/>
  <c r="AV40" i="20" s="1"/>
  <c r="AW40" i="20" s="1"/>
  <c r="AX40" i="20" s="1"/>
  <c r="AY40" i="20" s="1"/>
  <c r="AZ40" i="20" s="1"/>
  <c r="BA40" i="20" s="1"/>
  <c r="BB40" i="20" s="1"/>
  <c r="BC40" i="20" s="1"/>
  <c r="BD40" i="20" s="1"/>
  <c r="BE40" i="20" s="1"/>
  <c r="AA40" i="20"/>
  <c r="Z40" i="20"/>
  <c r="Y40" i="20"/>
  <c r="X40" i="20"/>
  <c r="W40" i="20"/>
  <c r="V40" i="20"/>
  <c r="U40" i="20"/>
  <c r="T40" i="20"/>
  <c r="S40" i="20"/>
  <c r="R40" i="20"/>
  <c r="Q40" i="20" s="1"/>
  <c r="P40" i="20" s="1"/>
  <c r="O40" i="20" s="1"/>
  <c r="N40" i="20" s="1"/>
  <c r="M40" i="20" s="1"/>
  <c r="L40" i="20" s="1"/>
  <c r="K40" i="20" s="1"/>
  <c r="J40" i="20" s="1"/>
  <c r="I40" i="20" s="1"/>
  <c r="H40" i="20" s="1"/>
  <c r="G40" i="20" s="1"/>
  <c r="AB39" i="20"/>
  <c r="AC39" i="20" s="1"/>
  <c r="AD39" i="20" s="1"/>
  <c r="AE39" i="20" s="1"/>
  <c r="AF39" i="20" s="1"/>
  <c r="AG39" i="20" s="1"/>
  <c r="AH39" i="20" s="1"/>
  <c r="AI39" i="20" s="1"/>
  <c r="AJ39" i="20" s="1"/>
  <c r="AK39" i="20" s="1"/>
  <c r="AL39" i="20" s="1"/>
  <c r="AM39" i="20" s="1"/>
  <c r="AN39" i="20" s="1"/>
  <c r="AO39" i="20" s="1"/>
  <c r="AP39" i="20" s="1"/>
  <c r="AQ39" i="20" s="1"/>
  <c r="AR39" i="20" s="1"/>
  <c r="AS39" i="20" s="1"/>
  <c r="AT39" i="20" s="1"/>
  <c r="AU39" i="20" s="1"/>
  <c r="AV39" i="20" s="1"/>
  <c r="AW39" i="20" s="1"/>
  <c r="AX39" i="20" s="1"/>
  <c r="AY39" i="20" s="1"/>
  <c r="AZ39" i="20" s="1"/>
  <c r="BA39" i="20" s="1"/>
  <c r="BB39" i="20" s="1"/>
  <c r="BC39" i="20" s="1"/>
  <c r="BD39" i="20" s="1"/>
  <c r="BE39" i="20" s="1"/>
  <c r="AA39" i="20"/>
  <c r="Z39" i="20"/>
  <c r="Y39" i="20"/>
  <c r="X39" i="20"/>
  <c r="W39" i="20"/>
  <c r="V39" i="20"/>
  <c r="U39" i="20"/>
  <c r="T39" i="20"/>
  <c r="S39" i="20"/>
  <c r="R39" i="20"/>
  <c r="Q39" i="20"/>
  <c r="P39" i="20" s="1"/>
  <c r="O39" i="20" s="1"/>
  <c r="N39" i="20" s="1"/>
  <c r="M39" i="20" s="1"/>
  <c r="L39" i="20" s="1"/>
  <c r="K39" i="20" s="1"/>
  <c r="J39" i="20" s="1"/>
  <c r="I39" i="20" s="1"/>
  <c r="H39" i="20" s="1"/>
  <c r="G39" i="20" s="1"/>
  <c r="AB38" i="20"/>
  <c r="AC38" i="20" s="1"/>
  <c r="AD38" i="20" s="1"/>
  <c r="AE38" i="20" s="1"/>
  <c r="AF38" i="20" s="1"/>
  <c r="AG38" i="20" s="1"/>
  <c r="AH38" i="20" s="1"/>
  <c r="AI38" i="20" s="1"/>
  <c r="AJ38" i="20" s="1"/>
  <c r="AK38" i="20" s="1"/>
  <c r="AL38" i="20" s="1"/>
  <c r="AM38" i="20" s="1"/>
  <c r="AN38" i="20" s="1"/>
  <c r="AO38" i="20" s="1"/>
  <c r="AP38" i="20" s="1"/>
  <c r="AQ38" i="20" s="1"/>
  <c r="AR38" i="20" s="1"/>
  <c r="AS38" i="20" s="1"/>
  <c r="AT38" i="20" s="1"/>
  <c r="AU38" i="20" s="1"/>
  <c r="AV38" i="20" s="1"/>
  <c r="AW38" i="20" s="1"/>
  <c r="AX38" i="20" s="1"/>
  <c r="AY38" i="20" s="1"/>
  <c r="AZ38" i="20" s="1"/>
  <c r="BA38" i="20" s="1"/>
  <c r="BB38" i="20" s="1"/>
  <c r="BC38" i="20" s="1"/>
  <c r="BD38" i="20" s="1"/>
  <c r="BE38" i="20" s="1"/>
  <c r="AA38" i="20"/>
  <c r="Z38" i="20"/>
  <c r="Y38" i="20"/>
  <c r="X38" i="20"/>
  <c r="W38" i="20"/>
  <c r="V38" i="20"/>
  <c r="U38" i="20"/>
  <c r="T38" i="20"/>
  <c r="S38" i="20"/>
  <c r="R38" i="20"/>
  <c r="Q38" i="20" s="1"/>
  <c r="P38" i="20" s="1"/>
  <c r="O38" i="20" s="1"/>
  <c r="N38" i="20" s="1"/>
  <c r="M38" i="20" s="1"/>
  <c r="L38" i="20" s="1"/>
  <c r="K38" i="20" s="1"/>
  <c r="J38" i="20" s="1"/>
  <c r="I38" i="20" s="1"/>
  <c r="H38" i="20" s="1"/>
  <c r="G38" i="20" s="1"/>
  <c r="AB37" i="20"/>
  <c r="AC37" i="20" s="1"/>
  <c r="AD37" i="20" s="1"/>
  <c r="AE37" i="20" s="1"/>
  <c r="AF37" i="20" s="1"/>
  <c r="AG37" i="20" s="1"/>
  <c r="AH37" i="20" s="1"/>
  <c r="AI37" i="20" s="1"/>
  <c r="AJ37" i="20" s="1"/>
  <c r="AK37" i="20" s="1"/>
  <c r="AL37" i="20" s="1"/>
  <c r="AM37" i="20" s="1"/>
  <c r="AN37" i="20" s="1"/>
  <c r="AO37" i="20" s="1"/>
  <c r="AP37" i="20" s="1"/>
  <c r="AQ37" i="20" s="1"/>
  <c r="AR37" i="20" s="1"/>
  <c r="AS37" i="20" s="1"/>
  <c r="AT37" i="20" s="1"/>
  <c r="AU37" i="20" s="1"/>
  <c r="AV37" i="20" s="1"/>
  <c r="AW37" i="20" s="1"/>
  <c r="AX37" i="20" s="1"/>
  <c r="AY37" i="20" s="1"/>
  <c r="AZ37" i="20" s="1"/>
  <c r="BA37" i="20" s="1"/>
  <c r="BB37" i="20" s="1"/>
  <c r="BC37" i="20" s="1"/>
  <c r="BD37" i="20" s="1"/>
  <c r="BE37" i="20" s="1"/>
  <c r="AA37" i="20"/>
  <c r="Z37" i="20"/>
  <c r="Y37" i="20"/>
  <c r="X37" i="20"/>
  <c r="W37" i="20"/>
  <c r="V37" i="20"/>
  <c r="U37" i="20"/>
  <c r="T37" i="20"/>
  <c r="S37" i="20"/>
  <c r="R37" i="20"/>
  <c r="Q37" i="20" s="1"/>
  <c r="P37" i="20" s="1"/>
  <c r="O37" i="20" s="1"/>
  <c r="N37" i="20" s="1"/>
  <c r="M37" i="20" s="1"/>
  <c r="L37" i="20" s="1"/>
  <c r="K37" i="20" s="1"/>
  <c r="J37" i="20" s="1"/>
  <c r="I37" i="20" s="1"/>
  <c r="H37" i="20" s="1"/>
  <c r="G37" i="20" s="1"/>
  <c r="AB36" i="20"/>
  <c r="AC36" i="20" s="1"/>
  <c r="AD36" i="20" s="1"/>
  <c r="AE36" i="20" s="1"/>
  <c r="AF36" i="20" s="1"/>
  <c r="AG36" i="20" s="1"/>
  <c r="AH36" i="20" s="1"/>
  <c r="AI36" i="20" s="1"/>
  <c r="AJ36" i="20" s="1"/>
  <c r="AK36" i="20" s="1"/>
  <c r="AL36" i="20" s="1"/>
  <c r="AM36" i="20" s="1"/>
  <c r="AN36" i="20" s="1"/>
  <c r="AO36" i="20" s="1"/>
  <c r="AP36" i="20" s="1"/>
  <c r="AQ36" i="20" s="1"/>
  <c r="AR36" i="20" s="1"/>
  <c r="AS36" i="20" s="1"/>
  <c r="AT36" i="20" s="1"/>
  <c r="AU36" i="20" s="1"/>
  <c r="AV36" i="20" s="1"/>
  <c r="AW36" i="20" s="1"/>
  <c r="AX36" i="20" s="1"/>
  <c r="AY36" i="20" s="1"/>
  <c r="AZ36" i="20" s="1"/>
  <c r="BA36" i="20" s="1"/>
  <c r="BB36" i="20" s="1"/>
  <c r="BC36" i="20" s="1"/>
  <c r="BD36" i="20" s="1"/>
  <c r="BE36" i="20" s="1"/>
  <c r="AA36" i="20"/>
  <c r="Z36" i="20"/>
  <c r="Y36" i="20"/>
  <c r="X36" i="20"/>
  <c r="W36" i="20"/>
  <c r="V36" i="20"/>
  <c r="U36" i="20"/>
  <c r="T36" i="20"/>
  <c r="S36" i="20"/>
  <c r="R36" i="20"/>
  <c r="Q36" i="20" s="1"/>
  <c r="P36" i="20" s="1"/>
  <c r="O36" i="20" s="1"/>
  <c r="N36" i="20" s="1"/>
  <c r="M36" i="20" s="1"/>
  <c r="L36" i="20" s="1"/>
  <c r="K36" i="20" s="1"/>
  <c r="J36" i="20" s="1"/>
  <c r="I36" i="20" s="1"/>
  <c r="H36" i="20" s="1"/>
  <c r="G36" i="20" s="1"/>
  <c r="AE35" i="20"/>
  <c r="AF35" i="20" s="1"/>
  <c r="AG35" i="20" s="1"/>
  <c r="AH35" i="20" s="1"/>
  <c r="AI35" i="20" s="1"/>
  <c r="AJ35" i="20" s="1"/>
  <c r="AK35" i="20" s="1"/>
  <c r="AL35" i="20" s="1"/>
  <c r="AM35" i="20" s="1"/>
  <c r="AN35" i="20" s="1"/>
  <c r="AO35" i="20" s="1"/>
  <c r="AP35" i="20" s="1"/>
  <c r="AQ35" i="20" s="1"/>
  <c r="AR35" i="20" s="1"/>
  <c r="AS35" i="20" s="1"/>
  <c r="AT35" i="20" s="1"/>
  <c r="AU35" i="20" s="1"/>
  <c r="AV35" i="20" s="1"/>
  <c r="AW35" i="20" s="1"/>
  <c r="AX35" i="20" s="1"/>
  <c r="AY35" i="20" s="1"/>
  <c r="AZ35" i="20" s="1"/>
  <c r="BA35" i="20" s="1"/>
  <c r="BB35" i="20" s="1"/>
  <c r="BC35" i="20" s="1"/>
  <c r="BD35" i="20" s="1"/>
  <c r="BE35" i="20" s="1"/>
  <c r="AB35" i="20"/>
  <c r="AC35" i="20" s="1"/>
  <c r="AD35" i="20" s="1"/>
  <c r="AA35" i="20"/>
  <c r="Z35" i="20"/>
  <c r="Y35" i="20"/>
  <c r="X35" i="20"/>
  <c r="W35" i="20"/>
  <c r="V35" i="20"/>
  <c r="U35" i="20"/>
  <c r="T35" i="20"/>
  <c r="S35" i="20"/>
  <c r="R35" i="20"/>
  <c r="Q35" i="20" s="1"/>
  <c r="P35" i="20"/>
  <c r="O35" i="20" s="1"/>
  <c r="N35" i="20" s="1"/>
  <c r="M35" i="20" s="1"/>
  <c r="L35" i="20" s="1"/>
  <c r="K35" i="20" s="1"/>
  <c r="J35" i="20" s="1"/>
  <c r="I35" i="20" s="1"/>
  <c r="H35" i="20" s="1"/>
  <c r="G35" i="20" s="1"/>
  <c r="AB34" i="20"/>
  <c r="AC34" i="20" s="1"/>
  <c r="AD34" i="20" s="1"/>
  <c r="AE34" i="20" s="1"/>
  <c r="AF34" i="20" s="1"/>
  <c r="AG34" i="20" s="1"/>
  <c r="AH34" i="20" s="1"/>
  <c r="AI34" i="20" s="1"/>
  <c r="AJ34" i="20" s="1"/>
  <c r="AK34" i="20" s="1"/>
  <c r="AL34" i="20" s="1"/>
  <c r="AM34" i="20" s="1"/>
  <c r="AN34" i="20" s="1"/>
  <c r="AO34" i="20" s="1"/>
  <c r="AP34" i="20" s="1"/>
  <c r="AQ34" i="20" s="1"/>
  <c r="AR34" i="20" s="1"/>
  <c r="AS34" i="20" s="1"/>
  <c r="AT34" i="20" s="1"/>
  <c r="AU34" i="20" s="1"/>
  <c r="AV34" i="20" s="1"/>
  <c r="AW34" i="20" s="1"/>
  <c r="AX34" i="20" s="1"/>
  <c r="AY34" i="20" s="1"/>
  <c r="AZ34" i="20" s="1"/>
  <c r="BA34" i="20" s="1"/>
  <c r="BB34" i="20" s="1"/>
  <c r="BC34" i="20" s="1"/>
  <c r="BD34" i="20" s="1"/>
  <c r="BE34" i="20" s="1"/>
  <c r="AA34" i="20"/>
  <c r="Z34" i="20"/>
  <c r="Y34" i="20"/>
  <c r="X34" i="20"/>
  <c r="W34" i="20"/>
  <c r="V34" i="20"/>
  <c r="U34" i="20"/>
  <c r="T34" i="20"/>
  <c r="S34" i="20"/>
  <c r="R34" i="20"/>
  <c r="Q34" i="20" s="1"/>
  <c r="P34" i="20" s="1"/>
  <c r="O34" i="20"/>
  <c r="N34" i="20" s="1"/>
  <c r="M34" i="20" s="1"/>
  <c r="L34" i="20" s="1"/>
  <c r="K34" i="20" s="1"/>
  <c r="J34" i="20" s="1"/>
  <c r="I34" i="20" s="1"/>
  <c r="H34" i="20" s="1"/>
  <c r="G34" i="20" s="1"/>
  <c r="AB33" i="20"/>
  <c r="AC33" i="20" s="1"/>
  <c r="AD33" i="20" s="1"/>
  <c r="AE33" i="20" s="1"/>
  <c r="AF33" i="20" s="1"/>
  <c r="AG33" i="20" s="1"/>
  <c r="AH33" i="20" s="1"/>
  <c r="AI33" i="20" s="1"/>
  <c r="AJ33" i="20" s="1"/>
  <c r="AK33" i="20" s="1"/>
  <c r="AL33" i="20" s="1"/>
  <c r="AM33" i="20" s="1"/>
  <c r="AN33" i="20" s="1"/>
  <c r="AO33" i="20" s="1"/>
  <c r="AP33" i="20" s="1"/>
  <c r="AQ33" i="20" s="1"/>
  <c r="AR33" i="20" s="1"/>
  <c r="AS33" i="20" s="1"/>
  <c r="AT33" i="20" s="1"/>
  <c r="AU33" i="20" s="1"/>
  <c r="AV33" i="20" s="1"/>
  <c r="AW33" i="20" s="1"/>
  <c r="AX33" i="20" s="1"/>
  <c r="AY33" i="20" s="1"/>
  <c r="AZ33" i="20" s="1"/>
  <c r="BA33" i="20" s="1"/>
  <c r="BB33" i="20" s="1"/>
  <c r="BC33" i="20" s="1"/>
  <c r="BD33" i="20" s="1"/>
  <c r="BE33" i="20" s="1"/>
  <c r="AA33" i="20"/>
  <c r="Z33" i="20"/>
  <c r="Y33" i="20"/>
  <c r="X33" i="20"/>
  <c r="W33" i="20"/>
  <c r="V33" i="20"/>
  <c r="U33" i="20"/>
  <c r="T33" i="20"/>
  <c r="S33" i="20"/>
  <c r="R33" i="20"/>
  <c r="Q33" i="20" s="1"/>
  <c r="P33" i="20" s="1"/>
  <c r="O33" i="20" s="1"/>
  <c r="N33" i="20" s="1"/>
  <c r="M33" i="20" s="1"/>
  <c r="L33" i="20" s="1"/>
  <c r="K33" i="20" s="1"/>
  <c r="J33" i="20" s="1"/>
  <c r="I33" i="20" s="1"/>
  <c r="H33" i="20" s="1"/>
  <c r="G33" i="20" s="1"/>
  <c r="AG32" i="20"/>
  <c r="AH32" i="20" s="1"/>
  <c r="AI32" i="20" s="1"/>
  <c r="AJ32" i="20" s="1"/>
  <c r="AK32" i="20" s="1"/>
  <c r="AL32" i="20" s="1"/>
  <c r="AM32" i="20" s="1"/>
  <c r="AN32" i="20" s="1"/>
  <c r="AO32" i="20" s="1"/>
  <c r="AP32" i="20" s="1"/>
  <c r="AQ32" i="20" s="1"/>
  <c r="AR32" i="20" s="1"/>
  <c r="AS32" i="20" s="1"/>
  <c r="AT32" i="20" s="1"/>
  <c r="AU32" i="20" s="1"/>
  <c r="AV32" i="20" s="1"/>
  <c r="AW32" i="20" s="1"/>
  <c r="AX32" i="20" s="1"/>
  <c r="AY32" i="20" s="1"/>
  <c r="AZ32" i="20" s="1"/>
  <c r="BA32" i="20" s="1"/>
  <c r="BB32" i="20" s="1"/>
  <c r="BC32" i="20" s="1"/>
  <c r="BD32" i="20" s="1"/>
  <c r="BE32" i="20" s="1"/>
  <c r="AB32" i="20"/>
  <c r="AC32" i="20" s="1"/>
  <c r="AD32" i="20" s="1"/>
  <c r="AE32" i="20" s="1"/>
  <c r="AF32" i="20" s="1"/>
  <c r="AA32" i="20"/>
  <c r="Z32" i="20"/>
  <c r="Y32" i="20"/>
  <c r="X32" i="20"/>
  <c r="W32" i="20"/>
  <c r="V32" i="20"/>
  <c r="U32" i="20"/>
  <c r="T32" i="20"/>
  <c r="S32" i="20"/>
  <c r="R32" i="20"/>
  <c r="Q32" i="20"/>
  <c r="P32" i="20" s="1"/>
  <c r="O32" i="20" s="1"/>
  <c r="N32" i="20" s="1"/>
  <c r="M32" i="20" s="1"/>
  <c r="L32" i="20" s="1"/>
  <c r="K32" i="20" s="1"/>
  <c r="J32" i="20" s="1"/>
  <c r="I32" i="20" s="1"/>
  <c r="H32" i="20" s="1"/>
  <c r="G32" i="20" s="1"/>
  <c r="AB31" i="20"/>
  <c r="AC31" i="20" s="1"/>
  <c r="AD31" i="20" s="1"/>
  <c r="AE31" i="20" s="1"/>
  <c r="AF31" i="20" s="1"/>
  <c r="AG31" i="20" s="1"/>
  <c r="AH31" i="20" s="1"/>
  <c r="AI31" i="20" s="1"/>
  <c r="AJ31" i="20" s="1"/>
  <c r="AK31" i="20" s="1"/>
  <c r="AL31" i="20" s="1"/>
  <c r="AM31" i="20" s="1"/>
  <c r="AN31" i="20" s="1"/>
  <c r="AO31" i="20" s="1"/>
  <c r="AP31" i="20" s="1"/>
  <c r="AQ31" i="20" s="1"/>
  <c r="AR31" i="20" s="1"/>
  <c r="AS31" i="20" s="1"/>
  <c r="AT31" i="20" s="1"/>
  <c r="AU31" i="20" s="1"/>
  <c r="AV31" i="20" s="1"/>
  <c r="AW31" i="20" s="1"/>
  <c r="AX31" i="20" s="1"/>
  <c r="AY31" i="20" s="1"/>
  <c r="AZ31" i="20" s="1"/>
  <c r="BA31" i="20" s="1"/>
  <c r="BB31" i="20" s="1"/>
  <c r="BC31" i="20" s="1"/>
  <c r="BD31" i="20" s="1"/>
  <c r="BE31" i="20" s="1"/>
  <c r="AA31" i="20"/>
  <c r="Z31" i="20"/>
  <c r="Y31" i="20"/>
  <c r="X31" i="20"/>
  <c r="W31" i="20"/>
  <c r="V31" i="20"/>
  <c r="U31" i="20"/>
  <c r="T31" i="20"/>
  <c r="S31" i="20"/>
  <c r="R31" i="20"/>
  <c r="Q31" i="20" s="1"/>
  <c r="P31" i="20" s="1"/>
  <c r="O31" i="20" s="1"/>
  <c r="N31" i="20" s="1"/>
  <c r="M31" i="20" s="1"/>
  <c r="L31" i="20" s="1"/>
  <c r="K31" i="20" s="1"/>
  <c r="J31" i="20" s="1"/>
  <c r="I31" i="20" s="1"/>
  <c r="H31" i="20" s="1"/>
  <c r="G31" i="20" s="1"/>
  <c r="AB30" i="20"/>
  <c r="AC30" i="20" s="1"/>
  <c r="AD30" i="20" s="1"/>
  <c r="AE30" i="20" s="1"/>
  <c r="AF30" i="20" s="1"/>
  <c r="AG30" i="20" s="1"/>
  <c r="AH30" i="20" s="1"/>
  <c r="AI30" i="20" s="1"/>
  <c r="AJ30" i="20" s="1"/>
  <c r="AK30" i="20" s="1"/>
  <c r="AL30" i="20" s="1"/>
  <c r="AM30" i="20" s="1"/>
  <c r="AN30" i="20" s="1"/>
  <c r="AO30" i="20" s="1"/>
  <c r="AP30" i="20" s="1"/>
  <c r="AQ30" i="20" s="1"/>
  <c r="AR30" i="20" s="1"/>
  <c r="AS30" i="20" s="1"/>
  <c r="AT30" i="20" s="1"/>
  <c r="AU30" i="20" s="1"/>
  <c r="AV30" i="20" s="1"/>
  <c r="AW30" i="20" s="1"/>
  <c r="AX30" i="20" s="1"/>
  <c r="AY30" i="20" s="1"/>
  <c r="AZ30" i="20" s="1"/>
  <c r="BA30" i="20" s="1"/>
  <c r="BB30" i="20" s="1"/>
  <c r="BC30" i="20" s="1"/>
  <c r="BD30" i="20" s="1"/>
  <c r="BE30" i="20" s="1"/>
  <c r="AA30" i="20"/>
  <c r="Z30" i="20"/>
  <c r="Y30" i="20"/>
  <c r="X30" i="20"/>
  <c r="W30" i="20"/>
  <c r="V30" i="20"/>
  <c r="U30" i="20"/>
  <c r="T30" i="20"/>
  <c r="S30" i="20"/>
  <c r="R30" i="20"/>
  <c r="Q30" i="20" s="1"/>
  <c r="P30" i="20" s="1"/>
  <c r="O30" i="20" s="1"/>
  <c r="N30" i="20" s="1"/>
  <c r="M30" i="20" s="1"/>
  <c r="L30" i="20" s="1"/>
  <c r="K30" i="20" s="1"/>
  <c r="J30" i="20" s="1"/>
  <c r="I30" i="20" s="1"/>
  <c r="H30" i="20" s="1"/>
  <c r="G30" i="20" s="1"/>
  <c r="AB29" i="20"/>
  <c r="AC29" i="20" s="1"/>
  <c r="AD29" i="20" s="1"/>
  <c r="AE29" i="20" s="1"/>
  <c r="AF29" i="20" s="1"/>
  <c r="AG29" i="20" s="1"/>
  <c r="AH29" i="20" s="1"/>
  <c r="AI29" i="20" s="1"/>
  <c r="AJ29" i="20" s="1"/>
  <c r="AK29" i="20" s="1"/>
  <c r="AL29" i="20" s="1"/>
  <c r="AM29" i="20" s="1"/>
  <c r="AN29" i="20" s="1"/>
  <c r="AO29" i="20" s="1"/>
  <c r="AP29" i="20" s="1"/>
  <c r="AQ29" i="20" s="1"/>
  <c r="AR29" i="20" s="1"/>
  <c r="AS29" i="20" s="1"/>
  <c r="AT29" i="20" s="1"/>
  <c r="AU29" i="20" s="1"/>
  <c r="AV29" i="20" s="1"/>
  <c r="AW29" i="20" s="1"/>
  <c r="AX29" i="20" s="1"/>
  <c r="AY29" i="20" s="1"/>
  <c r="AZ29" i="20" s="1"/>
  <c r="BA29" i="20" s="1"/>
  <c r="BB29" i="20" s="1"/>
  <c r="BC29" i="20" s="1"/>
  <c r="BD29" i="20" s="1"/>
  <c r="BE29" i="20" s="1"/>
  <c r="AA29" i="20"/>
  <c r="Z29" i="20"/>
  <c r="Y29" i="20"/>
  <c r="X29" i="20"/>
  <c r="W29" i="20"/>
  <c r="V29" i="20"/>
  <c r="U29" i="20"/>
  <c r="T29" i="20"/>
  <c r="S29" i="20"/>
  <c r="R29" i="20"/>
  <c r="Q29" i="20" s="1"/>
  <c r="P29" i="20" s="1"/>
  <c r="O29" i="20" s="1"/>
  <c r="N29" i="20" s="1"/>
  <c r="M29" i="20" s="1"/>
  <c r="L29" i="20" s="1"/>
  <c r="K29" i="20" s="1"/>
  <c r="J29" i="20" s="1"/>
  <c r="I29" i="20" s="1"/>
  <c r="H29" i="20" s="1"/>
  <c r="G29" i="20" s="1"/>
  <c r="AB28" i="20"/>
  <c r="AC28" i="20" s="1"/>
  <c r="AD28" i="20" s="1"/>
  <c r="AE28" i="20" s="1"/>
  <c r="AF28" i="20" s="1"/>
  <c r="AG28" i="20" s="1"/>
  <c r="AH28" i="20" s="1"/>
  <c r="AI28" i="20" s="1"/>
  <c r="AJ28" i="20" s="1"/>
  <c r="AK28" i="20" s="1"/>
  <c r="AL28" i="20" s="1"/>
  <c r="AM28" i="20" s="1"/>
  <c r="AN28" i="20" s="1"/>
  <c r="AO28" i="20" s="1"/>
  <c r="AP28" i="20" s="1"/>
  <c r="AQ28" i="20" s="1"/>
  <c r="AR28" i="20" s="1"/>
  <c r="AS28" i="20" s="1"/>
  <c r="AT28" i="20" s="1"/>
  <c r="AU28" i="20" s="1"/>
  <c r="AV28" i="20" s="1"/>
  <c r="AW28" i="20" s="1"/>
  <c r="AX28" i="20" s="1"/>
  <c r="AY28" i="20" s="1"/>
  <c r="AZ28" i="20" s="1"/>
  <c r="BA28" i="20" s="1"/>
  <c r="BB28" i="20" s="1"/>
  <c r="BC28" i="20" s="1"/>
  <c r="BD28" i="20" s="1"/>
  <c r="BE28" i="20" s="1"/>
  <c r="AA28" i="20"/>
  <c r="Z28" i="20"/>
  <c r="Y28" i="20"/>
  <c r="X28" i="20"/>
  <c r="W28" i="20"/>
  <c r="V28" i="20"/>
  <c r="U28" i="20"/>
  <c r="T28" i="20"/>
  <c r="S28" i="20"/>
  <c r="R28" i="20"/>
  <c r="Q28" i="20" s="1"/>
  <c r="P28" i="20" s="1"/>
  <c r="O28" i="20" s="1"/>
  <c r="N28" i="20" s="1"/>
  <c r="M28" i="20" s="1"/>
  <c r="L28" i="20" s="1"/>
  <c r="K28" i="20" s="1"/>
  <c r="J28" i="20" s="1"/>
  <c r="I28" i="20" s="1"/>
  <c r="H28" i="20" s="1"/>
  <c r="G28" i="20" s="1"/>
  <c r="AB27" i="20"/>
  <c r="AC27" i="20" s="1"/>
  <c r="AD27" i="20" s="1"/>
  <c r="AE27" i="20" s="1"/>
  <c r="AF27" i="20" s="1"/>
  <c r="AG27" i="20" s="1"/>
  <c r="AH27" i="20" s="1"/>
  <c r="AI27" i="20" s="1"/>
  <c r="AJ27" i="20" s="1"/>
  <c r="AK27" i="20" s="1"/>
  <c r="AL27" i="20" s="1"/>
  <c r="AM27" i="20" s="1"/>
  <c r="AN27" i="20" s="1"/>
  <c r="AO27" i="20" s="1"/>
  <c r="AP27" i="20" s="1"/>
  <c r="AQ27" i="20" s="1"/>
  <c r="AR27" i="20" s="1"/>
  <c r="AS27" i="20" s="1"/>
  <c r="AT27" i="20" s="1"/>
  <c r="AU27" i="20" s="1"/>
  <c r="AV27" i="20" s="1"/>
  <c r="AW27" i="20" s="1"/>
  <c r="AX27" i="20" s="1"/>
  <c r="AY27" i="20" s="1"/>
  <c r="AZ27" i="20" s="1"/>
  <c r="BA27" i="20" s="1"/>
  <c r="BB27" i="20" s="1"/>
  <c r="BC27" i="20" s="1"/>
  <c r="BD27" i="20" s="1"/>
  <c r="BE27" i="20" s="1"/>
  <c r="AA27" i="20"/>
  <c r="Z27" i="20"/>
  <c r="Y27" i="20"/>
  <c r="X27" i="20"/>
  <c r="W27" i="20"/>
  <c r="V27" i="20"/>
  <c r="U27" i="20"/>
  <c r="T27" i="20"/>
  <c r="S27" i="20"/>
  <c r="R27" i="20"/>
  <c r="Q27" i="20" s="1"/>
  <c r="P27" i="20" s="1"/>
  <c r="O27" i="20" s="1"/>
  <c r="N27" i="20" s="1"/>
  <c r="M27" i="20" s="1"/>
  <c r="L27" i="20" s="1"/>
  <c r="K27" i="20" s="1"/>
  <c r="J27" i="20" s="1"/>
  <c r="I27" i="20" s="1"/>
  <c r="H27" i="20" s="1"/>
  <c r="G27" i="20" s="1"/>
  <c r="AC26" i="20"/>
  <c r="AD26" i="20" s="1"/>
  <c r="AE26" i="20" s="1"/>
  <c r="AF26" i="20" s="1"/>
  <c r="AG26" i="20" s="1"/>
  <c r="AH26" i="20" s="1"/>
  <c r="AI26" i="20" s="1"/>
  <c r="AJ26" i="20" s="1"/>
  <c r="AK26" i="20" s="1"/>
  <c r="AL26" i="20" s="1"/>
  <c r="AM26" i="20" s="1"/>
  <c r="AN26" i="20" s="1"/>
  <c r="AO26" i="20" s="1"/>
  <c r="AP26" i="20" s="1"/>
  <c r="AQ26" i="20" s="1"/>
  <c r="AR26" i="20" s="1"/>
  <c r="AS26" i="20" s="1"/>
  <c r="AT26" i="20" s="1"/>
  <c r="AU26" i="20" s="1"/>
  <c r="AV26" i="20" s="1"/>
  <c r="AW26" i="20" s="1"/>
  <c r="AX26" i="20" s="1"/>
  <c r="AY26" i="20" s="1"/>
  <c r="AZ26" i="20" s="1"/>
  <c r="BA26" i="20" s="1"/>
  <c r="BB26" i="20" s="1"/>
  <c r="BC26" i="20" s="1"/>
  <c r="BD26" i="20" s="1"/>
  <c r="BE26" i="20" s="1"/>
  <c r="AB26" i="20"/>
  <c r="AA26" i="20"/>
  <c r="Z26" i="20"/>
  <c r="Y26" i="20"/>
  <c r="X26" i="20"/>
  <c r="W26" i="20"/>
  <c r="V26" i="20"/>
  <c r="U26" i="20"/>
  <c r="T26" i="20"/>
  <c r="S26" i="20"/>
  <c r="R26" i="20"/>
  <c r="Q26" i="20" s="1"/>
  <c r="P26" i="20" s="1"/>
  <c r="O26" i="20"/>
  <c r="N26" i="20" s="1"/>
  <c r="M26" i="20" s="1"/>
  <c r="L26" i="20" s="1"/>
  <c r="K26" i="20" s="1"/>
  <c r="J26" i="20" s="1"/>
  <c r="I26" i="20" s="1"/>
  <c r="H26" i="20" s="1"/>
  <c r="G26" i="20" s="1"/>
  <c r="AC25" i="20"/>
  <c r="AD25" i="20" s="1"/>
  <c r="AE25" i="20" s="1"/>
  <c r="AF25" i="20" s="1"/>
  <c r="AG25" i="20" s="1"/>
  <c r="AH25" i="20" s="1"/>
  <c r="AI25" i="20" s="1"/>
  <c r="AJ25" i="20" s="1"/>
  <c r="AK25" i="20" s="1"/>
  <c r="AL25" i="20" s="1"/>
  <c r="AM25" i="20" s="1"/>
  <c r="AN25" i="20" s="1"/>
  <c r="AO25" i="20" s="1"/>
  <c r="AP25" i="20" s="1"/>
  <c r="AQ25" i="20" s="1"/>
  <c r="AR25" i="20" s="1"/>
  <c r="AS25" i="20" s="1"/>
  <c r="AT25" i="20" s="1"/>
  <c r="AU25" i="20" s="1"/>
  <c r="AV25" i="20" s="1"/>
  <c r="AW25" i="20" s="1"/>
  <c r="AX25" i="20" s="1"/>
  <c r="AY25" i="20" s="1"/>
  <c r="AZ25" i="20" s="1"/>
  <c r="BA25" i="20" s="1"/>
  <c r="BB25" i="20" s="1"/>
  <c r="BC25" i="20" s="1"/>
  <c r="BD25" i="20" s="1"/>
  <c r="BE25" i="20" s="1"/>
  <c r="AB25" i="20"/>
  <c r="AA25" i="20"/>
  <c r="Z25" i="20"/>
  <c r="Y25" i="20"/>
  <c r="X25" i="20"/>
  <c r="W25" i="20"/>
  <c r="V25" i="20"/>
  <c r="U25" i="20"/>
  <c r="T25" i="20"/>
  <c r="S25" i="20"/>
  <c r="R25" i="20"/>
  <c r="Q25" i="20" s="1"/>
  <c r="P25" i="20" s="1"/>
  <c r="O25" i="20" s="1"/>
  <c r="N25" i="20" s="1"/>
  <c r="M25" i="20" s="1"/>
  <c r="L25" i="20" s="1"/>
  <c r="K25" i="20" s="1"/>
  <c r="J25" i="20" s="1"/>
  <c r="I25" i="20" s="1"/>
  <c r="H25" i="20" s="1"/>
  <c r="G25" i="20" s="1"/>
  <c r="AB24" i="20"/>
  <c r="AC24" i="20" s="1"/>
  <c r="AD24" i="20" s="1"/>
  <c r="AE24" i="20" s="1"/>
  <c r="AF24" i="20" s="1"/>
  <c r="AG24" i="20" s="1"/>
  <c r="AH24" i="20" s="1"/>
  <c r="AI24" i="20" s="1"/>
  <c r="AJ24" i="20" s="1"/>
  <c r="AK24" i="20" s="1"/>
  <c r="AL24" i="20" s="1"/>
  <c r="AM24" i="20" s="1"/>
  <c r="AN24" i="20" s="1"/>
  <c r="AO24" i="20" s="1"/>
  <c r="AP24" i="20" s="1"/>
  <c r="AQ24" i="20" s="1"/>
  <c r="AR24" i="20" s="1"/>
  <c r="AS24" i="20" s="1"/>
  <c r="AT24" i="20" s="1"/>
  <c r="AU24" i="20" s="1"/>
  <c r="AV24" i="20" s="1"/>
  <c r="AW24" i="20" s="1"/>
  <c r="AX24" i="20" s="1"/>
  <c r="AY24" i="20" s="1"/>
  <c r="AZ24" i="20" s="1"/>
  <c r="BA24" i="20" s="1"/>
  <c r="BB24" i="20" s="1"/>
  <c r="BC24" i="20" s="1"/>
  <c r="BD24" i="20" s="1"/>
  <c r="BE24" i="20" s="1"/>
  <c r="AA24" i="20"/>
  <c r="Z24" i="20"/>
  <c r="Y24" i="20"/>
  <c r="X24" i="20"/>
  <c r="W24" i="20"/>
  <c r="V24" i="20"/>
  <c r="U24" i="20"/>
  <c r="T24" i="20"/>
  <c r="S24" i="20"/>
  <c r="R24" i="20"/>
  <c r="Q24" i="20" s="1"/>
  <c r="P24" i="20" s="1"/>
  <c r="O24" i="20" s="1"/>
  <c r="N24" i="20" s="1"/>
  <c r="M24" i="20" s="1"/>
  <c r="L24" i="20" s="1"/>
  <c r="K24" i="20" s="1"/>
  <c r="J24" i="20" s="1"/>
  <c r="I24" i="20" s="1"/>
  <c r="H24" i="20" s="1"/>
  <c r="G24" i="20" s="1"/>
  <c r="AB23" i="20"/>
  <c r="AC23" i="20" s="1"/>
  <c r="AD23" i="20" s="1"/>
  <c r="AE23" i="20" s="1"/>
  <c r="AF23" i="20" s="1"/>
  <c r="AG23" i="20" s="1"/>
  <c r="AH23" i="20" s="1"/>
  <c r="AI23" i="20" s="1"/>
  <c r="AJ23" i="20" s="1"/>
  <c r="AK23" i="20" s="1"/>
  <c r="AL23" i="20" s="1"/>
  <c r="AM23" i="20" s="1"/>
  <c r="AN23" i="20" s="1"/>
  <c r="AO23" i="20" s="1"/>
  <c r="AP23" i="20" s="1"/>
  <c r="AQ23" i="20" s="1"/>
  <c r="AR23" i="20" s="1"/>
  <c r="AS23" i="20" s="1"/>
  <c r="AT23" i="20" s="1"/>
  <c r="AU23" i="20" s="1"/>
  <c r="AV23" i="20" s="1"/>
  <c r="AW23" i="20" s="1"/>
  <c r="AX23" i="20" s="1"/>
  <c r="AY23" i="20" s="1"/>
  <c r="AZ23" i="20" s="1"/>
  <c r="BA23" i="20" s="1"/>
  <c r="BB23" i="20" s="1"/>
  <c r="BC23" i="20" s="1"/>
  <c r="BD23" i="20" s="1"/>
  <c r="BE23" i="20" s="1"/>
  <c r="AA23" i="20"/>
  <c r="Z23" i="20"/>
  <c r="Y23" i="20"/>
  <c r="X23" i="20"/>
  <c r="W23" i="20"/>
  <c r="V23" i="20"/>
  <c r="U23" i="20"/>
  <c r="T23" i="20"/>
  <c r="S23" i="20"/>
  <c r="R23" i="20"/>
  <c r="Q23" i="20" s="1"/>
  <c r="P23" i="20" s="1"/>
  <c r="O23" i="20"/>
  <c r="N23" i="20" s="1"/>
  <c r="M23" i="20" s="1"/>
  <c r="L23" i="20" s="1"/>
  <c r="K23" i="20" s="1"/>
  <c r="J23" i="20" s="1"/>
  <c r="I23" i="20" s="1"/>
  <c r="H23" i="20" s="1"/>
  <c r="G23" i="20" s="1"/>
  <c r="AB22" i="20"/>
  <c r="AC22" i="20" s="1"/>
  <c r="AD22" i="20" s="1"/>
  <c r="AE22" i="20" s="1"/>
  <c r="AF22" i="20" s="1"/>
  <c r="AG22" i="20" s="1"/>
  <c r="AH22" i="20" s="1"/>
  <c r="AI22" i="20" s="1"/>
  <c r="AJ22" i="20" s="1"/>
  <c r="AK22" i="20" s="1"/>
  <c r="AL22" i="20" s="1"/>
  <c r="AM22" i="20" s="1"/>
  <c r="AN22" i="20" s="1"/>
  <c r="AO22" i="20" s="1"/>
  <c r="AP22" i="20" s="1"/>
  <c r="AQ22" i="20" s="1"/>
  <c r="AR22" i="20" s="1"/>
  <c r="AS22" i="20" s="1"/>
  <c r="AT22" i="20" s="1"/>
  <c r="AU22" i="20" s="1"/>
  <c r="AV22" i="20" s="1"/>
  <c r="AW22" i="20" s="1"/>
  <c r="AX22" i="20" s="1"/>
  <c r="AY22" i="20" s="1"/>
  <c r="AZ22" i="20" s="1"/>
  <c r="BA22" i="20" s="1"/>
  <c r="BB22" i="20" s="1"/>
  <c r="BC22" i="20" s="1"/>
  <c r="BD22" i="20" s="1"/>
  <c r="BE22" i="20" s="1"/>
  <c r="AA22" i="20"/>
  <c r="Z22" i="20"/>
  <c r="Y22" i="20"/>
  <c r="X22" i="20"/>
  <c r="W22" i="20"/>
  <c r="V22" i="20"/>
  <c r="U22" i="20"/>
  <c r="T22" i="20"/>
  <c r="S22" i="20"/>
  <c r="R22" i="20"/>
  <c r="Q22" i="20" s="1"/>
  <c r="P22" i="20" s="1"/>
  <c r="O22" i="20" s="1"/>
  <c r="N22" i="20" s="1"/>
  <c r="M22" i="20" s="1"/>
  <c r="L22" i="20" s="1"/>
  <c r="K22" i="20" s="1"/>
  <c r="J22" i="20" s="1"/>
  <c r="I22" i="20" s="1"/>
  <c r="H22" i="20" s="1"/>
  <c r="G22" i="20" s="1"/>
  <c r="AC21" i="20"/>
  <c r="AD21" i="20" s="1"/>
  <c r="AE21" i="20" s="1"/>
  <c r="AF21" i="20" s="1"/>
  <c r="AG21" i="20" s="1"/>
  <c r="AH21" i="20" s="1"/>
  <c r="AI21" i="20" s="1"/>
  <c r="AJ21" i="20" s="1"/>
  <c r="AK21" i="20" s="1"/>
  <c r="AL21" i="20" s="1"/>
  <c r="AM21" i="20" s="1"/>
  <c r="AN21" i="20" s="1"/>
  <c r="AO21" i="20" s="1"/>
  <c r="AP21" i="20" s="1"/>
  <c r="AQ21" i="20" s="1"/>
  <c r="AR21" i="20" s="1"/>
  <c r="AS21" i="20" s="1"/>
  <c r="AT21" i="20" s="1"/>
  <c r="AU21" i="20" s="1"/>
  <c r="AV21" i="20" s="1"/>
  <c r="AW21" i="20" s="1"/>
  <c r="AX21" i="20" s="1"/>
  <c r="AY21" i="20" s="1"/>
  <c r="AZ21" i="20" s="1"/>
  <c r="BA21" i="20" s="1"/>
  <c r="BB21" i="20" s="1"/>
  <c r="BC21" i="20" s="1"/>
  <c r="BD21" i="20" s="1"/>
  <c r="BE21" i="20" s="1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 s="1"/>
  <c r="O21" i="20" s="1"/>
  <c r="N21" i="20" s="1"/>
  <c r="M21" i="20" s="1"/>
  <c r="L21" i="20" s="1"/>
  <c r="K21" i="20" s="1"/>
  <c r="J21" i="20" s="1"/>
  <c r="I21" i="20" s="1"/>
  <c r="H21" i="20" s="1"/>
  <c r="G21" i="20" s="1"/>
  <c r="AB20" i="20"/>
  <c r="AC20" i="20" s="1"/>
  <c r="AD20" i="20" s="1"/>
  <c r="AE20" i="20" s="1"/>
  <c r="AF20" i="20" s="1"/>
  <c r="AG20" i="20" s="1"/>
  <c r="AH20" i="20" s="1"/>
  <c r="AI20" i="20" s="1"/>
  <c r="AJ20" i="20" s="1"/>
  <c r="AK20" i="20" s="1"/>
  <c r="AL20" i="20" s="1"/>
  <c r="AM20" i="20" s="1"/>
  <c r="AN20" i="20" s="1"/>
  <c r="AO20" i="20" s="1"/>
  <c r="AP20" i="20" s="1"/>
  <c r="AQ20" i="20" s="1"/>
  <c r="AR20" i="20" s="1"/>
  <c r="AS20" i="20" s="1"/>
  <c r="AT20" i="20" s="1"/>
  <c r="AU20" i="20" s="1"/>
  <c r="AV20" i="20" s="1"/>
  <c r="AW20" i="20" s="1"/>
  <c r="AX20" i="20" s="1"/>
  <c r="AY20" i="20" s="1"/>
  <c r="AZ20" i="20" s="1"/>
  <c r="BA20" i="20" s="1"/>
  <c r="BB20" i="20" s="1"/>
  <c r="BC20" i="20" s="1"/>
  <c r="BD20" i="20" s="1"/>
  <c r="BE20" i="20" s="1"/>
  <c r="AA20" i="20"/>
  <c r="Z20" i="20"/>
  <c r="Y20" i="20"/>
  <c r="X20" i="20"/>
  <c r="W20" i="20"/>
  <c r="V20" i="20"/>
  <c r="U20" i="20"/>
  <c r="T20" i="20"/>
  <c r="S20" i="20"/>
  <c r="R20" i="20"/>
  <c r="Q20" i="20" s="1"/>
  <c r="P20" i="20" s="1"/>
  <c r="O20" i="20" s="1"/>
  <c r="N20" i="20" s="1"/>
  <c r="M20" i="20" s="1"/>
  <c r="L20" i="20" s="1"/>
  <c r="K20" i="20" s="1"/>
  <c r="J20" i="20" s="1"/>
  <c r="I20" i="20" s="1"/>
  <c r="H20" i="20" s="1"/>
  <c r="G20" i="20" s="1"/>
  <c r="AB19" i="20"/>
  <c r="AC19" i="20" s="1"/>
  <c r="AD19" i="20" s="1"/>
  <c r="AE19" i="20" s="1"/>
  <c r="AF19" i="20" s="1"/>
  <c r="AG19" i="20" s="1"/>
  <c r="AH19" i="20" s="1"/>
  <c r="AI19" i="20" s="1"/>
  <c r="AJ19" i="20" s="1"/>
  <c r="AK19" i="20" s="1"/>
  <c r="AL19" i="20" s="1"/>
  <c r="AM19" i="20" s="1"/>
  <c r="AN19" i="20" s="1"/>
  <c r="AO19" i="20" s="1"/>
  <c r="AP19" i="20" s="1"/>
  <c r="AQ19" i="20" s="1"/>
  <c r="AR19" i="20" s="1"/>
  <c r="AS19" i="20" s="1"/>
  <c r="AT19" i="20" s="1"/>
  <c r="AU19" i="20" s="1"/>
  <c r="AV19" i="20" s="1"/>
  <c r="AW19" i="20" s="1"/>
  <c r="AX19" i="20" s="1"/>
  <c r="AY19" i="20" s="1"/>
  <c r="AZ19" i="20" s="1"/>
  <c r="BA19" i="20" s="1"/>
  <c r="BB19" i="20" s="1"/>
  <c r="BC19" i="20" s="1"/>
  <c r="BD19" i="20" s="1"/>
  <c r="BE19" i="20" s="1"/>
  <c r="AA19" i="20"/>
  <c r="Z19" i="20"/>
  <c r="Y19" i="20"/>
  <c r="X19" i="20"/>
  <c r="W19" i="20"/>
  <c r="V19" i="20"/>
  <c r="U19" i="20"/>
  <c r="T19" i="20"/>
  <c r="S19" i="20"/>
  <c r="R19" i="20"/>
  <c r="Q19" i="20" s="1"/>
  <c r="P19" i="20" s="1"/>
  <c r="O19" i="20" s="1"/>
  <c r="N19" i="20" s="1"/>
  <c r="M19" i="20" s="1"/>
  <c r="L19" i="20" s="1"/>
  <c r="K19" i="20" s="1"/>
  <c r="J19" i="20" s="1"/>
  <c r="I19" i="20" s="1"/>
  <c r="H19" i="20" s="1"/>
  <c r="G19" i="20" s="1"/>
  <c r="AB18" i="20"/>
  <c r="AC18" i="20" s="1"/>
  <c r="AD18" i="20" s="1"/>
  <c r="AE18" i="20" s="1"/>
  <c r="AF18" i="20" s="1"/>
  <c r="AG18" i="20" s="1"/>
  <c r="AH18" i="20" s="1"/>
  <c r="AI18" i="20" s="1"/>
  <c r="AJ18" i="20" s="1"/>
  <c r="AK18" i="20" s="1"/>
  <c r="AL18" i="20" s="1"/>
  <c r="AM18" i="20" s="1"/>
  <c r="AN18" i="20" s="1"/>
  <c r="AO18" i="20" s="1"/>
  <c r="AP18" i="20" s="1"/>
  <c r="AQ18" i="20" s="1"/>
  <c r="AR18" i="20" s="1"/>
  <c r="AS18" i="20" s="1"/>
  <c r="AT18" i="20" s="1"/>
  <c r="AU18" i="20" s="1"/>
  <c r="AV18" i="20" s="1"/>
  <c r="AW18" i="20" s="1"/>
  <c r="AX18" i="20" s="1"/>
  <c r="AY18" i="20" s="1"/>
  <c r="AZ18" i="20" s="1"/>
  <c r="BA18" i="20" s="1"/>
  <c r="BB18" i="20" s="1"/>
  <c r="BC18" i="20" s="1"/>
  <c r="BD18" i="20" s="1"/>
  <c r="BE18" i="20" s="1"/>
  <c r="AA18" i="20"/>
  <c r="Z18" i="20"/>
  <c r="Y18" i="20"/>
  <c r="X18" i="20"/>
  <c r="W18" i="20"/>
  <c r="V18" i="20"/>
  <c r="U18" i="20"/>
  <c r="T18" i="20"/>
  <c r="S18" i="20"/>
  <c r="R18" i="20"/>
  <c r="Q18" i="20" s="1"/>
  <c r="P18" i="20" s="1"/>
  <c r="O18" i="20" s="1"/>
  <c r="N18" i="20" s="1"/>
  <c r="M18" i="20" s="1"/>
  <c r="L18" i="20" s="1"/>
  <c r="K18" i="20" s="1"/>
  <c r="J18" i="20" s="1"/>
  <c r="I18" i="20" s="1"/>
  <c r="H18" i="20" s="1"/>
  <c r="G18" i="20" s="1"/>
  <c r="AC17" i="20"/>
  <c r="AD17" i="20" s="1"/>
  <c r="AE17" i="20" s="1"/>
  <c r="AF17" i="20" s="1"/>
  <c r="AG17" i="20" s="1"/>
  <c r="AH17" i="20" s="1"/>
  <c r="AI17" i="20" s="1"/>
  <c r="AJ17" i="20" s="1"/>
  <c r="AK17" i="20" s="1"/>
  <c r="AL17" i="20" s="1"/>
  <c r="AM17" i="20" s="1"/>
  <c r="AN17" i="20" s="1"/>
  <c r="AO17" i="20" s="1"/>
  <c r="AP17" i="20" s="1"/>
  <c r="AQ17" i="20" s="1"/>
  <c r="AR17" i="20" s="1"/>
  <c r="AS17" i="20" s="1"/>
  <c r="AT17" i="20" s="1"/>
  <c r="AU17" i="20" s="1"/>
  <c r="AV17" i="20" s="1"/>
  <c r="AW17" i="20" s="1"/>
  <c r="AX17" i="20" s="1"/>
  <c r="AY17" i="20" s="1"/>
  <c r="AZ17" i="20" s="1"/>
  <c r="BA17" i="20" s="1"/>
  <c r="BB17" i="20" s="1"/>
  <c r="BC17" i="20" s="1"/>
  <c r="BD17" i="20" s="1"/>
  <c r="BE17" i="20" s="1"/>
  <c r="AB17" i="20"/>
  <c r="AA17" i="20"/>
  <c r="Z17" i="20"/>
  <c r="Y17" i="20"/>
  <c r="X17" i="20"/>
  <c r="W17" i="20"/>
  <c r="V17" i="20"/>
  <c r="U17" i="20"/>
  <c r="T17" i="20"/>
  <c r="S17" i="20"/>
  <c r="R17" i="20"/>
  <c r="Q17" i="20" s="1"/>
  <c r="P17" i="20" s="1"/>
  <c r="O17" i="20" s="1"/>
  <c r="N17" i="20" s="1"/>
  <c r="M17" i="20" s="1"/>
  <c r="L17" i="20" s="1"/>
  <c r="K17" i="20" s="1"/>
  <c r="J17" i="20" s="1"/>
  <c r="I17" i="20" s="1"/>
  <c r="H17" i="20" s="1"/>
  <c r="G17" i="20" s="1"/>
  <c r="AB16" i="20"/>
  <c r="AC16" i="20" s="1"/>
  <c r="AD16" i="20" s="1"/>
  <c r="AE16" i="20" s="1"/>
  <c r="AF16" i="20" s="1"/>
  <c r="AG16" i="20" s="1"/>
  <c r="AH16" i="20" s="1"/>
  <c r="AI16" i="20" s="1"/>
  <c r="AJ16" i="20" s="1"/>
  <c r="AK16" i="20" s="1"/>
  <c r="AL16" i="20" s="1"/>
  <c r="AM16" i="20" s="1"/>
  <c r="AN16" i="20" s="1"/>
  <c r="AO16" i="20" s="1"/>
  <c r="AP16" i="20" s="1"/>
  <c r="AQ16" i="20" s="1"/>
  <c r="AR16" i="20" s="1"/>
  <c r="AS16" i="20" s="1"/>
  <c r="AT16" i="20" s="1"/>
  <c r="AU16" i="20" s="1"/>
  <c r="AV16" i="20" s="1"/>
  <c r="AW16" i="20" s="1"/>
  <c r="AX16" i="20" s="1"/>
  <c r="AY16" i="20" s="1"/>
  <c r="AZ16" i="20" s="1"/>
  <c r="BA16" i="20" s="1"/>
  <c r="BB16" i="20" s="1"/>
  <c r="BC16" i="20" s="1"/>
  <c r="BD16" i="20" s="1"/>
  <c r="BE16" i="20" s="1"/>
  <c r="AA16" i="20"/>
  <c r="Z16" i="20"/>
  <c r="Y16" i="20"/>
  <c r="X16" i="20"/>
  <c r="W16" i="20"/>
  <c r="V16" i="20"/>
  <c r="U16" i="20"/>
  <c r="T16" i="20"/>
  <c r="S16" i="20"/>
  <c r="R16" i="20"/>
  <c r="Q16" i="20" s="1"/>
  <c r="P16" i="20" s="1"/>
  <c r="O16" i="20" s="1"/>
  <c r="N16" i="20" s="1"/>
  <c r="M16" i="20" s="1"/>
  <c r="L16" i="20" s="1"/>
  <c r="K16" i="20" s="1"/>
  <c r="J16" i="20" s="1"/>
  <c r="I16" i="20" s="1"/>
  <c r="H16" i="20" s="1"/>
  <c r="G16" i="20" s="1"/>
  <c r="AC15" i="20"/>
  <c r="AD15" i="20" s="1"/>
  <c r="AE15" i="20" s="1"/>
  <c r="AF15" i="20" s="1"/>
  <c r="AG15" i="20" s="1"/>
  <c r="AH15" i="20" s="1"/>
  <c r="AI15" i="20" s="1"/>
  <c r="AJ15" i="20" s="1"/>
  <c r="AK15" i="20" s="1"/>
  <c r="AL15" i="20" s="1"/>
  <c r="AM15" i="20" s="1"/>
  <c r="AN15" i="20" s="1"/>
  <c r="AO15" i="20" s="1"/>
  <c r="AP15" i="20" s="1"/>
  <c r="AQ15" i="20" s="1"/>
  <c r="AR15" i="20" s="1"/>
  <c r="AS15" i="20" s="1"/>
  <c r="AT15" i="20" s="1"/>
  <c r="AU15" i="20" s="1"/>
  <c r="AV15" i="20" s="1"/>
  <c r="AW15" i="20" s="1"/>
  <c r="AX15" i="20" s="1"/>
  <c r="AY15" i="20" s="1"/>
  <c r="AZ15" i="20" s="1"/>
  <c r="BA15" i="20" s="1"/>
  <c r="BB15" i="20" s="1"/>
  <c r="BC15" i="20" s="1"/>
  <c r="BD15" i="20" s="1"/>
  <c r="BE15" i="20" s="1"/>
  <c r="AB15" i="20"/>
  <c r="AA15" i="20"/>
  <c r="Z15" i="20"/>
  <c r="Y15" i="20"/>
  <c r="X15" i="20"/>
  <c r="W15" i="20"/>
  <c r="V15" i="20"/>
  <c r="U15" i="20"/>
  <c r="T15" i="20"/>
  <c r="S15" i="20"/>
  <c r="R15" i="20"/>
  <c r="Q15" i="20" s="1"/>
  <c r="P15" i="20" s="1"/>
  <c r="O15" i="20" s="1"/>
  <c r="N15" i="20" s="1"/>
  <c r="M15" i="20" s="1"/>
  <c r="L15" i="20" s="1"/>
  <c r="K15" i="20" s="1"/>
  <c r="J15" i="20" s="1"/>
  <c r="I15" i="20" s="1"/>
  <c r="H15" i="20" s="1"/>
  <c r="G15" i="20" s="1"/>
  <c r="AB14" i="20"/>
  <c r="AC14" i="20" s="1"/>
  <c r="AD14" i="20" s="1"/>
  <c r="AE14" i="20" s="1"/>
  <c r="AF14" i="20" s="1"/>
  <c r="AG14" i="20" s="1"/>
  <c r="AH14" i="20" s="1"/>
  <c r="AI14" i="20" s="1"/>
  <c r="AJ14" i="20" s="1"/>
  <c r="AK14" i="20" s="1"/>
  <c r="AL14" i="20" s="1"/>
  <c r="AM14" i="20" s="1"/>
  <c r="AN14" i="20" s="1"/>
  <c r="AO14" i="20" s="1"/>
  <c r="AP14" i="20" s="1"/>
  <c r="AQ14" i="20" s="1"/>
  <c r="AR14" i="20" s="1"/>
  <c r="AS14" i="20" s="1"/>
  <c r="AT14" i="20" s="1"/>
  <c r="AU14" i="20" s="1"/>
  <c r="AV14" i="20" s="1"/>
  <c r="AW14" i="20" s="1"/>
  <c r="AX14" i="20" s="1"/>
  <c r="AY14" i="20" s="1"/>
  <c r="AZ14" i="20" s="1"/>
  <c r="BA14" i="20" s="1"/>
  <c r="BB14" i="20" s="1"/>
  <c r="BC14" i="20" s="1"/>
  <c r="BD14" i="20" s="1"/>
  <c r="BE14" i="20" s="1"/>
  <c r="AA14" i="20"/>
  <c r="Z14" i="20"/>
  <c r="Y14" i="20"/>
  <c r="X14" i="20"/>
  <c r="W14" i="20"/>
  <c r="V14" i="20"/>
  <c r="U14" i="20"/>
  <c r="T14" i="20"/>
  <c r="S14" i="20"/>
  <c r="R14" i="20"/>
  <c r="Q14" i="20" s="1"/>
  <c r="P14" i="20" s="1"/>
  <c r="O14" i="20" s="1"/>
  <c r="N14" i="20" s="1"/>
  <c r="M14" i="20" s="1"/>
  <c r="L14" i="20" s="1"/>
  <c r="K14" i="20" s="1"/>
  <c r="J14" i="20" s="1"/>
  <c r="I14" i="20" s="1"/>
  <c r="H14" i="20" s="1"/>
  <c r="G14" i="20" s="1"/>
  <c r="AC13" i="20"/>
  <c r="AD13" i="20" s="1"/>
  <c r="AE13" i="20" s="1"/>
  <c r="AF13" i="20" s="1"/>
  <c r="AG13" i="20" s="1"/>
  <c r="AH13" i="20" s="1"/>
  <c r="AI13" i="20" s="1"/>
  <c r="AJ13" i="20" s="1"/>
  <c r="AK13" i="20" s="1"/>
  <c r="AL13" i="20" s="1"/>
  <c r="AM13" i="20" s="1"/>
  <c r="AN13" i="20" s="1"/>
  <c r="AO13" i="20" s="1"/>
  <c r="AP13" i="20" s="1"/>
  <c r="AQ13" i="20" s="1"/>
  <c r="AR13" i="20" s="1"/>
  <c r="AS13" i="20" s="1"/>
  <c r="AT13" i="20" s="1"/>
  <c r="AU13" i="20" s="1"/>
  <c r="AV13" i="20" s="1"/>
  <c r="AW13" i="20" s="1"/>
  <c r="AX13" i="20" s="1"/>
  <c r="AY13" i="20" s="1"/>
  <c r="AZ13" i="20" s="1"/>
  <c r="BA13" i="20" s="1"/>
  <c r="BB13" i="20" s="1"/>
  <c r="BC13" i="20" s="1"/>
  <c r="BD13" i="20" s="1"/>
  <c r="BE13" i="20" s="1"/>
  <c r="AB13" i="20"/>
  <c r="AA13" i="20"/>
  <c r="Z13" i="20"/>
  <c r="Y13" i="20"/>
  <c r="X13" i="20"/>
  <c r="W13" i="20"/>
  <c r="V13" i="20"/>
  <c r="U13" i="20"/>
  <c r="T13" i="20"/>
  <c r="S13" i="20"/>
  <c r="R13" i="20"/>
  <c r="Q13" i="20" s="1"/>
  <c r="P13" i="20" s="1"/>
  <c r="O13" i="20" s="1"/>
  <c r="N13" i="20" s="1"/>
  <c r="M13" i="20" s="1"/>
  <c r="L13" i="20" s="1"/>
  <c r="K13" i="20" s="1"/>
  <c r="J13" i="20" s="1"/>
  <c r="I13" i="20" s="1"/>
  <c r="H13" i="20" s="1"/>
  <c r="G13" i="20" s="1"/>
  <c r="AB12" i="20"/>
  <c r="AC12" i="20" s="1"/>
  <c r="AA12" i="20"/>
  <c r="Z12" i="20"/>
  <c r="Y12" i="20"/>
  <c r="X12" i="20"/>
  <c r="W12" i="20"/>
  <c r="V12" i="20"/>
  <c r="U12" i="20"/>
  <c r="T12" i="20"/>
  <c r="S12" i="20"/>
  <c r="R12" i="20"/>
  <c r="Q12" i="20" s="1"/>
  <c r="P12" i="20" s="1"/>
  <c r="O12" i="20" s="1"/>
  <c r="N12" i="20" s="1"/>
  <c r="M12" i="20" s="1"/>
  <c r="L12" i="20" s="1"/>
  <c r="K12" i="20" s="1"/>
  <c r="J12" i="20" s="1"/>
  <c r="I12" i="20" s="1"/>
  <c r="H12" i="20" s="1"/>
  <c r="G12" i="20" s="1"/>
  <c r="BE45" i="19"/>
  <c r="BD45" i="19"/>
  <c r="BC45" i="19"/>
  <c r="BB45" i="19"/>
  <c r="BA45" i="19"/>
  <c r="AZ45" i="19"/>
  <c r="AY45" i="19"/>
  <c r="AX45" i="19"/>
  <c r="AW45" i="19"/>
  <c r="AV45" i="19"/>
  <c r="AU45" i="19"/>
  <c r="AT45" i="19"/>
  <c r="AS45" i="19"/>
  <c r="AR45" i="19"/>
  <c r="AQ45" i="19"/>
  <c r="AP45" i="19"/>
  <c r="AO45" i="19"/>
  <c r="AN45" i="19"/>
  <c r="AM45" i="19"/>
  <c r="AL45" i="19"/>
  <c r="AK45" i="19"/>
  <c r="AJ45" i="19"/>
  <c r="AI45" i="19"/>
  <c r="AH45" i="19"/>
  <c r="AG45" i="19"/>
  <c r="AF45" i="19"/>
  <c r="AE45" i="19"/>
  <c r="AD45" i="19"/>
  <c r="AC45" i="19"/>
  <c r="AB44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L44" i="19"/>
  <c r="K44" i="19"/>
  <c r="J44" i="19"/>
  <c r="I44" i="19"/>
  <c r="H44" i="19"/>
  <c r="G44" i="19"/>
  <c r="AB42" i="19"/>
  <c r="AA42" i="19"/>
  <c r="Z42" i="19"/>
  <c r="Y42" i="19"/>
  <c r="X42" i="19"/>
  <c r="W42" i="19"/>
  <c r="V42" i="19"/>
  <c r="U42" i="19"/>
  <c r="T42" i="19"/>
  <c r="S42" i="19"/>
  <c r="R42" i="19"/>
  <c r="Q42" i="19"/>
  <c r="P42" i="19"/>
  <c r="O42" i="19"/>
  <c r="N42" i="19"/>
  <c r="M42" i="19"/>
  <c r="L42" i="19"/>
  <c r="K42" i="19"/>
  <c r="J42" i="19"/>
  <c r="I42" i="19"/>
  <c r="H42" i="19"/>
  <c r="G42" i="19"/>
  <c r="AB41" i="19"/>
  <c r="AA41" i="19"/>
  <c r="Z41" i="19"/>
  <c r="Y41" i="19"/>
  <c r="X41" i="19"/>
  <c r="W41" i="19"/>
  <c r="V41" i="19"/>
  <c r="U41" i="19"/>
  <c r="T41" i="19"/>
  <c r="S41" i="19"/>
  <c r="R41" i="19"/>
  <c r="Q41" i="19"/>
  <c r="P41" i="19"/>
  <c r="O41" i="19"/>
  <c r="N41" i="19"/>
  <c r="M41" i="19"/>
  <c r="L41" i="19"/>
  <c r="K41" i="19"/>
  <c r="J41" i="19"/>
  <c r="I41" i="19"/>
  <c r="H41" i="19"/>
  <c r="G41" i="19"/>
  <c r="AB40" i="19"/>
  <c r="AA40" i="19"/>
  <c r="Z40" i="19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AB39" i="19"/>
  <c r="AA39" i="19"/>
  <c r="Z39" i="19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AB38" i="19"/>
  <c r="AA38" i="19"/>
  <c r="Z38" i="19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AB37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AB36" i="19"/>
  <c r="AA36" i="19"/>
  <c r="Z36" i="19"/>
  <c r="Y36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AB35" i="19"/>
  <c r="AA35" i="19"/>
  <c r="Z35" i="19"/>
  <c r="Y35" i="19"/>
  <c r="X35" i="19"/>
  <c r="W35" i="19"/>
  <c r="V35" i="19"/>
  <c r="U35" i="19"/>
  <c r="T35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G35" i="19"/>
  <c r="AB34" i="19"/>
  <c r="AA34" i="19"/>
  <c r="Z34" i="19"/>
  <c r="Y34" i="19"/>
  <c r="X34" i="19"/>
  <c r="W34" i="19"/>
  <c r="V34" i="19"/>
  <c r="U34" i="19"/>
  <c r="T34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G34" i="19"/>
  <c r="AB33" i="19"/>
  <c r="AA33" i="19"/>
  <c r="Z33" i="19"/>
  <c r="Y33" i="19"/>
  <c r="X33" i="19"/>
  <c r="W33" i="19"/>
  <c r="V33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AB32" i="19"/>
  <c r="AA32" i="19"/>
  <c r="Z32" i="19"/>
  <c r="Y32" i="19"/>
  <c r="X32" i="19"/>
  <c r="W32" i="19"/>
  <c r="V32" i="19"/>
  <c r="U32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AB31" i="19"/>
  <c r="AA31" i="19"/>
  <c r="Z31" i="19"/>
  <c r="Y31" i="19"/>
  <c r="X31" i="19"/>
  <c r="W31" i="19"/>
  <c r="V31" i="19"/>
  <c r="U31" i="19"/>
  <c r="T31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G31" i="19"/>
  <c r="AB30" i="19"/>
  <c r="AA30" i="19"/>
  <c r="Z30" i="19"/>
  <c r="Y30" i="19"/>
  <c r="X30" i="19"/>
  <c r="W30" i="19"/>
  <c r="V30" i="19"/>
  <c r="U30" i="19"/>
  <c r="T30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AB29" i="19"/>
  <c r="AA29" i="19"/>
  <c r="Z29" i="19"/>
  <c r="Y2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AB28" i="19"/>
  <c r="AA28" i="19"/>
  <c r="Z28" i="19"/>
  <c r="Y28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AB27" i="19"/>
  <c r="AA27" i="19"/>
  <c r="Z27" i="19"/>
  <c r="Y27" i="19"/>
  <c r="X27" i="19"/>
  <c r="W27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AB26" i="19"/>
  <c r="AA26" i="19"/>
  <c r="Z26" i="19"/>
  <c r="Y26" i="19"/>
  <c r="X26" i="19"/>
  <c r="W26" i="19"/>
  <c r="V26" i="19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AB25" i="19"/>
  <c r="AA25" i="19"/>
  <c r="Z25" i="19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AB24" i="19"/>
  <c r="AA24" i="19"/>
  <c r="Z24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AB23" i="19"/>
  <c r="AA23" i="19"/>
  <c r="Z23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AB22" i="19"/>
  <c r="AA22" i="19"/>
  <c r="Z22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AB21" i="19"/>
  <c r="AA21" i="19"/>
  <c r="Z21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AB20" i="19"/>
  <c r="AA20" i="19"/>
  <c r="Z20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AB19" i="19"/>
  <c r="AA19" i="19"/>
  <c r="Z19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AB18" i="19"/>
  <c r="AA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AB17" i="19"/>
  <c r="AA17" i="19"/>
  <c r="Z17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AB14" i="19"/>
  <c r="AA14" i="19"/>
  <c r="Z14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AB13" i="19"/>
  <c r="AA13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AB12" i="19"/>
  <c r="AA12" i="19"/>
  <c r="Z12" i="19"/>
  <c r="Y12" i="19"/>
  <c r="Y45" i="19" s="1"/>
  <c r="X12" i="19"/>
  <c r="W12" i="19"/>
  <c r="V12" i="19"/>
  <c r="U12" i="19"/>
  <c r="U45" i="19" s="1"/>
  <c r="T12" i="19"/>
  <c r="S12" i="19"/>
  <c r="R12" i="19"/>
  <c r="Q12" i="19"/>
  <c r="Q45" i="19" s="1"/>
  <c r="P12" i="19"/>
  <c r="O12" i="19"/>
  <c r="N12" i="19"/>
  <c r="M12" i="19"/>
  <c r="M45" i="19" s="1"/>
  <c r="L12" i="19"/>
  <c r="K12" i="19"/>
  <c r="J12" i="19"/>
  <c r="I12" i="19"/>
  <c r="I45" i="19" s="1"/>
  <c r="H12" i="19"/>
  <c r="G12" i="19"/>
  <c r="BE45" i="18"/>
  <c r="BD45" i="18"/>
  <c r="BC45" i="18"/>
  <c r="BB45" i="18"/>
  <c r="BA45" i="18"/>
  <c r="AZ45" i="18"/>
  <c r="AY45" i="18"/>
  <c r="AX45" i="18"/>
  <c r="AW45" i="18"/>
  <c r="AV45" i="18"/>
  <c r="AU45" i="18"/>
  <c r="AT45" i="18"/>
  <c r="AS45" i="18"/>
  <c r="AR45" i="18"/>
  <c r="AQ45" i="18"/>
  <c r="AP45" i="18"/>
  <c r="AO45" i="18"/>
  <c r="AN45" i="18"/>
  <c r="AM45" i="18"/>
  <c r="AL45" i="18"/>
  <c r="AK45" i="18"/>
  <c r="AJ45" i="18"/>
  <c r="AI45" i="18"/>
  <c r="AH45" i="18"/>
  <c r="AG45" i="18"/>
  <c r="AF45" i="18"/>
  <c r="AE45" i="18"/>
  <c r="AD45" i="18"/>
  <c r="AC45" i="18"/>
  <c r="AB44" i="18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AB42" i="18"/>
  <c r="AA42" i="18"/>
  <c r="Z42" i="18"/>
  <c r="Y42" i="18"/>
  <c r="X42" i="18"/>
  <c r="W42" i="18"/>
  <c r="V42" i="18"/>
  <c r="U42" i="18"/>
  <c r="T42" i="18"/>
  <c r="S42" i="18"/>
  <c r="R42" i="18"/>
  <c r="Q42" i="18"/>
  <c r="P42" i="18"/>
  <c r="O42" i="18"/>
  <c r="N42" i="18"/>
  <c r="M42" i="18"/>
  <c r="L42" i="18"/>
  <c r="K42" i="18"/>
  <c r="J42" i="18"/>
  <c r="I42" i="18"/>
  <c r="H42" i="18"/>
  <c r="G42" i="18"/>
  <c r="AB41" i="18"/>
  <c r="AA41" i="18"/>
  <c r="Z41" i="18"/>
  <c r="Y41" i="18"/>
  <c r="X41" i="18"/>
  <c r="W41" i="18"/>
  <c r="V41" i="18"/>
  <c r="U41" i="18"/>
  <c r="T41" i="18"/>
  <c r="S41" i="18"/>
  <c r="R41" i="18"/>
  <c r="Q41" i="18"/>
  <c r="P41" i="18"/>
  <c r="O41" i="18"/>
  <c r="N41" i="18"/>
  <c r="M41" i="18"/>
  <c r="L41" i="18"/>
  <c r="K41" i="18"/>
  <c r="J41" i="18"/>
  <c r="I41" i="18"/>
  <c r="H41" i="18"/>
  <c r="G41" i="18"/>
  <c r="AB40" i="18"/>
  <c r="AA40" i="18"/>
  <c r="Z40" i="18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AB38" i="18"/>
  <c r="AA38" i="18"/>
  <c r="Z38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AB37" i="18"/>
  <c r="AA37" i="18"/>
  <c r="Z37" i="18"/>
  <c r="Y37" i="18"/>
  <c r="X37" i="18"/>
  <c r="W37" i="18"/>
  <c r="V37" i="18"/>
  <c r="U37" i="18"/>
  <c r="T37" i="18"/>
  <c r="S37" i="18"/>
  <c r="R37" i="18"/>
  <c r="Q37" i="18"/>
  <c r="P37" i="18"/>
  <c r="O37" i="18"/>
  <c r="N37" i="18"/>
  <c r="M37" i="18"/>
  <c r="L37" i="18"/>
  <c r="K37" i="18"/>
  <c r="J37" i="18"/>
  <c r="I37" i="18"/>
  <c r="H37" i="18"/>
  <c r="G37" i="18"/>
  <c r="AB36" i="18"/>
  <c r="AA36" i="18"/>
  <c r="Z36" i="18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AB35" i="18"/>
  <c r="AA35" i="18"/>
  <c r="Z35" i="18"/>
  <c r="Y35" i="18"/>
  <c r="X35" i="18"/>
  <c r="W35" i="18"/>
  <c r="V35" i="18"/>
  <c r="U35" i="18"/>
  <c r="T35" i="18"/>
  <c r="S35" i="18"/>
  <c r="R35" i="18"/>
  <c r="Q35" i="18"/>
  <c r="P35" i="18"/>
  <c r="O35" i="18"/>
  <c r="N35" i="18"/>
  <c r="M35" i="18"/>
  <c r="L35" i="18"/>
  <c r="K35" i="18"/>
  <c r="J35" i="18"/>
  <c r="I35" i="18"/>
  <c r="H35" i="18"/>
  <c r="G35" i="18"/>
  <c r="AB34" i="18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18"/>
  <c r="L34" i="18"/>
  <c r="K34" i="18"/>
  <c r="J34" i="18"/>
  <c r="I34" i="18"/>
  <c r="H34" i="18"/>
  <c r="G34" i="18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H33" i="18"/>
  <c r="G33" i="18"/>
  <c r="AB32" i="18"/>
  <c r="AA32" i="18"/>
  <c r="Z32" i="18"/>
  <c r="Y32" i="18"/>
  <c r="X32" i="18"/>
  <c r="W32" i="18"/>
  <c r="V32" i="18"/>
  <c r="U32" i="18"/>
  <c r="T32" i="18"/>
  <c r="S32" i="18"/>
  <c r="R32" i="18"/>
  <c r="Q32" i="18"/>
  <c r="P32" i="18"/>
  <c r="O32" i="18"/>
  <c r="N32" i="18"/>
  <c r="M32" i="18"/>
  <c r="L32" i="18"/>
  <c r="K32" i="18"/>
  <c r="J32" i="18"/>
  <c r="I32" i="18"/>
  <c r="H32" i="18"/>
  <c r="G32" i="18"/>
  <c r="AB31" i="18"/>
  <c r="AA31" i="18"/>
  <c r="Z31" i="18"/>
  <c r="Y31" i="18"/>
  <c r="X31" i="18"/>
  <c r="W31" i="18"/>
  <c r="V31" i="18"/>
  <c r="U31" i="18"/>
  <c r="T31" i="18"/>
  <c r="S31" i="18"/>
  <c r="R31" i="18"/>
  <c r="Q31" i="18"/>
  <c r="P31" i="18"/>
  <c r="O31" i="18"/>
  <c r="N31" i="18"/>
  <c r="M31" i="18"/>
  <c r="L31" i="18"/>
  <c r="K31" i="18"/>
  <c r="J31" i="18"/>
  <c r="I31" i="18"/>
  <c r="H31" i="18"/>
  <c r="G31" i="18"/>
  <c r="AB30" i="18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AB29" i="18"/>
  <c r="AA29" i="18"/>
  <c r="Z29" i="18"/>
  <c r="Y2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AB28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AB27" i="18"/>
  <c r="AA27" i="18"/>
  <c r="Z27" i="18"/>
  <c r="Y27" i="18"/>
  <c r="X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AB23" i="18"/>
  <c r="AA23" i="18"/>
  <c r="Z23" i="18"/>
  <c r="Y23" i="18"/>
  <c r="X23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AB14" i="18"/>
  <c r="AA14" i="18"/>
  <c r="Z14" i="18"/>
  <c r="Y14" i="18"/>
  <c r="X14" i="18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AB12" i="18"/>
  <c r="AA12" i="18"/>
  <c r="Z12" i="18"/>
  <c r="Z45" i="18" s="1"/>
  <c r="Y12" i="18"/>
  <c r="X12" i="18"/>
  <c r="W12" i="18"/>
  <c r="V12" i="18"/>
  <c r="V45" i="18" s="1"/>
  <c r="U12" i="18"/>
  <c r="T12" i="18"/>
  <c r="S12" i="18"/>
  <c r="R12" i="18"/>
  <c r="R45" i="18" s="1"/>
  <c r="Q12" i="18"/>
  <c r="P12" i="18"/>
  <c r="O12" i="18"/>
  <c r="N12" i="18"/>
  <c r="N45" i="18" s="1"/>
  <c r="M12" i="18"/>
  <c r="L12" i="18"/>
  <c r="K12" i="18"/>
  <c r="J12" i="18"/>
  <c r="J45" i="18" s="1"/>
  <c r="I12" i="18"/>
  <c r="H12" i="18"/>
  <c r="G12" i="18"/>
  <c r="BE45" i="17"/>
  <c r="BD45" i="17"/>
  <c r="BC45" i="17"/>
  <c r="BB45" i="17"/>
  <c r="BA45" i="17"/>
  <c r="AZ45" i="17"/>
  <c r="AY45" i="17"/>
  <c r="AX45" i="17"/>
  <c r="AW45" i="17"/>
  <c r="AV45" i="17"/>
  <c r="AU45" i="17"/>
  <c r="AT45" i="17"/>
  <c r="AS45" i="17"/>
  <c r="AR45" i="17"/>
  <c r="AQ45" i="17"/>
  <c r="AP45" i="17"/>
  <c r="AO45" i="17"/>
  <c r="AN45" i="17"/>
  <c r="AM45" i="17"/>
  <c r="AL45" i="17"/>
  <c r="AK45" i="17"/>
  <c r="AJ45" i="17"/>
  <c r="AI45" i="17"/>
  <c r="AH45" i="17"/>
  <c r="AG45" i="17"/>
  <c r="AF45" i="17"/>
  <c r="AE45" i="17"/>
  <c r="AD45" i="17"/>
  <c r="AC45" i="17"/>
  <c r="AB44" i="17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AB42" i="17"/>
  <c r="AA42" i="17"/>
  <c r="Z42" i="17"/>
  <c r="Y42" i="17"/>
  <c r="X42" i="17"/>
  <c r="W42" i="17"/>
  <c r="V42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AB41" i="17"/>
  <c r="AA41" i="17"/>
  <c r="Z41" i="17"/>
  <c r="Y41" i="17"/>
  <c r="X41" i="17"/>
  <c r="W41" i="17"/>
  <c r="V41" i="17"/>
  <c r="U41" i="17"/>
  <c r="T41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AB40" i="17"/>
  <c r="AA40" i="17"/>
  <c r="Z40" i="17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AB39" i="17"/>
  <c r="AA39" i="17"/>
  <c r="Z39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AB38" i="17"/>
  <c r="AA38" i="17"/>
  <c r="Z38" i="17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AB37" i="17"/>
  <c r="AA37" i="17"/>
  <c r="Z37" i="17"/>
  <c r="Y37" i="17"/>
  <c r="X37" i="17"/>
  <c r="W37" i="17"/>
  <c r="V37" i="17"/>
  <c r="U37" i="17"/>
  <c r="T37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AB36" i="17"/>
  <c r="AA36" i="17"/>
  <c r="Z36" i="17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AB35" i="17"/>
  <c r="AA35" i="17"/>
  <c r="Z35" i="17"/>
  <c r="Y35" i="17"/>
  <c r="X35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AB33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AB32" i="17"/>
  <c r="AA32" i="17"/>
  <c r="Z32" i="17"/>
  <c r="Y32" i="17"/>
  <c r="X32" i="17"/>
  <c r="W32" i="17"/>
  <c r="V32" i="17"/>
  <c r="U32" i="17"/>
  <c r="T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AB31" i="17"/>
  <c r="AA31" i="17"/>
  <c r="Z31" i="17"/>
  <c r="Y31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AB30" i="17"/>
  <c r="AA30" i="17"/>
  <c r="Z30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AB29" i="17"/>
  <c r="AA29" i="17"/>
  <c r="Z29" i="17"/>
  <c r="Y2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AB28" i="17"/>
  <c r="AA28" i="17"/>
  <c r="Z28" i="17"/>
  <c r="Y28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AB27" i="17"/>
  <c r="AA27" i="17"/>
  <c r="Z27" i="17"/>
  <c r="Y27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AB26" i="17"/>
  <c r="AA26" i="17"/>
  <c r="Z26" i="17"/>
  <c r="Y26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K26" i="17"/>
  <c r="J26" i="17"/>
  <c r="I26" i="17"/>
  <c r="H26" i="17"/>
  <c r="G26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AB23" i="17"/>
  <c r="AA23" i="17"/>
  <c r="Z23" i="17"/>
  <c r="Y23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AB22" i="17"/>
  <c r="AA22" i="17"/>
  <c r="Z22" i="17"/>
  <c r="Y22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AB19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AB17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AB15" i="17"/>
  <c r="AA15" i="17"/>
  <c r="Z15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AB14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AB12" i="17"/>
  <c r="AA12" i="17"/>
  <c r="AA45" i="17" s="1"/>
  <c r="Z12" i="17"/>
  <c r="Y12" i="17"/>
  <c r="X12" i="17"/>
  <c r="W12" i="17"/>
  <c r="W45" i="17" s="1"/>
  <c r="V12" i="17"/>
  <c r="U12" i="17"/>
  <c r="T12" i="17"/>
  <c r="S12" i="17"/>
  <c r="S45" i="17" s="1"/>
  <c r="R12" i="17"/>
  <c r="Q12" i="17"/>
  <c r="P12" i="17"/>
  <c r="O12" i="17"/>
  <c r="O45" i="17" s="1"/>
  <c r="N12" i="17"/>
  <c r="M12" i="17"/>
  <c r="L12" i="17"/>
  <c r="K12" i="17"/>
  <c r="K45" i="17" s="1"/>
  <c r="J12" i="17"/>
  <c r="I12" i="17"/>
  <c r="H12" i="17"/>
  <c r="G12" i="17"/>
  <c r="G45" i="17" s="1"/>
  <c r="BE45" i="16"/>
  <c r="BD45" i="16"/>
  <c r="BC45" i="16"/>
  <c r="BB45" i="16"/>
  <c r="BA45" i="16"/>
  <c r="AZ45" i="16"/>
  <c r="AY45" i="16"/>
  <c r="AX45" i="16"/>
  <c r="AW45" i="16"/>
  <c r="AV45" i="16"/>
  <c r="AU45" i="16"/>
  <c r="AT45" i="16"/>
  <c r="AS45" i="16"/>
  <c r="AR45" i="16"/>
  <c r="AQ45" i="16"/>
  <c r="AP45" i="16"/>
  <c r="AO45" i="16"/>
  <c r="AN45" i="16"/>
  <c r="AM45" i="16"/>
  <c r="AL45" i="16"/>
  <c r="AK45" i="16"/>
  <c r="AJ45" i="16"/>
  <c r="AI45" i="16"/>
  <c r="AH45" i="16"/>
  <c r="AG45" i="16"/>
  <c r="AF45" i="16"/>
  <c r="AE45" i="16"/>
  <c r="AD45" i="16"/>
  <c r="AC45" i="16"/>
  <c r="AB44" i="16"/>
  <c r="AA44" i="16"/>
  <c r="Z44" i="16"/>
  <c r="Y44" i="16"/>
  <c r="X44" i="16"/>
  <c r="W44" i="16"/>
  <c r="V44" i="16"/>
  <c r="U44" i="16"/>
  <c r="T44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G44" i="16"/>
  <c r="AB42" i="16"/>
  <c r="AA42" i="16"/>
  <c r="Z42" i="16"/>
  <c r="Y42" i="16"/>
  <c r="X42" i="16"/>
  <c r="W42" i="16"/>
  <c r="V42" i="16"/>
  <c r="U42" i="16"/>
  <c r="T42" i="16"/>
  <c r="S42" i="16"/>
  <c r="R42" i="16"/>
  <c r="Q42" i="16"/>
  <c r="P42" i="16"/>
  <c r="O42" i="16"/>
  <c r="N42" i="16"/>
  <c r="M42" i="16"/>
  <c r="L42" i="16"/>
  <c r="K42" i="16"/>
  <c r="J42" i="16"/>
  <c r="I42" i="16"/>
  <c r="H42" i="16"/>
  <c r="G42" i="16"/>
  <c r="AB41" i="16"/>
  <c r="AA41" i="16"/>
  <c r="Z41" i="16"/>
  <c r="Y41" i="16"/>
  <c r="X41" i="16"/>
  <c r="W41" i="16"/>
  <c r="V41" i="16"/>
  <c r="U41" i="16"/>
  <c r="T41" i="16"/>
  <c r="S41" i="16"/>
  <c r="R41" i="16"/>
  <c r="Q41" i="16"/>
  <c r="P41" i="16"/>
  <c r="O41" i="16"/>
  <c r="N41" i="16"/>
  <c r="M41" i="16"/>
  <c r="L41" i="16"/>
  <c r="K41" i="16"/>
  <c r="J41" i="16"/>
  <c r="I41" i="16"/>
  <c r="H41" i="16"/>
  <c r="G41" i="16"/>
  <c r="AB40" i="16"/>
  <c r="AA40" i="16"/>
  <c r="Z40" i="16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AB39" i="16"/>
  <c r="AA39" i="16"/>
  <c r="Z39" i="16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AB38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AB37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O37" i="16"/>
  <c r="N37" i="16"/>
  <c r="M37" i="16"/>
  <c r="L37" i="16"/>
  <c r="K37" i="16"/>
  <c r="J37" i="16"/>
  <c r="I37" i="16"/>
  <c r="H37" i="16"/>
  <c r="G37" i="16"/>
  <c r="AB36" i="16"/>
  <c r="AA36" i="16"/>
  <c r="Z36" i="16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AB35" i="16"/>
  <c r="AA35" i="16"/>
  <c r="Z35" i="16"/>
  <c r="Y35" i="16"/>
  <c r="X35" i="16"/>
  <c r="W35" i="16"/>
  <c r="V35" i="16"/>
  <c r="U35" i="16"/>
  <c r="T35" i="16"/>
  <c r="S35" i="16"/>
  <c r="R35" i="16"/>
  <c r="Q35" i="16"/>
  <c r="P35" i="16"/>
  <c r="O35" i="16"/>
  <c r="N35" i="16"/>
  <c r="M35" i="16"/>
  <c r="L35" i="16"/>
  <c r="K35" i="16"/>
  <c r="J35" i="16"/>
  <c r="I35" i="16"/>
  <c r="H35" i="16"/>
  <c r="G35" i="16"/>
  <c r="AB34" i="16"/>
  <c r="AA34" i="16"/>
  <c r="Z34" i="16"/>
  <c r="Y34" i="16"/>
  <c r="X34" i="16"/>
  <c r="W34" i="16"/>
  <c r="V34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AB33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H33" i="16"/>
  <c r="G33" i="16"/>
  <c r="AB32" i="16"/>
  <c r="AA32" i="16"/>
  <c r="Z32" i="16"/>
  <c r="Y32" i="16"/>
  <c r="X32" i="16"/>
  <c r="W32" i="16"/>
  <c r="V32" i="16"/>
  <c r="U32" i="16"/>
  <c r="T32" i="16"/>
  <c r="S32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AB31" i="16"/>
  <c r="AA31" i="16"/>
  <c r="Z31" i="16"/>
  <c r="Y31" i="16"/>
  <c r="X31" i="16"/>
  <c r="W31" i="16"/>
  <c r="V31" i="16"/>
  <c r="U31" i="16"/>
  <c r="T31" i="16"/>
  <c r="S31" i="16"/>
  <c r="R31" i="16"/>
  <c r="Q31" i="16"/>
  <c r="P31" i="16"/>
  <c r="O31" i="16"/>
  <c r="N31" i="16"/>
  <c r="M31" i="16"/>
  <c r="L31" i="16"/>
  <c r="K31" i="16"/>
  <c r="J31" i="16"/>
  <c r="I31" i="16"/>
  <c r="H31" i="16"/>
  <c r="G31" i="16"/>
  <c r="AB30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O30" i="16"/>
  <c r="N30" i="16"/>
  <c r="M30" i="16"/>
  <c r="L30" i="16"/>
  <c r="K30" i="16"/>
  <c r="J30" i="16"/>
  <c r="I30" i="16"/>
  <c r="H30" i="16"/>
  <c r="G30" i="16"/>
  <c r="AB29" i="16"/>
  <c r="AA29" i="16"/>
  <c r="Z29" i="16"/>
  <c r="Y2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AB28" i="16"/>
  <c r="AA28" i="16"/>
  <c r="Z28" i="16"/>
  <c r="Y28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AB27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I27" i="16"/>
  <c r="H27" i="16"/>
  <c r="G27" i="16"/>
  <c r="AB26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I26" i="16"/>
  <c r="H26" i="16"/>
  <c r="G26" i="16"/>
  <c r="AB25" i="16"/>
  <c r="AA25" i="16"/>
  <c r="Z25" i="16"/>
  <c r="Y25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AB23" i="16"/>
  <c r="AA23" i="16"/>
  <c r="Z23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AB22" i="16"/>
  <c r="AA22" i="16"/>
  <c r="Z22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AB21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AB20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AB18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AB17" i="16"/>
  <c r="AA17" i="16"/>
  <c r="Z17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AB16" i="16"/>
  <c r="AA16" i="16"/>
  <c r="Z16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AB15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AB14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AB12" i="16"/>
  <c r="AB45" i="16" s="1"/>
  <c r="AA12" i="16"/>
  <c r="Z12" i="16"/>
  <c r="Y12" i="16"/>
  <c r="X12" i="16"/>
  <c r="X45" i="16" s="1"/>
  <c r="W12" i="16"/>
  <c r="V12" i="16"/>
  <c r="U12" i="16"/>
  <c r="T12" i="16"/>
  <c r="T45" i="16" s="1"/>
  <c r="S12" i="16"/>
  <c r="R12" i="16"/>
  <c r="Q12" i="16"/>
  <c r="P12" i="16"/>
  <c r="P45" i="16" s="1"/>
  <c r="O12" i="16"/>
  <c r="N12" i="16"/>
  <c r="M12" i="16"/>
  <c r="L12" i="16"/>
  <c r="L45" i="16" s="1"/>
  <c r="K12" i="16"/>
  <c r="J12" i="16"/>
  <c r="I12" i="16"/>
  <c r="H12" i="16"/>
  <c r="H45" i="16" s="1"/>
  <c r="G12" i="16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AB12" i="15"/>
  <c r="AB45" i="15" s="1"/>
  <c r="AA12" i="15"/>
  <c r="Z12" i="15"/>
  <c r="Y12" i="15"/>
  <c r="X12" i="15"/>
  <c r="X45" i="15" s="1"/>
  <c r="W12" i="15"/>
  <c r="V12" i="15"/>
  <c r="U12" i="15"/>
  <c r="T12" i="15"/>
  <c r="T45" i="15" s="1"/>
  <c r="S12" i="15"/>
  <c r="R12" i="15"/>
  <c r="Q12" i="15"/>
  <c r="P12" i="15"/>
  <c r="P45" i="15" s="1"/>
  <c r="O12" i="15"/>
  <c r="N12" i="15"/>
  <c r="M12" i="15"/>
  <c r="L12" i="15"/>
  <c r="L45" i="15" s="1"/>
  <c r="K12" i="15"/>
  <c r="J12" i="15"/>
  <c r="I12" i="15"/>
  <c r="H12" i="15"/>
  <c r="H45" i="15" s="1"/>
  <c r="G12" i="15"/>
  <c r="AB44" i="14"/>
  <c r="AA44" i="14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AB42" i="14"/>
  <c r="AA42" i="14"/>
  <c r="Z42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AB41" i="14"/>
  <c r="AA41" i="14"/>
  <c r="Z41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AB40" i="14"/>
  <c r="AA40" i="14"/>
  <c r="Z40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AB39" i="14"/>
  <c r="AA39" i="14"/>
  <c r="Z39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AB38" i="14"/>
  <c r="AA38" i="14"/>
  <c r="Z38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AB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AB36" i="14"/>
  <c r="AA36" i="14"/>
  <c r="Z36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AB35" i="14"/>
  <c r="AA35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AB34" i="14"/>
  <c r="AA34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AB33" i="14"/>
  <c r="AA33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AB32" i="14"/>
  <c r="AA32" i="14"/>
  <c r="Z32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AB31" i="14"/>
  <c r="AA31" i="14"/>
  <c r="Z31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AB30" i="14"/>
  <c r="AA30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AB29" i="14"/>
  <c r="AA29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AB28" i="14"/>
  <c r="AA28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AB27" i="14"/>
  <c r="AA27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AB26" i="14"/>
  <c r="AA26" i="14"/>
  <c r="Z26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AB25" i="14"/>
  <c r="AA25" i="14"/>
  <c r="Z25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AB24" i="14"/>
  <c r="AA24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AB23" i="14"/>
  <c r="AA23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AB18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AB12" i="14"/>
  <c r="AB45" i="14" s="1"/>
  <c r="AA12" i="14"/>
  <c r="Z12" i="14"/>
  <c r="Y12" i="14"/>
  <c r="X12" i="14"/>
  <c r="X45" i="14" s="1"/>
  <c r="W12" i="14"/>
  <c r="V12" i="14"/>
  <c r="U12" i="14"/>
  <c r="T12" i="14"/>
  <c r="T45" i="14" s="1"/>
  <c r="S12" i="14"/>
  <c r="R12" i="14"/>
  <c r="Q12" i="14"/>
  <c r="P12" i="14"/>
  <c r="P45" i="14" s="1"/>
  <c r="O12" i="14"/>
  <c r="N12" i="14"/>
  <c r="M12" i="14"/>
  <c r="L12" i="14"/>
  <c r="L45" i="14" s="1"/>
  <c r="K12" i="14"/>
  <c r="J12" i="14"/>
  <c r="I12" i="14"/>
  <c r="H12" i="14"/>
  <c r="H45" i="14" s="1"/>
  <c r="G12" i="14"/>
  <c r="BE45" i="13"/>
  <c r="BD45" i="13"/>
  <c r="BC45" i="13"/>
  <c r="BB45" i="13"/>
  <c r="BA45" i="13"/>
  <c r="AZ45" i="13"/>
  <c r="AY45" i="13"/>
  <c r="AX45" i="13"/>
  <c r="AW45" i="13"/>
  <c r="AV45" i="13"/>
  <c r="AU45" i="13"/>
  <c r="AT45" i="13"/>
  <c r="AS45" i="13"/>
  <c r="AR45" i="13"/>
  <c r="AQ45" i="13"/>
  <c r="AP45" i="13"/>
  <c r="AO45" i="13"/>
  <c r="AN45" i="13"/>
  <c r="AM45" i="13"/>
  <c r="AL45" i="13"/>
  <c r="AK45" i="13"/>
  <c r="AJ45" i="13"/>
  <c r="AI45" i="13"/>
  <c r="AH45" i="13"/>
  <c r="AG45" i="13"/>
  <c r="AF45" i="13"/>
  <c r="AE45" i="13"/>
  <c r="AD45" i="13"/>
  <c r="AC45" i="13"/>
  <c r="AB44" i="13"/>
  <c r="AA44" i="13"/>
  <c r="Z44" i="13"/>
  <c r="Y44" i="13"/>
  <c r="X44" i="13"/>
  <c r="W44" i="13"/>
  <c r="V44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AB42" i="13"/>
  <c r="AA42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AB41" i="13"/>
  <c r="AA41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AB40" i="13"/>
  <c r="AA40" i="13"/>
  <c r="Z40" i="13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AB39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AB38" i="13"/>
  <c r="AA38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AB36" i="13"/>
  <c r="AA36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AB31" i="13"/>
  <c r="AA31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AB30" i="13"/>
  <c r="AA30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AB26" i="13"/>
  <c r="AA26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AB19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AB17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BE45" i="12"/>
  <c r="BD45" i="12"/>
  <c r="BC45" i="12"/>
  <c r="BB45" i="12"/>
  <c r="BA45" i="12"/>
  <c r="AZ45" i="12"/>
  <c r="AY45" i="12"/>
  <c r="AX45" i="12"/>
  <c r="AW45" i="12"/>
  <c r="AV45" i="12"/>
  <c r="AU45" i="12"/>
  <c r="AT45" i="12"/>
  <c r="AS45" i="12"/>
  <c r="AR45" i="12"/>
  <c r="AQ45" i="12"/>
  <c r="AP45" i="12"/>
  <c r="AO45" i="12"/>
  <c r="AN45" i="12"/>
  <c r="AM45" i="12"/>
  <c r="AL45" i="12"/>
  <c r="AK45" i="12"/>
  <c r="AJ45" i="12"/>
  <c r="AI45" i="12"/>
  <c r="AH45" i="12"/>
  <c r="AG45" i="12"/>
  <c r="AF45" i="12"/>
  <c r="AE45" i="12"/>
  <c r="AD45" i="12"/>
  <c r="AC45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AB12" i="12"/>
  <c r="AA12" i="12"/>
  <c r="Z12" i="12"/>
  <c r="Z45" i="12" s="1"/>
  <c r="Y12" i="12"/>
  <c r="X12" i="12"/>
  <c r="W12" i="12"/>
  <c r="V12" i="12"/>
  <c r="V45" i="12" s="1"/>
  <c r="U12" i="12"/>
  <c r="T12" i="12"/>
  <c r="S12" i="12"/>
  <c r="R12" i="12"/>
  <c r="R45" i="12" s="1"/>
  <c r="Q12" i="12"/>
  <c r="P12" i="12"/>
  <c r="O12" i="12"/>
  <c r="N12" i="12"/>
  <c r="N45" i="12" s="1"/>
  <c r="M12" i="12"/>
  <c r="L12" i="12"/>
  <c r="K12" i="12"/>
  <c r="J12" i="12"/>
  <c r="J45" i="12" s="1"/>
  <c r="I12" i="12"/>
  <c r="H12" i="12"/>
  <c r="G12" i="12"/>
  <c r="BE45" i="11"/>
  <c r="BD45" i="11"/>
  <c r="BC45" i="11"/>
  <c r="BB45" i="11"/>
  <c r="BA45" i="11"/>
  <c r="AZ45" i="11"/>
  <c r="AY45" i="11"/>
  <c r="AX45" i="11"/>
  <c r="AW45" i="11"/>
  <c r="AV45" i="11"/>
  <c r="AU45" i="11"/>
  <c r="AT45" i="11"/>
  <c r="AS45" i="11"/>
  <c r="AR45" i="11"/>
  <c r="AQ45" i="11"/>
  <c r="AP45" i="11"/>
  <c r="AO4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AB12" i="11"/>
  <c r="AA12" i="11"/>
  <c r="AA45" i="11" s="1"/>
  <c r="Z12" i="11"/>
  <c r="Y12" i="11"/>
  <c r="X12" i="11"/>
  <c r="W12" i="11"/>
  <c r="W45" i="11" s="1"/>
  <c r="V12" i="11"/>
  <c r="U12" i="11"/>
  <c r="T12" i="11"/>
  <c r="S12" i="11"/>
  <c r="S45" i="11" s="1"/>
  <c r="R12" i="11"/>
  <c r="Q12" i="11"/>
  <c r="P12" i="11"/>
  <c r="O12" i="11"/>
  <c r="O45" i="11" s="1"/>
  <c r="N12" i="11"/>
  <c r="M12" i="11"/>
  <c r="L12" i="11"/>
  <c r="K12" i="11"/>
  <c r="K45" i="11" s="1"/>
  <c r="J12" i="11"/>
  <c r="I12" i="11"/>
  <c r="H12" i="11"/>
  <c r="G12" i="11"/>
  <c r="G45" i="11" s="1"/>
  <c r="BE45" i="10"/>
  <c r="BD45" i="10"/>
  <c r="BC45" i="10"/>
  <c r="BB45" i="10"/>
  <c r="BA45" i="10"/>
  <c r="AZ45" i="10"/>
  <c r="AY45" i="10"/>
  <c r="AX45" i="10"/>
  <c r="AW45" i="10"/>
  <c r="AV45" i="10"/>
  <c r="AU45" i="10"/>
  <c r="AT45" i="10"/>
  <c r="AS45" i="10"/>
  <c r="AR45" i="10"/>
  <c r="AQ45" i="10"/>
  <c r="AP45" i="10"/>
  <c r="AO45" i="10"/>
  <c r="AN45" i="10"/>
  <c r="AM45" i="10"/>
  <c r="AL45" i="10"/>
  <c r="AK45" i="10"/>
  <c r="AJ45" i="10"/>
  <c r="AI45" i="10"/>
  <c r="AH45" i="10"/>
  <c r="AG45" i="10"/>
  <c r="AF45" i="10"/>
  <c r="AE45" i="10"/>
  <c r="AD45" i="10"/>
  <c r="AC45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AB12" i="10"/>
  <c r="AB45" i="10" s="1"/>
  <c r="AA12" i="10"/>
  <c r="Z12" i="10"/>
  <c r="Y12" i="10"/>
  <c r="X12" i="10"/>
  <c r="X45" i="10" s="1"/>
  <c r="W12" i="10"/>
  <c r="V12" i="10"/>
  <c r="U12" i="10"/>
  <c r="T12" i="10"/>
  <c r="T45" i="10" s="1"/>
  <c r="S12" i="10"/>
  <c r="R12" i="10"/>
  <c r="Q12" i="10"/>
  <c r="P12" i="10"/>
  <c r="P45" i="10" s="1"/>
  <c r="O12" i="10"/>
  <c r="N12" i="10"/>
  <c r="M12" i="10"/>
  <c r="L12" i="10"/>
  <c r="L45" i="10" s="1"/>
  <c r="K12" i="10"/>
  <c r="J12" i="10"/>
  <c r="I12" i="10"/>
  <c r="H12" i="10"/>
  <c r="H45" i="10" s="1"/>
  <c r="G12" i="10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AB12" i="9"/>
  <c r="AB45" i="9" s="1"/>
  <c r="AA12" i="9"/>
  <c r="Z12" i="9"/>
  <c r="Y12" i="9"/>
  <c r="X12" i="9"/>
  <c r="X45" i="9" s="1"/>
  <c r="W12" i="9"/>
  <c r="V12" i="9"/>
  <c r="U12" i="9"/>
  <c r="T12" i="9"/>
  <c r="T45" i="9" s="1"/>
  <c r="S12" i="9"/>
  <c r="R12" i="9"/>
  <c r="Q12" i="9"/>
  <c r="P12" i="9"/>
  <c r="P45" i="9" s="1"/>
  <c r="O12" i="9"/>
  <c r="N12" i="9"/>
  <c r="M12" i="9"/>
  <c r="L12" i="9"/>
  <c r="L45" i="9" s="1"/>
  <c r="K12" i="9"/>
  <c r="J12" i="9"/>
  <c r="I12" i="9"/>
  <c r="H12" i="9"/>
  <c r="H45" i="9" s="1"/>
  <c r="G12" i="9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AB12" i="8"/>
  <c r="AB45" i="8" s="1"/>
  <c r="AA12" i="8"/>
  <c r="Z12" i="8"/>
  <c r="Y12" i="8"/>
  <c r="X12" i="8"/>
  <c r="X45" i="8" s="1"/>
  <c r="W12" i="8"/>
  <c r="V12" i="8"/>
  <c r="U12" i="8"/>
  <c r="T12" i="8"/>
  <c r="T45" i="8" s="1"/>
  <c r="S12" i="8"/>
  <c r="R12" i="8"/>
  <c r="Q12" i="8"/>
  <c r="P12" i="8"/>
  <c r="P45" i="8" s="1"/>
  <c r="O12" i="8"/>
  <c r="N12" i="8"/>
  <c r="M12" i="8"/>
  <c r="L12" i="8"/>
  <c r="L45" i="8" s="1"/>
  <c r="K12" i="8"/>
  <c r="J12" i="8"/>
  <c r="I12" i="8"/>
  <c r="H12" i="8"/>
  <c r="H45" i="8" s="1"/>
  <c r="G12" i="8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AB12" i="7"/>
  <c r="AA12" i="7"/>
  <c r="AA45" i="7" s="1"/>
  <c r="Z12" i="7"/>
  <c r="Y12" i="7"/>
  <c r="X12" i="7"/>
  <c r="W12" i="7"/>
  <c r="W45" i="7" s="1"/>
  <c r="V12" i="7"/>
  <c r="U12" i="7"/>
  <c r="T12" i="7"/>
  <c r="S12" i="7"/>
  <c r="S45" i="7" s="1"/>
  <c r="R12" i="7"/>
  <c r="Q12" i="7"/>
  <c r="P12" i="7"/>
  <c r="O12" i="7"/>
  <c r="O45" i="7" s="1"/>
  <c r="N12" i="7"/>
  <c r="M12" i="7"/>
  <c r="L12" i="7"/>
  <c r="K12" i="7"/>
  <c r="K45" i="7" s="1"/>
  <c r="J12" i="7"/>
  <c r="I12" i="7"/>
  <c r="H12" i="7"/>
  <c r="G12" i="7"/>
  <c r="G45" i="7" s="1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AB12" i="6"/>
  <c r="AB45" i="6" s="1"/>
  <c r="AA12" i="6"/>
  <c r="Z12" i="6"/>
  <c r="Y12" i="6"/>
  <c r="X12" i="6"/>
  <c r="X45" i="6" s="1"/>
  <c r="W12" i="6"/>
  <c r="V12" i="6"/>
  <c r="U12" i="6"/>
  <c r="T12" i="6"/>
  <c r="T45" i="6" s="1"/>
  <c r="S12" i="6"/>
  <c r="R12" i="6"/>
  <c r="Q12" i="6"/>
  <c r="P12" i="6"/>
  <c r="P45" i="6" s="1"/>
  <c r="O12" i="6"/>
  <c r="N12" i="6"/>
  <c r="M12" i="6"/>
  <c r="L12" i="6"/>
  <c r="L45" i="6" s="1"/>
  <c r="K12" i="6"/>
  <c r="J12" i="6"/>
  <c r="I12" i="6"/>
  <c r="H12" i="6"/>
  <c r="H45" i="6" s="1"/>
  <c r="G12" i="6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AB12" i="5"/>
  <c r="AA12" i="5"/>
  <c r="Z12" i="5"/>
  <c r="Y12" i="5"/>
  <c r="Y45" i="5" s="1"/>
  <c r="X12" i="5"/>
  <c r="W12" i="5"/>
  <c r="V12" i="5"/>
  <c r="U12" i="5"/>
  <c r="U45" i="5" s="1"/>
  <c r="T12" i="5"/>
  <c r="S12" i="5"/>
  <c r="R12" i="5"/>
  <c r="Q12" i="5"/>
  <c r="Q45" i="5" s="1"/>
  <c r="P12" i="5"/>
  <c r="O12" i="5"/>
  <c r="N12" i="5"/>
  <c r="M12" i="5"/>
  <c r="M45" i="5" s="1"/>
  <c r="L12" i="5"/>
  <c r="K12" i="5"/>
  <c r="J12" i="5"/>
  <c r="I12" i="5"/>
  <c r="I45" i="5" s="1"/>
  <c r="H12" i="5"/>
  <c r="G12" i="5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AB12" i="4"/>
  <c r="AA12" i="4"/>
  <c r="Z12" i="4"/>
  <c r="Z45" i="4" s="1"/>
  <c r="Y12" i="4"/>
  <c r="X12" i="4"/>
  <c r="W12" i="4"/>
  <c r="V12" i="4"/>
  <c r="V45" i="4" s="1"/>
  <c r="U12" i="4"/>
  <c r="T12" i="4"/>
  <c r="S12" i="4"/>
  <c r="R12" i="4"/>
  <c r="R45" i="4" s="1"/>
  <c r="Q12" i="4"/>
  <c r="P12" i="4"/>
  <c r="O12" i="4"/>
  <c r="N12" i="4"/>
  <c r="N45" i="4" s="1"/>
  <c r="M12" i="4"/>
  <c r="L12" i="4"/>
  <c r="K12" i="4"/>
  <c r="J12" i="4"/>
  <c r="J45" i="4" s="1"/>
  <c r="I12" i="4"/>
  <c r="H12" i="4"/>
  <c r="G12" i="4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AB12" i="3"/>
  <c r="AA12" i="3"/>
  <c r="Z12" i="3"/>
  <c r="Y12" i="3"/>
  <c r="Y45" i="3" s="1"/>
  <c r="X12" i="3"/>
  <c r="W12" i="3"/>
  <c r="V12" i="3"/>
  <c r="U12" i="3"/>
  <c r="U45" i="3" s="1"/>
  <c r="T12" i="3"/>
  <c r="S12" i="3"/>
  <c r="R12" i="3"/>
  <c r="Q12" i="3"/>
  <c r="Q45" i="3" s="1"/>
  <c r="P12" i="3"/>
  <c r="O12" i="3"/>
  <c r="N12" i="3"/>
  <c r="M12" i="3"/>
  <c r="M45" i="3" s="1"/>
  <c r="L12" i="3"/>
  <c r="K12" i="3"/>
  <c r="J12" i="3"/>
  <c r="I12" i="3"/>
  <c r="I45" i="3" s="1"/>
  <c r="H12" i="3"/>
  <c r="G12" i="3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AB12" i="2"/>
  <c r="AA12" i="2"/>
  <c r="Z12" i="2"/>
  <c r="Z45" i="2" s="1"/>
  <c r="Y12" i="2"/>
  <c r="Y45" i="2" s="1"/>
  <c r="X12" i="2"/>
  <c r="W12" i="2"/>
  <c r="V12" i="2"/>
  <c r="V45" i="2" s="1"/>
  <c r="U12" i="2"/>
  <c r="U45" i="2" s="1"/>
  <c r="T12" i="2"/>
  <c r="S12" i="2"/>
  <c r="R12" i="2"/>
  <c r="R45" i="2" s="1"/>
  <c r="Q12" i="2"/>
  <c r="Q45" i="2" s="1"/>
  <c r="P12" i="2"/>
  <c r="O12" i="2"/>
  <c r="N12" i="2"/>
  <c r="N45" i="2" s="1"/>
  <c r="M12" i="2"/>
  <c r="M45" i="2" s="1"/>
  <c r="L12" i="2"/>
  <c r="K12" i="2"/>
  <c r="J12" i="2"/>
  <c r="J45" i="2" s="1"/>
  <c r="I12" i="2"/>
  <c r="I45" i="2" s="1"/>
  <c r="H12" i="2"/>
  <c r="G12" i="2"/>
  <c r="K45" i="2" l="1"/>
  <c r="W45" i="2"/>
  <c r="O45" i="3"/>
  <c r="AA45" i="3"/>
  <c r="G45" i="4"/>
  <c r="S45" i="4"/>
  <c r="V45" i="5"/>
  <c r="U45" i="6"/>
  <c r="L45" i="7"/>
  <c r="AB45" i="7"/>
  <c r="V45" i="7"/>
  <c r="I45" i="8"/>
  <c r="M45" i="8"/>
  <c r="Q45" i="8"/>
  <c r="U45" i="8"/>
  <c r="Y45" i="8"/>
  <c r="I45" i="9"/>
  <c r="M45" i="9"/>
  <c r="Q45" i="9"/>
  <c r="U45" i="9"/>
  <c r="G45" i="2"/>
  <c r="O45" i="2"/>
  <c r="S45" i="2"/>
  <c r="AA45" i="2"/>
  <c r="G45" i="3"/>
  <c r="K45" i="3"/>
  <c r="S45" i="3"/>
  <c r="W45" i="3"/>
  <c r="K45" i="4"/>
  <c r="O45" i="4"/>
  <c r="W45" i="4"/>
  <c r="AA45" i="4"/>
  <c r="J45" i="5"/>
  <c r="N45" i="5"/>
  <c r="R45" i="5"/>
  <c r="Z45" i="5"/>
  <c r="I45" i="6"/>
  <c r="M45" i="6"/>
  <c r="Q45" i="6"/>
  <c r="Y45" i="6"/>
  <c r="H45" i="7"/>
  <c r="P45" i="7"/>
  <c r="T45" i="7"/>
  <c r="X45" i="7"/>
  <c r="J45" i="7"/>
  <c r="N45" i="7"/>
  <c r="R43" i="7"/>
  <c r="Z43" i="7"/>
  <c r="H45" i="2"/>
  <c r="L45" i="2"/>
  <c r="P45" i="2"/>
  <c r="T45" i="2"/>
  <c r="X45" i="2"/>
  <c r="AB45" i="2"/>
  <c r="H45" i="3"/>
  <c r="L45" i="3"/>
  <c r="P45" i="3"/>
  <c r="T45" i="3"/>
  <c r="X45" i="3"/>
  <c r="AB45" i="3"/>
  <c r="G45" i="5"/>
  <c r="K45" i="5"/>
  <c r="O45" i="5"/>
  <c r="S45" i="5"/>
  <c r="W45" i="5"/>
  <c r="AA45" i="5"/>
  <c r="J45" i="6"/>
  <c r="N45" i="6"/>
  <c r="R45" i="6"/>
  <c r="V45" i="6"/>
  <c r="Z45" i="6"/>
  <c r="I45" i="7"/>
  <c r="M45" i="7"/>
  <c r="Q45" i="7"/>
  <c r="U45" i="7"/>
  <c r="Y45" i="7"/>
  <c r="J45" i="8"/>
  <c r="N45" i="8"/>
  <c r="R45" i="8"/>
  <c r="V45" i="8"/>
  <c r="Z45" i="8"/>
  <c r="J45" i="9"/>
  <c r="N45" i="9"/>
  <c r="R45" i="9"/>
  <c r="V45" i="9"/>
  <c r="Z45" i="9"/>
  <c r="I45" i="11"/>
  <c r="M45" i="11"/>
  <c r="Q45" i="11"/>
  <c r="U45" i="11"/>
  <c r="Y45" i="11"/>
  <c r="H45" i="12"/>
  <c r="L45" i="12"/>
  <c r="P45" i="12"/>
  <c r="T45" i="12"/>
  <c r="X45" i="12"/>
  <c r="AB45" i="12"/>
  <c r="G45" i="13"/>
  <c r="K45" i="13"/>
  <c r="O45" i="13"/>
  <c r="S45" i="13"/>
  <c r="W45" i="13"/>
  <c r="AA45" i="13"/>
  <c r="J45" i="14"/>
  <c r="N45" i="14"/>
  <c r="R45" i="14"/>
  <c r="V45" i="14"/>
  <c r="Z45" i="14"/>
  <c r="J45" i="15"/>
  <c r="N45" i="15"/>
  <c r="R45" i="15"/>
  <c r="V45" i="15"/>
  <c r="J45" i="16"/>
  <c r="N45" i="16"/>
  <c r="R45" i="16"/>
  <c r="V45" i="16"/>
  <c r="Z45" i="16"/>
  <c r="I45" i="17"/>
  <c r="M45" i="17"/>
  <c r="Q45" i="17"/>
  <c r="U45" i="17"/>
  <c r="Y45" i="17"/>
  <c r="H45" i="18"/>
  <c r="L45" i="18"/>
  <c r="P45" i="18"/>
  <c r="T45" i="18"/>
  <c r="X45" i="18"/>
  <c r="AB45" i="18"/>
  <c r="G45" i="19"/>
  <c r="K45" i="19"/>
  <c r="O45" i="19"/>
  <c r="S45" i="19"/>
  <c r="W45" i="19"/>
  <c r="AA45" i="19"/>
  <c r="S43" i="21"/>
  <c r="W43" i="21"/>
  <c r="AA43" i="21"/>
  <c r="Y45" i="9"/>
  <c r="I45" i="10"/>
  <c r="M45" i="10"/>
  <c r="Q45" i="10"/>
  <c r="U45" i="10"/>
  <c r="Y45" i="10"/>
  <c r="H45" i="11"/>
  <c r="L45" i="11"/>
  <c r="P45" i="11"/>
  <c r="T45" i="11"/>
  <c r="X45" i="11"/>
  <c r="AB45" i="11"/>
  <c r="G45" i="12"/>
  <c r="K45" i="12"/>
  <c r="O45" i="12"/>
  <c r="S45" i="12"/>
  <c r="W45" i="12"/>
  <c r="AA45" i="12"/>
  <c r="J45" i="13"/>
  <c r="N45" i="13"/>
  <c r="R45" i="13"/>
  <c r="V45" i="13"/>
  <c r="Z45" i="13"/>
  <c r="I45" i="14"/>
  <c r="M45" i="14"/>
  <c r="Q45" i="14"/>
  <c r="U45" i="14"/>
  <c r="Y45" i="14"/>
  <c r="I45" i="15"/>
  <c r="M45" i="15"/>
  <c r="Q45" i="15"/>
  <c r="U45" i="15"/>
  <c r="Y45" i="15"/>
  <c r="I45" i="16"/>
  <c r="M45" i="16"/>
  <c r="Q45" i="16"/>
  <c r="U45" i="16"/>
  <c r="Y45" i="16"/>
  <c r="H45" i="17"/>
  <c r="L45" i="17"/>
  <c r="P45" i="17"/>
  <c r="T45" i="17"/>
  <c r="X45" i="17"/>
  <c r="AB45" i="17"/>
  <c r="G45" i="18"/>
  <c r="K45" i="18"/>
  <c r="O45" i="18"/>
  <c r="S45" i="18"/>
  <c r="W45" i="18"/>
  <c r="AA45" i="18"/>
  <c r="J45" i="19"/>
  <c r="N45" i="19"/>
  <c r="R45" i="19"/>
  <c r="V45" i="19"/>
  <c r="Z45" i="19"/>
  <c r="V43" i="23"/>
  <c r="Z43" i="23"/>
  <c r="AC43" i="20"/>
  <c r="U43" i="20"/>
  <c r="Y43" i="20"/>
  <c r="H45" i="19"/>
  <c r="L45" i="19"/>
  <c r="P45" i="19"/>
  <c r="T45" i="19"/>
  <c r="X45" i="19"/>
  <c r="AB45" i="19"/>
  <c r="I45" i="18"/>
  <c r="M45" i="18"/>
  <c r="Q45" i="18"/>
  <c r="U45" i="18"/>
  <c r="Y45" i="18"/>
  <c r="J45" i="17"/>
  <c r="N45" i="17"/>
  <c r="R45" i="17"/>
  <c r="V45" i="17"/>
  <c r="Z45" i="17"/>
  <c r="G45" i="16"/>
  <c r="K45" i="16"/>
  <c r="O45" i="16"/>
  <c r="S45" i="16"/>
  <c r="W45" i="16"/>
  <c r="AA45" i="16"/>
  <c r="Z45" i="15"/>
  <c r="G45" i="15"/>
  <c r="K45" i="15"/>
  <c r="O45" i="15"/>
  <c r="S45" i="15"/>
  <c r="W45" i="15"/>
  <c r="AA45" i="15"/>
  <c r="G45" i="14"/>
  <c r="K45" i="14"/>
  <c r="O45" i="14"/>
  <c r="S45" i="14"/>
  <c r="W45" i="14"/>
  <c r="AA45" i="14"/>
  <c r="H45" i="13"/>
  <c r="L45" i="13"/>
  <c r="P45" i="13"/>
  <c r="T45" i="13"/>
  <c r="X45" i="13"/>
  <c r="AB45" i="13"/>
  <c r="I45" i="13"/>
  <c r="M45" i="13"/>
  <c r="Q45" i="13"/>
  <c r="U45" i="13"/>
  <c r="Y45" i="13"/>
  <c r="I45" i="12"/>
  <c r="M45" i="12"/>
  <c r="Q45" i="12"/>
  <c r="U45" i="12"/>
  <c r="Y45" i="12"/>
  <c r="J45" i="11"/>
  <c r="N45" i="11"/>
  <c r="R45" i="11"/>
  <c r="V45" i="11"/>
  <c r="Z45" i="11"/>
  <c r="J45" i="10"/>
  <c r="N45" i="10"/>
  <c r="R45" i="10"/>
  <c r="V45" i="10"/>
  <c r="Z45" i="10"/>
  <c r="G45" i="10"/>
  <c r="K45" i="10"/>
  <c r="O45" i="10"/>
  <c r="S45" i="10"/>
  <c r="W45" i="10"/>
  <c r="AA45" i="10"/>
  <c r="G45" i="9"/>
  <c r="K45" i="9"/>
  <c r="O45" i="9"/>
  <c r="S45" i="9"/>
  <c r="W45" i="9"/>
  <c r="AA45" i="9"/>
  <c r="G45" i="8"/>
  <c r="K45" i="8"/>
  <c r="O45" i="8"/>
  <c r="S45" i="8"/>
  <c r="W45" i="8"/>
  <c r="AA45" i="8"/>
  <c r="G45" i="6"/>
  <c r="K45" i="6"/>
  <c r="O45" i="6"/>
  <c r="S45" i="6"/>
  <c r="W45" i="6"/>
  <c r="AA45" i="6"/>
  <c r="H45" i="5"/>
  <c r="L45" i="5"/>
  <c r="P45" i="5"/>
  <c r="T45" i="5"/>
  <c r="X45" i="5"/>
  <c r="AB45" i="5"/>
  <c r="H45" i="4"/>
  <c r="L45" i="4"/>
  <c r="P45" i="4"/>
  <c r="T45" i="4"/>
  <c r="X45" i="4"/>
  <c r="AB45" i="4"/>
  <c r="I45" i="4"/>
  <c r="M45" i="4"/>
  <c r="Q45" i="4"/>
  <c r="U45" i="4"/>
  <c r="Y45" i="4"/>
  <c r="J45" i="3"/>
  <c r="N45" i="3"/>
  <c r="R45" i="3"/>
  <c r="V45" i="3"/>
  <c r="Z45" i="3"/>
  <c r="AA43" i="23"/>
  <c r="R43" i="23"/>
  <c r="Q12" i="23"/>
  <c r="S43" i="23"/>
  <c r="W43" i="23"/>
  <c r="T43" i="23"/>
  <c r="X43" i="23"/>
  <c r="AB43" i="23"/>
  <c r="U43" i="23"/>
  <c r="U44" i="23" s="1"/>
  <c r="Y43" i="23"/>
  <c r="Y44" i="23" s="1"/>
  <c r="AC12" i="23"/>
  <c r="O43" i="22"/>
  <c r="N12" i="22"/>
  <c r="S43" i="22"/>
  <c r="P43" i="22"/>
  <c r="T43" i="22"/>
  <c r="X43" i="22"/>
  <c r="AB43" i="22"/>
  <c r="W43" i="22"/>
  <c r="Q43" i="22"/>
  <c r="U43" i="22"/>
  <c r="Y43" i="22"/>
  <c r="AC12" i="22"/>
  <c r="R43" i="22"/>
  <c r="V43" i="22"/>
  <c r="Z43" i="22"/>
  <c r="AA43" i="22"/>
  <c r="U43" i="21"/>
  <c r="Y43" i="21"/>
  <c r="AC43" i="21"/>
  <c r="R43" i="21"/>
  <c r="V43" i="21"/>
  <c r="Z43" i="21"/>
  <c r="Z44" i="21" s="1"/>
  <c r="AD12" i="21"/>
  <c r="T43" i="21"/>
  <c r="X43" i="21"/>
  <c r="AB43" i="21"/>
  <c r="R43" i="20"/>
  <c r="V43" i="20"/>
  <c r="Z43" i="20"/>
  <c r="AD12" i="20"/>
  <c r="T43" i="20"/>
  <c r="X43" i="20"/>
  <c r="AB43" i="20"/>
  <c r="AB44" i="20" s="1"/>
  <c r="S43" i="20"/>
  <c r="W43" i="20"/>
  <c r="W44" i="20" s="1"/>
  <c r="AA43" i="20"/>
  <c r="N43" i="7"/>
  <c r="N44" i="7" s="1"/>
  <c r="G43" i="7"/>
  <c r="K43" i="7"/>
  <c r="O43" i="7"/>
  <c r="S43" i="7"/>
  <c r="S44" i="7" s="1"/>
  <c r="W43" i="7"/>
  <c r="AA43" i="7"/>
  <c r="Z44" i="7" s="1"/>
  <c r="J43" i="7"/>
  <c r="V43" i="7"/>
  <c r="R45" i="7"/>
  <c r="Z45" i="7"/>
  <c r="H43" i="7"/>
  <c r="L43" i="7"/>
  <c r="L44" i="7" s="1"/>
  <c r="P43" i="7"/>
  <c r="T43" i="7"/>
  <c r="X43" i="7"/>
  <c r="AB43" i="7"/>
  <c r="AB44" i="7" s="1"/>
  <c r="I43" i="7"/>
  <c r="M43" i="7"/>
  <c r="Q43" i="7"/>
  <c r="Q44" i="7" s="1"/>
  <c r="U43" i="7"/>
  <c r="U44" i="7" s="1"/>
  <c r="Y43" i="7"/>
  <c r="S44" i="23" l="1"/>
  <c r="J44" i="7"/>
  <c r="AA44" i="20"/>
  <c r="T44" i="21"/>
  <c r="X44" i="23"/>
  <c r="T44" i="20"/>
  <c r="S44" i="22"/>
  <c r="Y44" i="7"/>
  <c r="Y44" i="21"/>
  <c r="W44" i="23"/>
  <c r="AA44" i="23"/>
  <c r="AA44" i="22"/>
  <c r="W44" i="22"/>
  <c r="P44" i="22"/>
  <c r="X44" i="21"/>
  <c r="Z44" i="20"/>
  <c r="X44" i="20"/>
  <c r="I44" i="7"/>
  <c r="P44" i="7"/>
  <c r="W44" i="7"/>
  <c r="G44" i="7"/>
  <c r="V44" i="23"/>
  <c r="AC43" i="23"/>
  <c r="AD12" i="23"/>
  <c r="Q43" i="23"/>
  <c r="Q44" i="23" s="1"/>
  <c r="P12" i="23"/>
  <c r="G48" i="23"/>
  <c r="T44" i="23"/>
  <c r="R44" i="23"/>
  <c r="Z44" i="23"/>
  <c r="AC43" i="22"/>
  <c r="AB44" i="22" s="1"/>
  <c r="AD12" i="22"/>
  <c r="Z44" i="22"/>
  <c r="Y44" i="22"/>
  <c r="G48" i="22"/>
  <c r="V44" i="22"/>
  <c r="U44" i="22"/>
  <c r="X44" i="22"/>
  <c r="N43" i="22"/>
  <c r="N44" i="22" s="1"/>
  <c r="M12" i="22"/>
  <c r="R44" i="22"/>
  <c r="Q44" i="22"/>
  <c r="T44" i="22"/>
  <c r="O44" i="22"/>
  <c r="G48" i="21"/>
  <c r="V44" i="21"/>
  <c r="R44" i="21"/>
  <c r="Q43" i="21"/>
  <c r="AD43" i="21"/>
  <c r="AE12" i="21"/>
  <c r="W44" i="21"/>
  <c r="U44" i="21"/>
  <c r="AB44" i="21"/>
  <c r="S44" i="21"/>
  <c r="AA44" i="21"/>
  <c r="S44" i="20"/>
  <c r="Y44" i="20"/>
  <c r="G48" i="20"/>
  <c r="V44" i="20"/>
  <c r="U44" i="20"/>
  <c r="R44" i="20"/>
  <c r="Q43" i="20"/>
  <c r="AD43" i="20"/>
  <c r="AE12" i="20"/>
  <c r="V44" i="7"/>
  <c r="X44" i="7"/>
  <c r="H44" i="7"/>
  <c r="O44" i="7"/>
  <c r="M44" i="7"/>
  <c r="T44" i="7"/>
  <c r="AA44" i="7"/>
  <c r="K44" i="7"/>
  <c r="R44" i="7"/>
  <c r="AD43" i="23" l="1"/>
  <c r="AC44" i="23" s="1"/>
  <c r="AE12" i="23"/>
  <c r="P43" i="23"/>
  <c r="P44" i="23" s="1"/>
  <c r="O12" i="23"/>
  <c r="AB44" i="23"/>
  <c r="AD43" i="22"/>
  <c r="AC44" i="22" s="1"/>
  <c r="AE12" i="22"/>
  <c r="M43" i="22"/>
  <c r="M44" i="22" s="1"/>
  <c r="L12" i="22"/>
  <c r="AE43" i="21"/>
  <c r="AD44" i="21" s="1"/>
  <c r="AF12" i="21"/>
  <c r="Q44" i="21"/>
  <c r="P43" i="21"/>
  <c r="AC44" i="21"/>
  <c r="AC44" i="20"/>
  <c r="Q44" i="20"/>
  <c r="P43" i="20"/>
  <c r="AE43" i="20"/>
  <c r="AF12" i="20"/>
  <c r="AE43" i="23" l="1"/>
  <c r="AD44" i="23" s="1"/>
  <c r="AF12" i="23"/>
  <c r="O43" i="23"/>
  <c r="O44" i="23" s="1"/>
  <c r="N12" i="23"/>
  <c r="L43" i="22"/>
  <c r="L44" i="22" s="1"/>
  <c r="K12" i="22"/>
  <c r="AE43" i="22"/>
  <c r="AF12" i="22"/>
  <c r="AF43" i="21"/>
  <c r="AG12" i="21"/>
  <c r="P44" i="21"/>
  <c r="O43" i="21"/>
  <c r="AE44" i="21"/>
  <c r="P44" i="20"/>
  <c r="O43" i="20"/>
  <c r="AF43" i="20"/>
  <c r="AG12" i="20"/>
  <c r="AD44" i="20"/>
  <c r="AF43" i="23" l="1"/>
  <c r="AE44" i="23" s="1"/>
  <c r="AG12" i="23"/>
  <c r="M12" i="23"/>
  <c r="N43" i="23"/>
  <c r="N44" i="23" s="1"/>
  <c r="AF43" i="22"/>
  <c r="AG12" i="22"/>
  <c r="AE44" i="22"/>
  <c r="K43" i="22"/>
  <c r="K44" i="22" s="1"/>
  <c r="J12" i="22"/>
  <c r="AD44" i="22"/>
  <c r="O44" i="21"/>
  <c r="N43" i="21"/>
  <c r="AG43" i="21"/>
  <c r="AH12" i="21"/>
  <c r="AG43" i="20"/>
  <c r="AF44" i="20" s="1"/>
  <c r="AH12" i="20"/>
  <c r="O44" i="20"/>
  <c r="N43" i="20"/>
  <c r="AE44" i="20"/>
  <c r="AG43" i="23" l="1"/>
  <c r="AF44" i="23" s="1"/>
  <c r="AH12" i="23"/>
  <c r="L12" i="23"/>
  <c r="M43" i="23"/>
  <c r="M44" i="23" s="1"/>
  <c r="AG43" i="22"/>
  <c r="AH12" i="22"/>
  <c r="J43" i="22"/>
  <c r="J44" i="22" s="1"/>
  <c r="I12" i="22"/>
  <c r="AF44" i="22"/>
  <c r="AH43" i="21"/>
  <c r="AG44" i="21" s="1"/>
  <c r="AI12" i="21"/>
  <c r="N44" i="21"/>
  <c r="M43" i="21"/>
  <c r="AF44" i="21"/>
  <c r="AH43" i="20"/>
  <c r="AG44" i="20" s="1"/>
  <c r="AI12" i="20"/>
  <c r="N44" i="20"/>
  <c r="M43" i="20"/>
  <c r="AH43" i="23" l="1"/>
  <c r="AG44" i="23" s="1"/>
  <c r="AI12" i="23"/>
  <c r="L43" i="23"/>
  <c r="L44" i="23" s="1"/>
  <c r="K12" i="23"/>
  <c r="I43" i="22"/>
  <c r="I44" i="22" s="1"/>
  <c r="H12" i="22"/>
  <c r="AH43" i="22"/>
  <c r="AI12" i="22"/>
  <c r="AI43" i="21"/>
  <c r="AJ12" i="21"/>
  <c r="M44" i="21"/>
  <c r="L43" i="21"/>
  <c r="AH44" i="21"/>
  <c r="M44" i="20"/>
  <c r="L43" i="20"/>
  <c r="AI43" i="20"/>
  <c r="AJ12" i="20"/>
  <c r="K43" i="23" l="1"/>
  <c r="K44" i="23" s="1"/>
  <c r="J12" i="23"/>
  <c r="AI43" i="23"/>
  <c r="AJ12" i="23"/>
  <c r="AI43" i="22"/>
  <c r="AJ12" i="22"/>
  <c r="AH44" i="22"/>
  <c r="H43" i="22"/>
  <c r="H44" i="22" s="1"/>
  <c r="G12" i="22"/>
  <c r="G43" i="22" s="1"/>
  <c r="AG44" i="22"/>
  <c r="K43" i="21"/>
  <c r="L44" i="21"/>
  <c r="AJ43" i="21"/>
  <c r="AK12" i="21"/>
  <c r="L44" i="20"/>
  <c r="K43" i="20"/>
  <c r="AJ43" i="20"/>
  <c r="AK12" i="20"/>
  <c r="AH44" i="20"/>
  <c r="AJ43" i="23" l="1"/>
  <c r="AK12" i="23"/>
  <c r="J43" i="23"/>
  <c r="J44" i="23" s="1"/>
  <c r="I12" i="23"/>
  <c r="AI44" i="23"/>
  <c r="AH44" i="23"/>
  <c r="AJ43" i="22"/>
  <c r="AI44" i="22" s="1"/>
  <c r="AK12" i="22"/>
  <c r="G44" i="22"/>
  <c r="AK43" i="21"/>
  <c r="AJ44" i="21" s="1"/>
  <c r="AL12" i="21"/>
  <c r="AI44" i="21"/>
  <c r="J43" i="21"/>
  <c r="K44" i="21"/>
  <c r="J43" i="20"/>
  <c r="K44" i="20"/>
  <c r="AK43" i="20"/>
  <c r="AL12" i="20"/>
  <c r="AI44" i="20"/>
  <c r="I43" i="23" l="1"/>
  <c r="I44" i="23" s="1"/>
  <c r="H12" i="23"/>
  <c r="AK43" i="23"/>
  <c r="AL12" i="23"/>
  <c r="AK43" i="22"/>
  <c r="AL12" i="22"/>
  <c r="AJ44" i="22"/>
  <c r="J44" i="21"/>
  <c r="I43" i="21"/>
  <c r="AL43" i="21"/>
  <c r="AM12" i="21"/>
  <c r="J44" i="20"/>
  <c r="I43" i="20"/>
  <c r="AL43" i="20"/>
  <c r="AM12" i="20"/>
  <c r="AJ44" i="20"/>
  <c r="AL43" i="23" l="1"/>
  <c r="AM12" i="23"/>
  <c r="H43" i="23"/>
  <c r="H44" i="23" s="1"/>
  <c r="G12" i="23"/>
  <c r="G43" i="23" s="1"/>
  <c r="G44" i="23" s="1"/>
  <c r="AK44" i="23"/>
  <c r="AJ44" i="23"/>
  <c r="AL43" i="22"/>
  <c r="AK44" i="22" s="1"/>
  <c r="AM12" i="22"/>
  <c r="AM43" i="21"/>
  <c r="AN12" i="21"/>
  <c r="I44" i="21"/>
  <c r="H43" i="21"/>
  <c r="AL44" i="21"/>
  <c r="AK44" i="21"/>
  <c r="I44" i="20"/>
  <c r="H43" i="20"/>
  <c r="AM43" i="20"/>
  <c r="AN12" i="20"/>
  <c r="AK44" i="20"/>
  <c r="AM43" i="23" l="1"/>
  <c r="AL44" i="23" s="1"/>
  <c r="AN12" i="23"/>
  <c r="AM43" i="22"/>
  <c r="AL44" i="22" s="1"/>
  <c r="AN12" i="22"/>
  <c r="H44" i="21"/>
  <c r="G43" i="21"/>
  <c r="G44" i="21" s="1"/>
  <c r="AN43" i="21"/>
  <c r="AO12" i="21"/>
  <c r="H44" i="20"/>
  <c r="G43" i="20"/>
  <c r="G44" i="20" s="1"/>
  <c r="AN43" i="20"/>
  <c r="AO12" i="20"/>
  <c r="AL44" i="20"/>
  <c r="AN43" i="23" l="1"/>
  <c r="AM44" i="23" s="1"/>
  <c r="AO12" i="23"/>
  <c r="AN43" i="22"/>
  <c r="AM44" i="22" s="1"/>
  <c r="AO12" i="22"/>
  <c r="AO43" i="21"/>
  <c r="AN44" i="21" s="1"/>
  <c r="AP12" i="21"/>
  <c r="AM44" i="21"/>
  <c r="AO43" i="20"/>
  <c r="AP12" i="20"/>
  <c r="AM44" i="20"/>
  <c r="AO43" i="23" l="1"/>
  <c r="AN44" i="23" s="1"/>
  <c r="AP12" i="23"/>
  <c r="AO43" i="22"/>
  <c r="AN44" i="22" s="1"/>
  <c r="AP12" i="22"/>
  <c r="AP43" i="21"/>
  <c r="AO44" i="21" s="1"/>
  <c r="AQ12" i="21"/>
  <c r="AP43" i="20"/>
  <c r="AO44" i="20" s="1"/>
  <c r="AQ12" i="20"/>
  <c r="AN44" i="20"/>
  <c r="AP43" i="23" l="1"/>
  <c r="AO44" i="23" s="1"/>
  <c r="AQ12" i="23"/>
  <c r="AP43" i="22"/>
  <c r="AO44" i="22" s="1"/>
  <c r="AQ12" i="22"/>
  <c r="AQ43" i="21"/>
  <c r="AP44" i="21" s="1"/>
  <c r="AR12" i="21"/>
  <c r="AQ43" i="20"/>
  <c r="AP44" i="20" s="1"/>
  <c r="AR12" i="20"/>
  <c r="AQ43" i="23" l="1"/>
  <c r="AP44" i="23" s="1"/>
  <c r="AR12" i="23"/>
  <c r="AQ43" i="22"/>
  <c r="AP44" i="22" s="1"/>
  <c r="AR12" i="22"/>
  <c r="AR43" i="21"/>
  <c r="AQ44" i="21" s="1"/>
  <c r="AS12" i="21"/>
  <c r="AR43" i="20"/>
  <c r="AQ44" i="20" s="1"/>
  <c r="AS12" i="20"/>
  <c r="AR43" i="23" l="1"/>
  <c r="AQ44" i="23" s="1"/>
  <c r="AS12" i="23"/>
  <c r="AR43" i="22"/>
  <c r="AQ44" i="22" s="1"/>
  <c r="AS12" i="22"/>
  <c r="AS43" i="21"/>
  <c r="AR44" i="21" s="1"/>
  <c r="AT12" i="21"/>
  <c r="AS43" i="20"/>
  <c r="AR44" i="20" s="1"/>
  <c r="AT12" i="20"/>
  <c r="AT12" i="23" l="1"/>
  <c r="AS43" i="23"/>
  <c r="AR44" i="23" s="1"/>
  <c r="AS43" i="22"/>
  <c r="AR44" i="22" s="1"/>
  <c r="AT12" i="22"/>
  <c r="AU12" i="21"/>
  <c r="AT43" i="21"/>
  <c r="AT43" i="20"/>
  <c r="AS44" i="20" s="1"/>
  <c r="AU12" i="20"/>
  <c r="AT43" i="23" l="1"/>
  <c r="AU12" i="23"/>
  <c r="AU12" i="22"/>
  <c r="AT43" i="22"/>
  <c r="AS44" i="22" s="1"/>
  <c r="AS44" i="21"/>
  <c r="AV12" i="21"/>
  <c r="AU43" i="21"/>
  <c r="AU43" i="20"/>
  <c r="AT44" i="20" s="1"/>
  <c r="AV12" i="20"/>
  <c r="AU43" i="23" l="1"/>
  <c r="AT44" i="23" s="1"/>
  <c r="AV12" i="23"/>
  <c r="AS44" i="23"/>
  <c r="AU43" i="22"/>
  <c r="AV12" i="22"/>
  <c r="AV43" i="21"/>
  <c r="AW12" i="21"/>
  <c r="AT44" i="21"/>
  <c r="AV43" i="20"/>
  <c r="AW12" i="20"/>
  <c r="AU44" i="20"/>
  <c r="AV43" i="23" l="1"/>
  <c r="AU44" i="23" s="1"/>
  <c r="AW12" i="23"/>
  <c r="AV43" i="22"/>
  <c r="AU44" i="22" s="1"/>
  <c r="AW12" i="22"/>
  <c r="AT44" i="22"/>
  <c r="AW43" i="21"/>
  <c r="AV44" i="21" s="1"/>
  <c r="AX12" i="21"/>
  <c r="AU44" i="21"/>
  <c r="AW43" i="20"/>
  <c r="AV44" i="20" s="1"/>
  <c r="AX12" i="20"/>
  <c r="AW43" i="23" l="1"/>
  <c r="AV44" i="23" s="1"/>
  <c r="AX12" i="23"/>
  <c r="AW43" i="22"/>
  <c r="AV44" i="22" s="1"/>
  <c r="AX12" i="22"/>
  <c r="AX43" i="21"/>
  <c r="AW44" i="21" s="1"/>
  <c r="AY12" i="21"/>
  <c r="AX43" i="20"/>
  <c r="AW44" i="20" s="1"/>
  <c r="AY12" i="20"/>
  <c r="AX43" i="23" l="1"/>
  <c r="AW44" i="23" s="1"/>
  <c r="AY12" i="23"/>
  <c r="AX43" i="22"/>
  <c r="AW44" i="22" s="1"/>
  <c r="AY12" i="22"/>
  <c r="AY43" i="21"/>
  <c r="AX44" i="21" s="1"/>
  <c r="AZ12" i="21"/>
  <c r="AY43" i="20"/>
  <c r="AX44" i="20" s="1"/>
  <c r="AZ12" i="20"/>
  <c r="AY43" i="23" l="1"/>
  <c r="AX44" i="23" s="1"/>
  <c r="AZ12" i="23"/>
  <c r="AY43" i="22"/>
  <c r="AX44" i="22" s="1"/>
  <c r="AZ12" i="22"/>
  <c r="AZ43" i="21"/>
  <c r="AY44" i="21" s="1"/>
  <c r="BA12" i="21"/>
  <c r="AZ43" i="20"/>
  <c r="AY44" i="20" s="1"/>
  <c r="BA12" i="20"/>
  <c r="AZ43" i="23" l="1"/>
  <c r="BA12" i="23"/>
  <c r="AY44" i="23"/>
  <c r="AZ43" i="22"/>
  <c r="AY44" i="22" s="1"/>
  <c r="BA12" i="22"/>
  <c r="BA43" i="21"/>
  <c r="AZ44" i="21" s="1"/>
  <c r="BB12" i="21"/>
  <c r="BA43" i="20"/>
  <c r="AZ44" i="20" s="1"/>
  <c r="BB12" i="20"/>
  <c r="BA43" i="23" l="1"/>
  <c r="AZ44" i="23" s="1"/>
  <c r="BB12" i="23"/>
  <c r="BA43" i="22"/>
  <c r="AZ44" i="22" s="1"/>
  <c r="BB12" i="22"/>
  <c r="BB43" i="21"/>
  <c r="BA44" i="21" s="1"/>
  <c r="BC12" i="21"/>
  <c r="BB43" i="20"/>
  <c r="BA44" i="20" s="1"/>
  <c r="BC12" i="20"/>
  <c r="BB43" i="23" l="1"/>
  <c r="BA44" i="23" s="1"/>
  <c r="BC12" i="23"/>
  <c r="BB43" i="22"/>
  <c r="BA44" i="22" s="1"/>
  <c r="BC12" i="22"/>
  <c r="BC43" i="21"/>
  <c r="BB44" i="21" s="1"/>
  <c r="BD12" i="21"/>
  <c r="BC43" i="20"/>
  <c r="BB44" i="20" s="1"/>
  <c r="BD12" i="20"/>
  <c r="BC43" i="23" l="1"/>
  <c r="BB44" i="23" s="1"/>
  <c r="BD12" i="23"/>
  <c r="BC43" i="22"/>
  <c r="BB44" i="22" s="1"/>
  <c r="BD12" i="22"/>
  <c r="BD43" i="21"/>
  <c r="BC44" i="21" s="1"/>
  <c r="BE12" i="21"/>
  <c r="BE43" i="21" s="1"/>
  <c r="BE44" i="21" s="1"/>
  <c r="BD43" i="20"/>
  <c r="BC44" i="20" s="1"/>
  <c r="BE12" i="20"/>
  <c r="BE43" i="20" s="1"/>
  <c r="BE44" i="20" s="1"/>
  <c r="BD43" i="23" l="1"/>
  <c r="BC44" i="23" s="1"/>
  <c r="BE12" i="23"/>
  <c r="BE43" i="23" s="1"/>
  <c r="BD43" i="22"/>
  <c r="BC44" i="22" s="1"/>
  <c r="BE12" i="22"/>
  <c r="BE43" i="22" s="1"/>
  <c r="BD44" i="21"/>
  <c r="BD44" i="20"/>
  <c r="BD44" i="23" l="1"/>
  <c r="BD44" i="22"/>
</calcChain>
</file>

<file path=xl/sharedStrings.xml><?xml version="1.0" encoding="utf-8"?>
<sst xmlns="http://schemas.openxmlformats.org/spreadsheetml/2006/main" count="5034" uniqueCount="133">
  <si>
    <t xml:space="preserve">Portable batt. POM (tonnes) </t>
  </si>
  <si>
    <t>BattKey</t>
  </si>
  <si>
    <t>LiRechargable</t>
  </si>
  <si>
    <t>Application</t>
  </si>
  <si>
    <t>cameras/games</t>
  </si>
  <si>
    <t>Historic data</t>
  </si>
  <si>
    <t>Data from Source</t>
  </si>
  <si>
    <t>Future prediction</t>
  </si>
  <si>
    <t>Stock/Flow ID</t>
  </si>
  <si>
    <t>Reference</t>
  </si>
  <si>
    <t>Substance_main_parent</t>
  </si>
  <si>
    <t>Unit</t>
  </si>
  <si>
    <t>additionalSpecification</t>
  </si>
  <si>
    <t>Location</t>
  </si>
  <si>
    <t>POM</t>
  </si>
  <si>
    <t>Mg</t>
  </si>
  <si>
    <t>camerasAndGames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</si>
  <si>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</si>
  <si>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</si>
  <si>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</si>
  <si>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</si>
  <si>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</si>
  <si>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</si>
  <si>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</si>
  <si>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</si>
  <si>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</si>
  <si>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</si>
  <si>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</si>
  <si>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</si>
  <si>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</si>
  <si>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</si>
  <si>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</si>
  <si>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 xml:space="preserve">Italy 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</si>
  <si>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</si>
  <si>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</si>
  <si>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</si>
  <si>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</si>
  <si>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</si>
  <si>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</si>
  <si>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</si>
  <si>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</si>
  <si>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</si>
  <si>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</si>
  <si>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</si>
  <si>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</si>
  <si>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</si>
  <si>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</si>
  <si>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UK</t>
  </si>
  <si>
    <t>SUMME</t>
  </si>
  <si>
    <t>CAGR</t>
  </si>
  <si>
    <t>CHECK</t>
  </si>
  <si>
    <t>Calculated by market assumption for Li rechargeable-batteries</t>
  </si>
  <si>
    <t xml:space="preserve">Future predictions </t>
  </si>
  <si>
    <t>battLiRechargable</t>
  </si>
  <si>
    <t>cell phones</t>
  </si>
  <si>
    <t>cellPhones</t>
  </si>
  <si>
    <t>cordlessTools</t>
  </si>
  <si>
    <t>portablePC</t>
  </si>
  <si>
    <t>tablets</t>
  </si>
  <si>
    <t>othersPortable</t>
  </si>
  <si>
    <t>portable PCs</t>
  </si>
  <si>
    <t>battPb</t>
  </si>
  <si>
    <t>Share of battery types</t>
  </si>
  <si>
    <t>Battery type share lead-acid</t>
  </si>
  <si>
    <t>Weighted Average</t>
  </si>
  <si>
    <t>BAU Scenario</t>
  </si>
  <si>
    <t>Calculated by market assumption for Lead acid-batteries</t>
  </si>
  <si>
    <t>CAGR (2015-2020)</t>
  </si>
  <si>
    <t>battZn</t>
  </si>
  <si>
    <t>Battery type share zinc-based</t>
  </si>
  <si>
    <t>Calculated by market assumption for Zn-batteries</t>
  </si>
  <si>
    <t>Future predictions 2% market growth</t>
  </si>
  <si>
    <t>battLiPrimary</t>
  </si>
  <si>
    <t>Battery type share Li-primary</t>
  </si>
  <si>
    <t>Calculated by market assumption for Li primary-batteries</t>
  </si>
  <si>
    <t>battOther</t>
  </si>
  <si>
    <t xml:space="preserve">Battery type share other </t>
  </si>
  <si>
    <t>Calculated by market assumption for other batteries</t>
  </si>
  <si>
    <t>battNiMH</t>
  </si>
  <si>
    <t>battNiCd</t>
  </si>
  <si>
    <t>battLiRechargeable</t>
  </si>
  <si>
    <t>EU27+4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</si>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</sst>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indexed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rgb="FFF6F6F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9" fontId="0" fillId="0" borderId="0" xfId="1" applyNumberFormat="1" applyFont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Protection="1">
      <protection locked="0"/>
    </xf>
    <xf numFmtId="2" fontId="0" fillId="6" borderId="0" xfId="0" applyNumberFormat="1" applyFill="1" applyAlignment="1">
      <alignment horizontal="center"/>
    </xf>
    <xf numFmtId="0" fontId="0" fillId="7" borderId="0" xfId="0" applyFill="1"/>
    <xf numFmtId="0" fontId="0" fillId="0" borderId="0" xfId="0" applyNumberFormat="1"/>
    <xf numFmtId="2" fontId="0" fillId="7" borderId="0" xfId="0" applyNumberFormat="1" applyFill="1" applyAlignment="1">
      <alignment horizontal="center"/>
    </xf>
    <xf numFmtId="10" fontId="0" fillId="0" borderId="0" xfId="1" applyNumberFormat="1" applyFont="1"/>
    <xf numFmtId="0" fontId="0" fillId="8" borderId="0" xfId="0" applyFill="1" applyAlignment="1">
      <alignment horizontal="center"/>
    </xf>
    <xf numFmtId="2" fontId="0" fillId="0" borderId="0" xfId="0" applyNumberFormat="1"/>
    <xf numFmtId="0" fontId="0" fillId="6" borderId="0" xfId="0" applyFill="1"/>
    <xf numFmtId="0" fontId="0" fillId="0" borderId="0" xfId="0" applyFill="1"/>
    <xf numFmtId="0" fontId="0" fillId="9" borderId="0" xfId="0" applyFill="1" applyAlignment="1">
      <alignment horizontal="center"/>
    </xf>
    <xf numFmtId="0" fontId="2" fillId="0" borderId="0" xfId="0" applyFont="1" applyProtection="1">
      <protection locked="0"/>
    </xf>
    <xf numFmtId="0" fontId="0" fillId="0" borderId="0" xfId="0" applyFill="1" applyAlignment="1">
      <alignment horizontal="center"/>
    </xf>
    <xf numFmtId="0" fontId="0" fillId="10" borderId="0" xfId="0" applyFill="1"/>
    <xf numFmtId="0" fontId="3" fillId="11" borderId="0" xfId="2" applyFill="1" applyAlignment="1">
      <alignment horizontal="center"/>
    </xf>
    <xf numFmtId="0" fontId="3" fillId="11" borderId="0" xfId="2" applyFill="1"/>
    <xf numFmtId="0" fontId="3" fillId="0" borderId="0" xfId="2" applyFill="1"/>
    <xf numFmtId="10" fontId="1" fillId="0" borderId="0" xfId="3" applyNumberFormat="1" applyFont="1" applyAlignment="1">
      <alignment horizontal="center"/>
    </xf>
    <xf numFmtId="0" fontId="0" fillId="12" borderId="0" xfId="0" applyFill="1" applyAlignment="1">
      <alignment horizontal="left"/>
    </xf>
    <xf numFmtId="0" fontId="0" fillId="0" borderId="0" xfId="0" applyFill="1" applyAlignment="1">
      <alignment horizontal="left"/>
    </xf>
    <xf numFmtId="10" fontId="0" fillId="12" borderId="0" xfId="1" applyNumberFormat="1" applyFont="1" applyFill="1" applyAlignment="1">
      <alignment horizontal="center"/>
    </xf>
    <xf numFmtId="10" fontId="1" fillId="12" borderId="0" xfId="3" applyNumberFormat="1" applyFont="1" applyFill="1" applyAlignment="1">
      <alignment horizontal="center"/>
    </xf>
    <xf numFmtId="10" fontId="0" fillId="12" borderId="0" xfId="1" applyNumberFormat="1" applyFont="1" applyFill="1"/>
    <xf numFmtId="2" fontId="0" fillId="0" borderId="0" xfId="0" applyNumberFormat="1" applyAlignment="1">
      <alignment horizontal="center"/>
    </xf>
    <xf numFmtId="0" fontId="0" fillId="13" borderId="0" xfId="0" applyFill="1" applyAlignment="1">
      <alignment horizontal="center"/>
    </xf>
    <xf numFmtId="10" fontId="0" fillId="13" borderId="0" xfId="1" applyNumberFormat="1" applyFont="1" applyFill="1"/>
    <xf numFmtId="0" fontId="0" fillId="13" borderId="0" xfId="0" applyFill="1"/>
    <xf numFmtId="164" fontId="1" fillId="0" borderId="0" xfId="3" applyNumberFormat="1" applyFont="1" applyAlignment="1">
      <alignment horizontal="center"/>
    </xf>
    <xf numFmtId="10" fontId="0" fillId="12" borderId="0" xfId="1" applyNumberFormat="1" applyFont="1" applyFill="1" applyBorder="1" applyAlignment="1">
      <alignment horizontal="center"/>
    </xf>
    <xf numFmtId="10" fontId="0" fillId="0" borderId="0" xfId="1" applyNumberFormat="1" applyFont="1" applyFill="1" applyAlignment="1">
      <alignment horizontal="center"/>
    </xf>
    <xf numFmtId="10" fontId="0" fillId="0" borderId="0" xfId="1" applyNumberFormat="1" applyFont="1" applyFill="1" applyBorder="1" applyAlignment="1">
      <alignment horizontal="center"/>
    </xf>
    <xf numFmtId="10" fontId="0" fillId="0" borderId="0" xfId="1" applyNumberFormat="1" applyFont="1" applyFill="1"/>
    <xf numFmtId="9" fontId="3" fillId="0" borderId="0" xfId="1" applyNumberFormat="1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1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5" borderId="0" xfId="0" quotePrefix="1" applyFill="1"/>
  </cellXfs>
  <cellStyles count="4">
    <cellStyle name="Prozent" xfId="1" builtinId="5"/>
    <cellStyle name="Prozent 2" xfId="3" xr:uid="{5043E235-55E9-4EEE-AC06-1986DE1FA0E2}"/>
    <cellStyle name="Standard" xfId="0" builtinId="0"/>
    <cellStyle name="Standard 3" xfId="2" xr:uid="{3D36BC27-BD7A-4741-97B3-F3DCA13429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Other batteries EU POM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'others portable_Portables Other'!$G$11:$AB$11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'others portable_Portables Other'!$G$43:$AB$43</c:f>
              <c:numCache>
                <c:formatCode>0.00</c:formatCode>
                <c:ptCount val="22"/>
                <c:pt idx="0">
                  <c:v>96.923806685238503</c:v>
                </c:pt>
                <c:pt idx="1">
                  <c:v>98.862282818943285</c:v>
                </c:pt>
                <c:pt idx="2">
                  <c:v>100.83952847532217</c:v>
                </c:pt>
                <c:pt idx="3">
                  <c:v>102.85631904482858</c:v>
                </c:pt>
                <c:pt idx="4">
                  <c:v>104.91344542572514</c:v>
                </c:pt>
                <c:pt idx="5">
                  <c:v>107.01171433423966</c:v>
                </c:pt>
                <c:pt idx="6">
                  <c:v>109.15194862092447</c:v>
                </c:pt>
                <c:pt idx="7">
                  <c:v>111.33498759334296</c:v>
                </c:pt>
                <c:pt idx="8">
                  <c:v>113.56168734520983</c:v>
                </c:pt>
                <c:pt idx="9">
                  <c:v>115.83292109211402</c:v>
                </c:pt>
                <c:pt idx="10">
                  <c:v>118.14957951395628</c:v>
                </c:pt>
                <c:pt idx="11">
                  <c:v>120.51257110423539</c:v>
                </c:pt>
                <c:pt idx="12">
                  <c:v>296.45064429122812</c:v>
                </c:pt>
                <c:pt idx="13">
                  <c:v>1621.3671047981372</c:v>
                </c:pt>
                <c:pt idx="14">
                  <c:v>1587.7837691982377</c:v>
                </c:pt>
                <c:pt idx="15">
                  <c:v>1234.8557441018875</c:v>
                </c:pt>
                <c:pt idx="16">
                  <c:v>187.60667544736296</c:v>
                </c:pt>
                <c:pt idx="17">
                  <c:v>431.33513468659032</c:v>
                </c:pt>
                <c:pt idx="18">
                  <c:v>445.13382951428639</c:v>
                </c:pt>
                <c:pt idx="19">
                  <c:v>494.54243933232152</c:v>
                </c:pt>
                <c:pt idx="20">
                  <c:v>408.55350616369901</c:v>
                </c:pt>
                <c:pt idx="21">
                  <c:v>1090.0761020935652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0-4557-BD85-63B737830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078048"/>
        <c:axId val="1860024016"/>
      </c:lineChart>
      <c:catAx>
        <c:axId val="185607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0024016"/>
        <c:crosses val="autoZero"/>
        <c:auto val="1"/>
        <c:lblAlgn val="ctr"/>
        <c:lblOffset val="100"/>
        <c:noMultiLvlLbl val="0"/>
      </c:catAx>
      <c:valAx>
        <c:axId val="18600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607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Tablets_NiMH!$G$11:$AB$11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Tablets_NiMH!$G$43:$AB$43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C-4DFD-9DE5-7C0D5485D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PortablePCs_NiMH!$G$11:$AB$11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PortablePCs_NiMH!$G$43:$AB$43</c:f>
              <c:numCache>
                <c:formatCode>General</c:formatCode>
                <c:ptCount val="22"/>
                <c:pt idx="0">
                  <c:v>36.16969860196842</c:v>
                </c:pt>
                <c:pt idx="1">
                  <c:v>51.670998002812034</c:v>
                </c:pt>
                <c:pt idx="2">
                  <c:v>73.815711432588628</c:v>
                </c:pt>
                <c:pt idx="3">
                  <c:v>127.26846798722177</c:v>
                </c:pt>
                <c:pt idx="4">
                  <c:v>131.20460617239357</c:v>
                </c:pt>
                <c:pt idx="5">
                  <c:v>161.98099527455994</c:v>
                </c:pt>
                <c:pt idx="6">
                  <c:v>199.97653737599992</c:v>
                </c:pt>
                <c:pt idx="7">
                  <c:v>259.7097887999999</c:v>
                </c:pt>
                <c:pt idx="8">
                  <c:v>337.28543999999988</c:v>
                </c:pt>
                <c:pt idx="9">
                  <c:v>396.80639999999988</c:v>
                </c:pt>
                <c:pt idx="10">
                  <c:v>413.33999999999992</c:v>
                </c:pt>
                <c:pt idx="11">
                  <c:v>497.99999999999994</c:v>
                </c:pt>
                <c:pt idx="12">
                  <c:v>600</c:v>
                </c:pt>
                <c:pt idx="13">
                  <c:v>200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6-4B03-9B02-069E23DB5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'Cordless Tools_NiMH'!$G$11:$AB$11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'Cordless Tools_NiMH'!$G$43:$AB$43</c:f>
              <c:numCache>
                <c:formatCode>General</c:formatCode>
                <c:ptCount val="22"/>
                <c:pt idx="0">
                  <c:v>148.05866401956246</c:v>
                </c:pt>
                <c:pt idx="1">
                  <c:v>155.85122528374998</c:v>
                </c:pt>
                <c:pt idx="2">
                  <c:v>164.05392135131578</c:v>
                </c:pt>
                <c:pt idx="3">
                  <c:v>172.68833826454295</c:v>
                </c:pt>
                <c:pt idx="4">
                  <c:v>181.77719817320309</c:v>
                </c:pt>
                <c:pt idx="5">
                  <c:v>191.34441912968748</c:v>
                </c:pt>
                <c:pt idx="6">
                  <c:v>201.41517803124998</c:v>
                </c:pt>
                <c:pt idx="7">
                  <c:v>212.01597687499998</c:v>
                </c:pt>
                <c:pt idx="8">
                  <c:v>223.17471249999997</c:v>
                </c:pt>
                <c:pt idx="9">
                  <c:v>234.92074999999997</c:v>
                </c:pt>
                <c:pt idx="10">
                  <c:v>247.285</c:v>
                </c:pt>
                <c:pt idx="11">
                  <c:v>260.3</c:v>
                </c:pt>
                <c:pt idx="12">
                  <c:v>274</c:v>
                </c:pt>
                <c:pt idx="13">
                  <c:v>70.40000000000002</c:v>
                </c:pt>
                <c:pt idx="14">
                  <c:v>74</c:v>
                </c:pt>
                <c:pt idx="15">
                  <c:v>74.40000000000002</c:v>
                </c:pt>
                <c:pt idx="16">
                  <c:v>80</c:v>
                </c:pt>
                <c:pt idx="17">
                  <c:v>112.00000000000001</c:v>
                </c:pt>
                <c:pt idx="18">
                  <c:v>109.2</c:v>
                </c:pt>
                <c:pt idx="19">
                  <c:v>156</c:v>
                </c:pt>
                <c:pt idx="20">
                  <c:v>78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95-4522-BAEA-70C4C028A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cellphones_NiMH!$G$11:$AB$11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cellphones_NiMH!$G$43:$AB$43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B-48DB-B091-250188C50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'cameras games_NiMH'!$G$11:$AB$11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'cameras games_NiMH'!$G$43:$AB$43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6-4606-A0CC-591F2DA2D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'others portables_NiCd'!$G$11:$AB$11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'others portables_NiCd'!$G$43:$AB$43</c:f>
              <c:numCache>
                <c:formatCode>General</c:formatCode>
                <c:ptCount val="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F-43FA-AC4C-7220F02D7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Tablets_NiCd!$G$11:$AB$11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Tablets_NiCd!$G$43:$AB$43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F-4DCA-970A-577DC1771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PortablePCs_NiCd!$G$11:$AB$11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PortablePCs_NiCd!$G$43:$AB$43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D-4CE4-93F6-BE2106829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'Cordless Tools_NiCd'!$G$11:$AB$11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'Cordless Tools_NiCd'!$G$43:$AB$43</c:f>
              <c:numCache>
                <c:formatCode>General</c:formatCode>
                <c:ptCount val="22"/>
                <c:pt idx="0">
                  <c:v>2811.0535707914223</c:v>
                </c:pt>
                <c:pt idx="1">
                  <c:v>2959.003758727813</c:v>
                </c:pt>
                <c:pt idx="2">
                  <c:v>3114.7407986608559</c:v>
                </c:pt>
                <c:pt idx="3">
                  <c:v>3278.6745249061646</c:v>
                </c:pt>
                <c:pt idx="4">
                  <c:v>3451.2363420064889</c:v>
                </c:pt>
                <c:pt idx="5">
                  <c:v>3632.8803600068309</c:v>
                </c:pt>
                <c:pt idx="6">
                  <c:v>3824.0845894808745</c:v>
                </c:pt>
                <c:pt idx="7">
                  <c:v>4025.3521994535522</c:v>
                </c:pt>
                <c:pt idx="8">
                  <c:v>4237.2128415300549</c:v>
                </c:pt>
                <c:pt idx="9">
                  <c:v>4460.2240437158471</c:v>
                </c:pt>
                <c:pt idx="10">
                  <c:v>4694.9726775956287</c:v>
                </c:pt>
                <c:pt idx="11">
                  <c:v>4942.0765027322404</c:v>
                </c:pt>
                <c:pt idx="12">
                  <c:v>5202.1857923497273</c:v>
                </c:pt>
                <c:pt idx="13">
                  <c:v>4371.5846994535523</c:v>
                </c:pt>
                <c:pt idx="14">
                  <c:v>3666.6666666666665</c:v>
                </c:pt>
                <c:pt idx="15">
                  <c:v>1777.7777777777776</c:v>
                </c:pt>
                <c:pt idx="16">
                  <c:v>1466.6666666666665</c:v>
                </c:pt>
                <c:pt idx="17">
                  <c:v>733.33333333333326</c:v>
                </c:pt>
                <c:pt idx="18">
                  <c:v>293.33333333333331</c:v>
                </c:pt>
                <c:pt idx="19">
                  <c:v>210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E-4DF2-AC8A-DEB734F4B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cellphones_NiCd!$G$11:$AB$11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cellphones_NiCd!$G$43:$AB$43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7-47E0-B294-351C1082D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Other batteries EU POM BAU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'others portable_Portables Other'!$G$11:$BE$11</c:f>
              <c:strCach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strCache>
            </c:strRef>
          </c:cat>
          <c:val>
            <c:numRef>
              <c:f>'others portable_Portables Other'!$G$43:$BE$43</c:f>
              <c:numCache>
                <c:formatCode>0.00</c:formatCode>
                <c:ptCount val="51"/>
                <c:pt idx="0">
                  <c:v>96.923806685238503</c:v>
                </c:pt>
                <c:pt idx="1">
                  <c:v>98.862282818943285</c:v>
                </c:pt>
                <c:pt idx="2">
                  <c:v>100.83952847532217</c:v>
                </c:pt>
                <c:pt idx="3">
                  <c:v>102.85631904482858</c:v>
                </c:pt>
                <c:pt idx="4">
                  <c:v>104.91344542572514</c:v>
                </c:pt>
                <c:pt idx="5">
                  <c:v>107.01171433423966</c:v>
                </c:pt>
                <c:pt idx="6">
                  <c:v>109.15194862092447</c:v>
                </c:pt>
                <c:pt idx="7">
                  <c:v>111.33498759334296</c:v>
                </c:pt>
                <c:pt idx="8">
                  <c:v>113.56168734520983</c:v>
                </c:pt>
                <c:pt idx="9">
                  <c:v>115.83292109211402</c:v>
                </c:pt>
                <c:pt idx="10">
                  <c:v>118.14957951395628</c:v>
                </c:pt>
                <c:pt idx="11">
                  <c:v>120.51257110423539</c:v>
                </c:pt>
                <c:pt idx="12">
                  <c:v>296.45064429122812</c:v>
                </c:pt>
                <c:pt idx="13">
                  <c:v>1621.3671047981372</c:v>
                </c:pt>
                <c:pt idx="14">
                  <c:v>1587.7837691982377</c:v>
                </c:pt>
                <c:pt idx="15">
                  <c:v>1234.8557441018875</c:v>
                </c:pt>
                <c:pt idx="16">
                  <c:v>187.60667544736296</c:v>
                </c:pt>
                <c:pt idx="17">
                  <c:v>431.33513468659032</c:v>
                </c:pt>
                <c:pt idx="18">
                  <c:v>445.13382951428639</c:v>
                </c:pt>
                <c:pt idx="19">
                  <c:v>494.54243933232152</c:v>
                </c:pt>
                <c:pt idx="20">
                  <c:v>408.55350616369901</c:v>
                </c:pt>
                <c:pt idx="21">
                  <c:v>1090.0761020935652</c:v>
                </c:pt>
                <c:pt idx="22">
                  <c:v>1111.8776241354362</c:v>
                </c:pt>
                <c:pt idx="23">
                  <c:v>1134.1151766181451</c:v>
                </c:pt>
                <c:pt idx="24">
                  <c:v>1156.7974801505081</c:v>
                </c:pt>
                <c:pt idx="25">
                  <c:v>1179.9334297535181</c:v>
                </c:pt>
                <c:pt idx="26">
                  <c:v>1203.5320983485888</c:v>
                </c:pt>
                <c:pt idx="27">
                  <c:v>1227.6027403155604</c:v>
                </c:pt>
                <c:pt idx="28">
                  <c:v>1252.154795121872</c:v>
                </c:pt>
                <c:pt idx="29">
                  <c:v>1277.197891024309</c:v>
                </c:pt>
                <c:pt idx="30">
                  <c:v>1328.2858066652816</c:v>
                </c:pt>
                <c:pt idx="31">
                  <c:v>1381.4172389318926</c:v>
                </c:pt>
                <c:pt idx="32">
                  <c:v>1436.6739284891682</c:v>
                </c:pt>
                <c:pt idx="33">
                  <c:v>1494.1408856287351</c:v>
                </c:pt>
                <c:pt idx="34">
                  <c:v>1553.9065210538845</c:v>
                </c:pt>
                <c:pt idx="35">
                  <c:v>1616.06278189604</c:v>
                </c:pt>
                <c:pt idx="36">
                  <c:v>1680.7052931718813</c:v>
                </c:pt>
                <c:pt idx="37">
                  <c:v>1747.9335048987566</c:v>
                </c:pt>
                <c:pt idx="38">
                  <c:v>1817.8508450947068</c:v>
                </c:pt>
                <c:pt idx="39">
                  <c:v>1890.5648788984952</c:v>
                </c:pt>
                <c:pt idx="40">
                  <c:v>2003.9987716324047</c:v>
                </c:pt>
                <c:pt idx="41">
                  <c:v>2124.2386979303492</c:v>
                </c:pt>
                <c:pt idx="42">
                  <c:v>2251.69301980617</c:v>
                </c:pt>
                <c:pt idx="43">
                  <c:v>2386.7946009945404</c:v>
                </c:pt>
                <c:pt idx="44">
                  <c:v>2530.0022770542128</c:v>
                </c:pt>
                <c:pt idx="45">
                  <c:v>2681.8024136774657</c:v>
                </c:pt>
                <c:pt idx="46">
                  <c:v>2842.7105584981141</c:v>
                </c:pt>
                <c:pt idx="47">
                  <c:v>3013.2731920080009</c:v>
                </c:pt>
                <c:pt idx="48">
                  <c:v>3194.0695835284805</c:v>
                </c:pt>
                <c:pt idx="49">
                  <c:v>3385.7137585401897</c:v>
                </c:pt>
                <c:pt idx="50">
                  <c:v>3588.8565840526012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4-42E6-BE76-0605E3736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523135"/>
        <c:axId val="1878166719"/>
      </c:lineChart>
      <c:catAx>
        <c:axId val="198352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8166719"/>
        <c:crosses val="autoZero"/>
        <c:auto val="1"/>
        <c:lblAlgn val="ctr"/>
        <c:lblOffset val="100"/>
        <c:noMultiLvlLbl val="0"/>
      </c:catAx>
      <c:valAx>
        <c:axId val="187816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352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'cameras games_NiCd'!$G$11:$AB$11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'cameras games_NiCd'!$G$43:$AB$43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4-4486-870D-362DF0D63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'others portables_LiRechargable'!$G$11:$AB$11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'others portables_LiRechargable'!$G$43:$AB$43</c:f>
              <c:numCache>
                <c:formatCode>0.00</c:formatCode>
                <c:ptCount val="22"/>
                <c:pt idx="0">
                  <c:v>-577.88777388059282</c:v>
                </c:pt>
                <c:pt idx="1">
                  <c:v>-578.0692685062146</c:v>
                </c:pt>
                <c:pt idx="2">
                  <c:v>-428.03326419660516</c:v>
                </c:pt>
                <c:pt idx="3">
                  <c:v>-93.796142737820887</c:v>
                </c:pt>
                <c:pt idx="4">
                  <c:v>2477.6861038927082</c:v>
                </c:pt>
                <c:pt idx="5">
                  <c:v>3036.4171154807818</c:v>
                </c:pt>
                <c:pt idx="6">
                  <c:v>3217.1703004560723</c:v>
                </c:pt>
                <c:pt idx="7">
                  <c:v>3670.0690337939841</c:v>
                </c:pt>
                <c:pt idx="8">
                  <c:v>6741.2402204216869</c:v>
                </c:pt>
                <c:pt idx="9">
                  <c:v>-1358.9926938804597</c:v>
                </c:pt>
                <c:pt idx="10">
                  <c:v>7983.9580611148122</c:v>
                </c:pt>
                <c:pt idx="11">
                  <c:v>11930.337363883938</c:v>
                </c:pt>
                <c:pt idx="12">
                  <c:v>5875.411819224475</c:v>
                </c:pt>
                <c:pt idx="13">
                  <c:v>1193.7959006814981</c:v>
                </c:pt>
                <c:pt idx="14">
                  <c:v>2964.1292159974992</c:v>
                </c:pt>
                <c:pt idx="15">
                  <c:v>4599.3923596821551</c:v>
                </c:pt>
                <c:pt idx="16">
                  <c:v>10820.434261364895</c:v>
                </c:pt>
                <c:pt idx="17">
                  <c:v>18416.160934609557</c:v>
                </c:pt>
                <c:pt idx="18">
                  <c:v>18607.274120189268</c:v>
                </c:pt>
                <c:pt idx="19">
                  <c:v>25744.033839830343</c:v>
                </c:pt>
                <c:pt idx="20">
                  <c:v>36321.10973106962</c:v>
                </c:pt>
                <c:pt idx="21">
                  <c:v>41607.749161268621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A-4E70-83C5-4CA239431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Tablets_LiRechargable!$G$11:$AB$11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Tablets_LiRechargable!$G$43:$AB$43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255.20833333333331</c:v>
                </c:pt>
                <c:pt idx="9">
                  <c:v>510.41666666666663</c:v>
                </c:pt>
                <c:pt idx="10">
                  <c:v>1020.8333333333333</c:v>
                </c:pt>
                <c:pt idx="11">
                  <c:v>2041.6666666666665</c:v>
                </c:pt>
                <c:pt idx="12">
                  <c:v>4083.333333333333</c:v>
                </c:pt>
                <c:pt idx="13">
                  <c:v>6079.9999999999991</c:v>
                </c:pt>
                <c:pt idx="14">
                  <c:v>7272.7272727272712</c:v>
                </c:pt>
                <c:pt idx="15">
                  <c:v>7155.5555555555575</c:v>
                </c:pt>
                <c:pt idx="16">
                  <c:v>6388.8888888888896</c:v>
                </c:pt>
                <c:pt idx="17">
                  <c:v>5351.3513513513508</c:v>
                </c:pt>
                <c:pt idx="18">
                  <c:v>4253.333333333333</c:v>
                </c:pt>
                <c:pt idx="19">
                  <c:v>4029.4736842105258</c:v>
                </c:pt>
                <c:pt idx="20">
                  <c:v>3828</c:v>
                </c:pt>
                <c:pt idx="21">
                  <c:v>4029.4736842105258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4-40FF-ABC6-7049C6362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PortablePCs_LiRechargab!$G$11:$AB$11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PortablePCs_LiRechargab!$G$43:$AB$43</c:f>
              <c:numCache>
                <c:formatCode>General</c:formatCode>
                <c:ptCount val="22"/>
                <c:pt idx="0">
                  <c:v>918.47591125831877</c:v>
                </c:pt>
                <c:pt idx="1">
                  <c:v>1312.1084446547411</c:v>
                </c:pt>
                <c:pt idx="2">
                  <c:v>1874.4406352210588</c:v>
                </c:pt>
                <c:pt idx="3">
                  <c:v>3231.7941986569981</c:v>
                </c:pt>
                <c:pt idx="4">
                  <c:v>3331.7465965536062</c:v>
                </c:pt>
                <c:pt idx="5">
                  <c:v>4113.2674031526003</c:v>
                </c:pt>
                <c:pt idx="6">
                  <c:v>5078.1079051266661</c:v>
                </c:pt>
                <c:pt idx="7">
                  <c:v>6594.9453313333324</c:v>
                </c:pt>
                <c:pt idx="8">
                  <c:v>8564.8640666666652</c:v>
                </c:pt>
                <c:pt idx="9">
                  <c:v>10076.310666666666</c:v>
                </c:pt>
                <c:pt idx="10">
                  <c:v>10496.156944444445</c:v>
                </c:pt>
                <c:pt idx="11">
                  <c:v>12645.972222222223</c:v>
                </c:pt>
                <c:pt idx="12">
                  <c:v>15236.111111111111</c:v>
                </c:pt>
                <c:pt idx="13">
                  <c:v>13733.333333333332</c:v>
                </c:pt>
                <c:pt idx="14">
                  <c:v>12000</c:v>
                </c:pt>
                <c:pt idx="15">
                  <c:v>10988.888888888889</c:v>
                </c:pt>
                <c:pt idx="16">
                  <c:v>10988.888888888889</c:v>
                </c:pt>
                <c:pt idx="17">
                  <c:v>10454.294294294294</c:v>
                </c:pt>
                <c:pt idx="18">
                  <c:v>9777.7777777777774</c:v>
                </c:pt>
                <c:pt idx="19">
                  <c:v>8684.21052631579</c:v>
                </c:pt>
                <c:pt idx="20">
                  <c:v>8360</c:v>
                </c:pt>
                <c:pt idx="21">
                  <c:v>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7-4F6B-89D8-0C8CFC9F6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'Cordless Tools_LiRechargab'!$G$11:$AB$11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'Cordless Tools_LiRechargab'!$G$43:$AB$43</c:f>
              <c:numCache>
                <c:formatCode>General</c:formatCode>
                <c:ptCount val="22"/>
                <c:pt idx="0">
                  <c:v>1437.0399743075177</c:v>
                </c:pt>
                <c:pt idx="1">
                  <c:v>1512.6736571658082</c:v>
                </c:pt>
                <c:pt idx="2">
                  <c:v>1592.2880601745351</c:v>
                </c:pt>
                <c:pt idx="3">
                  <c:v>1676.0926949205632</c:v>
                </c:pt>
                <c:pt idx="4">
                  <c:v>1764.3080999163824</c:v>
                </c:pt>
                <c:pt idx="5">
                  <c:v>1857.1664209646133</c:v>
                </c:pt>
                <c:pt idx="6">
                  <c:v>1954.912022068014</c:v>
                </c:pt>
                <c:pt idx="7">
                  <c:v>2057.8021284926463</c:v>
                </c:pt>
                <c:pt idx="8">
                  <c:v>2166.1075036764701</c:v>
                </c:pt>
                <c:pt idx="9">
                  <c:v>2280.1131617647056</c:v>
                </c:pt>
                <c:pt idx="10">
                  <c:v>2400.1191176470588</c:v>
                </c:pt>
                <c:pt idx="11">
                  <c:v>2526.4411764705887</c:v>
                </c:pt>
                <c:pt idx="12">
                  <c:v>2659.4117647058824</c:v>
                </c:pt>
                <c:pt idx="13">
                  <c:v>3416.4705882352946</c:v>
                </c:pt>
                <c:pt idx="14">
                  <c:v>3591.1764705882356</c:v>
                </c:pt>
                <c:pt idx="15">
                  <c:v>3610.588235294118</c:v>
                </c:pt>
                <c:pt idx="16">
                  <c:v>3882.3529411764712</c:v>
                </c:pt>
                <c:pt idx="17">
                  <c:v>5435.2941176470576</c:v>
                </c:pt>
                <c:pt idx="18">
                  <c:v>5299.411764705882</c:v>
                </c:pt>
                <c:pt idx="19">
                  <c:v>7570.588235294118</c:v>
                </c:pt>
                <c:pt idx="20">
                  <c:v>7570.588235294118</c:v>
                </c:pt>
                <c:pt idx="21">
                  <c:v>7570.588235294118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7-4CFC-A444-9348F9F0E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cellphones_LiRechargable!$G$11:$AB$11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cellphones_LiRechargable!$G$43:$AB$43</c:f>
              <c:numCache>
                <c:formatCode>General</c:formatCode>
                <c:ptCount val="22"/>
                <c:pt idx="0">
                  <c:v>335.23792527123919</c:v>
                </c:pt>
                <c:pt idx="1">
                  <c:v>622.3427198247216</c:v>
                </c:pt>
                <c:pt idx="2">
                  <c:v>852.52427373249532</c:v>
                </c:pt>
                <c:pt idx="3">
                  <c:v>1167.8414708664318</c:v>
                </c:pt>
                <c:pt idx="4">
                  <c:v>1578.2966239359987</c:v>
                </c:pt>
                <c:pt idx="5">
                  <c:v>2146.4966687640399</c:v>
                </c:pt>
                <c:pt idx="6">
                  <c:v>2854.6287744180709</c:v>
                </c:pt>
                <c:pt idx="7">
                  <c:v>3215.3197319830592</c:v>
                </c:pt>
                <c:pt idx="8">
                  <c:v>3430.0408048941181</c:v>
                </c:pt>
                <c:pt idx="9">
                  <c:v>3191.3959905882357</c:v>
                </c:pt>
                <c:pt idx="10">
                  <c:v>3858.070588235295</c:v>
                </c:pt>
                <c:pt idx="11">
                  <c:v>4822.5882352941189</c:v>
                </c:pt>
                <c:pt idx="12">
                  <c:v>6028.2352941176487</c:v>
                </c:pt>
                <c:pt idx="13">
                  <c:v>6500</c:v>
                </c:pt>
                <c:pt idx="14">
                  <c:v>7234.1176470588234</c:v>
                </c:pt>
                <c:pt idx="15">
                  <c:v>7200</c:v>
                </c:pt>
                <c:pt idx="16">
                  <c:v>7552.9411764705892</c:v>
                </c:pt>
                <c:pt idx="17">
                  <c:v>7902.745098039215</c:v>
                </c:pt>
                <c:pt idx="18">
                  <c:v>8355.432525951559</c:v>
                </c:pt>
                <c:pt idx="19">
                  <c:v>7203</c:v>
                </c:pt>
                <c:pt idx="20">
                  <c:v>7317.3333333333321</c:v>
                </c:pt>
                <c:pt idx="21">
                  <c:v>8130.3703703703686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2-4D25-BB94-281578DFB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'cameras games_LiRechargable'!$G$11:$AB$11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'cameras games_LiRechargable'!$G$43:$AB$43</c:f>
              <c:numCache>
                <c:formatCode>General</c:formatCode>
                <c:ptCount val="22"/>
                <c:pt idx="0">
                  <c:v>358.66746522330232</c:v>
                </c:pt>
                <c:pt idx="1">
                  <c:v>442.79933978185471</c:v>
                </c:pt>
                <c:pt idx="2">
                  <c:v>546.66585158253656</c:v>
                </c:pt>
                <c:pt idx="3">
                  <c:v>674.89611306486006</c:v>
                </c:pt>
                <c:pt idx="4">
                  <c:v>833.20507785785173</c:v>
                </c:pt>
                <c:pt idx="5">
                  <c:v>1028.6482442689528</c:v>
                </c:pt>
                <c:pt idx="6">
                  <c:v>1269.9361040357442</c:v>
                </c:pt>
                <c:pt idx="7">
                  <c:v>1567.8223506614122</c:v>
                </c:pt>
                <c:pt idx="8">
                  <c:v>1935.5831489647067</c:v>
                </c:pt>
                <c:pt idx="9">
                  <c:v>2389.6088258823534</c:v>
                </c:pt>
                <c:pt idx="10">
                  <c:v>2950.134352941177</c:v>
                </c:pt>
                <c:pt idx="11">
                  <c:v>3642.1411764705886</c:v>
                </c:pt>
                <c:pt idx="12">
                  <c:v>4496.4705882352937</c:v>
                </c:pt>
                <c:pt idx="13">
                  <c:v>4496.4705882352937</c:v>
                </c:pt>
                <c:pt idx="14">
                  <c:v>4496.4705882352937</c:v>
                </c:pt>
                <c:pt idx="15">
                  <c:v>4323.5294117647054</c:v>
                </c:pt>
                <c:pt idx="16">
                  <c:v>4323.5294117647054</c:v>
                </c:pt>
                <c:pt idx="17">
                  <c:v>4323.5294117647054</c:v>
                </c:pt>
                <c:pt idx="18">
                  <c:v>5188.2352941176468</c:v>
                </c:pt>
                <c:pt idx="19">
                  <c:v>5716.666666666667</c:v>
                </c:pt>
                <c:pt idx="20">
                  <c:v>5716.666666666667</c:v>
                </c:pt>
                <c:pt idx="21">
                  <c:v>5716.666666666667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A-4760-9FED-9668EDDF8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Li-Primary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'others portable_Li-Primary'!$G$11:$AB$11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'others portable_Li-Primary'!$G$43:$AB$43</c:f>
              <c:numCache>
                <c:formatCode>0.00</c:formatCode>
                <c:ptCount val="22"/>
                <c:pt idx="0">
                  <c:v>205.20051509873284</c:v>
                </c:pt>
                <c:pt idx="1">
                  <c:v>274.96869023230209</c:v>
                </c:pt>
                <c:pt idx="2">
                  <c:v>368.45804491128473</c:v>
                </c:pt>
                <c:pt idx="3">
                  <c:v>552.68706736692707</c:v>
                </c:pt>
                <c:pt idx="4">
                  <c:v>829.03060105039071</c:v>
                </c:pt>
                <c:pt idx="5">
                  <c:v>1011.4173332814767</c:v>
                </c:pt>
                <c:pt idx="6">
                  <c:v>1193.4724532721425</c:v>
                </c:pt>
                <c:pt idx="7">
                  <c:v>1420.2322193938496</c:v>
                </c:pt>
                <c:pt idx="8">
                  <c:v>1917.3134961816968</c:v>
                </c:pt>
                <c:pt idx="9">
                  <c:v>1418.8119871744557</c:v>
                </c:pt>
                <c:pt idx="10">
                  <c:v>2383.6041384530854</c:v>
                </c:pt>
                <c:pt idx="11">
                  <c:v>3122.5214213735426</c:v>
                </c:pt>
                <c:pt idx="12">
                  <c:v>3607.8877177518084</c:v>
                </c:pt>
                <c:pt idx="13">
                  <c:v>3569.6325598199064</c:v>
                </c:pt>
                <c:pt idx="14">
                  <c:v>4327.9294554738462</c:v>
                </c:pt>
                <c:pt idx="15">
                  <c:v>5159.4042261111417</c:v>
                </c:pt>
                <c:pt idx="16">
                  <c:v>5385.1951327965962</c:v>
                </c:pt>
                <c:pt idx="17">
                  <c:v>5915.1202685989683</c:v>
                </c:pt>
                <c:pt idx="18">
                  <c:v>5825.1074232882638</c:v>
                </c:pt>
                <c:pt idx="19">
                  <c:v>6410.938498532284</c:v>
                </c:pt>
                <c:pt idx="20">
                  <c:v>7258.3906724008466</c:v>
                </c:pt>
                <c:pt idx="21">
                  <c:v>6862.7670639583657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3-431A-BDB0-E2D8C28CF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821151"/>
        <c:axId val="1392242911"/>
      </c:lineChart>
      <c:catAx>
        <c:axId val="124682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2242911"/>
        <c:crosses val="autoZero"/>
        <c:auto val="1"/>
        <c:lblAlgn val="ctr"/>
        <c:lblOffset val="100"/>
        <c:noMultiLvlLbl val="0"/>
      </c:catAx>
      <c:valAx>
        <c:axId val="139224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682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600" b="0" i="0" baseline="0">
                <a:effectLst/>
              </a:rPr>
              <a:t>Li-Primary batteries EU POM</a:t>
            </a:r>
            <a:r>
              <a:rPr lang="de-DE" sz="1200" b="0" i="0" baseline="0">
                <a:effectLst/>
              </a:rPr>
              <a:t> </a:t>
            </a:r>
            <a:r>
              <a:rPr lang="de-DE" sz="1600" b="0" i="0" baseline="0">
                <a:effectLst/>
              </a:rPr>
              <a:t>BAU Scenario</a:t>
            </a:r>
            <a:endParaRPr lang="de-DE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'others portable_Li-Primary'!$G$11:$BE$11</c:f>
              <c:strCach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strCache>
            </c:strRef>
          </c:cat>
          <c:val>
            <c:numRef>
              <c:f>'others portable_Li-Primary'!$G$43:$BE$43</c:f>
              <c:numCache>
                <c:formatCode>0.00</c:formatCode>
                <c:ptCount val="51"/>
                <c:pt idx="0">
                  <c:v>205.20051509873284</c:v>
                </c:pt>
                <c:pt idx="1">
                  <c:v>274.96869023230209</c:v>
                </c:pt>
                <c:pt idx="2">
                  <c:v>368.45804491128473</c:v>
                </c:pt>
                <c:pt idx="3">
                  <c:v>552.68706736692707</c:v>
                </c:pt>
                <c:pt idx="4">
                  <c:v>829.03060105039071</c:v>
                </c:pt>
                <c:pt idx="5">
                  <c:v>1011.4173332814767</c:v>
                </c:pt>
                <c:pt idx="6">
                  <c:v>1193.4724532721425</c:v>
                </c:pt>
                <c:pt idx="7">
                  <c:v>1420.2322193938496</c:v>
                </c:pt>
                <c:pt idx="8">
                  <c:v>1917.3134961816968</c:v>
                </c:pt>
                <c:pt idx="9">
                  <c:v>1418.8119871744557</c:v>
                </c:pt>
                <c:pt idx="10">
                  <c:v>2383.6041384530854</c:v>
                </c:pt>
                <c:pt idx="11">
                  <c:v>3122.5214213735426</c:v>
                </c:pt>
                <c:pt idx="12">
                  <c:v>3607.8877177518084</c:v>
                </c:pt>
                <c:pt idx="13">
                  <c:v>3569.6325598199064</c:v>
                </c:pt>
                <c:pt idx="14">
                  <c:v>4327.9294554738462</c:v>
                </c:pt>
                <c:pt idx="15">
                  <c:v>5159.4042261111417</c:v>
                </c:pt>
                <c:pt idx="16">
                  <c:v>5385.1951327965962</c:v>
                </c:pt>
                <c:pt idx="17">
                  <c:v>5915.1202685989683</c:v>
                </c:pt>
                <c:pt idx="18">
                  <c:v>5825.1074232882638</c:v>
                </c:pt>
                <c:pt idx="19">
                  <c:v>6410.938498532284</c:v>
                </c:pt>
                <c:pt idx="20">
                  <c:v>7258.3906724008466</c:v>
                </c:pt>
                <c:pt idx="21">
                  <c:v>6862.7670639583657</c:v>
                </c:pt>
                <c:pt idx="22">
                  <c:v>7343.1607584354515</c:v>
                </c:pt>
                <c:pt idx="23">
                  <c:v>7857.1820115259343</c:v>
                </c:pt>
                <c:pt idx="24">
                  <c:v>8407.1847523327469</c:v>
                </c:pt>
                <c:pt idx="25">
                  <c:v>8995.6876849960408</c:v>
                </c:pt>
                <c:pt idx="26">
                  <c:v>9625.3858229457637</c:v>
                </c:pt>
                <c:pt idx="27">
                  <c:v>10299.162830551968</c:v>
                </c:pt>
                <c:pt idx="28">
                  <c:v>11020.104228690605</c:v>
                </c:pt>
                <c:pt idx="29">
                  <c:v>11791.51152469895</c:v>
                </c:pt>
                <c:pt idx="30">
                  <c:v>12499.002216180883</c:v>
                </c:pt>
                <c:pt idx="31">
                  <c:v>13248.942349151735</c:v>
                </c:pt>
                <c:pt idx="32">
                  <c:v>14043.878890100841</c:v>
                </c:pt>
                <c:pt idx="33">
                  <c:v>14886.511623506893</c:v>
                </c:pt>
                <c:pt idx="34">
                  <c:v>15779.702320917308</c:v>
                </c:pt>
                <c:pt idx="35">
                  <c:v>16726.484460172345</c:v>
                </c:pt>
                <c:pt idx="36">
                  <c:v>17730.073527782683</c:v>
                </c:pt>
                <c:pt idx="37">
                  <c:v>18793.877939449641</c:v>
                </c:pt>
                <c:pt idx="38">
                  <c:v>19921.510615816624</c:v>
                </c:pt>
                <c:pt idx="39">
                  <c:v>21116.801252765621</c:v>
                </c:pt>
                <c:pt idx="40">
                  <c:v>22172.641315403904</c:v>
                </c:pt>
                <c:pt idx="41">
                  <c:v>23281.273381174095</c:v>
                </c:pt>
                <c:pt idx="42">
                  <c:v>24445.337050232807</c:v>
                </c:pt>
                <c:pt idx="43">
                  <c:v>25667.603902744442</c:v>
                </c:pt>
                <c:pt idx="44">
                  <c:v>26950.984097881657</c:v>
                </c:pt>
                <c:pt idx="45">
                  <c:v>28298.533302775752</c:v>
                </c:pt>
                <c:pt idx="46">
                  <c:v>29713.459967914539</c:v>
                </c:pt>
                <c:pt idx="47">
                  <c:v>31199.132966310259</c:v>
                </c:pt>
                <c:pt idx="48">
                  <c:v>32759.08961462578</c:v>
                </c:pt>
                <c:pt idx="49">
                  <c:v>34397.044095357072</c:v>
                </c:pt>
                <c:pt idx="50">
                  <c:v>36116.896300124914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B-4612-BC52-210F07DB6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519007"/>
        <c:axId val="1984420431"/>
      </c:lineChart>
      <c:catAx>
        <c:axId val="188151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4420431"/>
        <c:crosses val="autoZero"/>
        <c:auto val="1"/>
        <c:lblAlgn val="ctr"/>
        <c:lblOffset val="100"/>
        <c:noMultiLvlLbl val="0"/>
      </c:catAx>
      <c:valAx>
        <c:axId val="198442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151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Zinc-based batteries EU POM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'others portable_Zn-based'!$G$11:$AB$11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'others portable_Zn-based'!$G$43:$AB$43</c:f>
              <c:numCache>
                <c:formatCode>0.00</c:formatCode>
                <c:ptCount val="22"/>
                <c:pt idx="0">
                  <c:v>120640.03987277093</c:v>
                </c:pt>
                <c:pt idx="1">
                  <c:v>123052.84067022635</c:v>
                </c:pt>
                <c:pt idx="2">
                  <c:v>125513.89748363088</c:v>
                </c:pt>
                <c:pt idx="3">
                  <c:v>128024.17543330349</c:v>
                </c:pt>
                <c:pt idx="4">
                  <c:v>130584.65894196957</c:v>
                </c:pt>
                <c:pt idx="5">
                  <c:v>133196.35212080897</c:v>
                </c:pt>
                <c:pt idx="6">
                  <c:v>135860.27916322515</c:v>
                </c:pt>
                <c:pt idx="7">
                  <c:v>138577.48474648964</c:v>
                </c:pt>
                <c:pt idx="8">
                  <c:v>141349.03444141944</c:v>
                </c:pt>
                <c:pt idx="9">
                  <c:v>144176.01513024783</c:v>
                </c:pt>
                <c:pt idx="10">
                  <c:v>147059.5354328528</c:v>
                </c:pt>
                <c:pt idx="11">
                  <c:v>150000.72614150986</c:v>
                </c:pt>
                <c:pt idx="12">
                  <c:v>149136.35257062232</c:v>
                </c:pt>
                <c:pt idx="13">
                  <c:v>146620.20978985957</c:v>
                </c:pt>
                <c:pt idx="14">
                  <c:v>147235.79261196411</c:v>
                </c:pt>
                <c:pt idx="15">
                  <c:v>152575.68560471036</c:v>
                </c:pt>
                <c:pt idx="16">
                  <c:v>151323.44641915991</c:v>
                </c:pt>
                <c:pt idx="17">
                  <c:v>155217.64541324636</c:v>
                </c:pt>
                <c:pt idx="18">
                  <c:v>156160.39649650978</c:v>
                </c:pt>
                <c:pt idx="19">
                  <c:v>161723.46850463393</c:v>
                </c:pt>
                <c:pt idx="20">
                  <c:v>175117.08580954897</c:v>
                </c:pt>
                <c:pt idx="21">
                  <c:v>189377.78272196284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F-45A0-A290-A192729DB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454655"/>
        <c:axId val="1473300831"/>
      </c:lineChart>
      <c:catAx>
        <c:axId val="139045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3300831"/>
        <c:crosses val="autoZero"/>
        <c:auto val="1"/>
        <c:lblAlgn val="ctr"/>
        <c:lblOffset val="100"/>
        <c:noMultiLvlLbl val="0"/>
      </c:catAx>
      <c:valAx>
        <c:axId val="147330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045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Zinc-based batteries EU POM BAU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'others portable_Zn-based'!$G$11:$BE$11</c:f>
              <c:strCach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strCache>
            </c:strRef>
          </c:cat>
          <c:val>
            <c:numRef>
              <c:f>'others portable_Zn-based'!$G$43:$BE$43</c:f>
              <c:numCache>
                <c:formatCode>0.00</c:formatCode>
                <c:ptCount val="51"/>
                <c:pt idx="0">
                  <c:v>120640.03987277093</c:v>
                </c:pt>
                <c:pt idx="1">
                  <c:v>123052.84067022635</c:v>
                </c:pt>
                <c:pt idx="2">
                  <c:v>125513.89748363088</c:v>
                </c:pt>
                <c:pt idx="3">
                  <c:v>128024.17543330349</c:v>
                </c:pt>
                <c:pt idx="4">
                  <c:v>130584.65894196957</c:v>
                </c:pt>
                <c:pt idx="5">
                  <c:v>133196.35212080897</c:v>
                </c:pt>
                <c:pt idx="6">
                  <c:v>135860.27916322515</c:v>
                </c:pt>
                <c:pt idx="7">
                  <c:v>138577.48474648964</c:v>
                </c:pt>
                <c:pt idx="8">
                  <c:v>141349.03444141944</c:v>
                </c:pt>
                <c:pt idx="9">
                  <c:v>144176.01513024783</c:v>
                </c:pt>
                <c:pt idx="10">
                  <c:v>147059.5354328528</c:v>
                </c:pt>
                <c:pt idx="11">
                  <c:v>150000.72614150986</c:v>
                </c:pt>
                <c:pt idx="12">
                  <c:v>149136.35257062232</c:v>
                </c:pt>
                <c:pt idx="13">
                  <c:v>146620.20978985957</c:v>
                </c:pt>
                <c:pt idx="14">
                  <c:v>147235.79261196411</c:v>
                </c:pt>
                <c:pt idx="15">
                  <c:v>152575.68560471036</c:v>
                </c:pt>
                <c:pt idx="16">
                  <c:v>151323.44641915991</c:v>
                </c:pt>
                <c:pt idx="17">
                  <c:v>155217.64541324636</c:v>
                </c:pt>
                <c:pt idx="18">
                  <c:v>156160.39649650978</c:v>
                </c:pt>
                <c:pt idx="19">
                  <c:v>161723.46850463393</c:v>
                </c:pt>
                <c:pt idx="20">
                  <c:v>175117.08580954897</c:v>
                </c:pt>
                <c:pt idx="21">
                  <c:v>189377.78272196284</c:v>
                </c:pt>
                <c:pt idx="22">
                  <c:v>193165.33837640219</c:v>
                </c:pt>
                <c:pt idx="23">
                  <c:v>197028.64514393019</c:v>
                </c:pt>
                <c:pt idx="24">
                  <c:v>200969.21804680873</c:v>
                </c:pt>
                <c:pt idx="25">
                  <c:v>204988.60240774491</c:v>
                </c:pt>
                <c:pt idx="26">
                  <c:v>209088.37445589984</c:v>
                </c:pt>
                <c:pt idx="27">
                  <c:v>213270.14194501791</c:v>
                </c:pt>
                <c:pt idx="28">
                  <c:v>217535.54478391822</c:v>
                </c:pt>
                <c:pt idx="29">
                  <c:v>221886.25567959659</c:v>
                </c:pt>
                <c:pt idx="30">
                  <c:v>226323.98079318856</c:v>
                </c:pt>
                <c:pt idx="31">
                  <c:v>230850.46040905223</c:v>
                </c:pt>
                <c:pt idx="32">
                  <c:v>235467.46961723329</c:v>
                </c:pt>
                <c:pt idx="33">
                  <c:v>240176.81900957791</c:v>
                </c:pt>
                <c:pt idx="34">
                  <c:v>244980.35538976954</c:v>
                </c:pt>
                <c:pt idx="35">
                  <c:v>249879.96249756496</c:v>
                </c:pt>
                <c:pt idx="36">
                  <c:v>254877.56174751624</c:v>
                </c:pt>
                <c:pt idx="37">
                  <c:v>259975.11298246655</c:v>
                </c:pt>
                <c:pt idx="38">
                  <c:v>265174.6152421158</c:v>
                </c:pt>
                <c:pt idx="39">
                  <c:v>270478.10754695826</c:v>
                </c:pt>
                <c:pt idx="40">
                  <c:v>273182.88862242777</c:v>
                </c:pt>
                <c:pt idx="41">
                  <c:v>275914.71750865201</c:v>
                </c:pt>
                <c:pt idx="42">
                  <c:v>278673.86468373856</c:v>
                </c:pt>
                <c:pt idx="43">
                  <c:v>281460.60333057598</c:v>
                </c:pt>
                <c:pt idx="44">
                  <c:v>284275.20936388173</c:v>
                </c:pt>
                <c:pt idx="45">
                  <c:v>287117.96145752055</c:v>
                </c:pt>
                <c:pt idx="46">
                  <c:v>289989.14107209572</c:v>
                </c:pt>
                <c:pt idx="47">
                  <c:v>292889.03248281672</c:v>
                </c:pt>
                <c:pt idx="48">
                  <c:v>295817.92280764482</c:v>
                </c:pt>
                <c:pt idx="49">
                  <c:v>298776.10203572136</c:v>
                </c:pt>
                <c:pt idx="50">
                  <c:v>301763.86305607855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4-4683-B97A-030374CC9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261871"/>
        <c:axId val="1511691247"/>
      </c:lineChart>
      <c:catAx>
        <c:axId val="145226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1691247"/>
        <c:crosses val="autoZero"/>
        <c:auto val="1"/>
        <c:lblAlgn val="ctr"/>
        <c:lblOffset val="100"/>
        <c:noMultiLvlLbl val="0"/>
      </c:catAx>
      <c:valAx>
        <c:axId val="15116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226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Lead-acid batteries</a:t>
            </a:r>
            <a:r>
              <a:rPr lang="de-DE" baseline="0"/>
              <a:t> EU POM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'POM Portables Lead-acid'!$G$11:$AB$11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'POM Portables Lead-acid'!$G$43:$AB$43</c:f>
              <c:numCache>
                <c:formatCode>0.00</c:formatCode>
                <c:ptCount val="22"/>
                <c:pt idx="0">
                  <c:v>4350.642476169578</c:v>
                </c:pt>
                <c:pt idx="1">
                  <c:v>4437.6553256929692</c:v>
                </c:pt>
                <c:pt idx="2">
                  <c:v>4526.4084322068284</c:v>
                </c:pt>
                <c:pt idx="3">
                  <c:v>4616.9366008509651</c:v>
                </c:pt>
                <c:pt idx="4">
                  <c:v>4709.2753328679846</c:v>
                </c:pt>
                <c:pt idx="5">
                  <c:v>4803.4608395253445</c:v>
                </c:pt>
                <c:pt idx="6">
                  <c:v>4899.5300563158517</c:v>
                </c:pt>
                <c:pt idx="7">
                  <c:v>4997.5206574421691</c:v>
                </c:pt>
                <c:pt idx="8">
                  <c:v>5097.4710705910129</c:v>
                </c:pt>
                <c:pt idx="9">
                  <c:v>5199.4204920028333</c:v>
                </c:pt>
                <c:pt idx="10">
                  <c:v>5303.4089018428904</c:v>
                </c:pt>
                <c:pt idx="11">
                  <c:v>5409.4770798797481</c:v>
                </c:pt>
                <c:pt idx="12">
                  <c:v>5469.9315145008459</c:v>
                </c:pt>
                <c:pt idx="13">
                  <c:v>5616.2428793824938</c:v>
                </c:pt>
                <c:pt idx="14">
                  <c:v>5369.5936692833684</c:v>
                </c:pt>
                <c:pt idx="15">
                  <c:v>4659.8506083632528</c:v>
                </c:pt>
                <c:pt idx="16">
                  <c:v>4906.8795025980944</c:v>
                </c:pt>
                <c:pt idx="17">
                  <c:v>7589.4450922119941</c:v>
                </c:pt>
                <c:pt idx="18">
                  <c:v>7593.9824360312095</c:v>
                </c:pt>
                <c:pt idx="19">
                  <c:v>9054.6919011788559</c:v>
                </c:pt>
                <c:pt idx="20">
                  <c:v>9611.8602108461928</c:v>
                </c:pt>
                <c:pt idx="21">
                  <c:v>8634.9342763277273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F-4B76-9F50-992B11739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001232"/>
        <c:axId val="1861327632"/>
      </c:lineChart>
      <c:catAx>
        <c:axId val="172000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1327632"/>
        <c:crosses val="autoZero"/>
        <c:auto val="1"/>
        <c:lblAlgn val="ctr"/>
        <c:lblOffset val="100"/>
        <c:noMultiLvlLbl val="0"/>
      </c:catAx>
      <c:valAx>
        <c:axId val="18613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000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Lead-acid batteries EU POM</a:t>
            </a:r>
            <a:r>
              <a:rPr lang="de-DE" sz="1100" b="0" i="0" baseline="0">
                <a:effectLst/>
              </a:rPr>
              <a:t> </a:t>
            </a:r>
            <a:r>
              <a:rPr lang="de-DE"/>
              <a:t>BAU</a:t>
            </a:r>
            <a:r>
              <a:rPr lang="de-DE" baseline="0"/>
              <a:t> Scenario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'POM Portables Lead-acid'!$G$11:$BE$11</c:f>
              <c:strCach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strCache>
            </c:strRef>
          </c:cat>
          <c:val>
            <c:numRef>
              <c:f>'POM Portables Lead-acid'!$G$43:$BE$43</c:f>
              <c:numCache>
                <c:formatCode>0.00</c:formatCode>
                <c:ptCount val="51"/>
                <c:pt idx="0">
                  <c:v>4350.642476169578</c:v>
                </c:pt>
                <c:pt idx="1">
                  <c:v>4437.6553256929692</c:v>
                </c:pt>
                <c:pt idx="2">
                  <c:v>4526.4084322068284</c:v>
                </c:pt>
                <c:pt idx="3">
                  <c:v>4616.9366008509651</c:v>
                </c:pt>
                <c:pt idx="4">
                  <c:v>4709.2753328679846</c:v>
                </c:pt>
                <c:pt idx="5">
                  <c:v>4803.4608395253445</c:v>
                </c:pt>
                <c:pt idx="6">
                  <c:v>4899.5300563158517</c:v>
                </c:pt>
                <c:pt idx="7">
                  <c:v>4997.5206574421691</c:v>
                </c:pt>
                <c:pt idx="8">
                  <c:v>5097.4710705910129</c:v>
                </c:pt>
                <c:pt idx="9">
                  <c:v>5199.4204920028333</c:v>
                </c:pt>
                <c:pt idx="10">
                  <c:v>5303.4089018428904</c:v>
                </c:pt>
                <c:pt idx="11">
                  <c:v>5409.4770798797481</c:v>
                </c:pt>
                <c:pt idx="12">
                  <c:v>5469.9315145008459</c:v>
                </c:pt>
                <c:pt idx="13">
                  <c:v>5616.2428793824938</c:v>
                </c:pt>
                <c:pt idx="14">
                  <c:v>5369.5936692833684</c:v>
                </c:pt>
                <c:pt idx="15">
                  <c:v>4659.8506083632528</c:v>
                </c:pt>
                <c:pt idx="16">
                  <c:v>4906.8795025980944</c:v>
                </c:pt>
                <c:pt idx="17">
                  <c:v>7589.4450922119941</c:v>
                </c:pt>
                <c:pt idx="18">
                  <c:v>7593.9824360312095</c:v>
                </c:pt>
                <c:pt idx="19">
                  <c:v>9054.6919011788559</c:v>
                </c:pt>
                <c:pt idx="20">
                  <c:v>9611.8602108461928</c:v>
                </c:pt>
                <c:pt idx="21">
                  <c:v>8634.9342763277273</c:v>
                </c:pt>
                <c:pt idx="22">
                  <c:v>8807.6329618542786</c:v>
                </c:pt>
                <c:pt idx="23">
                  <c:v>8983.7856210913651</c:v>
                </c:pt>
                <c:pt idx="24">
                  <c:v>9163.4613335131926</c:v>
                </c:pt>
                <c:pt idx="25">
                  <c:v>9346.7305601834578</c:v>
                </c:pt>
                <c:pt idx="26">
                  <c:v>9533.665171387127</c:v>
                </c:pt>
                <c:pt idx="27">
                  <c:v>9724.3384748148674</c:v>
                </c:pt>
                <c:pt idx="28">
                  <c:v>9918.8252443111669</c:v>
                </c:pt>
                <c:pt idx="29">
                  <c:v>10117.201749197389</c:v>
                </c:pt>
                <c:pt idx="30">
                  <c:v>10319.545784181337</c:v>
                </c:pt>
                <c:pt idx="31">
                  <c:v>10525.936699864966</c:v>
                </c:pt>
                <c:pt idx="32">
                  <c:v>10736.455433862266</c:v>
                </c:pt>
                <c:pt idx="33">
                  <c:v>10951.184542539508</c:v>
                </c:pt>
                <c:pt idx="34">
                  <c:v>11170.2082333903</c:v>
                </c:pt>
                <c:pt idx="35">
                  <c:v>11393.612398058103</c:v>
                </c:pt>
                <c:pt idx="36">
                  <c:v>11621.484646019264</c:v>
                </c:pt>
                <c:pt idx="37">
                  <c:v>11853.914338939652</c:v>
                </c:pt>
                <c:pt idx="38">
                  <c:v>12090.992625718445</c:v>
                </c:pt>
                <c:pt idx="39">
                  <c:v>12332.812478232812</c:v>
                </c:pt>
                <c:pt idx="40">
                  <c:v>12456.140603015141</c:v>
                </c:pt>
                <c:pt idx="41">
                  <c:v>12580.702009045292</c:v>
                </c:pt>
                <c:pt idx="42">
                  <c:v>12706.509029135745</c:v>
                </c:pt>
                <c:pt idx="43">
                  <c:v>12833.574119427105</c:v>
                </c:pt>
                <c:pt idx="44">
                  <c:v>12961.909860621377</c:v>
                </c:pt>
                <c:pt idx="45">
                  <c:v>13091.528959227591</c:v>
                </c:pt>
                <c:pt idx="46">
                  <c:v>13222.44424881986</c:v>
                </c:pt>
                <c:pt idx="47">
                  <c:v>13354.668691308067</c:v>
                </c:pt>
                <c:pt idx="48">
                  <c:v>13488.215378221143</c:v>
                </c:pt>
                <c:pt idx="49">
                  <c:v>13623.097532003352</c:v>
                </c:pt>
                <c:pt idx="50">
                  <c:v>13759.328507323389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F-49B5-BE58-FF5066DF7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942751"/>
        <c:axId val="1454012335"/>
      </c:lineChart>
      <c:catAx>
        <c:axId val="155894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012335"/>
        <c:crosses val="autoZero"/>
        <c:auto val="1"/>
        <c:lblAlgn val="ctr"/>
        <c:lblOffset val="100"/>
        <c:noMultiLvlLbl val="0"/>
      </c:catAx>
      <c:valAx>
        <c:axId val="145401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894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'others portables_NiMH'!$G$11:$AB$11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'others portables_NiMH'!$G$43:$AB$43</c:f>
              <c:numCache>
                <c:formatCode>General</c:formatCode>
                <c:ptCount val="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5-45D9-B28A-ECEBDCC98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686254</xdr:colOff>
      <xdr:row>45</xdr:row>
      <xdr:rowOff>18141</xdr:rowOff>
    </xdr:from>
    <xdr:to>
      <xdr:col>15</xdr:col>
      <xdr:colOff>305254</xdr:colOff>
      <xdr:row>60</xdr:row>
      <xdr:rowOff>25852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CB47330-9F1B-4CA4-8086-5AC89E9AB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677180</xdr:colOff>
      <xdr:row>44</xdr:row>
      <xdr:rowOff>173263</xdr:rowOff>
    </xdr:from>
    <xdr:to>
      <xdr:col>23</xdr:col>
      <xdr:colOff>544285</xdr:colOff>
      <xdr:row>65</xdr:row>
      <xdr:rowOff>136070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3E96AAB-09A4-40AE-B9BE-ED3B90A5F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8AD807A-EA26-43FC-B7DE-393AF4426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5816095-D2F9-4A13-99C3-9A92ABBDC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7A2F4A0-FAE9-4FA1-922B-E2D76FB15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DF264BF-2DBF-4DAB-AE9D-37BEC3517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ED7EDAD-3D46-42FB-B700-5F1C2CEEF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109764</xdr:colOff>
      <xdr:row>48</xdr:row>
      <xdr:rowOff>128926</xdr:rowOff>
    </xdr:from>
    <xdr:to>
      <xdr:col>15</xdr:col>
      <xdr:colOff>28802</xdr:colOff>
      <xdr:row>64</xdr:row>
      <xdr:rowOff>36854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F4CEC9B-7DF5-40FB-953D-41E7F079E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61F5127-35A4-4C1A-9F8C-5B2BDB52A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FC5FC9F-7B8B-4C3B-8FC2-ECD19A91E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ECC9A99-2CC7-438F-9634-A8239283B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6ACD4C7-BF44-4FCB-B26A-53B6BA6D6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475794</xdr:colOff>
      <xdr:row>45</xdr:row>
      <xdr:rowOff>13154</xdr:rowOff>
    </xdr:from>
    <xdr:to>
      <xdr:col>14</xdr:col>
      <xdr:colOff>322941</xdr:colOff>
      <xdr:row>60</xdr:row>
      <xdr:rowOff>112487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FB51CE1-05AF-466E-8993-7DF7E661C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598714</xdr:colOff>
      <xdr:row>45</xdr:row>
      <xdr:rowOff>19504</xdr:rowOff>
    </xdr:from>
    <xdr:to>
      <xdr:col>22</xdr:col>
      <xdr:colOff>598714</xdr:colOff>
      <xdr:row>65</xdr:row>
      <xdr:rowOff>136071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A5D1459-ECAF-4479-B92A-7E7EA59EC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686707</xdr:colOff>
      <xdr:row>52</xdr:row>
      <xdr:rowOff>63612</xdr:rowOff>
    </xdr:from>
    <xdr:to>
      <xdr:col>15</xdr:col>
      <xdr:colOff>605745</xdr:colOff>
      <xdr:row>67</xdr:row>
      <xdr:rowOff>156596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DF4D1EF-CC04-4E1B-9AFE-B141D344F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109764</xdr:colOff>
      <xdr:row>48</xdr:row>
      <xdr:rowOff>128926</xdr:rowOff>
    </xdr:from>
    <xdr:to>
      <xdr:col>15</xdr:col>
      <xdr:colOff>28802</xdr:colOff>
      <xdr:row>64</xdr:row>
      <xdr:rowOff>36854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DCCF9E7-AA6D-4013-A794-D2FF0C406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679780</xdr:colOff>
      <xdr:row>51</xdr:row>
      <xdr:rowOff>111113</xdr:rowOff>
    </xdr:from>
    <xdr:to>
      <xdr:col>15</xdr:col>
      <xdr:colOff>598818</xdr:colOff>
      <xdr:row>67</xdr:row>
      <xdr:rowOff>23988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214DA75-1F48-4989-B8E9-2A4FCC5D5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295502</xdr:colOff>
      <xdr:row>44</xdr:row>
      <xdr:rowOff>157162</xdr:rowOff>
    </xdr:from>
    <xdr:to>
      <xdr:col>14</xdr:col>
      <xdr:colOff>142647</xdr:colOff>
      <xdr:row>60</xdr:row>
      <xdr:rowOff>27894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6028DC-71FA-4D94-839C-9628E4F8D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288924</xdr:colOff>
      <xdr:row>44</xdr:row>
      <xdr:rowOff>159657</xdr:rowOff>
    </xdr:from>
    <xdr:to>
      <xdr:col>22</xdr:col>
      <xdr:colOff>748392</xdr:colOff>
      <xdr:row>63</xdr:row>
      <xdr:rowOff>122465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A409C7-26D0-4193-B41A-56D5F4DD3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45</xdr:row>
      <xdr:rowOff>2720</xdr:rowOff>
    </xdr:from>
    <xdr:to>
      <xdr:col>15</xdr:col>
      <xdr:colOff>654504</xdr:colOff>
      <xdr:row>60</xdr:row>
      <xdr:rowOff>27667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4C7CC99-9CF7-4D39-A359-BFAC21CC9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274862</xdr:colOff>
      <xdr:row>44</xdr:row>
      <xdr:rowOff>162832</xdr:rowOff>
    </xdr:from>
    <xdr:to>
      <xdr:col>23</xdr:col>
      <xdr:colOff>710746</xdr:colOff>
      <xdr:row>66</xdr:row>
      <xdr:rowOff>13606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49F2A33-43EF-4B40-AF6F-4C9EC03AC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BD671A2-FDB0-4CAC-81F1-84DAE067C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3B72DE9-4DB9-421E-BB1F-11CF95FAA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3F8D19A-6D60-47E8-9518-C9B31C448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48B08B6-D2D5-47CA-8D3E-AC37E90A0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109764</xdr:colOff>
      <xdr:row>48</xdr:row>
      <xdr:rowOff>128926</xdr:rowOff>
    </xdr:from>
    <xdr:to>
      <xdr:col>15</xdr:col>
      <xdr:colOff>28802</xdr:colOff>
      <xdr:row>64</xdr:row>
      <xdr:rowOff>36854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AAB0F21-4916-42E9-B0FC-07A37CBDA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1da\ges_proj\Documents%20and%20Settings\kloekwi\Local%20Settings\Temp\wz2c51\at\at_sdmx_app_v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rlin\users\user02\tippner\Projekte\Futuram\Portables%20Comparison\battKey%20Share_Application_CountryShare\POM_Portable_batteries_SPLITTED_V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rlin\users\user02\tippner\Projekte\Futuram\Portables%20Comparison\battKey%20Share_Application_CountryShare\portable_Avicenne_BATTKey_Appl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Data"/>
      <sheetName val="GENER"/>
      <sheetName val="INCIN"/>
      <sheetName val="RECOV"/>
      <sheetName val="DISPO"/>
      <sheetName val="REGIO"/>
      <sheetName val="PACKTOT"/>
      <sheetName val="PACKTRD"/>
      <sheetName val="ELVDEPO"/>
      <sheetName val="ELVSHRD"/>
      <sheetName val="ELVEXPO"/>
      <sheetName val="ELVTOTA"/>
      <sheetName val="WEEECOL"/>
      <sheetName val="WEEETRD"/>
      <sheetName val="WEEEREC"/>
      <sheetName val="Legend"/>
      <sheetName val="Lookup"/>
      <sheetName val="LinkRef"/>
      <sheetName val="TableStructureDefini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B3" t="str">
            <v>P</v>
          </cell>
        </row>
        <row r="4">
          <cell r="B4" t="str">
            <v>R</v>
          </cell>
        </row>
        <row r="8">
          <cell r="B8" t="str">
            <v>L</v>
          </cell>
        </row>
        <row r="9">
          <cell r="B9" t="str">
            <v>M</v>
          </cell>
        </row>
        <row r="10">
          <cell r="B10" t="str">
            <v>S</v>
          </cell>
        </row>
        <row r="14">
          <cell r="B14" t="str">
            <v>A</v>
          </cell>
        </row>
        <row r="15">
          <cell r="B15" t="str">
            <v>B</v>
          </cell>
        </row>
        <row r="16">
          <cell r="B16" t="str">
            <v>C</v>
          </cell>
        </row>
        <row r="17">
          <cell r="B17" t="str">
            <v>D</v>
          </cell>
        </row>
      </sheetData>
      <sheetData sheetId="17">
        <row r="2">
          <cell r="L2">
            <v>2004</v>
          </cell>
        </row>
        <row r="3">
          <cell r="L3">
            <v>2004</v>
          </cell>
        </row>
        <row r="4">
          <cell r="L4">
            <v>2004</v>
          </cell>
        </row>
        <row r="5">
          <cell r="L5">
            <v>2004</v>
          </cell>
        </row>
        <row r="6">
          <cell r="L6">
            <v>2004</v>
          </cell>
        </row>
        <row r="7">
          <cell r="L7">
            <v>2006</v>
          </cell>
        </row>
        <row r="8">
          <cell r="L8">
            <v>2006</v>
          </cell>
        </row>
        <row r="9">
          <cell r="L9">
            <v>2006</v>
          </cell>
        </row>
        <row r="10">
          <cell r="L10">
            <v>2006</v>
          </cell>
        </row>
        <row r="11">
          <cell r="L11">
            <v>2004</v>
          </cell>
        </row>
        <row r="12">
          <cell r="L12">
            <v>2004</v>
          </cell>
        </row>
        <row r="13">
          <cell r="B13" t="b">
            <v>0</v>
          </cell>
          <cell r="C13" t="str">
            <v>FALSE</v>
          </cell>
          <cell r="D13" t="str">
            <v>ESTAT</v>
          </cell>
          <cell r="E13" t="str">
            <v>WASTE</v>
          </cell>
          <cell r="F13" t="str">
            <v>WEEETRE</v>
          </cell>
          <cell r="G13" t="str">
            <v>COLL</v>
          </cell>
          <cell r="H13" t="str">
            <v>A2</v>
          </cell>
          <cell r="I13" t="str">
            <v>A</v>
          </cell>
          <cell r="J13" t="str">
            <v>0000</v>
          </cell>
          <cell r="K13">
            <v>2005</v>
          </cell>
          <cell r="L13">
            <v>2006</v>
          </cell>
          <cell r="M13">
            <v>0</v>
          </cell>
          <cell r="N13" t="str">
            <v>HDR</v>
          </cell>
          <cell r="O13" t="str">
            <v>WASTE_WEEETRE_A2</v>
          </cell>
          <cell r="P13" t="str">
            <v>WASTE_WEEETRE_A2_AT_2006_0000</v>
          </cell>
          <cell r="Q13" t="str">
            <v>Update</v>
          </cell>
          <cell r="R13" t="str">
            <v>Series</v>
          </cell>
          <cell r="S13" t="b">
            <v>1</v>
          </cell>
          <cell r="T13" t="str">
            <v>WEEE – Waste electrical and electronic equipment collected and treated inside the country</v>
          </cell>
        </row>
        <row r="14">
          <cell r="B14" t="b">
            <v>0</v>
          </cell>
          <cell r="C14" t="str">
            <v>FALSE</v>
          </cell>
          <cell r="D14" t="str">
            <v>ESTAT</v>
          </cell>
          <cell r="E14" t="str">
            <v>WASTE</v>
          </cell>
          <cell r="F14" t="str">
            <v>WEEETRD</v>
          </cell>
          <cell r="G14" t="str">
            <v>EXPO</v>
          </cell>
          <cell r="H14" t="str">
            <v>A2</v>
          </cell>
          <cell r="I14" t="str">
            <v>A</v>
          </cell>
          <cell r="J14" t="str">
            <v>0000</v>
          </cell>
          <cell r="K14">
            <v>2005</v>
          </cell>
          <cell r="L14">
            <v>2006</v>
          </cell>
          <cell r="M14">
            <v>0</v>
          </cell>
          <cell r="N14" t="str">
            <v>HDR</v>
          </cell>
          <cell r="O14" t="str">
            <v>WASTE_WEEETRD_A2</v>
          </cell>
          <cell r="P14" t="str">
            <v>WASTE_WEEETRD_A2_AT_2006_0000</v>
          </cell>
          <cell r="Q14" t="str">
            <v>Update</v>
          </cell>
          <cell r="R14" t="str">
            <v>Series</v>
          </cell>
          <cell r="S14" t="b">
            <v>1</v>
          </cell>
          <cell r="T14" t="str">
            <v>WEEE – Waste electrical and electronic equipment exported</v>
          </cell>
        </row>
        <row r="15">
          <cell r="B15" t="b">
            <v>0</v>
          </cell>
          <cell r="C15" t="str">
            <v>FALSE</v>
          </cell>
          <cell r="D15" t="str">
            <v>ESTAT</v>
          </cell>
          <cell r="E15" t="str">
            <v>WASTE</v>
          </cell>
          <cell r="F15" t="str">
            <v>WEEETRE</v>
          </cell>
          <cell r="G15" t="str">
            <v>RECY</v>
          </cell>
          <cell r="H15" t="str">
            <v>A2</v>
          </cell>
          <cell r="I15" t="str">
            <v>A</v>
          </cell>
          <cell r="J15" t="str">
            <v>0000</v>
          </cell>
          <cell r="K15">
            <v>2005</v>
          </cell>
          <cell r="L15">
            <v>2006</v>
          </cell>
          <cell r="M15">
            <v>0</v>
          </cell>
          <cell r="N15" t="str">
            <v>HDR</v>
          </cell>
          <cell r="O15" t="str">
            <v>WASTE_WEEETRE_A2</v>
          </cell>
          <cell r="P15" t="str">
            <v>WASTE_WEEETRE_A2_AT_2006_0000</v>
          </cell>
          <cell r="Q15" t="str">
            <v>Update</v>
          </cell>
          <cell r="R15" t="str">
            <v>Series</v>
          </cell>
          <cell r="S15" t="b">
            <v>1</v>
          </cell>
          <cell r="T15" t="str">
            <v>WEEE – Waste electrical and electronic equipment recovery, recycling and reuse</v>
          </cell>
        </row>
      </sheetData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stat POM Portables GU"/>
      <sheetName val="Overview Graphics"/>
      <sheetName val="Overview Values"/>
      <sheetName val="Market assumptions"/>
      <sheetName val="POM Portables Zn-based"/>
      <sheetName val="POM Portables NiMH"/>
      <sheetName val="POM Portables Li-Primary"/>
      <sheetName val="POM Portables Lead-acid"/>
      <sheetName val="POM Portables NiCd"/>
      <sheetName val="POM Portables Li-Rechargeable"/>
      <sheetName val="POM Portables Other"/>
    </sheetNames>
    <sheetDataSet>
      <sheetData sheetId="0">
        <row r="3">
          <cell r="M3">
            <v>3613.8815199999999</v>
          </cell>
          <cell r="N3">
            <v>3717.17967</v>
          </cell>
          <cell r="O3">
            <v>3891.5479999999998</v>
          </cell>
          <cell r="P3">
            <v>4086.6320000000001</v>
          </cell>
          <cell r="Q3">
            <v>4547.2908499999994</v>
          </cell>
          <cell r="R3">
            <v>4708.0496800000001</v>
          </cell>
          <cell r="S3">
            <v>4745.6249200000002</v>
          </cell>
          <cell r="T3">
            <v>5449.4412599999996</v>
          </cell>
          <cell r="U3">
            <v>5760.4455499999995</v>
          </cell>
          <cell r="V3">
            <v>6346.9841100000003</v>
          </cell>
          <cell r="W3">
            <v>6139</v>
          </cell>
        </row>
        <row r="4">
          <cell r="M4">
            <v>4401</v>
          </cell>
          <cell r="N4">
            <v>4259</v>
          </cell>
          <cell r="O4">
            <v>4398</v>
          </cell>
          <cell r="P4">
            <v>4222</v>
          </cell>
          <cell r="Q4">
            <v>4566</v>
          </cell>
          <cell r="R4">
            <v>4585</v>
          </cell>
          <cell r="S4">
            <v>4786</v>
          </cell>
          <cell r="T4">
            <v>4920</v>
          </cell>
          <cell r="U4">
            <v>5413</v>
          </cell>
          <cell r="V4">
            <v>5611</v>
          </cell>
          <cell r="W4">
            <v>6239</v>
          </cell>
        </row>
        <row r="5">
          <cell r="M5">
            <v>624</v>
          </cell>
          <cell r="N5">
            <v>602.38300000000004</v>
          </cell>
          <cell r="O5">
            <v>677</v>
          </cell>
          <cell r="P5">
            <v>730</v>
          </cell>
          <cell r="Q5">
            <v>760</v>
          </cell>
          <cell r="R5">
            <v>750</v>
          </cell>
          <cell r="S5">
            <v>815</v>
          </cell>
          <cell r="T5">
            <v>690</v>
          </cell>
          <cell r="U5">
            <v>942</v>
          </cell>
          <cell r="V5">
            <v>940</v>
          </cell>
          <cell r="W5">
            <v>1002</v>
          </cell>
        </row>
        <row r="6">
          <cell r="M6">
            <v>331.74</v>
          </cell>
          <cell r="N6">
            <v>406.8</v>
          </cell>
          <cell r="O6">
            <v>393.58</v>
          </cell>
          <cell r="P6">
            <v>347</v>
          </cell>
          <cell r="Q6">
            <v>266</v>
          </cell>
          <cell r="R6">
            <v>395</v>
          </cell>
          <cell r="S6">
            <v>568</v>
          </cell>
          <cell r="T6">
            <v>674</v>
          </cell>
          <cell r="U6">
            <v>906</v>
          </cell>
          <cell r="V6">
            <v>1052</v>
          </cell>
          <cell r="W6">
            <v>1049</v>
          </cell>
        </row>
        <row r="7">
          <cell r="M7">
            <v>275.60000000000002</v>
          </cell>
          <cell r="N7">
            <v>258</v>
          </cell>
          <cell r="O7">
            <v>200.2</v>
          </cell>
          <cell r="P7">
            <v>190</v>
          </cell>
          <cell r="Q7">
            <v>206</v>
          </cell>
          <cell r="R7">
            <v>211</v>
          </cell>
          <cell r="S7">
            <v>233</v>
          </cell>
          <cell r="T7">
            <v>202</v>
          </cell>
          <cell r="U7">
            <v>175</v>
          </cell>
          <cell r="V7">
            <v>203</v>
          </cell>
          <cell r="W7">
            <v>197</v>
          </cell>
        </row>
        <row r="8">
          <cell r="M8">
            <v>3385.8</v>
          </cell>
          <cell r="N8">
            <v>3738.7250999999997</v>
          </cell>
          <cell r="O8">
            <v>3671</v>
          </cell>
          <cell r="P8">
            <v>3971</v>
          </cell>
          <cell r="Q8">
            <v>3965</v>
          </cell>
          <cell r="R8">
            <v>4047</v>
          </cell>
          <cell r="S8">
            <v>4064</v>
          </cell>
          <cell r="T8">
            <v>4048</v>
          </cell>
          <cell r="U8">
            <v>4293</v>
          </cell>
          <cell r="V8">
            <v>4963</v>
          </cell>
          <cell r="W8">
            <v>5206</v>
          </cell>
        </row>
        <row r="9">
          <cell r="M9">
            <v>3382</v>
          </cell>
          <cell r="N9">
            <v>3704</v>
          </cell>
          <cell r="O9">
            <v>3132</v>
          </cell>
          <cell r="P9">
            <v>3517</v>
          </cell>
          <cell r="Q9">
            <v>3689</v>
          </cell>
          <cell r="R9">
            <v>3938</v>
          </cell>
          <cell r="S9">
            <v>3695</v>
          </cell>
          <cell r="T9">
            <v>4475</v>
          </cell>
          <cell r="U9">
            <v>4034</v>
          </cell>
          <cell r="V9">
            <v>4932</v>
          </cell>
          <cell r="W9">
            <v>5114</v>
          </cell>
        </row>
        <row r="10">
          <cell r="M10">
            <v>477.12200000000001</v>
          </cell>
          <cell r="N10">
            <v>520.66800000000001</v>
          </cell>
          <cell r="O10">
            <v>466.04700000000003</v>
          </cell>
          <cell r="P10">
            <v>448.50200000000001</v>
          </cell>
          <cell r="Q10">
            <v>464</v>
          </cell>
          <cell r="R10">
            <v>479</v>
          </cell>
          <cell r="S10">
            <v>489</v>
          </cell>
          <cell r="T10">
            <v>483</v>
          </cell>
          <cell r="U10">
            <v>475</v>
          </cell>
          <cell r="V10">
            <v>542</v>
          </cell>
          <cell r="W10">
            <v>520</v>
          </cell>
        </row>
        <row r="11">
          <cell r="M11">
            <v>2763</v>
          </cell>
          <cell r="N11">
            <v>2752</v>
          </cell>
          <cell r="O11">
            <v>2703</v>
          </cell>
          <cell r="P11">
            <v>2651</v>
          </cell>
          <cell r="Q11">
            <v>2864</v>
          </cell>
          <cell r="R11">
            <v>3026</v>
          </cell>
          <cell r="S11">
            <v>3180</v>
          </cell>
          <cell r="T11">
            <v>3460</v>
          </cell>
          <cell r="U11">
            <v>3616</v>
          </cell>
          <cell r="V11">
            <v>3626</v>
          </cell>
          <cell r="W11">
            <v>4066</v>
          </cell>
        </row>
        <row r="12">
          <cell r="M12">
            <v>33458</v>
          </cell>
          <cell r="N12">
            <v>33353</v>
          </cell>
          <cell r="O12">
            <v>32227</v>
          </cell>
          <cell r="P12">
            <v>30363</v>
          </cell>
          <cell r="Q12">
            <v>31409</v>
          </cell>
          <cell r="R12">
            <v>29936</v>
          </cell>
          <cell r="S12">
            <v>31482</v>
          </cell>
          <cell r="T12">
            <v>31329</v>
          </cell>
          <cell r="U12">
            <v>33003</v>
          </cell>
          <cell r="V12">
            <v>35268</v>
          </cell>
          <cell r="W12">
            <v>37694</v>
          </cell>
        </row>
        <row r="13">
          <cell r="M13">
            <v>43337.197</v>
          </cell>
          <cell r="N13">
            <v>43548.455000000002</v>
          </cell>
          <cell r="O13">
            <v>42440.931000000004</v>
          </cell>
          <cell r="P13">
            <v>43994.175000000003</v>
          </cell>
          <cell r="Q13">
            <v>43902</v>
          </cell>
          <cell r="R13">
            <v>45511</v>
          </cell>
          <cell r="S13">
            <v>50643</v>
          </cell>
          <cell r="T13">
            <v>52159</v>
          </cell>
          <cell r="U13">
            <v>55905</v>
          </cell>
          <cell r="V13">
            <v>65368</v>
          </cell>
          <cell r="W13">
            <v>63211</v>
          </cell>
        </row>
        <row r="14">
          <cell r="M14">
            <v>1850</v>
          </cell>
          <cell r="N14">
            <v>1589</v>
          </cell>
          <cell r="O14">
            <v>1587</v>
          </cell>
          <cell r="P14">
            <v>1535</v>
          </cell>
          <cell r="Q14">
            <v>1675</v>
          </cell>
          <cell r="R14">
            <v>1599</v>
          </cell>
          <cell r="S14">
            <v>1692</v>
          </cell>
          <cell r="T14">
            <v>1646</v>
          </cell>
          <cell r="U14">
            <v>1798</v>
          </cell>
          <cell r="V14">
            <v>1850</v>
          </cell>
          <cell r="W14">
            <v>2872</v>
          </cell>
        </row>
        <row r="15">
          <cell r="M15">
            <v>2043</v>
          </cell>
          <cell r="N15">
            <v>1569.4</v>
          </cell>
          <cell r="O15">
            <v>1547.7</v>
          </cell>
          <cell r="P15">
            <v>1589.6146666666666</v>
          </cell>
          <cell r="Q15">
            <v>1804</v>
          </cell>
          <cell r="R15">
            <v>1684</v>
          </cell>
          <cell r="S15">
            <v>2357</v>
          </cell>
          <cell r="T15">
            <v>2842</v>
          </cell>
          <cell r="U15">
            <v>2920</v>
          </cell>
          <cell r="V15">
            <v>2507</v>
          </cell>
          <cell r="W15">
            <v>3173</v>
          </cell>
        </row>
        <row r="16">
          <cell r="M16">
            <v>187.3</v>
          </cell>
          <cell r="N16">
            <v>165.5</v>
          </cell>
          <cell r="O16">
            <v>206</v>
          </cell>
          <cell r="P16">
            <v>184.5</v>
          </cell>
          <cell r="Q16">
            <v>169.5</v>
          </cell>
          <cell r="R16">
            <v>221.4</v>
          </cell>
          <cell r="S16">
            <v>263.7</v>
          </cell>
          <cell r="T16">
            <v>254.8</v>
          </cell>
          <cell r="U16">
            <v>169</v>
          </cell>
          <cell r="V16">
            <v>311.8</v>
          </cell>
          <cell r="W16">
            <v>339.9</v>
          </cell>
        </row>
        <row r="17">
          <cell r="M17">
            <v>2096</v>
          </cell>
          <cell r="N17">
            <v>1951</v>
          </cell>
          <cell r="O17">
            <v>1913</v>
          </cell>
          <cell r="P17">
            <v>2378</v>
          </cell>
          <cell r="Q17">
            <v>2703</v>
          </cell>
          <cell r="R17">
            <v>1968</v>
          </cell>
          <cell r="S17">
            <v>2991</v>
          </cell>
          <cell r="T17">
            <v>2336</v>
          </cell>
          <cell r="U17">
            <v>2666</v>
          </cell>
          <cell r="V17">
            <v>3543</v>
          </cell>
          <cell r="W17">
            <v>3692</v>
          </cell>
        </row>
        <row r="18">
          <cell r="M18">
            <v>29507.046999999999</v>
          </cell>
          <cell r="N18">
            <v>29432.988000000001</v>
          </cell>
          <cell r="O18">
            <v>26534.035</v>
          </cell>
          <cell r="P18">
            <v>24567.642</v>
          </cell>
          <cell r="Q18">
            <v>24524.115000000002</v>
          </cell>
          <cell r="R18">
            <v>24652.037</v>
          </cell>
          <cell r="S18">
            <v>25607.565999999999</v>
          </cell>
          <cell r="T18">
            <v>24232.886999999999</v>
          </cell>
          <cell r="U18">
            <v>25746.094000000001</v>
          </cell>
          <cell r="V18">
            <v>28164.453000000001</v>
          </cell>
          <cell r="W18">
            <v>32356</v>
          </cell>
        </row>
        <row r="19">
          <cell r="M19">
            <v>1151.087</v>
          </cell>
          <cell r="N19">
            <v>482.54500000000002</v>
          </cell>
          <cell r="O19">
            <v>515.55200000000002</v>
          </cell>
          <cell r="P19">
            <v>552.99800000000005</v>
          </cell>
          <cell r="Q19">
            <v>508.988</v>
          </cell>
          <cell r="R19">
            <v>425.37099999999998</v>
          </cell>
          <cell r="S19">
            <v>490.63799999999998</v>
          </cell>
          <cell r="T19">
            <v>521.79300000000001</v>
          </cell>
          <cell r="U19">
            <v>565.18899999999996</v>
          </cell>
          <cell r="V19">
            <v>666.61400000000003</v>
          </cell>
          <cell r="W19">
            <v>685</v>
          </cell>
        </row>
        <row r="20">
          <cell r="M20">
            <v>708</v>
          </cell>
          <cell r="N20">
            <v>782</v>
          </cell>
          <cell r="O20">
            <v>795</v>
          </cell>
          <cell r="P20">
            <v>686</v>
          </cell>
          <cell r="Q20">
            <v>700.005</v>
          </cell>
          <cell r="R20">
            <v>747.65700000000004</v>
          </cell>
          <cell r="S20">
            <v>831.51199999999994</v>
          </cell>
          <cell r="T20">
            <v>762.03800000000001</v>
          </cell>
          <cell r="U20">
            <v>750.01499999999999</v>
          </cell>
          <cell r="V20">
            <v>817</v>
          </cell>
          <cell r="W20">
            <v>929</v>
          </cell>
        </row>
        <row r="21">
          <cell r="M21">
            <v>182.7</v>
          </cell>
          <cell r="N21">
            <v>186.7</v>
          </cell>
          <cell r="O21">
            <v>182.6</v>
          </cell>
          <cell r="P21">
            <v>171.1</v>
          </cell>
          <cell r="Q21">
            <v>172</v>
          </cell>
          <cell r="R21">
            <v>196</v>
          </cell>
          <cell r="S21">
            <v>201</v>
          </cell>
          <cell r="T21">
            <v>209</v>
          </cell>
          <cell r="U21">
            <v>242</v>
          </cell>
          <cell r="V21">
            <v>261</v>
          </cell>
          <cell r="W21">
            <v>285</v>
          </cell>
        </row>
        <row r="22">
          <cell r="M22">
            <v>87.31</v>
          </cell>
          <cell r="N22">
            <v>104.27</v>
          </cell>
          <cell r="O22">
            <v>88.98</v>
          </cell>
          <cell r="P22">
            <v>102.65</v>
          </cell>
          <cell r="Q22">
            <v>73.900000000000006</v>
          </cell>
          <cell r="R22">
            <v>75.400000000000006</v>
          </cell>
          <cell r="S22">
            <v>68.099999999999994</v>
          </cell>
          <cell r="T22">
            <v>80.5</v>
          </cell>
          <cell r="U22">
            <v>171.6</v>
          </cell>
          <cell r="V22">
            <v>143.1</v>
          </cell>
          <cell r="W22">
            <v>164</v>
          </cell>
        </row>
        <row r="23">
          <cell r="M23">
            <v>7777</v>
          </cell>
          <cell r="N23">
            <v>7424</v>
          </cell>
          <cell r="O23">
            <v>6789</v>
          </cell>
          <cell r="P23">
            <v>7697</v>
          </cell>
          <cell r="Q23">
            <v>8300</v>
          </cell>
          <cell r="R23">
            <v>8780</v>
          </cell>
          <cell r="S23">
            <v>8890</v>
          </cell>
          <cell r="T23">
            <v>9580</v>
          </cell>
          <cell r="U23">
            <v>8760</v>
          </cell>
          <cell r="V23">
            <v>10890</v>
          </cell>
          <cell r="W23">
            <v>11871</v>
          </cell>
        </row>
        <row r="24">
          <cell r="M24">
            <v>2750.7799999999997</v>
          </cell>
          <cell r="N24">
            <v>2686</v>
          </cell>
          <cell r="O24">
            <v>2923</v>
          </cell>
          <cell r="P24">
            <v>3104.7</v>
          </cell>
          <cell r="Q24">
            <v>1965</v>
          </cell>
          <cell r="R24">
            <v>2230</v>
          </cell>
          <cell r="S24">
            <v>3599</v>
          </cell>
          <cell r="T24">
            <v>3122</v>
          </cell>
          <cell r="U24">
            <v>4367</v>
          </cell>
          <cell r="V24">
            <v>3526</v>
          </cell>
          <cell r="W24">
            <v>3530</v>
          </cell>
        </row>
        <row r="25">
          <cell r="M25">
            <v>9998</v>
          </cell>
          <cell r="N25">
            <v>10599</v>
          </cell>
          <cell r="O25">
            <v>11264</v>
          </cell>
          <cell r="P25">
            <v>11799</v>
          </cell>
          <cell r="Q25">
            <v>12304</v>
          </cell>
          <cell r="R25">
            <v>12813</v>
          </cell>
          <cell r="S25">
            <v>13426</v>
          </cell>
          <cell r="T25">
            <v>13338</v>
          </cell>
          <cell r="U25">
            <v>19400</v>
          </cell>
          <cell r="V25">
            <v>19557</v>
          </cell>
          <cell r="W25">
            <v>20846</v>
          </cell>
        </row>
        <row r="26">
          <cell r="M26">
            <v>1700</v>
          </cell>
          <cell r="N26">
            <v>1730.37</v>
          </cell>
          <cell r="O26">
            <v>1726.78</v>
          </cell>
          <cell r="P26">
            <v>1820</v>
          </cell>
          <cell r="Q26">
            <v>1547</v>
          </cell>
          <cell r="R26">
            <v>1778</v>
          </cell>
          <cell r="S26">
            <v>2241</v>
          </cell>
          <cell r="T26">
            <v>2456</v>
          </cell>
          <cell r="U26">
            <v>2586</v>
          </cell>
          <cell r="V26">
            <v>2432</v>
          </cell>
          <cell r="W26">
            <v>2870</v>
          </cell>
        </row>
        <row r="27">
          <cell r="M27">
            <v>2696.41</v>
          </cell>
          <cell r="N27">
            <v>2739.56</v>
          </cell>
          <cell r="O27">
            <v>1737</v>
          </cell>
          <cell r="P27">
            <v>1737</v>
          </cell>
          <cell r="Q27">
            <v>2646</v>
          </cell>
          <cell r="R27">
            <v>2340</v>
          </cell>
          <cell r="S27">
            <v>3625</v>
          </cell>
          <cell r="T27">
            <v>2802</v>
          </cell>
          <cell r="U27">
            <v>4276</v>
          </cell>
          <cell r="V27">
            <v>4964</v>
          </cell>
          <cell r="W27">
            <v>6874</v>
          </cell>
        </row>
        <row r="28">
          <cell r="M28">
            <v>980</v>
          </cell>
          <cell r="N28">
            <v>1000</v>
          </cell>
          <cell r="O28">
            <v>950</v>
          </cell>
          <cell r="P28">
            <v>842</v>
          </cell>
          <cell r="Q28">
            <v>939</v>
          </cell>
          <cell r="R28">
            <v>1236</v>
          </cell>
          <cell r="S28">
            <v>1460</v>
          </cell>
          <cell r="T28">
            <v>1534</v>
          </cell>
          <cell r="U28">
            <v>1748</v>
          </cell>
          <cell r="V28">
            <v>2030</v>
          </cell>
          <cell r="W28">
            <v>2270</v>
          </cell>
        </row>
        <row r="29">
          <cell r="M29">
            <v>670</v>
          </cell>
          <cell r="N29">
            <v>722</v>
          </cell>
          <cell r="O29">
            <v>720</v>
          </cell>
          <cell r="P29">
            <v>719</v>
          </cell>
          <cell r="Q29">
            <v>663</v>
          </cell>
          <cell r="R29">
            <v>872</v>
          </cell>
          <cell r="S29">
            <v>790</v>
          </cell>
          <cell r="T29">
            <v>823</v>
          </cell>
          <cell r="U29">
            <v>833</v>
          </cell>
          <cell r="V29">
            <v>826</v>
          </cell>
          <cell r="W29">
            <v>884</v>
          </cell>
        </row>
        <row r="30">
          <cell r="M30">
            <v>11063.232</v>
          </cell>
          <cell r="N30">
            <v>10514</v>
          </cell>
          <cell r="O30">
            <v>10622</v>
          </cell>
          <cell r="P30">
            <v>10815</v>
          </cell>
          <cell r="Q30">
            <v>12669</v>
          </cell>
          <cell r="R30">
            <v>11915</v>
          </cell>
          <cell r="S30">
            <v>12017</v>
          </cell>
          <cell r="T30">
            <v>12774</v>
          </cell>
          <cell r="U30">
            <v>12948</v>
          </cell>
          <cell r="V30">
            <v>14364</v>
          </cell>
          <cell r="W30">
            <v>15547</v>
          </cell>
        </row>
        <row r="31">
          <cell r="M31">
            <v>5708</v>
          </cell>
          <cell r="N31">
            <v>5640.7999999999993</v>
          </cell>
          <cell r="O31">
            <v>5601.2</v>
          </cell>
          <cell r="P31">
            <v>6041.6</v>
          </cell>
          <cell r="Q31">
            <v>5811.9000000000005</v>
          </cell>
          <cell r="R31">
            <v>6013.8000000000011</v>
          </cell>
          <cell r="S31">
            <v>6904</v>
          </cell>
          <cell r="T31">
            <v>6833.5</v>
          </cell>
          <cell r="U31">
            <v>7386</v>
          </cell>
          <cell r="V31">
            <v>7558</v>
          </cell>
          <cell r="W31">
            <v>8875</v>
          </cell>
        </row>
        <row r="32">
          <cell r="M32">
            <v>3535</v>
          </cell>
          <cell r="N32">
            <v>3527</v>
          </cell>
          <cell r="O32">
            <v>3599</v>
          </cell>
          <cell r="P32">
            <v>3828</v>
          </cell>
          <cell r="Q32">
            <v>4040</v>
          </cell>
          <cell r="R32">
            <v>4125</v>
          </cell>
          <cell r="S32">
            <v>4180</v>
          </cell>
          <cell r="T32">
            <v>4539</v>
          </cell>
          <cell r="U32">
            <v>4885</v>
          </cell>
          <cell r="V32">
            <v>5762</v>
          </cell>
          <cell r="W32">
            <v>6615</v>
          </cell>
        </row>
        <row r="33">
          <cell r="M33">
            <v>37181.567999999999</v>
          </cell>
          <cell r="N33">
            <v>35377.061999999998</v>
          </cell>
          <cell r="O33">
            <v>37276.79</v>
          </cell>
          <cell r="P33">
            <v>37657.976999999999</v>
          </cell>
          <cell r="Q33">
            <v>37950.137000000002</v>
          </cell>
          <cell r="R33">
            <v>38918.51</v>
          </cell>
          <cell r="S33">
            <v>39013.525999999998</v>
          </cell>
          <cell r="T33">
            <v>38165.735000000001</v>
          </cell>
          <cell r="U33">
            <v>37748.826999999997</v>
          </cell>
          <cell r="V33">
            <v>40367.79</v>
          </cell>
          <cell r="W33">
            <v>43473.63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 Portables Li-Rechargeable"/>
      <sheetName val="cameras games_LiRechargable"/>
      <sheetName val="cellphones_LiRechargable"/>
      <sheetName val="Cordless Tools_LiRechargab"/>
      <sheetName val="PortablePCs_LiRechargab"/>
      <sheetName val="Tablets_LiRechargable"/>
      <sheetName val="others portables_Avicenne"/>
      <sheetName val="others portables_LiRechargable"/>
      <sheetName val="LiRechargable"/>
      <sheetName val="Test LiRechargable"/>
      <sheetName val="POM Portables NiCd"/>
      <sheetName val="cameras games_NiCd"/>
      <sheetName val="cellphones_NiCd"/>
      <sheetName val="Cordless Tools_NiCd"/>
      <sheetName val="PortablePCs_NiCd"/>
      <sheetName val="Tablets_NiCd"/>
      <sheetName val="others portables_NiCd"/>
      <sheetName val="Test NiCd pivot"/>
      <sheetName val="Test NiCd"/>
      <sheetName val="POM Portables NiMH"/>
      <sheetName val="cameras games_NiMH"/>
      <sheetName val="cellphones_NiMH"/>
      <sheetName val="Cordless Tools_NiMH"/>
      <sheetName val="PortablePCs_NiMH"/>
      <sheetName val="Tablets_NiMH"/>
      <sheetName val="others portables_NiMH"/>
      <sheetName val="TEST NiMH Pivot"/>
      <sheetName val="TEST NiMH"/>
      <sheetName val="POM Portables Lead-acid"/>
      <sheetName val="cameras games_Pb"/>
      <sheetName val="cellphones_Pb"/>
      <sheetName val="Cordless Tools_Pb"/>
      <sheetName val="PortablePCs_Pb"/>
      <sheetName val="Tablets_Pb"/>
      <sheetName val="others portable_Pb"/>
      <sheetName val="TEST Pb"/>
      <sheetName val="others portable_Zn-based"/>
      <sheetName val="others portable_Li-Primary"/>
      <sheetName val="others portable_Portables Other"/>
      <sheetName val="Shares Cameras and Games"/>
      <sheetName val="Shares Cell Phones"/>
      <sheetName val="Shares Cordless Tools"/>
      <sheetName val="Shares Others Portable"/>
      <sheetName val="Shares PortablePCs+Tablets"/>
      <sheetName val="Codelist Countries"/>
      <sheetName val="Template"/>
      <sheetName val="Avicenne Pivot"/>
    </sheetNames>
    <sheetDataSet>
      <sheetData sheetId="0">
        <row r="12">
          <cell r="B12">
            <v>40.986401057268715</v>
          </cell>
          <cell r="C12">
            <v>54.921777416740085</v>
          </cell>
          <cell r="D12">
            <v>73.59518173843172</v>
          </cell>
          <cell r="E12">
            <v>110.39277260764759</v>
          </cell>
          <cell r="F12">
            <v>165.58915891147137</v>
          </cell>
          <cell r="G12">
            <v>202.01877387199508</v>
          </cell>
          <cell r="H12">
            <v>238.38215316895418</v>
          </cell>
          <cell r="I12">
            <v>283.67476227105544</v>
          </cell>
          <cell r="J12">
            <v>382.96092906592486</v>
          </cell>
          <cell r="K12">
            <v>283.39108750878438</v>
          </cell>
          <cell r="L12">
            <v>476.09702701475771</v>
          </cell>
          <cell r="M12">
            <v>623.6871053893326</v>
          </cell>
          <cell r="N12">
            <v>660.03355751840922</v>
          </cell>
          <cell r="O12">
            <v>653.2072587179307</v>
          </cell>
          <cell r="P12">
            <v>725.72321219747585</v>
          </cell>
          <cell r="Q12">
            <v>818.10624218069665</v>
          </cell>
          <cell r="R12">
            <v>962.67654796159206</v>
          </cell>
          <cell r="S12">
            <v>1070.8969416034549</v>
          </cell>
          <cell r="T12">
            <v>1255.0413467437095</v>
          </cell>
          <cell r="U12">
            <v>1458.7969499847934</v>
          </cell>
          <cell r="V12">
            <v>1696.1778836893959</v>
          </cell>
          <cell r="W12">
            <v>1678.7625908197701</v>
          </cell>
        </row>
        <row r="13">
          <cell r="B13">
            <v>49.913410291613438</v>
          </cell>
          <cell r="C13">
            <v>66.883969790762009</v>
          </cell>
          <cell r="D13">
            <v>89.624519519621103</v>
          </cell>
          <cell r="E13">
            <v>134.43677927943165</v>
          </cell>
          <cell r="F13">
            <v>201.65516891914748</v>
          </cell>
          <cell r="G13">
            <v>246.01930608135993</v>
          </cell>
          <cell r="H13">
            <v>290.30278117600471</v>
          </cell>
          <cell r="I13">
            <v>345.46030959944557</v>
          </cell>
          <cell r="J13">
            <v>466.37141795925152</v>
          </cell>
          <cell r="K13">
            <v>345.11484928984612</v>
          </cell>
          <cell r="L13">
            <v>579.79294680694147</v>
          </cell>
          <cell r="M13">
            <v>759.52876031709343</v>
          </cell>
          <cell r="N13">
            <v>756.24079840910815</v>
          </cell>
          <cell r="O13">
            <v>738.21664896371817</v>
          </cell>
          <cell r="P13">
            <v>749.76249437134129</v>
          </cell>
          <cell r="Q13">
            <v>821.47221829829994</v>
          </cell>
          <cell r="R13">
            <v>937.5160145727051</v>
          </cell>
          <cell r="S13">
            <v>1080.0079755384745</v>
          </cell>
          <cell r="T13">
            <v>1133.1076217489224</v>
          </cell>
          <cell r="U13">
            <v>1370.808528911047</v>
          </cell>
          <cell r="V13">
            <v>1499.4923479304566</v>
          </cell>
          <cell r="W13">
            <v>1706.1084548174858</v>
          </cell>
        </row>
        <row r="14">
          <cell r="B14">
            <v>7.0770206821101542</v>
          </cell>
          <cell r="C14">
            <v>9.483207714027607</v>
          </cell>
          <cell r="D14">
            <v>12.707498336796995</v>
          </cell>
          <cell r="E14">
            <v>19.061247505195492</v>
          </cell>
          <cell r="F14">
            <v>28.591871257793237</v>
          </cell>
          <cell r="G14">
            <v>34.88208293450775</v>
          </cell>
          <cell r="H14">
            <v>41.160857862719141</v>
          </cell>
          <cell r="I14">
            <v>48.981420856635772</v>
          </cell>
          <cell r="J14">
            <v>66.124918156458293</v>
          </cell>
          <cell r="K14">
            <v>48.932439435779138</v>
          </cell>
          <cell r="L14">
            <v>82.206498252108943</v>
          </cell>
          <cell r="M14">
            <v>107.69051271026272</v>
          </cell>
          <cell r="N14">
            <v>106.96092999954773</v>
          </cell>
          <cell r="O14">
            <v>113.63635092051778</v>
          </cell>
          <cell r="P14">
            <v>129.63681214852656</v>
          </cell>
          <cell r="Q14">
            <v>136.73212569135083</v>
          </cell>
          <cell r="R14">
            <v>153.35594567710552</v>
          </cell>
          <cell r="S14">
            <v>183.91276641534827</v>
          </cell>
          <cell r="T14">
            <v>158.91143475747083</v>
          </cell>
          <cell r="U14">
            <v>238.55563167083065</v>
          </cell>
          <cell r="V14">
            <v>251.2070588227819</v>
          </cell>
          <cell r="W14">
            <v>274.00555725711183</v>
          </cell>
        </row>
        <row r="15">
          <cell r="B15">
            <v>3.7623891684026001</v>
          </cell>
          <cell r="C15">
            <v>5.0416014856594842</v>
          </cell>
          <cell r="D15">
            <v>6.7557459907837094</v>
          </cell>
          <cell r="E15">
            <v>10.133618986175565</v>
          </cell>
          <cell r="F15">
            <v>15.200428479263346</v>
          </cell>
          <cell r="G15">
            <v>18.544522744701283</v>
          </cell>
          <cell r="H15">
            <v>21.882536838747512</v>
          </cell>
          <cell r="I15">
            <v>26.040218838109539</v>
          </cell>
          <cell r="J15">
            <v>35.154295431447878</v>
          </cell>
          <cell r="K15">
            <v>26.01417861927143</v>
          </cell>
          <cell r="L15">
            <v>43.703820080375998</v>
          </cell>
          <cell r="M15">
            <v>57.252004305292559</v>
          </cell>
          <cell r="N15">
            <v>72.23262662428391</v>
          </cell>
          <cell r="O15">
            <v>66.063508117130553</v>
          </cell>
          <cell r="P15">
            <v>61.621881939094131</v>
          </cell>
          <cell r="Q15">
            <v>47.856243991972789</v>
          </cell>
          <cell r="R15">
            <v>80.76746472327558</v>
          </cell>
          <cell r="S15">
            <v>128.17478690051266</v>
          </cell>
          <cell r="T15">
            <v>155.22653192251499</v>
          </cell>
          <cell r="U15">
            <v>229.43885593818746</v>
          </cell>
          <cell r="V15">
            <v>281.13811263996445</v>
          </cell>
          <cell r="W15">
            <v>286.85811333603823</v>
          </cell>
        </row>
        <row r="16">
          <cell r="B16">
            <v>3.1256841345986515</v>
          </cell>
          <cell r="C16">
            <v>4.188416740362193</v>
          </cell>
          <cell r="D16">
            <v>5.6124784320853385</v>
          </cell>
          <cell r="E16">
            <v>8.4187176481280073</v>
          </cell>
          <cell r="F16">
            <v>12.62807647219201</v>
          </cell>
          <cell r="G16">
            <v>15.406253296074251</v>
          </cell>
          <cell r="H16">
            <v>18.179378889367616</v>
          </cell>
          <cell r="I16">
            <v>21.633460878347464</v>
          </cell>
          <cell r="J16">
            <v>29.205172185769079</v>
          </cell>
          <cell r="K16">
            <v>21.611827417469119</v>
          </cell>
          <cell r="L16">
            <v>36.307870061348119</v>
          </cell>
          <cell r="M16">
            <v>47.563309780366041</v>
          </cell>
          <cell r="N16">
            <v>45.811252873808378</v>
          </cell>
          <cell r="O16">
            <v>33.604132133364338</v>
          </cell>
          <cell r="P16">
            <v>33.74108809345212</v>
          </cell>
          <cell r="Q16">
            <v>37.061602490024043</v>
          </cell>
          <cell r="R16">
            <v>43.144139383825689</v>
          </cell>
          <cell r="S16">
            <v>52.578741809541285</v>
          </cell>
          <cell r="T16">
            <v>46.521898291317548</v>
          </cell>
          <cell r="U16">
            <v>44.317659811460047</v>
          </cell>
          <cell r="V16">
            <v>54.250035043643329</v>
          </cell>
          <cell r="W16">
            <v>53.871352075500035</v>
          </cell>
        </row>
        <row r="17">
          <cell r="B17">
            <v>38.399642028026541</v>
          </cell>
          <cell r="C17">
            <v>51.455520317555568</v>
          </cell>
          <cell r="D17">
            <v>68.950397225524469</v>
          </cell>
          <cell r="E17">
            <v>103.4255958382867</v>
          </cell>
          <cell r="F17">
            <v>155.13839375743004</v>
          </cell>
          <cell r="G17">
            <v>189.26884038406465</v>
          </cell>
          <cell r="H17">
            <v>223.33723165319626</v>
          </cell>
          <cell r="I17">
            <v>265.77130566730352</v>
          </cell>
          <cell r="J17">
            <v>358.79126265085978</v>
          </cell>
          <cell r="K17">
            <v>265.50553436163625</v>
          </cell>
          <cell r="L17">
            <v>446.04929772754889</v>
          </cell>
          <cell r="M17">
            <v>584.32458002308908</v>
          </cell>
          <cell r="N17">
            <v>663.85922861145161</v>
          </cell>
          <cell r="O17">
            <v>616.18765765025228</v>
          </cell>
          <cell r="P17">
            <v>705.18874115314929</v>
          </cell>
          <cell r="Q17">
            <v>713.34589258711321</v>
          </cell>
          <cell r="R17">
            <v>827.50868287366143</v>
          </cell>
          <cell r="S17">
            <v>917.08157387972437</v>
          </cell>
          <cell r="T17">
            <v>932.28041724382888</v>
          </cell>
          <cell r="U17">
            <v>1087.1755061177028</v>
          </cell>
          <cell r="V17">
            <v>1326.3198222739006</v>
          </cell>
          <cell r="W17">
            <v>1423.6256797210822</v>
          </cell>
        </row>
        <row r="18">
          <cell r="B18">
            <v>38.356544786693163</v>
          </cell>
          <cell r="C18">
            <v>51.397770014168842</v>
          </cell>
          <cell r="D18">
            <v>68.873011818986257</v>
          </cell>
          <cell r="E18">
            <v>103.30951772847938</v>
          </cell>
          <cell r="F18">
            <v>154.96427659271907</v>
          </cell>
          <cell r="G18">
            <v>189.05641744311725</v>
          </cell>
          <cell r="H18">
            <v>223.08657258287835</v>
          </cell>
          <cell r="I18">
            <v>265.47302137362522</v>
          </cell>
          <cell r="J18">
            <v>358.3885788543941</v>
          </cell>
          <cell r="K18">
            <v>265.20754835225165</v>
          </cell>
          <cell r="L18">
            <v>445.54868123178278</v>
          </cell>
          <cell r="M18">
            <v>583.66877241363545</v>
          </cell>
          <cell r="N18">
            <v>657.69333583172966</v>
          </cell>
          <cell r="O18">
            <v>525.71499421427131</v>
          </cell>
          <cell r="P18">
            <v>624.56529907721631</v>
          </cell>
          <cell r="Q18">
            <v>663.69054167814897</v>
          </cell>
          <cell r="R18">
            <v>805.22095210192208</v>
          </cell>
          <cell r="S18">
            <v>833.81309436160961</v>
          </cell>
          <cell r="T18">
            <v>1030.621261651713</v>
          </cell>
          <cell r="U18">
            <v>1021.5853695967419</v>
          </cell>
          <cell r="V18">
            <v>1318.0353341637876</v>
          </cell>
          <cell r="W18">
            <v>1398.4674848431837</v>
          </cell>
        </row>
        <row r="19">
          <cell r="B19">
            <v>5.4112215735412832</v>
          </cell>
          <cell r="C19">
            <v>7.2510369085453199</v>
          </cell>
          <cell r="D19">
            <v>9.7163894574507292</v>
          </cell>
          <cell r="E19">
            <v>14.574584186176095</v>
          </cell>
          <cell r="F19">
            <v>21.861876279264141</v>
          </cell>
          <cell r="G19">
            <v>26.67148906070225</v>
          </cell>
          <cell r="H19">
            <v>31.472357091628652</v>
          </cell>
          <cell r="I19">
            <v>37.452104939038094</v>
          </cell>
          <cell r="J19">
            <v>50.560341667701429</v>
          </cell>
          <cell r="K19">
            <v>37.414652834099059</v>
          </cell>
          <cell r="L19">
            <v>62.856616761286418</v>
          </cell>
          <cell r="M19">
            <v>82.342167957285213</v>
          </cell>
          <cell r="N19">
            <v>92.451369811240554</v>
          </cell>
          <cell r="O19">
            <v>78.227297544246014</v>
          </cell>
          <cell r="P19">
            <v>79.647081537312957</v>
          </cell>
          <cell r="Q19">
            <v>83.478560948403668</v>
          </cell>
          <cell r="R19">
            <v>97.943330639111394</v>
          </cell>
          <cell r="S19">
            <v>110.34765984920895</v>
          </cell>
          <cell r="T19">
            <v>111.23800433022959</v>
          </cell>
          <cell r="U19">
            <v>120.29079091682013</v>
          </cell>
          <cell r="V19">
            <v>144.84492115100829</v>
          </cell>
          <cell r="W19">
            <v>142.19849278812191</v>
          </cell>
        </row>
        <row r="20">
          <cell r="B20">
            <v>31.336231001074289</v>
          </cell>
          <cell r="C20">
            <v>41.990549541439549</v>
          </cell>
          <cell r="D20">
            <v>56.267336385528999</v>
          </cell>
          <cell r="E20">
            <v>84.401004578293495</v>
          </cell>
          <cell r="F20">
            <v>126.60150686744024</v>
          </cell>
          <cell r="G20">
            <v>154.45383837827708</v>
          </cell>
          <cell r="H20">
            <v>182.25552928636694</v>
          </cell>
          <cell r="I20">
            <v>216.88407985077666</v>
          </cell>
          <cell r="J20">
            <v>292.79350779854849</v>
          </cell>
          <cell r="K20">
            <v>216.66719577092587</v>
          </cell>
          <cell r="L20">
            <v>364.00088889515547</v>
          </cell>
          <cell r="M20">
            <v>476.84116445265369</v>
          </cell>
          <cell r="N20">
            <v>488.65336398728937</v>
          </cell>
          <cell r="O20">
            <v>453.70613964277635</v>
          </cell>
          <cell r="P20">
            <v>470.77697124074507</v>
          </cell>
          <cell r="Q20">
            <v>515.26422102635365</v>
          </cell>
          <cell r="R20">
            <v>618.7401221585618</v>
          </cell>
          <cell r="S20">
            <v>717.59827877399687</v>
          </cell>
          <cell r="T20">
            <v>796.86023805920161</v>
          </cell>
          <cell r="U20">
            <v>915.7294735899402</v>
          </cell>
          <cell r="V20">
            <v>969.01786733128426</v>
          </cell>
          <cell r="W20">
            <v>1111.8828301471226</v>
          </cell>
        </row>
        <row r="21">
          <cell r="B21">
            <v>379.45986856096397</v>
          </cell>
          <cell r="C21">
            <v>508.47622387169179</v>
          </cell>
          <cell r="D21">
            <v>681.35813998806702</v>
          </cell>
          <cell r="E21">
            <v>1022.0372099821005</v>
          </cell>
          <cell r="F21">
            <v>1533.0558149731507</v>
          </cell>
          <cell r="G21">
            <v>1870.3280942672438</v>
          </cell>
          <cell r="H21">
            <v>2206.9871512353475</v>
          </cell>
          <cell r="I21">
            <v>2626.3147099700636</v>
          </cell>
          <cell r="J21">
            <v>3545.5248584595861</v>
          </cell>
          <cell r="K21">
            <v>2623.6883952600938</v>
          </cell>
          <cell r="L21">
            <v>4407.7965040369572</v>
          </cell>
          <cell r="M21">
            <v>5774.2134202884145</v>
          </cell>
          <cell r="N21">
            <v>5112.8610245656082</v>
          </cell>
          <cell r="O21">
            <v>5350.5713293680747</v>
          </cell>
          <cell r="P21">
            <v>5463.1516407819627</v>
          </cell>
          <cell r="Q21">
            <v>5769</v>
          </cell>
          <cell r="R21">
            <v>6372</v>
          </cell>
          <cell r="S21">
            <v>7267</v>
          </cell>
          <cell r="T21">
            <v>7763.0268348917643</v>
          </cell>
          <cell r="U21">
            <v>8755.4260692092121</v>
          </cell>
          <cell r="V21">
            <v>9402.3139485039865</v>
          </cell>
          <cell r="W21">
            <v>10307.749975298975</v>
          </cell>
        </row>
        <row r="22">
          <cell r="B22">
            <v>491.5035889001316</v>
          </cell>
          <cell r="C22">
            <v>658.6148091261764</v>
          </cell>
          <cell r="D22">
            <v>882.5438442290764</v>
          </cell>
          <cell r="E22">
            <v>1323.8157663436145</v>
          </cell>
          <cell r="F22">
            <v>1985.7236495154218</v>
          </cell>
          <cell r="G22">
            <v>2422.5828524088147</v>
          </cell>
          <cell r="H22">
            <v>2858.647765842401</v>
          </cell>
          <cell r="I22">
            <v>3401.7908413524569</v>
          </cell>
          <cell r="J22">
            <v>4592.4176358258173</v>
          </cell>
          <cell r="K22">
            <v>3398.3890505111049</v>
          </cell>
          <cell r="L22">
            <v>5709.2936048586562</v>
          </cell>
          <cell r="M22">
            <v>7479.1746223648397</v>
          </cell>
          <cell r="N22">
            <v>8441.5296265257784</v>
          </cell>
          <cell r="O22">
            <v>6806.6755451377112</v>
          </cell>
          <cell r="P22">
            <v>6742.9359982409851</v>
          </cell>
          <cell r="Q22">
            <v>7123.086572438162</v>
          </cell>
          <cell r="R22">
            <v>8914.1667941851574</v>
          </cell>
          <cell r="S22">
            <v>11302.514416042937</v>
          </cell>
          <cell r="T22">
            <v>11191.759996503117</v>
          </cell>
          <cell r="U22">
            <v>14009.376771854815</v>
          </cell>
          <cell r="V22">
            <v>17471.434331863195</v>
          </cell>
          <cell r="W22">
            <v>16595.719291209913</v>
          </cell>
        </row>
        <row r="23">
          <cell r="B23">
            <v>20.981551701768886</v>
          </cell>
          <cell r="C23">
            <v>28.115279280370309</v>
          </cell>
          <cell r="D23">
            <v>37.674474235696216</v>
          </cell>
          <cell r="E23">
            <v>56.511711353544321</v>
          </cell>
          <cell r="F23">
            <v>84.767567030316485</v>
          </cell>
          <cell r="G23">
            <v>103.41643177698612</v>
          </cell>
          <cell r="H23">
            <v>122.0313894968436</v>
          </cell>
          <cell r="I23">
            <v>145.21735350124388</v>
          </cell>
          <cell r="J23">
            <v>196.04342722667926</v>
          </cell>
          <cell r="K23">
            <v>145.07213614774264</v>
          </cell>
          <cell r="L23">
            <v>243.72118872820764</v>
          </cell>
          <cell r="M23">
            <v>319.27475723395202</v>
          </cell>
          <cell r="N23">
            <v>282.14760006388184</v>
          </cell>
          <cell r="O23">
            <v>266.38240607217386</v>
          </cell>
          <cell r="P23">
            <v>272.59247486025788</v>
          </cell>
          <cell r="Q23">
            <v>301.35040859606926</v>
          </cell>
          <cell r="R23">
            <v>326.95487618358896</v>
          </cell>
          <cell r="S23">
            <v>381.81644266842852</v>
          </cell>
          <cell r="T23">
            <v>379.0843791460826</v>
          </cell>
          <cell r="U23">
            <v>455.33229909145808</v>
          </cell>
          <cell r="V23">
            <v>494.39687108738991</v>
          </cell>
          <cell r="W23">
            <v>785.37321401439647</v>
          </cell>
        </row>
        <row r="24">
          <cell r="B24">
            <v>23.170437906331799</v>
          </cell>
          <cell r="C24">
            <v>31.04838679448461</v>
          </cell>
          <cell r="D24">
            <v>41.60483830460938</v>
          </cell>
          <cell r="E24">
            <v>62.407257456914074</v>
          </cell>
          <cell r="F24">
            <v>93.610886185371115</v>
          </cell>
          <cell r="G24">
            <v>114.20528114615276</v>
          </cell>
          <cell r="H24">
            <v>134.76223175246025</v>
          </cell>
          <cell r="I24">
            <v>160.36705578542768</v>
          </cell>
          <cell r="J24">
            <v>216.49552531032739</v>
          </cell>
          <cell r="K24">
            <v>160.20668872964228</v>
          </cell>
          <cell r="L24">
            <v>269.147237065799</v>
          </cell>
          <cell r="M24">
            <v>352.5828805561967</v>
          </cell>
          <cell r="N24">
            <v>278.66736534943749</v>
          </cell>
          <cell r="O24">
            <v>259.78579072331667</v>
          </cell>
          <cell r="P24">
            <v>282.29120264549221</v>
          </cell>
          <cell r="Q24">
            <v>324.55888782525909</v>
          </cell>
          <cell r="R24">
            <v>344.33521669366093</v>
          </cell>
          <cell r="S24">
            <v>531.88023366990899</v>
          </cell>
          <cell r="T24">
            <v>654.53086605903206</v>
          </cell>
          <cell r="U24">
            <v>739.47180942550483</v>
          </cell>
          <cell r="V24">
            <v>669.97457071139809</v>
          </cell>
          <cell r="W24">
            <v>867.68426464752088</v>
          </cell>
        </row>
        <row r="25">
          <cell r="B25">
            <v>2.1242403425628713</v>
          </cell>
          <cell r="C25">
            <v>2.8464820590342477</v>
          </cell>
          <cell r="D25">
            <v>3.814285959105892</v>
          </cell>
          <cell r="E25">
            <v>5.7214289386588382</v>
          </cell>
          <cell r="F25">
            <v>8.5821434079882568</v>
          </cell>
          <cell r="G25">
            <v>10.470214957745673</v>
          </cell>
          <cell r="H25">
            <v>12.354853650139894</v>
          </cell>
          <cell r="I25">
            <v>14.702275843666474</v>
          </cell>
          <cell r="J25">
            <v>19.848072388949742</v>
          </cell>
          <cell r="K25">
            <v>14.68757356782281</v>
          </cell>
          <cell r="L25">
            <v>24.67512359394232</v>
          </cell>
          <cell r="M25">
            <v>32.324411908064441</v>
          </cell>
          <cell r="N25">
            <v>29.386675777578631</v>
          </cell>
          <cell r="O25">
            <v>34.577678418946327</v>
          </cell>
          <cell r="P25">
            <v>32.764372385483767</v>
          </cell>
          <cell r="Q25">
            <v>30.494862243005219</v>
          </cell>
          <cell r="R25">
            <v>45.270675163881549</v>
          </cell>
          <cell r="S25">
            <v>59.506498777579552</v>
          </cell>
          <cell r="T25">
            <v>58.682077646671843</v>
          </cell>
          <cell r="U25">
            <v>42.798197189352848</v>
          </cell>
          <cell r="V25">
            <v>83.325915894620636</v>
          </cell>
          <cell r="W25">
            <v>92.94859172823584</v>
          </cell>
        </row>
        <row r="26">
          <cell r="B26">
            <v>23.771531009139235</v>
          </cell>
          <cell r="C26">
            <v>31.853851552246578</v>
          </cell>
          <cell r="D26">
            <v>42.684161080010419</v>
          </cell>
          <cell r="E26">
            <v>64.026241620015625</v>
          </cell>
          <cell r="F26">
            <v>96.039362430023431</v>
          </cell>
          <cell r="G26">
            <v>117.16802216462858</v>
          </cell>
          <cell r="H26">
            <v>138.25826615426172</v>
          </cell>
          <cell r="I26">
            <v>164.52733672357144</v>
          </cell>
          <cell r="J26">
            <v>222.11190457682144</v>
          </cell>
          <cell r="K26">
            <v>164.36280938684786</v>
          </cell>
          <cell r="L26">
            <v>276.12951976990439</v>
          </cell>
          <cell r="M26">
            <v>361.7296708985748</v>
          </cell>
          <cell r="N26">
            <v>346.42540448372154</v>
          </cell>
          <cell r="O26">
            <v>321.10242143419578</v>
          </cell>
          <cell r="P26">
            <v>422.29635519067966</v>
          </cell>
          <cell r="Q26">
            <v>486.29859966279122</v>
          </cell>
          <cell r="R26">
            <v>402.40600145672488</v>
          </cell>
          <cell r="S26">
            <v>674.94856975252344</v>
          </cell>
          <cell r="T26">
            <v>537.99581390355343</v>
          </cell>
          <cell r="U26">
            <v>675.14789175629994</v>
          </cell>
          <cell r="V26">
            <v>946.83681852033646</v>
          </cell>
          <cell r="W26">
            <v>1009.6092987956656</v>
          </cell>
        </row>
        <row r="27">
          <cell r="B27">
            <v>334.65061199839164</v>
          </cell>
          <cell r="C27">
            <v>448.4318200778448</v>
          </cell>
          <cell r="D27">
            <v>600.89863890431207</v>
          </cell>
          <cell r="E27">
            <v>901.3479583564681</v>
          </cell>
          <cell r="F27">
            <v>1352.0219375347021</v>
          </cell>
          <cell r="G27">
            <v>1649.4667637923365</v>
          </cell>
          <cell r="H27">
            <v>1946.3707812749569</v>
          </cell>
          <cell r="I27">
            <v>2316.1812297171987</v>
          </cell>
          <cell r="J27">
            <v>3126.8446601182181</v>
          </cell>
          <cell r="K27">
            <v>2313.8650484874815</v>
          </cell>
          <cell r="L27">
            <v>3887.293281458969</v>
          </cell>
          <cell r="M27">
            <v>5092.3541987112494</v>
          </cell>
          <cell r="N27">
            <v>5226.2095197665412</v>
          </cell>
          <cell r="O27">
            <v>4453.8122785779924</v>
          </cell>
          <cell r="P27">
            <v>4362.8366998441797</v>
          </cell>
          <cell r="Q27">
            <v>4412.1504929593984</v>
          </cell>
          <cell r="R27">
            <v>5040.7152626693269</v>
          </cell>
          <cell r="S27">
            <v>5778.5991462866423</v>
          </cell>
          <cell r="T27">
            <v>5580.9896253415409</v>
          </cell>
          <cell r="U27">
            <v>6520.0379163764155</v>
          </cell>
          <cell r="V27">
            <v>7526.7121292366774</v>
          </cell>
          <cell r="W27">
            <v>8848.0277551009094</v>
          </cell>
        </row>
        <row r="28">
          <cell r="B28">
            <v>13.05491427228867</v>
          </cell>
          <cell r="C28">
            <v>17.493585124866819</v>
          </cell>
          <cell r="D28">
            <v>23.441404067321539</v>
          </cell>
          <cell r="E28">
            <v>35.162106100982307</v>
          </cell>
          <cell r="F28">
            <v>52.743159151473456</v>
          </cell>
          <cell r="G28">
            <v>64.346654164797613</v>
          </cell>
          <cell r="H28">
            <v>75.929051914461184</v>
          </cell>
          <cell r="I28">
            <v>90.355571778208798</v>
          </cell>
          <cell r="J28">
            <v>121.98002190058189</v>
          </cell>
          <cell r="K28">
            <v>90.265216206430594</v>
          </cell>
          <cell r="L28">
            <v>151.6455632268034</v>
          </cell>
          <cell r="M28">
            <v>198.65568782711247</v>
          </cell>
          <cell r="N28">
            <v>85.682135728650636</v>
          </cell>
          <cell r="O28">
            <v>86.53685079730397</v>
          </cell>
          <cell r="P28">
            <v>98.203969650014926</v>
          </cell>
          <cell r="Q28">
            <v>91.572383146564846</v>
          </cell>
          <cell r="R28">
            <v>86.977562624821402</v>
          </cell>
          <cell r="S28">
            <v>110.71729066072838</v>
          </cell>
          <cell r="T28">
            <v>120.17228156000722</v>
          </cell>
          <cell r="U28">
            <v>143.13059332102452</v>
          </cell>
          <cell r="V28">
            <v>178.14695990435101</v>
          </cell>
          <cell r="W28">
            <v>187.31916838435291</v>
          </cell>
        </row>
        <row r="29">
          <cell r="B29">
            <v>8.0296965431634426</v>
          </cell>
          <cell r="C29">
            <v>10.759793367839015</v>
          </cell>
          <cell r="D29">
            <v>14.418123112904281</v>
          </cell>
          <cell r="E29">
            <v>21.627184669356421</v>
          </cell>
          <cell r="F29">
            <v>32.440777004034629</v>
          </cell>
          <cell r="G29">
            <v>39.577747944922251</v>
          </cell>
          <cell r="H29">
            <v>46.701742575008254</v>
          </cell>
          <cell r="I29">
            <v>55.575073664259818</v>
          </cell>
          <cell r="J29">
            <v>75.026349446750757</v>
          </cell>
          <cell r="K29">
            <v>55.51949859059556</v>
          </cell>
          <cell r="L29">
            <v>93.272757632200538</v>
          </cell>
          <cell r="M29">
            <v>122.18731249818271</v>
          </cell>
          <cell r="N29">
            <v>138.85426258650446</v>
          </cell>
          <cell r="O29">
            <v>133.44298224787539</v>
          </cell>
          <cell r="P29">
            <v>121.82308648477975</v>
          </cell>
          <cell r="Q29">
            <v>125.93838374286058</v>
          </cell>
          <cell r="R29">
            <v>152.87686170281026</v>
          </cell>
          <cell r="S29">
            <v>187.63886162890682</v>
          </cell>
          <cell r="T29">
            <v>175.50224915900517</v>
          </cell>
          <cell r="U29">
            <v>189.93662641995547</v>
          </cell>
          <cell r="V29">
            <v>218.33634793426896</v>
          </cell>
          <cell r="W29">
            <v>254.04307653877933</v>
          </cell>
        </row>
        <row r="30">
          <cell r="B30">
            <v>2.0720699977909054</v>
          </cell>
          <cell r="C30">
            <v>2.7765737970398132</v>
          </cell>
          <cell r="D30">
            <v>3.7206088880333499</v>
          </cell>
          <cell r="E30">
            <v>5.5809133320500246</v>
          </cell>
          <cell r="F30">
            <v>8.3713699980750373</v>
          </cell>
          <cell r="G30">
            <v>10.213071397651545</v>
          </cell>
          <cell r="H30">
            <v>12.051424249228823</v>
          </cell>
          <cell r="I30">
            <v>14.3411948565823</v>
          </cell>
          <cell r="J30">
            <v>19.360613056386107</v>
          </cell>
          <cell r="K30">
            <v>14.326853661725719</v>
          </cell>
          <cell r="L30">
            <v>24.069114151699207</v>
          </cell>
          <cell r="M30">
            <v>31.530539538725961</v>
          </cell>
          <cell r="N30">
            <v>33.151011285038855</v>
          </cell>
          <cell r="O30">
            <v>30.6499227150466</v>
          </cell>
          <cell r="P30">
            <v>30.384737751524511</v>
          </cell>
          <cell r="Q30">
            <v>30.944638972253085</v>
          </cell>
          <cell r="R30">
            <v>40.077020470283578</v>
          </cell>
          <cell r="S30">
            <v>45.357627054582821</v>
          </cell>
          <cell r="T30">
            <v>48.13404328161073</v>
          </cell>
          <cell r="U30">
            <v>61.284992424990463</v>
          </cell>
          <cell r="V30">
            <v>69.750045056112853</v>
          </cell>
          <cell r="W30">
            <v>77.935712393489894</v>
          </cell>
        </row>
        <row r="31">
          <cell r="B31">
            <v>0.99021582653050877</v>
          </cell>
          <cell r="C31">
            <v>1.3268892075508818</v>
          </cell>
          <cell r="D31">
            <v>1.7780315381181817</v>
          </cell>
          <cell r="E31">
            <v>2.6670473071772727</v>
          </cell>
          <cell r="F31">
            <v>4.0005709607659092</v>
          </cell>
          <cell r="G31">
            <v>4.8806965721344087</v>
          </cell>
          <cell r="H31">
            <v>5.7592219551186021</v>
          </cell>
          <cell r="I31">
            <v>6.8534741265911361</v>
          </cell>
          <cell r="J31">
            <v>9.2521900708980347</v>
          </cell>
          <cell r="K31">
            <v>6.8466206524645461</v>
          </cell>
          <cell r="L31">
            <v>11.502322696140437</v>
          </cell>
          <cell r="M31">
            <v>15.068042731943972</v>
          </cell>
          <cell r="N31">
            <v>18.514493554852713</v>
          </cell>
          <cell r="O31">
            <v>14.935542843290506</v>
          </cell>
          <cell r="P31">
            <v>18.229066804172948</v>
          </cell>
          <cell r="Q31">
            <v>13.295400116566878</v>
          </cell>
          <cell r="R31">
            <v>15.417384405405009</v>
          </cell>
          <cell r="S31">
            <v>15.367434837895971</v>
          </cell>
          <cell r="T31">
            <v>18.539667388371598</v>
          </cell>
          <cell r="U31">
            <v>43.456630992265964</v>
          </cell>
          <cell r="V31">
            <v>38.242266082489458</v>
          </cell>
          <cell r="W31">
            <v>44.847216956253831</v>
          </cell>
        </row>
        <row r="32">
          <cell r="B32">
            <v>88.201906802517101</v>
          </cell>
          <cell r="C32">
            <v>118.19055511537292</v>
          </cell>
          <cell r="D32">
            <v>158.37534385459972</v>
          </cell>
          <cell r="E32">
            <v>237.56301578189957</v>
          </cell>
          <cell r="F32">
            <v>356.34452367284933</v>
          </cell>
          <cell r="G32">
            <v>434.7403188808762</v>
          </cell>
          <cell r="H32">
            <v>512.99357627943391</v>
          </cell>
          <cell r="I32">
            <v>610.46235577252628</v>
          </cell>
          <cell r="J32">
            <v>824.12418029291052</v>
          </cell>
          <cell r="K32">
            <v>609.8518934167538</v>
          </cell>
          <cell r="L32">
            <v>1024.5511809401464</v>
          </cell>
          <cell r="M32">
            <v>1342.1620470315918</v>
          </cell>
          <cell r="N32">
            <v>1318.2276795936179</v>
          </cell>
          <cell r="O32">
            <v>1139.5527125544982</v>
          </cell>
          <cell r="P32">
            <v>1366.8692371331629</v>
          </cell>
          <cell r="Q32">
            <v>1493.2587411029103</v>
          </cell>
          <cell r="R32">
            <v>1795.2869373933154</v>
          </cell>
          <cell r="S32">
            <v>2006.1159428618969</v>
          </cell>
          <cell r="T32">
            <v>2206.3355724298126</v>
          </cell>
          <cell r="U32">
            <v>2218.4154282765144</v>
          </cell>
          <cell r="V32">
            <v>2910.2605006171225</v>
          </cell>
          <cell r="W32">
            <v>3246.2275151688368</v>
          </cell>
        </row>
        <row r="33">
          <cell r="B33">
            <v>31.197639346049627</v>
          </cell>
          <cell r="C33">
            <v>41.804836723706501</v>
          </cell>
          <cell r="D33">
            <v>56.018481209766712</v>
          </cell>
          <cell r="E33">
            <v>84.027721814650064</v>
          </cell>
          <cell r="F33">
            <v>126.0415827219751</v>
          </cell>
          <cell r="G33">
            <v>153.77073092080963</v>
          </cell>
          <cell r="H33">
            <v>181.44946248655535</v>
          </cell>
          <cell r="I33">
            <v>215.92486035900086</v>
          </cell>
          <cell r="J33">
            <v>291.49856148465119</v>
          </cell>
          <cell r="K33">
            <v>215.70893549864189</v>
          </cell>
          <cell r="L33">
            <v>362.39101163771835</v>
          </cell>
          <cell r="M33">
            <v>474.73222524541103</v>
          </cell>
          <cell r="N33">
            <v>476.93420627538495</v>
          </cell>
          <cell r="O33">
            <v>490.63375737174812</v>
          </cell>
          <cell r="P33">
            <v>551.34713791442516</v>
          </cell>
          <cell r="Q33">
            <v>353.52450918882158</v>
          </cell>
          <cell r="R33">
            <v>455.97834514659377</v>
          </cell>
          <cell r="S33">
            <v>812.14975009673424</v>
          </cell>
          <cell r="T33">
            <v>719.01666567075938</v>
          </cell>
          <cell r="U33">
            <v>1105.9155451236916</v>
          </cell>
          <cell r="V33">
            <v>942.29371213737124</v>
          </cell>
          <cell r="W33">
            <v>965.30899911936604</v>
          </cell>
        </row>
        <row r="34">
          <cell r="B34">
            <v>113.39111022393801</v>
          </cell>
          <cell r="C34">
            <v>151.94408770007695</v>
          </cell>
          <cell r="D34">
            <v>203.60507751810312</v>
          </cell>
          <cell r="E34">
            <v>305.40761627715466</v>
          </cell>
          <cell r="F34">
            <v>458.11142441573202</v>
          </cell>
          <cell r="G34">
            <v>558.89593778719302</v>
          </cell>
          <cell r="H34">
            <v>659.49720658888771</v>
          </cell>
          <cell r="I34">
            <v>784.8016758407764</v>
          </cell>
          <cell r="J34">
            <v>1059.4822623850482</v>
          </cell>
          <cell r="K34">
            <v>784.01687416493564</v>
          </cell>
          <cell r="L34">
            <v>1317.1483485970919</v>
          </cell>
          <cell r="M34">
            <v>1725.4643366621904</v>
          </cell>
          <cell r="N34">
            <v>1881.9901907344768</v>
          </cell>
          <cell r="O34">
            <v>1890.6940277233564</v>
          </cell>
          <cell r="P34">
            <v>2095.3215706033766</v>
          </cell>
          <cell r="Q34">
            <v>2213.6211506662903</v>
          </cell>
          <cell r="R34">
            <v>2619.9329759476709</v>
          </cell>
          <cell r="S34">
            <v>3029.7089593772585</v>
          </cell>
          <cell r="T34">
            <v>3071.8271257900665</v>
          </cell>
          <cell r="U34">
            <v>4912.9291448132853</v>
          </cell>
          <cell r="V34">
            <v>5226.4430312735594</v>
          </cell>
          <cell r="W34">
            <v>5700.5188089638259</v>
          </cell>
        </row>
        <row r="35">
          <cell r="B35">
            <v>19.280344807030868</v>
          </cell>
          <cell r="C35">
            <v>25.835662041421365</v>
          </cell>
          <cell r="D35">
            <v>34.61978713550463</v>
          </cell>
          <cell r="E35">
            <v>51.929680703256942</v>
          </cell>
          <cell r="F35">
            <v>77.894521054885416</v>
          </cell>
          <cell r="G35">
            <v>95.031315686960198</v>
          </cell>
          <cell r="H35">
            <v>112.13695251061303</v>
          </cell>
          <cell r="I35">
            <v>133.4429734876295</v>
          </cell>
          <cell r="J35">
            <v>180.14801420829983</v>
          </cell>
          <cell r="K35">
            <v>133.30953051414187</v>
          </cell>
          <cell r="L35">
            <v>223.96001126375833</v>
          </cell>
          <cell r="M35">
            <v>293.38761475552343</v>
          </cell>
          <cell r="N35">
            <v>307.24968075678993</v>
          </cell>
          <cell r="O35">
            <v>289.84487155469969</v>
          </cell>
          <cell r="P35">
            <v>323.20410700043607</v>
          </cell>
          <cell r="Q35">
            <v>278.32184005857863</v>
          </cell>
          <cell r="R35">
            <v>363.55582855185816</v>
          </cell>
          <cell r="S35">
            <v>505.70369268318461</v>
          </cell>
          <cell r="T35">
            <v>565.63258516572228</v>
          </cell>
          <cell r="U35">
            <v>654.88839012820392</v>
          </cell>
          <cell r="V35">
            <v>649.93145431596338</v>
          </cell>
          <cell r="W35">
            <v>784.82629673444205</v>
          </cell>
        </row>
        <row r="36">
          <cell r="B36">
            <v>30.581008553603592</v>
          </cell>
          <cell r="C36">
            <v>40.978551461828815</v>
          </cell>
          <cell r="D36">
            <v>54.911258958850617</v>
          </cell>
          <cell r="E36">
            <v>82.366888438275922</v>
          </cell>
          <cell r="F36">
            <v>123.55033265741388</v>
          </cell>
          <cell r="G36">
            <v>150.73140584204492</v>
          </cell>
          <cell r="H36">
            <v>177.86305889361299</v>
          </cell>
          <cell r="I36">
            <v>211.65704008339944</v>
          </cell>
          <cell r="J36">
            <v>285.73700411258926</v>
          </cell>
          <cell r="K36">
            <v>211.44538304331607</v>
          </cell>
          <cell r="L36">
            <v>355.22824351277097</v>
          </cell>
          <cell r="M36">
            <v>465.34899900172996</v>
          </cell>
          <cell r="N36">
            <v>486.44448032159102</v>
          </cell>
          <cell r="O36">
            <v>291.56032725101829</v>
          </cell>
          <cell r="P36">
            <v>308.46457904382277</v>
          </cell>
          <cell r="Q36">
            <v>476.04369023593989</v>
          </cell>
          <cell r="R36">
            <v>478.47055051256922</v>
          </cell>
          <cell r="S36">
            <v>818.016905835138</v>
          </cell>
          <cell r="T36">
            <v>645.31860897164245</v>
          </cell>
          <cell r="U36">
            <v>1082.8703620217323</v>
          </cell>
          <cell r="V36">
            <v>1326.5870638258398</v>
          </cell>
          <cell r="W36">
            <v>1879.7546912029809</v>
          </cell>
        </row>
        <row r="37">
          <cell r="B37">
            <v>11.114551712288383</v>
          </cell>
          <cell r="C37">
            <v>14.893499294466434</v>
          </cell>
          <cell r="D37">
            <v>19.957289054585022</v>
          </cell>
          <cell r="E37">
            <v>29.935933581877535</v>
          </cell>
          <cell r="F37">
            <v>44.903900372816302</v>
          </cell>
          <cell r="G37">
            <v>54.782758454835886</v>
          </cell>
          <cell r="H37">
            <v>64.643654976706344</v>
          </cell>
          <cell r="I37">
            <v>76.925949422280539</v>
          </cell>
          <cell r="J37">
            <v>103.85003172007873</v>
          </cell>
          <cell r="K37">
            <v>76.849023472858264</v>
          </cell>
          <cell r="L37">
            <v>129.10635943440187</v>
          </cell>
          <cell r="M37">
            <v>169.12933085906647</v>
          </cell>
          <cell r="N37">
            <v>177.56299563491621</v>
          </cell>
          <cell r="O37">
            <v>159.46016746601461</v>
          </cell>
          <cell r="P37">
            <v>149.52629565624571</v>
          </cell>
          <cell r="Q37">
            <v>168.93613950549795</v>
          </cell>
          <cell r="R37">
            <v>252.7305984758699</v>
          </cell>
          <cell r="S37">
            <v>329.46336069497971</v>
          </cell>
          <cell r="T37">
            <v>353.29005930139169</v>
          </cell>
          <cell r="U37">
            <v>442.67011057389806</v>
          </cell>
          <cell r="V37">
            <v>542.50035043643322</v>
          </cell>
          <cell r="W37">
            <v>620.75111274814753</v>
          </cell>
        </row>
        <row r="38">
          <cell r="B38">
            <v>7.5987241298298125</v>
          </cell>
          <cell r="C38">
            <v>10.182290333971949</v>
          </cell>
          <cell r="D38">
            <v>13.644269047522412</v>
          </cell>
          <cell r="E38">
            <v>20.466403571283617</v>
          </cell>
          <cell r="F38">
            <v>30.699605356925428</v>
          </cell>
          <cell r="G38">
            <v>37.453518535449021</v>
          </cell>
          <cell r="H38">
            <v>44.195151871829843</v>
          </cell>
          <cell r="I38">
            <v>52.592230727477514</v>
          </cell>
          <cell r="J38">
            <v>70.999511482094647</v>
          </cell>
          <cell r="K38">
            <v>52.539638496750037</v>
          </cell>
          <cell r="L38">
            <v>88.266592674540064</v>
          </cell>
          <cell r="M38">
            <v>115.62923640364748</v>
          </cell>
          <cell r="N38">
            <v>128.20048284840951</v>
          </cell>
          <cell r="O38">
            <v>120.85402165845318</v>
          </cell>
          <cell r="P38">
            <v>127.68338073258985</v>
          </cell>
          <cell r="Q38">
            <v>119.28078859653368</v>
          </cell>
          <cell r="R38">
            <v>178.3018461739147</v>
          </cell>
          <cell r="S38">
            <v>178.27127051303697</v>
          </cell>
          <cell r="T38">
            <v>189.5421895730413</v>
          </cell>
          <cell r="U38">
            <v>210.95206070254983</v>
          </cell>
          <cell r="V38">
            <v>220.74152190172111</v>
          </cell>
          <cell r="W38">
            <v>241.73743773980726</v>
          </cell>
        </row>
        <row r="39">
          <cell r="B39">
            <v>125.47231037657512</v>
          </cell>
          <cell r="C39">
            <v>168.13289590461068</v>
          </cell>
          <cell r="D39">
            <v>225.29808051217833</v>
          </cell>
          <cell r="E39">
            <v>337.9471207682675</v>
          </cell>
          <cell r="F39">
            <v>506.92068115240124</v>
          </cell>
          <cell r="G39">
            <v>618.44323100592953</v>
          </cell>
          <cell r="H39">
            <v>729.76301258699675</v>
          </cell>
          <cell r="I39">
            <v>868.41798497852608</v>
          </cell>
          <cell r="J39">
            <v>1172.3642797210102</v>
          </cell>
          <cell r="K39">
            <v>867.54956699354761</v>
          </cell>
          <cell r="L39">
            <v>1457.4832725491599</v>
          </cell>
          <cell r="M39">
            <v>1909.3030870393995</v>
          </cell>
          <cell r="N39">
            <v>1791.4768201215877</v>
          </cell>
          <cell r="O39">
            <v>1786.4176637121827</v>
          </cell>
          <cell r="P39">
            <v>2089.1579917045456</v>
          </cell>
          <cell r="Q39">
            <v>2353.0829563177804</v>
          </cell>
          <cell r="R39">
            <v>2178.7092713088991</v>
          </cell>
          <cell r="S39">
            <v>2535.3665171286602</v>
          </cell>
          <cell r="T39">
            <v>2770.9828307634016</v>
          </cell>
          <cell r="U39">
            <v>2969.7698598780421</v>
          </cell>
          <cell r="V39">
            <v>3652.020304585491</v>
          </cell>
          <cell r="W39">
            <v>4287.1354134868561</v>
          </cell>
        </row>
        <row r="40">
          <cell r="B40">
            <v>64.736593034430712</v>
          </cell>
          <cell r="C40">
            <v>86.747034666137168</v>
          </cell>
          <cell r="D40">
            <v>116.24102645262381</v>
          </cell>
          <cell r="E40">
            <v>174.36153967893571</v>
          </cell>
          <cell r="F40">
            <v>261.54230951840356</v>
          </cell>
          <cell r="G40">
            <v>319.08161761245231</v>
          </cell>
          <cell r="H40">
            <v>376.51630878269373</v>
          </cell>
          <cell r="I40">
            <v>448.0544074514055</v>
          </cell>
          <cell r="J40">
            <v>604.87345005939744</v>
          </cell>
          <cell r="K40">
            <v>447.60635304395407</v>
          </cell>
          <cell r="L40">
            <v>751.97867311384277</v>
          </cell>
          <cell r="M40">
            <v>985.09206177913404</v>
          </cell>
          <cell r="N40">
            <v>1365.6</v>
          </cell>
          <cell r="O40">
            <v>1352.9</v>
          </cell>
          <cell r="P40">
            <v>1751.6</v>
          </cell>
          <cell r="Q40">
            <v>1592.3</v>
          </cell>
          <cell r="R40">
            <v>1929.4</v>
          </cell>
          <cell r="S40">
            <v>1930.5999999999997</v>
          </cell>
          <cell r="T40">
            <v>2082</v>
          </cell>
          <cell r="U40">
            <v>2254.2418039846129</v>
          </cell>
          <cell r="V40">
            <v>2498.6991809677547</v>
          </cell>
          <cell r="W40">
            <v>3107.9104954177778</v>
          </cell>
        </row>
        <row r="41">
          <cell r="B41">
            <v>40.091775819325953</v>
          </cell>
          <cell r="C41">
            <v>53.722979597896781</v>
          </cell>
          <cell r="D41">
            <v>71.988792661181691</v>
          </cell>
          <cell r="E41">
            <v>107.98318899177254</v>
          </cell>
          <cell r="F41">
            <v>161.97478348765881</v>
          </cell>
          <cell r="G41">
            <v>197.60923585494373</v>
          </cell>
          <cell r="H41">
            <v>233.1788983088336</v>
          </cell>
          <cell r="I41">
            <v>277.48288898751196</v>
          </cell>
          <cell r="J41">
            <v>374.60190013314116</v>
          </cell>
          <cell r="K41">
            <v>277.20540609852446</v>
          </cell>
          <cell r="L41">
            <v>465.70508224552106</v>
          </cell>
          <cell r="M41">
            <v>610.07365774163259</v>
          </cell>
          <cell r="N41">
            <v>626.26468560434944</v>
          </cell>
          <cell r="O41">
            <v>604.10225548440701</v>
          </cell>
          <cell r="P41">
            <v>679.79413274597209</v>
          </cell>
          <cell r="Q41">
            <v>726.83919446454922</v>
          </cell>
          <cell r="R41">
            <v>843.45770122408044</v>
          </cell>
          <cell r="S41">
            <v>943.25811486644875</v>
          </cell>
          <cell r="T41">
            <v>1045.3608729915363</v>
          </cell>
          <cell r="U41">
            <v>1237.0958181656133</v>
          </cell>
          <cell r="V41">
            <v>1539.8458222732652</v>
          </cell>
          <cell r="W41">
            <v>1808.928903448897</v>
          </cell>
        </row>
        <row r="42">
          <cell r="B42">
            <v>421.69026559180304</v>
          </cell>
          <cell r="C42">
            <v>565.06495589301608</v>
          </cell>
          <cell r="D42">
            <v>757.18704089664152</v>
          </cell>
          <cell r="E42">
            <v>1135.7805613449623</v>
          </cell>
          <cell r="F42">
            <v>1703.6708420174434</v>
          </cell>
          <cell r="G42">
            <v>2078.478427261281</v>
          </cell>
          <cell r="H42">
            <v>2452.6045441683113</v>
          </cell>
          <cell r="I42">
            <v>2918.5994075602903</v>
          </cell>
          <cell r="J42">
            <v>3940.109200206392</v>
          </cell>
          <cell r="K42">
            <v>2915.6808081527302</v>
          </cell>
          <cell r="L42">
            <v>4898.3437576965862</v>
          </cell>
          <cell r="M42">
            <v>6416.8303225825284</v>
          </cell>
          <cell r="N42">
            <v>6281.6571054821597</v>
          </cell>
          <cell r="O42">
            <v>6257.013869468904</v>
          </cell>
          <cell r="P42">
            <v>6687.4795756747035</v>
          </cell>
          <cell r="Q42">
            <v>6827.6353977473473</v>
          </cell>
          <cell r="R42">
            <v>7957.8465405251845</v>
          </cell>
          <cell r="S42">
            <v>8803.7858825486092</v>
          </cell>
          <cell r="T42">
            <v>8789.8140687295963</v>
          </cell>
          <cell r="U42">
            <v>9559.6552758151884</v>
          </cell>
          <cell r="V42">
            <v>10787.950847952879</v>
          </cell>
          <cell r="W42">
            <v>11888.239734670155</v>
          </cell>
        </row>
      </sheetData>
      <sheetData sheetId="1">
        <row r="12">
          <cell r="G12">
            <v>2.5137300827977382</v>
          </cell>
          <cell r="H12">
            <v>5.8880047193225886</v>
          </cell>
          <cell r="I12">
            <v>7.0401750101514544</v>
          </cell>
          <cell r="J12">
            <v>12.105952204234528</v>
          </cell>
          <cell r="K12">
            <v>16.487381435800483</v>
          </cell>
          <cell r="L12">
            <v>27.691898724512001</v>
          </cell>
          <cell r="M12">
            <v>30.308152058726904</v>
          </cell>
          <cell r="N12">
            <v>40.980874129764487</v>
          </cell>
          <cell r="O12">
            <v>46.388963592923268</v>
          </cell>
          <cell r="P12">
            <v>58.924686884975017</v>
          </cell>
          <cell r="Q12">
            <v>74.760242908142942</v>
          </cell>
          <cell r="R12">
            <v>78.513225873186045</v>
          </cell>
          <cell r="S12">
            <v>67.584090952692904</v>
          </cell>
          <cell r="T12">
            <v>71.617542478844982</v>
          </cell>
          <cell r="U12">
            <v>77.890706087353507</v>
          </cell>
          <cell r="V12">
            <v>66.885255446919061</v>
          </cell>
          <cell r="W12">
            <v>53.442245517646086</v>
          </cell>
          <cell r="X12">
            <v>60.294516999142282</v>
          </cell>
          <cell r="Y12">
            <v>85.530008464690511</v>
          </cell>
          <cell r="Z12">
            <v>90.080968030018141</v>
          </cell>
          <cell r="AA12">
            <v>130.53597894631588</v>
          </cell>
          <cell r="AB12">
            <v>102.02910688068879</v>
          </cell>
        </row>
        <row r="13">
          <cell r="G13">
            <v>6.1053244855030186</v>
          </cell>
          <cell r="H13">
            <v>7.1490159025871689</v>
          </cell>
          <cell r="I13">
            <v>7.8439375942337666</v>
          </cell>
          <cell r="J13">
            <v>10.472043370712806</v>
          </cell>
          <cell r="K13">
            <v>14.75652234803249</v>
          </cell>
          <cell r="L13">
            <v>19.25838535621369</v>
          </cell>
          <cell r="M13">
            <v>26.971760938109565</v>
          </cell>
          <cell r="N13">
            <v>39.14466837150615</v>
          </cell>
          <cell r="O13">
            <v>44.153190922232085</v>
          </cell>
          <cell r="P13">
            <v>48.162934628962837</v>
          </cell>
          <cell r="Q13">
            <v>59.609071575616625</v>
          </cell>
          <cell r="R13">
            <v>64.562823831527965</v>
          </cell>
          <cell r="S13">
            <v>77.878889239988879</v>
          </cell>
          <cell r="T13">
            <v>88.819171812726097</v>
          </cell>
          <cell r="U13">
            <v>96.073379644016455</v>
          </cell>
          <cell r="V13">
            <v>104.28080597199001</v>
          </cell>
          <cell r="W13">
            <v>129.52933337351422</v>
          </cell>
          <cell r="X13">
            <v>116.5908258753303</v>
          </cell>
          <cell r="Y13">
            <v>160.77670923843382</v>
          </cell>
          <cell r="Z13">
            <v>190.25374162173625</v>
          </cell>
          <cell r="AA13">
            <v>250.99364190625792</v>
          </cell>
          <cell r="AB13">
            <v>274.54533852694709</v>
          </cell>
        </row>
        <row r="14">
          <cell r="G14">
            <v>0.63411340749641099</v>
          </cell>
          <cell r="H14">
            <v>0.92387806737666722</v>
          </cell>
          <cell r="I14">
            <v>1.4490372973647767</v>
          </cell>
          <cell r="J14">
            <v>2.2657003884415112</v>
          </cell>
          <cell r="K14">
            <v>2.8917241778054192</v>
          </cell>
          <cell r="L14">
            <v>3.4113289699510716</v>
          </cell>
          <cell r="M14">
            <v>3.2389764638909462</v>
          </cell>
          <cell r="N14">
            <v>3.927511339189671</v>
          </cell>
          <cell r="O14">
            <v>5.5584591106390535</v>
          </cell>
          <cell r="P14">
            <v>8.9266903669872377</v>
          </cell>
          <cell r="Q14">
            <v>10.384496249848851</v>
          </cell>
          <cell r="R14">
            <v>12.821839391315894</v>
          </cell>
          <cell r="S14">
            <v>16.208227082137238</v>
          </cell>
          <cell r="T14">
            <v>14.914626531225803</v>
          </cell>
          <cell r="U14">
            <v>13.723621437843212</v>
          </cell>
          <cell r="V14">
            <v>11.067338752671066</v>
          </cell>
          <cell r="W14">
            <v>12.808382559427832</v>
          </cell>
          <cell r="X14">
            <v>11.067998027513504</v>
          </cell>
          <cell r="Y14">
            <v>16.734784498660336</v>
          </cell>
          <cell r="Z14">
            <v>18.493075205547672</v>
          </cell>
          <cell r="AA14">
            <v>23.156126630338122</v>
          </cell>
          <cell r="AB14">
            <v>19.538100298329706</v>
          </cell>
        </row>
        <row r="15">
          <cell r="G15">
            <v>1.0597792779309074</v>
          </cell>
          <cell r="H15">
            <v>1.3199830945385753</v>
          </cell>
          <cell r="I15">
            <v>2.6660857514358525</v>
          </cell>
          <cell r="J15">
            <v>3.6635136636305612</v>
          </cell>
          <cell r="K15">
            <v>4.7282936780158442</v>
          </cell>
          <cell r="L15">
            <v>5.1018460569244022</v>
          </cell>
          <cell r="M15">
            <v>5.7081889061377495</v>
          </cell>
          <cell r="N15">
            <v>6.4055907869279096</v>
          </cell>
          <cell r="O15">
            <v>7.0523635455101914</v>
          </cell>
          <cell r="P15">
            <v>8.8057053726388084</v>
          </cell>
          <cell r="Q15">
            <v>8.597175026165095</v>
          </cell>
          <cell r="R15">
            <v>11.549339316148913</v>
          </cell>
          <cell r="S15">
            <v>15.414543924526823</v>
          </cell>
          <cell r="T15">
            <v>14.713226418249588</v>
          </cell>
          <cell r="U15">
            <v>13.32100592212632</v>
          </cell>
          <cell r="V15">
            <v>15.182654602250492</v>
          </cell>
          <cell r="W15">
            <v>14.642322924727836</v>
          </cell>
          <cell r="X15">
            <v>16.437814936668282</v>
          </cell>
          <cell r="Y15">
            <v>19.257013715851553</v>
          </cell>
          <cell r="Z15">
            <v>20.875066565557852</v>
          </cell>
          <cell r="AA15">
            <v>25.002184870767028</v>
          </cell>
          <cell r="AB15">
            <v>28.849910534340392</v>
          </cell>
        </row>
        <row r="16">
          <cell r="G16">
            <v>0.46080353258475126</v>
          </cell>
          <cell r="H16">
            <v>0.63305851173548888</v>
          </cell>
          <cell r="I16">
            <v>0.70959251644059973</v>
          </cell>
          <cell r="J16">
            <v>0.85918442630990766</v>
          </cell>
          <cell r="K16">
            <v>1.1673063968437216</v>
          </cell>
          <cell r="L16">
            <v>1.4374369849261475</v>
          </cell>
          <cell r="M16">
            <v>1.5923606714030114</v>
          </cell>
          <cell r="N16">
            <v>2.4204575154532217</v>
          </cell>
          <cell r="O16">
            <v>2.5455548193725925</v>
          </cell>
          <cell r="P16">
            <v>3.1188776179804476</v>
          </cell>
          <cell r="Q16">
            <v>3.5639077149462102</v>
          </cell>
          <cell r="R16">
            <v>4.7719907762508056</v>
          </cell>
          <cell r="S16">
            <v>3.9065560402031267</v>
          </cell>
          <cell r="T16">
            <v>3.2188595079301727</v>
          </cell>
          <cell r="U16">
            <v>3.1567717419667076</v>
          </cell>
          <cell r="V16">
            <v>3.7699096672016772</v>
          </cell>
          <cell r="W16">
            <v>5.7057833800652293</v>
          </cell>
          <cell r="X16">
            <v>5.6218953146357071</v>
          </cell>
          <cell r="Y16">
            <v>8.0546349611646306</v>
          </cell>
          <cell r="Z16">
            <v>6.7614215959419166</v>
          </cell>
          <cell r="AA16">
            <v>9.5297495996335488</v>
          </cell>
          <cell r="AB16">
            <v>13.40596786238747</v>
          </cell>
        </row>
        <row r="17">
          <cell r="G17">
            <v>2.2517071423058179</v>
          </cell>
          <cell r="H17">
            <v>2.9712614988298918</v>
          </cell>
          <cell r="I17">
            <v>3.6082259118464974</v>
          </cell>
          <cell r="J17">
            <v>4.2239512738969758</v>
          </cell>
          <cell r="K17">
            <v>5.6452887144798973</v>
          </cell>
          <cell r="L17">
            <v>7.8990618319189227</v>
          </cell>
          <cell r="M17">
            <v>10.327300801057206</v>
          </cell>
          <cell r="N17">
            <v>15.271229165960184</v>
          </cell>
          <cell r="O17">
            <v>15.485871318814713</v>
          </cell>
          <cell r="P17">
            <v>18.288694137294584</v>
          </cell>
          <cell r="Q17">
            <v>19.457883947817379</v>
          </cell>
          <cell r="R17">
            <v>25.112876714217656</v>
          </cell>
          <cell r="S17">
            <v>29.479205301938709</v>
          </cell>
          <cell r="T17">
            <v>26.314987811385567</v>
          </cell>
          <cell r="U17">
            <v>30.426511582383384</v>
          </cell>
          <cell r="V17">
            <v>32.309614497287392</v>
          </cell>
          <cell r="W17">
            <v>34.592750738638074</v>
          </cell>
          <cell r="X17">
            <v>35.365835650653779</v>
          </cell>
          <cell r="Y17">
            <v>40.494992333493819</v>
          </cell>
          <cell r="Z17">
            <v>37.420790306326182</v>
          </cell>
          <cell r="AA17">
            <v>51.162906517373528</v>
          </cell>
          <cell r="AB17">
            <v>55.210574042997138</v>
          </cell>
        </row>
        <row r="18">
          <cell r="G18">
            <v>4.0893951579916354</v>
          </cell>
          <cell r="H18">
            <v>7.0969321391780769</v>
          </cell>
          <cell r="I18">
            <v>7.5679491507863368</v>
          </cell>
          <cell r="J18">
            <v>9.5605471658799956</v>
          </cell>
          <cell r="K18">
            <v>12.754706793824628</v>
          </cell>
          <cell r="L18">
            <v>12.878472575969376</v>
          </cell>
          <cell r="M18">
            <v>16.075269919569653</v>
          </cell>
          <cell r="N18">
            <v>22.605354921119837</v>
          </cell>
          <cell r="O18">
            <v>25.421477087083286</v>
          </cell>
          <cell r="P18">
            <v>30.836979157978803</v>
          </cell>
          <cell r="Q18">
            <v>33.441748277127402</v>
          </cell>
          <cell r="R18">
            <v>39.711946215073731</v>
          </cell>
          <cell r="S18">
            <v>48.373143309141689</v>
          </cell>
          <cell r="T18">
            <v>53.437418513232579</v>
          </cell>
          <cell r="U18">
            <v>56.46474178631879</v>
          </cell>
          <cell r="V18">
            <v>58.145605803665823</v>
          </cell>
          <cell r="W18">
            <v>52.098977131994985</v>
          </cell>
          <cell r="X18">
            <v>47.6649209600684</v>
          </cell>
          <cell r="Y18">
            <v>43.403558810472013</v>
          </cell>
          <cell r="Z18">
            <v>51.90663946848737</v>
          </cell>
          <cell r="AA18">
            <v>44.295148948341875</v>
          </cell>
          <cell r="AB18">
            <v>54.218885405376483</v>
          </cell>
        </row>
        <row r="19">
          <cell r="G19">
            <v>0.20194974525731627</v>
          </cell>
          <cell r="H19">
            <v>0.29072013185663537</v>
          </cell>
          <cell r="I19">
            <v>0.37312910585966141</v>
          </cell>
          <cell r="J19">
            <v>0.51472661968530509</v>
          </cell>
          <cell r="K19">
            <v>0.75567013522588311</v>
          </cell>
          <cell r="L19">
            <v>1.1488140475880884</v>
          </cell>
          <cell r="M19">
            <v>1.4121833857424095</v>
          </cell>
          <cell r="N19">
            <v>1.6546686399893185</v>
          </cell>
          <cell r="O19">
            <v>1.6971976070700396</v>
          </cell>
          <cell r="P19">
            <v>2.0306389404918153</v>
          </cell>
          <cell r="Q19">
            <v>2.2192815443226541</v>
          </cell>
          <cell r="R19">
            <v>3.0545295964578867</v>
          </cell>
          <cell r="S19">
            <v>3.9688776048374521</v>
          </cell>
          <cell r="T19">
            <v>4.2630839815252797</v>
          </cell>
          <cell r="U19">
            <v>4.4695456513108747</v>
          </cell>
          <cell r="V19">
            <v>4.3610106012951979</v>
          </cell>
          <cell r="W19">
            <v>4.8163340641868722</v>
          </cell>
          <cell r="X19">
            <v>4.5813651762824712</v>
          </cell>
          <cell r="Y19">
            <v>5.9811718389929283</v>
          </cell>
          <cell r="Z19">
            <v>6.8787214404974257</v>
          </cell>
          <cell r="AA19">
            <v>8.431630496426294</v>
          </cell>
          <cell r="AB19">
            <v>8.1787952322781425</v>
          </cell>
        </row>
        <row r="20">
          <cell r="G20">
            <v>2.1187661955112538</v>
          </cell>
          <cell r="H20">
            <v>3.955080935324645</v>
          </cell>
          <cell r="I20">
            <v>4.9093792052233596</v>
          </cell>
          <cell r="J20">
            <v>6.2239848383940251</v>
          </cell>
          <cell r="K20">
            <v>7.6945966097240559</v>
          </cell>
          <cell r="L20">
            <v>8.3870689315921663</v>
          </cell>
          <cell r="M20">
            <v>9.7857533348941992</v>
          </cell>
          <cell r="N20">
            <v>12.798312091214131</v>
          </cell>
          <cell r="O20">
            <v>15.314063596546337</v>
          </cell>
          <cell r="P20">
            <v>20.671345093233768</v>
          </cell>
          <cell r="Q20">
            <v>25.264680793038476</v>
          </cell>
          <cell r="R20">
            <v>32.548985508059218</v>
          </cell>
          <cell r="S20">
            <v>41.661127849155619</v>
          </cell>
          <cell r="T20">
            <v>43.757964408165122</v>
          </cell>
          <cell r="U20">
            <v>45.468819329776892</v>
          </cell>
          <cell r="V20">
            <v>40.703360469336651</v>
          </cell>
          <cell r="W20">
            <v>42.240922998122684</v>
          </cell>
          <cell r="X20">
            <v>34.883078438672683</v>
          </cell>
          <cell r="Y20">
            <v>46.0748145499253</v>
          </cell>
          <cell r="Z20">
            <v>54.208439758212073</v>
          </cell>
          <cell r="AA20">
            <v>58.137759013863686</v>
          </cell>
          <cell r="AB20">
            <v>62.878332597692662</v>
          </cell>
        </row>
        <row r="21">
          <cell r="G21">
            <v>64.212470142854855</v>
          </cell>
          <cell r="H21">
            <v>82.601365417729994</v>
          </cell>
          <cell r="I21">
            <v>85.816400893612922</v>
          </cell>
          <cell r="J21">
            <v>115.25966352111888</v>
          </cell>
          <cell r="K21">
            <v>117.61562756910259</v>
          </cell>
          <cell r="L21">
            <v>144.60119228475725</v>
          </cell>
          <cell r="M21">
            <v>174.48798983456317</v>
          </cell>
          <cell r="N21">
            <v>230.12778815834881</v>
          </cell>
          <cell r="O21">
            <v>285.20886903089183</v>
          </cell>
          <cell r="P21">
            <v>356.55884201740321</v>
          </cell>
          <cell r="Q21">
            <v>448.83413094573677</v>
          </cell>
          <cell r="R21">
            <v>630.19435548425304</v>
          </cell>
          <cell r="S21">
            <v>771.30107430296403</v>
          </cell>
          <cell r="T21">
            <v>751.39410095605331</v>
          </cell>
          <cell r="U21">
            <v>698.63452222916374</v>
          </cell>
          <cell r="V21">
            <v>651.32303726689418</v>
          </cell>
          <cell r="W21">
            <v>635.16947032759322</v>
          </cell>
          <cell r="X21">
            <v>737.34764551588296</v>
          </cell>
          <cell r="Y21">
            <v>903.71483847456534</v>
          </cell>
          <cell r="Z21">
            <v>972.68546550141605</v>
          </cell>
          <cell r="AA21">
            <v>1062.4366101650273</v>
          </cell>
          <cell r="AB21">
            <v>1214.948404971932</v>
          </cell>
        </row>
        <row r="22">
          <cell r="G22">
            <v>49.417744161688816</v>
          </cell>
          <cell r="H22">
            <v>70.56162255825376</v>
          </cell>
          <cell r="I22">
            <v>94.382553687018458</v>
          </cell>
          <cell r="J22">
            <v>108.25802063629638</v>
          </cell>
          <cell r="K22">
            <v>116.07241576266613</v>
          </cell>
          <cell r="L22">
            <v>162.41415631447123</v>
          </cell>
          <cell r="M22">
            <v>241.70810455276981</v>
          </cell>
          <cell r="N22">
            <v>321.67372560802721</v>
          </cell>
          <cell r="O22">
            <v>390.93849916175083</v>
          </cell>
          <cell r="P22">
            <v>440.79209201180981</v>
          </cell>
          <cell r="Q22">
            <v>557.37896182277427</v>
          </cell>
          <cell r="R22">
            <v>732.1102473442179</v>
          </cell>
          <cell r="S22">
            <v>870.92780413056028</v>
          </cell>
          <cell r="T22">
            <v>769.77198864871139</v>
          </cell>
          <cell r="U22">
            <v>705.2278890274066</v>
          </cell>
          <cell r="V22">
            <v>639.0577492018698</v>
          </cell>
          <cell r="W22">
            <v>684.22072653357498</v>
          </cell>
          <cell r="X22">
            <v>726.2925836671302</v>
          </cell>
          <cell r="Y22">
            <v>899.5766672903768</v>
          </cell>
          <cell r="Z22">
            <v>982.97270998787087</v>
          </cell>
          <cell r="AA22">
            <v>1057.5560931188743</v>
          </cell>
          <cell r="AB22">
            <v>1053.1258088672139</v>
          </cell>
        </row>
        <row r="23">
          <cell r="G23">
            <v>4.7420877793330654</v>
          </cell>
          <cell r="H23">
            <v>5.9509730832649925</v>
          </cell>
          <cell r="I23">
            <v>6.7417585926401884</v>
          </cell>
          <cell r="J23">
            <v>8.3920672243679135</v>
          </cell>
          <cell r="K23">
            <v>14.119861153825925</v>
          </cell>
          <cell r="L23">
            <v>15.637679171989886</v>
          </cell>
          <cell r="M23">
            <v>19.763211682123696</v>
          </cell>
          <cell r="N23">
            <v>24.946249683695676</v>
          </cell>
          <cell r="O23">
            <v>35.339242342943287</v>
          </cell>
          <cell r="P23">
            <v>38.602749079978558</v>
          </cell>
          <cell r="Q23">
            <v>40.749906854794325</v>
          </cell>
          <cell r="R23">
            <v>45.738555378475098</v>
          </cell>
          <cell r="S23">
            <v>42.425860584525893</v>
          </cell>
          <cell r="T23">
            <v>46.934662009236632</v>
          </cell>
          <cell r="U23">
            <v>52.922546153664612</v>
          </cell>
          <cell r="V23">
            <v>53.981002148375779</v>
          </cell>
          <cell r="W23">
            <v>64.621938013351524</v>
          </cell>
          <cell r="X23">
            <v>68.73208717901953</v>
          </cell>
          <cell r="Y23">
            <v>98.902382819969432</v>
          </cell>
          <cell r="Z23">
            <v>121.16764668445464</v>
          </cell>
          <cell r="AA23">
            <v>152.89715145168213</v>
          </cell>
          <cell r="AB23">
            <v>171.52197325715287</v>
          </cell>
        </row>
        <row r="24">
          <cell r="G24">
            <v>3.3111317221090397</v>
          </cell>
          <cell r="H24">
            <v>3.9240714026141328</v>
          </cell>
          <cell r="I24">
            <v>4.2576782407751557</v>
          </cell>
          <cell r="J24">
            <v>4.9008662958364075</v>
          </cell>
          <cell r="K24">
            <v>6.6360899758861631</v>
          </cell>
          <cell r="L24">
            <v>9.1310269812174596</v>
          </cell>
          <cell r="M24">
            <v>9.9397298139614279</v>
          </cell>
          <cell r="N24">
            <v>13.354482630259598</v>
          </cell>
          <cell r="O24">
            <v>13.822238604373696</v>
          </cell>
          <cell r="P24">
            <v>15.046556975906091</v>
          </cell>
          <cell r="Q24">
            <v>18.625288368879577</v>
          </cell>
          <cell r="R24">
            <v>23.811284896767241</v>
          </cell>
          <cell r="S24">
            <v>29.666246325485599</v>
          </cell>
          <cell r="T24">
            <v>30.023175543832703</v>
          </cell>
          <cell r="U24">
            <v>29.011883254662461</v>
          </cell>
          <cell r="V24">
            <v>28.007455770645425</v>
          </cell>
          <cell r="W24">
            <v>30.588224036105004</v>
          </cell>
          <cell r="X24">
            <v>33.401032120140464</v>
          </cell>
          <cell r="Y24">
            <v>44.914231180118897</v>
          </cell>
          <cell r="Z24">
            <v>48.282501417251424</v>
          </cell>
          <cell r="AA24">
            <v>62.655716693888593</v>
          </cell>
          <cell r="AB24">
            <v>61.888763960467074</v>
          </cell>
        </row>
        <row r="25">
          <cell r="G25">
            <v>0.34934811550569456</v>
          </cell>
          <cell r="H25">
            <v>0.39138315139360624</v>
          </cell>
          <cell r="I25">
            <v>0.37884523641555934</v>
          </cell>
          <cell r="J25">
            <v>0.67623234823528477</v>
          </cell>
          <cell r="K25">
            <v>1.0393964418314752</v>
          </cell>
          <cell r="L25">
            <v>1.1115644237530977</v>
          </cell>
          <cell r="M25">
            <v>1.271234786431926</v>
          </cell>
          <cell r="N25">
            <v>1.0611590529263744</v>
          </cell>
          <cell r="O25">
            <v>1.1411592900541572</v>
          </cell>
          <cell r="P25">
            <v>3.2909777463903787</v>
          </cell>
          <cell r="Q25">
            <v>5.7868174963530379</v>
          </cell>
          <cell r="R25">
            <v>9.9885347740546688</v>
          </cell>
          <cell r="S25">
            <v>12.550075420019914</v>
          </cell>
          <cell r="T25">
            <v>13.038911395145528</v>
          </cell>
          <cell r="U25">
            <v>13.015737369129241</v>
          </cell>
          <cell r="V25">
            <v>12.088875578318127</v>
          </cell>
          <cell r="W25">
            <v>14.02047629296311</v>
          </cell>
          <cell r="X25">
            <v>8.3596297835644044</v>
          </cell>
          <cell r="Y25">
            <v>9.9498610566706578</v>
          </cell>
          <cell r="Z25">
            <v>10.170593611297466</v>
          </cell>
          <cell r="AA25">
            <v>12.740025664483786</v>
          </cell>
          <cell r="AB25">
            <v>12.781778887643265</v>
          </cell>
        </row>
        <row r="26">
          <cell r="G26">
            <v>3.2686672237598722</v>
          </cell>
          <cell r="H26">
            <v>4.3178171391942</v>
          </cell>
          <cell r="I26">
            <v>4.8742652330061409</v>
          </cell>
          <cell r="J26">
            <v>6.208458961319181</v>
          </cell>
          <cell r="K26">
            <v>9.3424266497174635</v>
          </cell>
          <cell r="L26">
            <v>11.696262049400774</v>
          </cell>
          <cell r="M26">
            <v>15.127594706854891</v>
          </cell>
          <cell r="N26">
            <v>21.800230013349495</v>
          </cell>
          <cell r="O26">
            <v>23.021237323417434</v>
          </cell>
          <cell r="P26">
            <v>27.653858683824723</v>
          </cell>
          <cell r="Q26">
            <v>31.020957903991285</v>
          </cell>
          <cell r="R26">
            <v>33.61665608416299</v>
          </cell>
          <cell r="S26">
            <v>42.063637416498274</v>
          </cell>
          <cell r="T26">
            <v>42.866735692474158</v>
          </cell>
          <cell r="U26">
            <v>41.815053595775751</v>
          </cell>
          <cell r="V26">
            <v>41.423652205215625</v>
          </cell>
          <cell r="W26">
            <v>48.290197370558204</v>
          </cell>
          <cell r="X26">
            <v>52.113724091577645</v>
          </cell>
          <cell r="Y26">
            <v>72.114751879125592</v>
          </cell>
          <cell r="Z26">
            <v>83.186226291726243</v>
          </cell>
          <cell r="AA26">
            <v>103.16418373393205</v>
          </cell>
          <cell r="AB26">
            <v>99.276898873925035</v>
          </cell>
        </row>
        <row r="27">
          <cell r="G27">
            <v>29.599791662483465</v>
          </cell>
          <cell r="H27">
            <v>36.238968717356776</v>
          </cell>
          <cell r="I27">
            <v>34.802840129279495</v>
          </cell>
          <cell r="J27">
            <v>43.832863169385917</v>
          </cell>
          <cell r="K27">
            <v>58.385201591887622</v>
          </cell>
          <cell r="L27">
            <v>83.770240131039429</v>
          </cell>
          <cell r="M27">
            <v>98.479968750558854</v>
          </cell>
          <cell r="N27">
            <v>126.68933408031494</v>
          </cell>
          <cell r="O27">
            <v>178.86611541457745</v>
          </cell>
          <cell r="P27">
            <v>229.40545109682017</v>
          </cell>
          <cell r="Q27">
            <v>268.14392831999135</v>
          </cell>
          <cell r="R27">
            <v>292.66546603135885</v>
          </cell>
          <cell r="S27">
            <v>265.50404219292875</v>
          </cell>
          <cell r="T27">
            <v>224.23173783715643</v>
          </cell>
          <cell r="U27">
            <v>247.7696946165797</v>
          </cell>
          <cell r="V27">
            <v>271.85503196231781</v>
          </cell>
          <cell r="W27">
            <v>273.34227262004634</v>
          </cell>
          <cell r="X27">
            <v>326.87407236358951</v>
          </cell>
          <cell r="Y27">
            <v>314.7242550688282</v>
          </cell>
          <cell r="Z27">
            <v>363.32031090920964</v>
          </cell>
          <cell r="AA27">
            <v>370.51403784093003</v>
          </cell>
          <cell r="AB27">
            <v>416.8352125105427</v>
          </cell>
        </row>
        <row r="28">
          <cell r="G28">
            <v>0.42060449703911618</v>
          </cell>
          <cell r="H28">
            <v>0.44057289171863695</v>
          </cell>
          <cell r="I28">
            <v>0.43723296066231127</v>
          </cell>
          <cell r="J28">
            <v>0.61370570926123147</v>
          </cell>
          <cell r="K28">
            <v>0.85203906888032876</v>
          </cell>
          <cell r="L28">
            <v>1.1553367388724023</v>
          </cell>
          <cell r="M28">
            <v>1.4203698202977439</v>
          </cell>
          <cell r="N28">
            <v>1.5427679627595676</v>
          </cell>
          <cell r="O28">
            <v>1.6566859686211821</v>
          </cell>
          <cell r="P28">
            <v>1.7588363706279695</v>
          </cell>
          <cell r="Q28">
            <v>2.0427515315747788</v>
          </cell>
          <cell r="R28">
            <v>2.8766333234506836</v>
          </cell>
          <cell r="S28">
            <v>4.5632007579981799</v>
          </cell>
          <cell r="T28">
            <v>4.854614393613474</v>
          </cell>
          <cell r="U28">
            <v>4.9249785413158449</v>
          </cell>
          <cell r="V28">
            <v>4.6417851276466591</v>
          </cell>
          <cell r="W28">
            <v>5.0121990180591913</v>
          </cell>
          <cell r="X28">
            <v>5.7004555191336674</v>
          </cell>
          <cell r="Y28">
            <v>7.2424127113639543</v>
          </cell>
          <cell r="Z28">
            <v>7.0648479250697784</v>
          </cell>
          <cell r="AA28">
            <v>9.683476633589569</v>
          </cell>
          <cell r="AB28">
            <v>10.758046226280664</v>
          </cell>
        </row>
        <row r="29">
          <cell r="G29">
            <v>0.59553400770743126</v>
          </cell>
          <cell r="H29">
            <v>0.69579558112567375</v>
          </cell>
          <cell r="I29">
            <v>0.58108667084681953</v>
          </cell>
          <cell r="J29">
            <v>0.70072222616560054</v>
          </cell>
          <cell r="K29">
            <v>0.94625965620079255</v>
          </cell>
          <cell r="L29">
            <v>1.3684932495987232</v>
          </cell>
          <cell r="M29">
            <v>1.9164333874250219</v>
          </cell>
          <cell r="N29">
            <v>2.4175530186729013</v>
          </cell>
          <cell r="O29">
            <v>2.6146501868609979</v>
          </cell>
          <cell r="P29">
            <v>3.2542138475056177</v>
          </cell>
          <cell r="Q29">
            <v>3.6127084117048169</v>
          </cell>
          <cell r="R29">
            <v>3.9891233444280823</v>
          </cell>
          <cell r="S29">
            <v>5.2940915206341357</v>
          </cell>
          <cell r="T29">
            <v>5.6021277188273224</v>
          </cell>
          <cell r="U29">
            <v>7.8411918188440968</v>
          </cell>
          <cell r="V29">
            <v>6.6022332558695895</v>
          </cell>
          <cell r="W29">
            <v>6.3871194666075635</v>
          </cell>
          <cell r="X29">
            <v>5.3284934822193319</v>
          </cell>
          <cell r="Y29">
            <v>8.0461869217044697</v>
          </cell>
          <cell r="Z29">
            <v>11.746422217950029</v>
          </cell>
          <cell r="AA29">
            <v>13.718091322334873</v>
          </cell>
          <cell r="AB29">
            <v>15.240300307077131</v>
          </cell>
        </row>
        <row r="30">
          <cell r="G30">
            <v>0.72722437058764666</v>
          </cell>
          <cell r="H30">
            <v>0.88007685787955736</v>
          </cell>
          <cell r="I30">
            <v>0.96640256138819991</v>
          </cell>
          <cell r="J30">
            <v>1.1990538222479838</v>
          </cell>
          <cell r="K30">
            <v>1.5464730373951117</v>
          </cell>
          <cell r="L30">
            <v>1.6459807196605742</v>
          </cell>
          <cell r="M30">
            <v>1.7581284532378756</v>
          </cell>
          <cell r="N30">
            <v>1.7548992877618002</v>
          </cell>
          <cell r="O30">
            <v>2.1092512504806473</v>
          </cell>
          <cell r="P30">
            <v>2.9192838495667122</v>
          </cell>
          <cell r="Q30">
            <v>3.4644090841688064</v>
          </cell>
          <cell r="R30">
            <v>4.6225186756771937</v>
          </cell>
          <cell r="S30">
            <v>5.926547458111795</v>
          </cell>
          <cell r="T30">
            <v>6.1237946082572465</v>
          </cell>
          <cell r="U30">
            <v>6.0471075223839685</v>
          </cell>
          <cell r="V30">
            <v>5.9732324306835762</v>
          </cell>
          <cell r="W30">
            <v>6.5515739484058049</v>
          </cell>
          <cell r="X30">
            <v>7.0983286514907507</v>
          </cell>
          <cell r="Y30">
            <v>8.6505157495159697</v>
          </cell>
          <cell r="Z30">
            <v>11.064616661821116</v>
          </cell>
          <cell r="AA30">
            <v>13.654442889194387</v>
          </cell>
          <cell r="AB30">
            <v>12.869974544124078</v>
          </cell>
        </row>
        <row r="31">
          <cell r="G31">
            <v>0.17026342929919447</v>
          </cell>
          <cell r="H31">
            <v>0.21271571362703548</v>
          </cell>
          <cell r="I31">
            <v>0.26703988553940478</v>
          </cell>
          <cell r="J31">
            <v>0.35542370670549273</v>
          </cell>
          <cell r="K31">
            <v>0.45928052863307839</v>
          </cell>
          <cell r="L31">
            <v>0.52284359762225796</v>
          </cell>
          <cell r="M31">
            <v>0.61625272613394677</v>
          </cell>
          <cell r="N31">
            <v>0.72443870495115859</v>
          </cell>
          <cell r="O31">
            <v>0.70887295942861128</v>
          </cell>
          <cell r="P31">
            <v>0.88197351896376874</v>
          </cell>
          <cell r="Q31">
            <v>1.0456317098666084</v>
          </cell>
          <cell r="R31">
            <v>1.3689156399904974</v>
          </cell>
          <cell r="S31">
            <v>1.6413075617481119</v>
          </cell>
          <cell r="T31">
            <v>1.6523171251060111</v>
          </cell>
          <cell r="U31">
            <v>1.1738805120112341</v>
          </cell>
          <cell r="V31">
            <v>0.90806856987741846</v>
          </cell>
          <cell r="W31">
            <v>1.1146349747147666</v>
          </cell>
          <cell r="X31">
            <v>1.0387739589893181</v>
          </cell>
          <cell r="Y31">
            <v>1.4090054765430668</v>
          </cell>
          <cell r="Z31">
            <v>1.76761160357976</v>
          </cell>
          <cell r="AA31">
            <v>1.784915680532694</v>
          </cell>
          <cell r="AB31">
            <v>1.0400550092023837</v>
          </cell>
        </row>
        <row r="32">
          <cell r="G32">
            <v>21.017332723733411</v>
          </cell>
          <cell r="H32">
            <v>25.739369059767085</v>
          </cell>
          <cell r="I32">
            <v>25.07788139880714</v>
          </cell>
          <cell r="J32">
            <v>29.310712329952409</v>
          </cell>
          <cell r="K32">
            <v>35.302850180421451</v>
          </cell>
          <cell r="L32">
            <v>40.964698271326625</v>
          </cell>
          <cell r="M32">
            <v>52.122822352475183</v>
          </cell>
          <cell r="N32">
            <v>62.224293588604084</v>
          </cell>
          <cell r="O32">
            <v>74.825614759744724</v>
          </cell>
          <cell r="P32">
            <v>92.309963828951496</v>
          </cell>
          <cell r="Q32">
            <v>101.73407524017999</v>
          </cell>
          <cell r="R32">
            <v>125.27497694188594</v>
          </cell>
          <cell r="S32">
            <v>171.42755902461215</v>
          </cell>
          <cell r="T32">
            <v>173.86927212005463</v>
          </cell>
          <cell r="U32">
            <v>177.66152708211047</v>
          </cell>
          <cell r="V32">
            <v>168.81463982448713</v>
          </cell>
          <cell r="W32">
            <v>180.72163880471126</v>
          </cell>
          <cell r="X32">
            <v>175.53059737985024</v>
          </cell>
          <cell r="Y32">
            <v>232.2374116035507</v>
          </cell>
          <cell r="Z32">
            <v>258.3915288585473</v>
          </cell>
          <cell r="AA32">
            <v>331.03175048906866</v>
          </cell>
          <cell r="AB32">
            <v>340.38559682519525</v>
          </cell>
        </row>
        <row r="33">
          <cell r="G33">
            <v>6.3773629629014392</v>
          </cell>
          <cell r="H33">
            <v>6.9981738481689817</v>
          </cell>
          <cell r="I33">
            <v>8.1136055710872697</v>
          </cell>
          <cell r="J33">
            <v>13.231553966254907</v>
          </cell>
          <cell r="K33">
            <v>18.756918322037514</v>
          </cell>
          <cell r="L33">
            <v>20.409441670307039</v>
          </cell>
          <cell r="M33">
            <v>22.99791387700694</v>
          </cell>
          <cell r="N33">
            <v>20.127659153246466</v>
          </cell>
          <cell r="O33">
            <v>42.062599588114303</v>
          </cell>
          <cell r="P33">
            <v>79.32343183311778</v>
          </cell>
          <cell r="Q33">
            <v>122.67380001074358</v>
          </cell>
          <cell r="R33">
            <v>158.640091194696</v>
          </cell>
          <cell r="S33">
            <v>201.88818976702154</v>
          </cell>
          <cell r="T33">
            <v>211.64097490676167</v>
          </cell>
          <cell r="U33">
            <v>211.81963013290618</v>
          </cell>
          <cell r="V33">
            <v>197.29159686983306</v>
          </cell>
          <cell r="W33">
            <v>223.41873907628172</v>
          </cell>
          <cell r="X33">
            <v>137.14237481632779</v>
          </cell>
          <cell r="Y33">
            <v>159.27188583224518</v>
          </cell>
          <cell r="Z33">
            <v>160.59410248720889</v>
          </cell>
          <cell r="AA33">
            <v>197.98912465902126</v>
          </cell>
          <cell r="AB33">
            <v>196.06772448666811</v>
          </cell>
        </row>
        <row r="34">
          <cell r="G34">
            <v>9.6070779106881119</v>
          </cell>
          <cell r="H34">
            <v>9.59760360510837</v>
          </cell>
          <cell r="I34">
            <v>9.8655168381048792</v>
          </cell>
          <cell r="J34">
            <v>14.091012223005704</v>
          </cell>
          <cell r="K34">
            <v>24.198247698815258</v>
          </cell>
          <cell r="L34">
            <v>38.927889181176582</v>
          </cell>
          <cell r="M34">
            <v>51.792672043427132</v>
          </cell>
          <cell r="N34">
            <v>67.02784482406139</v>
          </cell>
          <cell r="O34">
            <v>78.919560519851615</v>
          </cell>
          <cell r="P34">
            <v>96.233167166711212</v>
          </cell>
          <cell r="Q34">
            <v>101.90270861734726</v>
          </cell>
          <cell r="R34">
            <v>111.19988126808076</v>
          </cell>
          <cell r="S34">
            <v>154.40791596448975</v>
          </cell>
          <cell r="T34">
            <v>139.85085272078891</v>
          </cell>
          <cell r="U34">
            <v>128.24488215722042</v>
          </cell>
          <cell r="V34">
            <v>115.0354979554064</v>
          </cell>
          <cell r="W34">
            <v>123.18266976171108</v>
          </cell>
          <cell r="X34">
            <v>125.15572804003234</v>
          </cell>
          <cell r="Y34">
            <v>172.75084841808956</v>
          </cell>
          <cell r="Z34">
            <v>136.24086189407925</v>
          </cell>
          <cell r="AA34">
            <v>187.91116156495545</v>
          </cell>
          <cell r="AB34">
            <v>207.87014521744479</v>
          </cell>
        </row>
        <row r="35">
          <cell r="G35">
            <v>5.8505022583064479</v>
          </cell>
          <cell r="H35">
            <v>6.8693612126861714</v>
          </cell>
          <cell r="I35">
            <v>8.2313800193600795</v>
          </cell>
          <cell r="J35">
            <v>10.513635824683959</v>
          </cell>
          <cell r="K35">
            <v>13.858191027898473</v>
          </cell>
          <cell r="L35">
            <v>21.768694831940355</v>
          </cell>
          <cell r="M35">
            <v>23.228628771041706</v>
          </cell>
          <cell r="N35">
            <v>24.759970511721967</v>
          </cell>
          <cell r="O35">
            <v>27.821442804684455</v>
          </cell>
          <cell r="P35">
            <v>35.799142905520121</v>
          </cell>
          <cell r="Q35">
            <v>39.049136167300794</v>
          </cell>
          <cell r="R35">
            <v>49.361005739336662</v>
          </cell>
          <cell r="S35">
            <v>48.545158832797192</v>
          </cell>
          <cell r="T35">
            <v>36.90421043681291</v>
          </cell>
          <cell r="U35">
            <v>28.942363419484082</v>
          </cell>
          <cell r="V35">
            <v>23.852032128968741</v>
          </cell>
          <cell r="W35">
            <v>29.239404927921022</v>
          </cell>
          <cell r="X35">
            <v>30.432797471217373</v>
          </cell>
          <cell r="Y35">
            <v>43.255727456109042</v>
          </cell>
          <cell r="Z35">
            <v>55.438790165686804</v>
          </cell>
          <cell r="AA35">
            <v>60.154869212518626</v>
          </cell>
          <cell r="AB35">
            <v>63.710344519794496</v>
          </cell>
        </row>
        <row r="36">
          <cell r="G36">
            <v>2.7301267691416413</v>
          </cell>
          <cell r="H36">
            <v>4.1358396152274564</v>
          </cell>
          <cell r="I36">
            <v>5.0020471658279995</v>
          </cell>
          <cell r="J36">
            <v>6.2128016803698358</v>
          </cell>
          <cell r="K36">
            <v>6.687294370446037</v>
          </cell>
          <cell r="L36">
            <v>6.6246898509786396</v>
          </cell>
          <cell r="M36">
            <v>7.3228104065049573</v>
          </cell>
          <cell r="N36">
            <v>12.721596002081608</v>
          </cell>
          <cell r="O36">
            <v>19.578008064680208</v>
          </cell>
          <cell r="P36">
            <v>25.884811576607525</v>
          </cell>
          <cell r="Q36">
            <v>30.127809541993088</v>
          </cell>
          <cell r="R36">
            <v>36.660929437412769</v>
          </cell>
          <cell r="S36">
            <v>43.136540842509888</v>
          </cell>
          <cell r="T36">
            <v>45.099892898999975</v>
          </cell>
          <cell r="U36">
            <v>45.099378625565407</v>
          </cell>
          <cell r="V36">
            <v>39.336794463443283</v>
          </cell>
          <cell r="W36">
            <v>47.379465970858902</v>
          </cell>
          <cell r="X36">
            <v>52.330703373411225</v>
          </cell>
          <cell r="Y36">
            <v>72.840797571175628</v>
          </cell>
          <cell r="Z36">
            <v>85.53505923316952</v>
          </cell>
          <cell r="AA36">
            <v>89.7756341106317</v>
          </cell>
          <cell r="AB36">
            <v>107.13155206803293</v>
          </cell>
        </row>
        <row r="37">
          <cell r="G37">
            <v>0.90821521126454607</v>
          </cell>
          <cell r="H37">
            <v>1.3361141809221575</v>
          </cell>
          <cell r="I37">
            <v>1.7097786439315867</v>
          </cell>
          <cell r="J37">
            <v>2.5581411677768626</v>
          </cell>
          <cell r="K37">
            <v>2.9698097682889619</v>
          </cell>
          <cell r="L37">
            <v>3.7135764680521781</v>
          </cell>
          <cell r="M37">
            <v>4.6597489962562504</v>
          </cell>
          <cell r="N37">
            <v>5.8048372609753258</v>
          </cell>
          <cell r="O37">
            <v>6.8517299775638865</v>
          </cell>
          <cell r="P37">
            <v>8.3578554307090762</v>
          </cell>
          <cell r="Q37">
            <v>10.022424179573738</v>
          </cell>
          <cell r="R37">
            <v>13.941369494317884</v>
          </cell>
          <cell r="S37">
            <v>19.711659415636881</v>
          </cell>
          <cell r="T37">
            <v>21.228391632146078</v>
          </cell>
          <cell r="U37">
            <v>21.837543089412829</v>
          </cell>
          <cell r="V37">
            <v>21.726562475033912</v>
          </cell>
          <cell r="W37">
            <v>23.059513560628517</v>
          </cell>
          <cell r="X37">
            <v>20.870305155486669</v>
          </cell>
          <cell r="Y37">
            <v>26.870642392889472</v>
          </cell>
          <cell r="Z37">
            <v>31.037296796305746</v>
          </cell>
          <cell r="AA37">
            <v>38.400041955615798</v>
          </cell>
          <cell r="AB37">
            <v>37.525356558605019</v>
          </cell>
        </row>
        <row r="38">
          <cell r="G38">
            <v>0.54735737981514898</v>
          </cell>
          <cell r="H38">
            <v>0.72336500642595525</v>
          </cell>
          <cell r="I38">
            <v>0.911706820407861</v>
          </cell>
          <cell r="J38">
            <v>1.0990528435751872</v>
          </cell>
          <cell r="K38">
            <v>1.7872512714201054</v>
          </cell>
          <cell r="L38">
            <v>2.1449355165661399</v>
          </cell>
          <cell r="M38">
            <v>2.6256110856612409</v>
          </cell>
          <cell r="N38">
            <v>3.3962938469055208</v>
          </cell>
          <cell r="O38">
            <v>3.5686296491658811</v>
          </cell>
          <cell r="P38">
            <v>4.0632304808549851</v>
          </cell>
          <cell r="Q38">
            <v>4.2938326049493538</v>
          </cell>
          <cell r="R38">
            <v>5.3989827552994534</v>
          </cell>
          <cell r="S38">
            <v>5.1798216422301309</v>
          </cell>
          <cell r="T38">
            <v>5.0511605945179836</v>
          </cell>
          <cell r="U38">
            <v>5.5007994849171</v>
          </cell>
          <cell r="V38">
            <v>5.178629856360967</v>
          </cell>
          <cell r="W38">
            <v>5.5676665456548617</v>
          </cell>
          <cell r="X38">
            <v>6.1498113343702432</v>
          </cell>
          <cell r="Y38">
            <v>11.021275076426656</v>
          </cell>
          <cell r="Z38">
            <v>12.097322148669706</v>
          </cell>
          <cell r="AA38">
            <v>14.141879378077149</v>
          </cell>
          <cell r="AB38">
            <v>17.526614422300597</v>
          </cell>
        </row>
        <row r="39">
          <cell r="G39">
            <v>39.812415558267993</v>
          </cell>
          <cell r="H39">
            <v>45.955014767764652</v>
          </cell>
          <cell r="I39">
            <v>45.093685430276579</v>
          </cell>
          <cell r="J39">
            <v>59.462743258309885</v>
          </cell>
          <cell r="K39">
            <v>83.603619285826653</v>
          </cell>
          <cell r="L39">
            <v>117.17377989049247</v>
          </cell>
          <cell r="M39">
            <v>126.05168640097888</v>
          </cell>
          <cell r="N39">
            <v>150.11176960728406</v>
          </cell>
          <cell r="O39">
            <v>211.2566451610393</v>
          </cell>
          <cell r="P39">
            <v>252.3177372867103</v>
          </cell>
          <cell r="Q39">
            <v>269.4554399311466</v>
          </cell>
          <cell r="R39">
            <v>322.37372679350653</v>
          </cell>
          <cell r="S39">
            <v>352.27658318015585</v>
          </cell>
          <cell r="T39">
            <v>331.51761052477787</v>
          </cell>
          <cell r="U39">
            <v>294.25442677042662</v>
          </cell>
          <cell r="V39">
            <v>342.38737415218253</v>
          </cell>
          <cell r="W39">
            <v>368.32703511951826</v>
          </cell>
          <cell r="X39">
            <v>306.40727382294443</v>
          </cell>
          <cell r="Y39">
            <v>340.43039879224904</v>
          </cell>
          <cell r="Z39">
            <v>368.36461555174202</v>
          </cell>
          <cell r="AA39">
            <v>431.4758073333245</v>
          </cell>
          <cell r="AB39">
            <v>527.64930986461718</v>
          </cell>
        </row>
        <row r="40">
          <cell r="G40">
            <v>10.342037362439635</v>
          </cell>
          <cell r="H40">
            <v>14.60456375554506</v>
          </cell>
          <cell r="I40">
            <v>16.211614582077932</v>
          </cell>
          <cell r="J40">
            <v>18.247763417768496</v>
          </cell>
          <cell r="K40">
            <v>21.817809180678964</v>
          </cell>
          <cell r="L40">
            <v>20.308646374855982</v>
          </cell>
          <cell r="M40">
            <v>25.12837537321089</v>
          </cell>
          <cell r="N40">
            <v>31.104444157991757</v>
          </cell>
          <cell r="O40">
            <v>36.581335050911484</v>
          </cell>
          <cell r="P40">
            <v>51.830054355257658</v>
          </cell>
          <cell r="Q40">
            <v>57.817961609186078</v>
          </cell>
          <cell r="R40">
            <v>81.233653848296626</v>
          </cell>
          <cell r="S40">
            <v>95.173406024636662</v>
          </cell>
          <cell r="T40">
            <v>93.780308956510282</v>
          </cell>
          <cell r="U40">
            <v>88.130972737262724</v>
          </cell>
          <cell r="V40">
            <v>76.045197915225685</v>
          </cell>
          <cell r="W40">
            <v>69.771865363720593</v>
          </cell>
          <cell r="X40">
            <v>66.329746502074627</v>
          </cell>
          <cell r="Y40">
            <v>76.887513946425003</v>
          </cell>
          <cell r="Z40">
            <v>82.984888437132838</v>
          </cell>
          <cell r="AA40">
            <v>95.459018005749826</v>
          </cell>
          <cell r="AB40">
            <v>89.450753391897024</v>
          </cell>
        </row>
        <row r="41">
          <cell r="G41">
            <v>10.281414450839787</v>
          </cell>
          <cell r="H41">
            <v>11.285934609920924</v>
          </cell>
          <cell r="I41">
            <v>13.092427516966222</v>
          </cell>
          <cell r="J41">
            <v>21.443487144070438</v>
          </cell>
          <cell r="K41">
            <v>30.929221328983516</v>
          </cell>
          <cell r="L41">
            <v>33.634320737107053</v>
          </cell>
          <cell r="M41">
            <v>37.900701159665694</v>
          </cell>
          <cell r="N41">
            <v>34.093310396375408</v>
          </cell>
          <cell r="O41">
            <v>35.64428995264381</v>
          </cell>
          <cell r="P41">
            <v>63.705683423313666</v>
          </cell>
          <cell r="Q41">
            <v>83.42743406335066</v>
          </cell>
          <cell r="R41">
            <v>119.55474587706924</v>
          </cell>
          <cell r="S41">
            <v>164.89565719345273</v>
          </cell>
          <cell r="T41">
            <v>186.22402119425325</v>
          </cell>
          <cell r="U41">
            <v>200.59510770999688</v>
          </cell>
          <cell r="V41">
            <v>200.02167234468601</v>
          </cell>
          <cell r="W41">
            <v>220.97314361588835</v>
          </cell>
          <cell r="X41">
            <v>218.4709700605647</v>
          </cell>
          <cell r="Y41">
            <v>251.47312355327372</v>
          </cell>
          <cell r="Z41">
            <v>251.30696504228587</v>
          </cell>
          <cell r="AA41">
            <v>307.00296290434693</v>
          </cell>
          <cell r="AB41">
            <v>302.03390242639267</v>
          </cell>
        </row>
        <row r="42">
          <cell r="G42">
            <v>74.94318649615704</v>
          </cell>
          <cell r="H42">
            <v>79.110702605409827</v>
          </cell>
          <cell r="I42">
            <v>143.6825919611621</v>
          </cell>
          <cell r="J42">
            <v>158.4385276369666</v>
          </cell>
          <cell r="K42">
            <v>199.39730369725581</v>
          </cell>
          <cell r="L42">
            <v>202.70848233417101</v>
          </cell>
          <cell r="M42">
            <v>244.19616857562505</v>
          </cell>
          <cell r="N42">
            <v>265.1490361499724</v>
          </cell>
          <cell r="O42">
            <v>299.42933030271536</v>
          </cell>
          <cell r="P42">
            <v>359.85236019525934</v>
          </cell>
          <cell r="Q42">
            <v>511.62575048854529</v>
          </cell>
          <cell r="R42">
            <v>564.87196492161297</v>
          </cell>
          <cell r="S42">
            <v>883.48954737165332</v>
          </cell>
          <cell r="T42">
            <v>1033.7528448579701</v>
          </cell>
          <cell r="U42">
            <v>1145.0043692019574</v>
          </cell>
          <cell r="V42">
            <v>1081.271734448746</v>
          </cell>
          <cell r="W42">
            <v>912.69238372750715</v>
          </cell>
          <cell r="X42">
            <v>879.91402609672116</v>
          </cell>
          <cell r="Y42">
            <v>1005.6428724347437</v>
          </cell>
          <cell r="Z42">
            <v>1184.3674192478663</v>
          </cell>
          <cell r="AA42">
            <v>501.27454492956963</v>
          </cell>
          <cell r="AB42">
            <v>138.17313808912141</v>
          </cell>
        </row>
      </sheetData>
      <sheetData sheetId="2">
        <row r="12">
          <cell r="H12">
            <v>4.9988497205754481</v>
          </cell>
          <cell r="I12">
            <v>10.000008760258732</v>
          </cell>
          <cell r="J12">
            <v>14.020856813601545</v>
          </cell>
          <cell r="K12">
            <v>19.444806349964583</v>
          </cell>
          <cell r="L12">
            <v>24.88799909212084</v>
          </cell>
          <cell r="M12">
            <v>33.786804982800412</v>
          </cell>
          <cell r="N12">
            <v>45.699745518411625</v>
          </cell>
          <cell r="O12">
            <v>54.179989302348922</v>
          </cell>
          <cell r="P12">
            <v>60.964748860285006</v>
          </cell>
          <cell r="Q12">
            <v>61.33430174231323</v>
          </cell>
          <cell r="R12">
            <v>68.605550300117955</v>
          </cell>
          <cell r="S12">
            <v>83.06111809120118</v>
          </cell>
          <cell r="T12">
            <v>116.96389727902172</v>
          </cell>
          <cell r="U12">
            <v>126.80399218188558</v>
          </cell>
          <cell r="V12">
            <v>140.2426201993591</v>
          </cell>
          <cell r="W12">
            <v>138.68069590609699</v>
          </cell>
          <cell r="X12">
            <v>154.73713461433638</v>
          </cell>
          <cell r="Y12">
            <v>167.73872067901468</v>
          </cell>
          <cell r="Z12">
            <v>184.48221762186751</v>
          </cell>
          <cell r="AA12">
            <v>173.08775025594244</v>
          </cell>
          <cell r="AB12">
            <v>184.38607041930209</v>
          </cell>
          <cell r="AC12">
            <v>208.90357504683718</v>
          </cell>
        </row>
        <row r="13">
          <cell r="H13">
            <v>6.537021058549418</v>
          </cell>
          <cell r="I13">
            <v>14.673142488286388</v>
          </cell>
          <cell r="J13">
            <v>19.552981524984588</v>
          </cell>
          <cell r="K13">
            <v>25.925354182293002</v>
          </cell>
          <cell r="L13">
            <v>31.824289884936817</v>
          </cell>
          <cell r="M13">
            <v>41.541719777989918</v>
          </cell>
          <cell r="N13">
            <v>55.829347379721469</v>
          </cell>
          <cell r="O13">
            <v>62.672725655343001</v>
          </cell>
          <cell r="P13">
            <v>67.259298687858575</v>
          </cell>
          <cell r="Q13">
            <v>63.779611018059086</v>
          </cell>
          <cell r="R13">
            <v>78.161341694048758</v>
          </cell>
          <cell r="S13">
            <v>95.76696089285069</v>
          </cell>
          <cell r="T13">
            <v>120.89050988112425</v>
          </cell>
          <cell r="U13">
            <v>131.81926955237168</v>
          </cell>
          <cell r="V13">
            <v>146.16683580409187</v>
          </cell>
          <cell r="W13">
            <v>148.72602362728216</v>
          </cell>
          <cell r="X13">
            <v>146.63527706605132</v>
          </cell>
          <cell r="Y13">
            <v>152.94584842820467</v>
          </cell>
          <cell r="Z13">
            <v>170.40764632894366</v>
          </cell>
          <cell r="AA13">
            <v>155.81018536932964</v>
          </cell>
          <cell r="AB13">
            <v>161.66902233096172</v>
          </cell>
          <cell r="AC13">
            <v>183.20856490705916</v>
          </cell>
        </row>
        <row r="14">
          <cell r="H14">
            <v>1.2138304099639929</v>
          </cell>
          <cell r="I14">
            <v>1.8617823861779643</v>
          </cell>
          <cell r="J14">
            <v>2.492504445299256</v>
          </cell>
          <cell r="K14">
            <v>4.7343955073128026</v>
          </cell>
          <cell r="L14">
            <v>7.425011990979665</v>
          </cell>
          <cell r="M14">
            <v>11.621259851268716</v>
          </cell>
          <cell r="N14">
            <v>16.941565467203933</v>
          </cell>
          <cell r="O14">
            <v>20.35967430388833</v>
          </cell>
          <cell r="P14">
            <v>23.141294022288964</v>
          </cell>
          <cell r="Q14">
            <v>22.755712496513929</v>
          </cell>
          <cell r="R14">
            <v>29.390602280462183</v>
          </cell>
          <cell r="S14">
            <v>40.711401637586718</v>
          </cell>
          <cell r="T14">
            <v>55.11319436594443</v>
          </cell>
          <cell r="U14">
            <v>63.43336765404085</v>
          </cell>
          <cell r="V14">
            <v>74.064664712351885</v>
          </cell>
          <cell r="W14">
            <v>65.862825369381198</v>
          </cell>
          <cell r="X14">
            <v>66.764993505040565</v>
          </cell>
          <cell r="Y14">
            <v>63.349984311528893</v>
          </cell>
          <cell r="Z14">
            <v>68.735205810241581</v>
          </cell>
          <cell r="AA14">
            <v>71.941077975946072</v>
          </cell>
          <cell r="AB14">
            <v>67.264277810226858</v>
          </cell>
          <cell r="AC14">
            <v>75.557079894674743</v>
          </cell>
        </row>
        <row r="15">
          <cell r="H15">
            <v>1.9307371015002548</v>
          </cell>
          <cell r="I15">
            <v>3.5955804620053802</v>
          </cell>
          <cell r="J15">
            <v>5.5447242428522028</v>
          </cell>
          <cell r="K15">
            <v>7.4146774756858678</v>
          </cell>
          <cell r="L15">
            <v>9.570015478840304</v>
          </cell>
          <cell r="M15">
            <v>13.065287185408701</v>
          </cell>
          <cell r="N15">
            <v>18.235592556696208</v>
          </cell>
          <cell r="O15">
            <v>21.157155048474323</v>
          </cell>
          <cell r="P15">
            <v>23.352452333620956</v>
          </cell>
          <cell r="Q15">
            <v>22.402395990743852</v>
          </cell>
          <cell r="R15">
            <v>25.986357844486243</v>
          </cell>
          <cell r="S15">
            <v>32.66747177662311</v>
          </cell>
          <cell r="T15">
            <v>39.813730010608886</v>
          </cell>
          <cell r="U15">
            <v>41.440203112075991</v>
          </cell>
          <cell r="V15">
            <v>43.877400705015077</v>
          </cell>
          <cell r="W15">
            <v>48.156436148133103</v>
          </cell>
          <cell r="X15">
            <v>50.397202158749131</v>
          </cell>
          <cell r="Y15">
            <v>52.655672793435073</v>
          </cell>
          <cell r="Z15">
            <v>56.204671997815872</v>
          </cell>
          <cell r="AA15">
            <v>51.485543569916729</v>
          </cell>
          <cell r="AB15">
            <v>51.485671390565628</v>
          </cell>
          <cell r="AC15">
            <v>57.812895877653816</v>
          </cell>
        </row>
        <row r="16">
          <cell r="H16">
            <v>0.38344822924214261</v>
          </cell>
          <cell r="I16">
            <v>0.85801881952559411</v>
          </cell>
          <cell r="J16">
            <v>1.2585544384401313</v>
          </cell>
          <cell r="K16">
            <v>2.0860196854797661</v>
          </cell>
          <cell r="L16">
            <v>2.606051991783366</v>
          </cell>
          <cell r="M16">
            <v>3.4614483188596772</v>
          </cell>
          <cell r="N16">
            <v>4.7279799964523015</v>
          </cell>
          <cell r="O16">
            <v>5.3315177135216052</v>
          </cell>
          <cell r="P16">
            <v>5.8925562159413101</v>
          </cell>
          <cell r="Q16">
            <v>5.219252707866338</v>
          </cell>
          <cell r="R16">
            <v>6.0662253155200494</v>
          </cell>
          <cell r="S16">
            <v>7.6125287212701744</v>
          </cell>
          <cell r="T16">
            <v>9.5545894815423171</v>
          </cell>
          <cell r="U16">
            <v>10.021894034315673</v>
          </cell>
          <cell r="V16">
            <v>10.552628726706546</v>
          </cell>
          <cell r="W16">
            <v>10.137575441619331</v>
          </cell>
          <cell r="X16">
            <v>10.446294761660784</v>
          </cell>
          <cell r="Y16">
            <v>10.523368227250719</v>
          </cell>
          <cell r="Z16">
            <v>10.759117029883603</v>
          </cell>
          <cell r="AA16">
            <v>11.108504985268272</v>
          </cell>
          <cell r="AB16">
            <v>12.35724584499796</v>
          </cell>
          <cell r="AC16">
            <v>14.076554532647785</v>
          </cell>
        </row>
        <row r="17">
          <cell r="H17">
            <v>5.2234878994142075</v>
          </cell>
          <cell r="I17">
            <v>10.43697040396853</v>
          </cell>
          <cell r="J17">
            <v>14.581078787466952</v>
          </cell>
          <cell r="K17">
            <v>20.194753247031667</v>
          </cell>
          <cell r="L17">
            <v>27.879446998188172</v>
          </cell>
          <cell r="M17">
            <v>38.354063780496297</v>
          </cell>
          <cell r="N17">
            <v>51.906479286785576</v>
          </cell>
          <cell r="O17">
            <v>53.147197675690741</v>
          </cell>
          <cell r="P17">
            <v>58.476622120687757</v>
          </cell>
          <cell r="Q17">
            <v>48.925401451342857</v>
          </cell>
          <cell r="R17">
            <v>53.448939263848878</v>
          </cell>
          <cell r="S17">
            <v>60.177598471587338</v>
          </cell>
          <cell r="T17">
            <v>73.378741321535827</v>
          </cell>
          <cell r="U17">
            <v>76.332096244038141</v>
          </cell>
          <cell r="V17">
            <v>91.663564096464739</v>
          </cell>
          <cell r="W17">
            <v>91.739854137769328</v>
          </cell>
          <cell r="X17">
            <v>103.0154566870639</v>
          </cell>
          <cell r="Y17">
            <v>113.48988774121851</v>
          </cell>
          <cell r="Z17">
            <v>127.20406039221656</v>
          </cell>
          <cell r="AA17">
            <v>149.33953489634868</v>
          </cell>
          <cell r="AB17">
            <v>153.14208175819977</v>
          </cell>
          <cell r="AC17">
            <v>173.01805666173968</v>
          </cell>
        </row>
        <row r="18">
          <cell r="H18">
            <v>3.4948082137406309</v>
          </cell>
          <cell r="I18">
            <v>7.0990450650151713</v>
          </cell>
          <cell r="J18">
            <v>11.28325778409312</v>
          </cell>
          <cell r="K18">
            <v>16.426217923731087</v>
          </cell>
          <cell r="L18">
            <v>21.858718167513455</v>
          </cell>
          <cell r="M18">
            <v>30.585559325441896</v>
          </cell>
          <cell r="N18">
            <v>39.915308641421376</v>
          </cell>
          <cell r="O18">
            <v>42.731915611033017</v>
          </cell>
          <cell r="P18">
            <v>43.442457360777659</v>
          </cell>
          <cell r="Q18">
            <v>38.554620512115328</v>
          </cell>
          <cell r="R18">
            <v>45.111223329471969</v>
          </cell>
          <cell r="S18">
            <v>56.861199956629648</v>
          </cell>
          <cell r="T18">
            <v>83.07809747291067</v>
          </cell>
          <cell r="U18">
            <v>76.865909427190502</v>
          </cell>
          <cell r="V18">
            <v>84.824217580842969</v>
          </cell>
          <cell r="W18">
            <v>87.312282274265812</v>
          </cell>
          <cell r="X18">
            <v>92.819689198032307</v>
          </cell>
          <cell r="Y18">
            <v>100.51435459082147</v>
          </cell>
          <cell r="Z18">
            <v>103.8792632897172</v>
          </cell>
          <cell r="AA18">
            <v>102.09115241055342</v>
          </cell>
          <cell r="AB18">
            <v>110.30028870957419</v>
          </cell>
          <cell r="AC18">
            <v>124.89424235325998</v>
          </cell>
        </row>
        <row r="19">
          <cell r="H19">
            <v>0.58026945357321025</v>
          </cell>
          <cell r="I19">
            <v>1.1607735334185647</v>
          </cell>
          <cell r="J19">
            <v>1.5816423954839336</v>
          </cell>
          <cell r="K19">
            <v>2.1393092135158573</v>
          </cell>
          <cell r="L19">
            <v>2.9827680876453702</v>
          </cell>
          <cell r="M19">
            <v>4.5125669095827874</v>
          </cell>
          <cell r="N19">
            <v>6.3164780612719822</v>
          </cell>
          <cell r="O19">
            <v>6.4045062105241275</v>
          </cell>
          <cell r="P19">
            <v>6.1970933602918938</v>
          </cell>
          <cell r="Q19">
            <v>6.0048977328008935</v>
          </cell>
          <cell r="R19">
            <v>7.6599132852474439</v>
          </cell>
          <cell r="S19">
            <v>10.561134887359794</v>
          </cell>
          <cell r="T19">
            <v>14.074143592187397</v>
          </cell>
          <cell r="U19">
            <v>15.975551492858983</v>
          </cell>
          <cell r="V19">
            <v>15.50468356840439</v>
          </cell>
          <cell r="W19">
            <v>13.234626299718919</v>
          </cell>
          <cell r="X19">
            <v>17.711518219406745</v>
          </cell>
          <cell r="Y19">
            <v>15.533824467833357</v>
          </cell>
          <cell r="Z19">
            <v>17.440705617425635</v>
          </cell>
          <cell r="AA19">
            <v>16.748055796808561</v>
          </cell>
          <cell r="AB19">
            <v>16.42474625173946</v>
          </cell>
          <cell r="AC19">
            <v>18.558123663839964</v>
          </cell>
        </row>
        <row r="20">
          <cell r="H20">
            <v>3.8930713269873576</v>
          </cell>
          <cell r="I20">
            <v>8.3674599633163762</v>
          </cell>
          <cell r="J20">
            <v>12.38865489860644</v>
          </cell>
          <cell r="K20">
            <v>13.951048564729533</v>
          </cell>
          <cell r="L20">
            <v>16.284262142333635</v>
          </cell>
          <cell r="M20">
            <v>20.218036471222678</v>
          </cell>
          <cell r="N20">
            <v>24.153489871207913</v>
          </cell>
          <cell r="O20">
            <v>31.216311070950233</v>
          </cell>
          <cell r="P20">
            <v>37.628972295346884</v>
          </cell>
          <cell r="Q20">
            <v>35.184231239183859</v>
          </cell>
          <cell r="R20">
            <v>43.355138667936018</v>
          </cell>
          <cell r="S20">
            <v>51.380595331809438</v>
          </cell>
          <cell r="T20">
            <v>56.26671225573255</v>
          </cell>
          <cell r="U20">
            <v>64.656108851815176</v>
          </cell>
          <cell r="V20">
            <v>75.428383115336871</v>
          </cell>
          <cell r="W20">
            <v>73.365908762855639</v>
          </cell>
          <cell r="X20">
            <v>95.612636696403584</v>
          </cell>
          <cell r="Y20">
            <v>100.18166955247209</v>
          </cell>
          <cell r="Z20">
            <v>106.57342664662468</v>
          </cell>
          <cell r="AA20">
            <v>77.564393024305431</v>
          </cell>
          <cell r="AB20">
            <v>89.096484611708988</v>
          </cell>
          <cell r="AC20">
            <v>100.74115661747406</v>
          </cell>
        </row>
        <row r="21">
          <cell r="H21">
            <v>25.053439805903466</v>
          </cell>
          <cell r="I21">
            <v>48.969697741586216</v>
          </cell>
          <cell r="J21">
            <v>67.146421358112889</v>
          </cell>
          <cell r="K21">
            <v>115.76125559083633</v>
          </cell>
          <cell r="L21">
            <v>173.25008514322008</v>
          </cell>
          <cell r="M21">
            <v>284.2123862643013</v>
          </cell>
          <cell r="N21">
            <v>375.10815933825762</v>
          </cell>
          <cell r="O21">
            <v>419.33354946032881</v>
          </cell>
          <cell r="P21">
            <v>447.47324252347556</v>
          </cell>
          <cell r="Q21">
            <v>426.25968952242351</v>
          </cell>
          <cell r="R21">
            <v>497.97903487282099</v>
          </cell>
          <cell r="S21">
            <v>575.50682785079789</v>
          </cell>
          <cell r="T21">
            <v>705.7316324121</v>
          </cell>
          <cell r="U21">
            <v>781.40314515360603</v>
          </cell>
          <cell r="V21">
            <v>884.20896049605483</v>
          </cell>
          <cell r="W21">
            <v>961.51589986719864</v>
          </cell>
          <cell r="X21">
            <v>960.01596367176262</v>
          </cell>
          <cell r="Y21">
            <v>1003.4389515085942</v>
          </cell>
          <cell r="Z21">
            <v>1005.8847555448871</v>
          </cell>
          <cell r="AA21">
            <v>854.33733121627802</v>
          </cell>
          <cell r="AB21">
            <v>809.0883012021726</v>
          </cell>
          <cell r="AC21">
            <v>917.99392043562182</v>
          </cell>
        </row>
        <row r="22">
          <cell r="H22">
            <v>59.524253630322981</v>
          </cell>
          <cell r="I22">
            <v>128.51390655996556</v>
          </cell>
          <cell r="J22">
            <v>163.90551395090424</v>
          </cell>
          <cell r="K22">
            <v>207.96812451220751</v>
          </cell>
          <cell r="L22">
            <v>244.32638431778699</v>
          </cell>
          <cell r="M22">
            <v>305.11016361422003</v>
          </cell>
          <cell r="N22">
            <v>391.80292838620107</v>
          </cell>
          <cell r="O22">
            <v>419.93300853028273</v>
          </cell>
          <cell r="P22">
            <v>430.32079411624449</v>
          </cell>
          <cell r="Q22">
            <v>384.12604584952788</v>
          </cell>
          <cell r="R22">
            <v>472.2306674152174</v>
          </cell>
          <cell r="S22">
            <v>639.50794140509333</v>
          </cell>
          <cell r="T22">
            <v>779.91652574398688</v>
          </cell>
          <cell r="U22">
            <v>865.21447068053294</v>
          </cell>
          <cell r="V22">
            <v>977.75107842857392</v>
          </cell>
          <cell r="W22">
            <v>977.06577331244216</v>
          </cell>
          <cell r="X22">
            <v>870.35479066516575</v>
          </cell>
          <cell r="Y22">
            <v>898.72109324569442</v>
          </cell>
          <cell r="Z22">
            <v>1000.271303353851</v>
          </cell>
          <cell r="AA22">
            <v>848.42394498068359</v>
          </cell>
          <cell r="AB22">
            <v>958.35365354758369</v>
          </cell>
          <cell r="AC22">
            <v>1081.7913253695922</v>
          </cell>
        </row>
        <row r="23">
          <cell r="H23">
            <v>9.007738693870305</v>
          </cell>
          <cell r="I23">
            <v>12.427039304317434</v>
          </cell>
          <cell r="J23">
            <v>19.055798637764134</v>
          </cell>
          <cell r="K23">
            <v>28.316059964149986</v>
          </cell>
          <cell r="L23">
            <v>33.114455402430238</v>
          </cell>
          <cell r="M23">
            <v>42.393215786378306</v>
          </cell>
          <cell r="N23">
            <v>62.960303117675977</v>
          </cell>
          <cell r="O23">
            <v>77.116008277806273</v>
          </cell>
          <cell r="P23">
            <v>89.1125893290004</v>
          </cell>
          <cell r="Q23">
            <v>76.226284615681649</v>
          </cell>
          <cell r="R23">
            <v>71.09541459857985</v>
          </cell>
          <cell r="S23">
            <v>75.752352861277132</v>
          </cell>
          <cell r="T23">
            <v>74.266141686325838</v>
          </cell>
          <cell r="U23">
            <v>86.38894312036264</v>
          </cell>
          <cell r="V23">
            <v>101.77069431371709</v>
          </cell>
          <cell r="W23">
            <v>106.42511305954322</v>
          </cell>
          <cell r="X23">
            <v>95.612051381682122</v>
          </cell>
          <cell r="Y23">
            <v>120.212555334505</v>
          </cell>
          <cell r="Z23">
            <v>160.11456823483982</v>
          </cell>
          <cell r="AA23">
            <v>115.96084938050569</v>
          </cell>
          <cell r="AB23">
            <v>107.27467240440583</v>
          </cell>
          <cell r="AC23">
            <v>120.65764933680421</v>
          </cell>
        </row>
        <row r="24">
          <cell r="H24">
            <v>5.4004272438275285</v>
          </cell>
          <cell r="I24">
            <v>9.2927961833354811</v>
          </cell>
          <cell r="J24">
            <v>11.211002286831679</v>
          </cell>
          <cell r="K24">
            <v>17.470551037385093</v>
          </cell>
          <cell r="L24">
            <v>24.041244966350572</v>
          </cell>
          <cell r="M24">
            <v>33.918410815247853</v>
          </cell>
          <cell r="N24">
            <v>45.192991017513485</v>
          </cell>
          <cell r="O24">
            <v>52.517401418821684</v>
          </cell>
          <cell r="P24">
            <v>51.352244106948177</v>
          </cell>
          <cell r="Q24">
            <v>54.143163932926029</v>
          </cell>
          <cell r="R24">
            <v>55.193119982783557</v>
          </cell>
          <cell r="S24">
            <v>67.227497018888471</v>
          </cell>
          <cell r="T24">
            <v>75.138426939802528</v>
          </cell>
          <cell r="U24">
            <v>97.215902979035064</v>
          </cell>
          <cell r="V24">
            <v>124.39805655101169</v>
          </cell>
          <cell r="W24">
            <v>112.46699499216129</v>
          </cell>
          <cell r="X24">
            <v>113.43517821933108</v>
          </cell>
          <cell r="Y24">
            <v>110.75183218057727</v>
          </cell>
          <cell r="Z24">
            <v>144.64405575582884</v>
          </cell>
          <cell r="AA24">
            <v>101.77001575302569</v>
          </cell>
          <cell r="AB24">
            <v>94.436694725574824</v>
          </cell>
          <cell r="AC24">
            <v>106.19235958188651</v>
          </cell>
        </row>
        <row r="25">
          <cell r="H25">
            <v>0.69868871456450221</v>
          </cell>
          <cell r="I25">
            <v>1.2960319132847309</v>
          </cell>
          <cell r="J25">
            <v>1.6852050454798693</v>
          </cell>
          <cell r="K25">
            <v>2.1722305268980882</v>
          </cell>
          <cell r="L25">
            <v>2.5977598779177993</v>
          </cell>
          <cell r="M25">
            <v>3.3136626797065625</v>
          </cell>
          <cell r="N25">
            <v>4.3967280696886961</v>
          </cell>
          <cell r="O25">
            <v>4.8939571126303374</v>
          </cell>
          <cell r="P25">
            <v>5.2046135524907653</v>
          </cell>
          <cell r="Q25">
            <v>4.5932874254192972</v>
          </cell>
          <cell r="R25">
            <v>5.8824969296031426</v>
          </cell>
          <cell r="S25">
            <v>8.6041575473119742</v>
          </cell>
          <cell r="T25">
            <v>10.993270146496441</v>
          </cell>
          <cell r="U25">
            <v>13.225680242226785</v>
          </cell>
          <cell r="V25">
            <v>15.202230962375225</v>
          </cell>
          <cell r="W25">
            <v>17.264467011353076</v>
          </cell>
          <cell r="X25">
            <v>17.844184719640413</v>
          </cell>
          <cell r="Y25">
            <v>20.119772220617079</v>
          </cell>
          <cell r="Z25">
            <v>20.752197896583155</v>
          </cell>
          <cell r="AA25">
            <v>19.864336676879983</v>
          </cell>
          <cell r="AB25">
            <v>21.48087917184283</v>
          </cell>
          <cell r="AC25">
            <v>24.561104856811021</v>
          </cell>
        </row>
        <row r="26">
          <cell r="H26">
            <v>3.0687146227705813</v>
          </cell>
          <cell r="I26">
            <v>7.2912257862694885</v>
          </cell>
          <cell r="J26">
            <v>11.04132485960044</v>
          </cell>
          <cell r="K26">
            <v>16.329454763900674</v>
          </cell>
          <cell r="L26">
            <v>22.064478426752601</v>
          </cell>
          <cell r="M26">
            <v>31.471680743369351</v>
          </cell>
          <cell r="N26">
            <v>43.131966914072379</v>
          </cell>
          <cell r="O26">
            <v>44.288567315026121</v>
          </cell>
          <cell r="P26">
            <v>42.942272202771676</v>
          </cell>
          <cell r="Q26">
            <v>35.522824820944969</v>
          </cell>
          <cell r="R26">
            <v>37.473760646814533</v>
          </cell>
          <cell r="S26">
            <v>37.490110003248091</v>
          </cell>
          <cell r="T26">
            <v>38.69446861758945</v>
          </cell>
          <cell r="U26">
            <v>41.139820273168915</v>
          </cell>
          <cell r="V26">
            <v>44.614601684601716</v>
          </cell>
          <cell r="W26">
            <v>64.944102571729246</v>
          </cell>
          <cell r="X26">
            <v>64.810593609422355</v>
          </cell>
          <cell r="Y26">
            <v>51.636499251727891</v>
          </cell>
          <cell r="Z26">
            <v>65.33509019498058</v>
          </cell>
          <cell r="AA26">
            <v>51.887239120475243</v>
          </cell>
          <cell r="AB26">
            <v>55.212732242112665</v>
          </cell>
          <cell r="AC26">
            <v>62.858876503794072</v>
          </cell>
        </row>
        <row r="27">
          <cell r="H27">
            <v>63.215588823234945</v>
          </cell>
          <cell r="I27">
            <v>109.08703542927228</v>
          </cell>
          <cell r="J27">
            <v>133.07402997652221</v>
          </cell>
          <cell r="K27">
            <v>156.61260918643711</v>
          </cell>
          <cell r="L27">
            <v>252.13126486208131</v>
          </cell>
          <cell r="M27">
            <v>292.00624399648251</v>
          </cell>
          <cell r="N27">
            <v>359.57925771985225</v>
          </cell>
          <cell r="O27">
            <v>345.86101406219768</v>
          </cell>
          <cell r="P27">
            <v>348.72907675718187</v>
          </cell>
          <cell r="Q27">
            <v>298.07667035950072</v>
          </cell>
          <cell r="R27">
            <v>394.44417508875728</v>
          </cell>
          <cell r="S27">
            <v>588.02726450751061</v>
          </cell>
          <cell r="T27">
            <v>751.69548157729275</v>
          </cell>
          <cell r="U27">
            <v>776.81155315668843</v>
          </cell>
          <cell r="V27">
            <v>826.80060202210655</v>
          </cell>
          <cell r="W27">
            <v>795.18140118241342</v>
          </cell>
          <cell r="X27">
            <v>722.50817038822015</v>
          </cell>
          <cell r="Y27">
            <v>871.42762497155843</v>
          </cell>
          <cell r="Z27">
            <v>898.70190760767321</v>
          </cell>
          <cell r="AA27">
            <v>736.74188864108589</v>
          </cell>
          <cell r="AB27">
            <v>714.98885365980323</v>
          </cell>
          <cell r="AC27">
            <v>801.70903139537927</v>
          </cell>
        </row>
        <row r="28">
          <cell r="H28">
            <v>0.78345708064759789</v>
          </cell>
          <cell r="I28">
            <v>1.3392980652582618</v>
          </cell>
          <cell r="J28">
            <v>2.3185518994474883</v>
          </cell>
          <cell r="K28">
            <v>3.7264575696649351</v>
          </cell>
          <cell r="L28">
            <v>4.6462345976838257</v>
          </cell>
          <cell r="M28">
            <v>6.128795494812783</v>
          </cell>
          <cell r="N28">
            <v>8.3103497687042225</v>
          </cell>
          <cell r="O28">
            <v>9.3993331428165465</v>
          </cell>
          <cell r="P28">
            <v>9.3879295651307118</v>
          </cell>
          <cell r="Q28">
            <v>7.8535724038415644</v>
          </cell>
          <cell r="R28">
            <v>8.5924388988818023</v>
          </cell>
          <cell r="S28">
            <v>10.13656158437602</v>
          </cell>
          <cell r="T28">
            <v>15.778129512215187</v>
          </cell>
          <cell r="U28">
            <v>16.608182922452862</v>
          </cell>
          <cell r="V28">
            <v>16.90261050630696</v>
          </cell>
          <cell r="W28">
            <v>17.053977573453725</v>
          </cell>
          <cell r="X28">
            <v>22.087142584135918</v>
          </cell>
          <cell r="Y28">
            <v>20.195816503608068</v>
          </cell>
          <cell r="Z28">
            <v>21.287385364534416</v>
          </cell>
          <cell r="AA28">
            <v>19.257717497061734</v>
          </cell>
          <cell r="AB28">
            <v>16.503378668022123</v>
          </cell>
          <cell r="AC28">
            <v>18.490512000172515</v>
          </cell>
        </row>
        <row r="29">
          <cell r="H29">
            <v>1.1552848443488533</v>
          </cell>
          <cell r="I29">
            <v>1.7109946765995629</v>
          </cell>
          <cell r="J29">
            <v>4.7544681709265522</v>
          </cell>
          <cell r="K29">
            <v>5.4441915716254101</v>
          </cell>
          <cell r="L29">
            <v>7.8019275165396351</v>
          </cell>
          <cell r="M29">
            <v>11.22044723694907</v>
          </cell>
          <cell r="N29">
            <v>14.603293930077056</v>
          </cell>
          <cell r="O29">
            <v>16.08349401587574</v>
          </cell>
          <cell r="P29">
            <v>13.668257344217986</v>
          </cell>
          <cell r="Q29">
            <v>12.875103306610018</v>
          </cell>
          <cell r="R29">
            <v>15.932235920463427</v>
          </cell>
          <cell r="S29">
            <v>22.263573700423933</v>
          </cell>
          <cell r="T29">
            <v>28.988239276479785</v>
          </cell>
          <cell r="U29">
            <v>27.56253849444921</v>
          </cell>
          <cell r="V29">
            <v>26.324643241555471</v>
          </cell>
          <cell r="W29">
            <v>25.652322792146098</v>
          </cell>
          <cell r="X29">
            <v>30.065210709219485</v>
          </cell>
          <cell r="Y29">
            <v>37.344535324853013</v>
          </cell>
          <cell r="Z29">
            <v>36.717593676592251</v>
          </cell>
          <cell r="AA29">
            <v>38.599966886076011</v>
          </cell>
          <cell r="AB29">
            <v>31.596736094117436</v>
          </cell>
          <cell r="AC29">
            <v>35.691761321372944</v>
          </cell>
        </row>
        <row r="30">
          <cell r="H30">
            <v>0.40119178754207407</v>
          </cell>
          <cell r="I30">
            <v>0.87907655010482744</v>
          </cell>
          <cell r="J30">
            <v>1.3215452518534627</v>
          </cell>
          <cell r="K30">
            <v>1.7659199900971574</v>
          </cell>
          <cell r="L30">
            <v>2.2096126368218476</v>
          </cell>
          <cell r="M30">
            <v>2.5307141154288821</v>
          </cell>
          <cell r="N30">
            <v>2.9502876726166951</v>
          </cell>
          <cell r="O30">
            <v>2.8169278532681443</v>
          </cell>
          <cell r="P30">
            <v>3.4345654411024729</v>
          </cell>
          <cell r="Q30">
            <v>3.2974823128246302</v>
          </cell>
          <cell r="R30">
            <v>4.0921198893488109</v>
          </cell>
          <cell r="S30">
            <v>4.8683655772132512</v>
          </cell>
          <cell r="T30">
            <v>6.3492622974230422</v>
          </cell>
          <cell r="U30">
            <v>7.0144529978032653</v>
          </cell>
          <cell r="V30">
            <v>7.8968679137486877</v>
          </cell>
          <cell r="W30">
            <v>7.9343351162657108</v>
          </cell>
          <cell r="X30">
            <v>8.0170016988386141</v>
          </cell>
          <cell r="Y30">
            <v>8.1528487728354513</v>
          </cell>
          <cell r="Z30">
            <v>12.464662990757038</v>
          </cell>
          <cell r="AA30">
            <v>10.701737521192609</v>
          </cell>
          <cell r="AB30">
            <v>8.5909306043348064</v>
          </cell>
          <cell r="AC30">
            <v>9.8323803918621273</v>
          </cell>
        </row>
        <row r="31">
          <cell r="H31">
            <v>0.13829852465844955</v>
          </cell>
          <cell r="I31">
            <v>0.43252559701664206</v>
          </cell>
          <cell r="J31">
            <v>0.60795803634435064</v>
          </cell>
          <cell r="K31">
            <v>0.93511294395401801</v>
          </cell>
          <cell r="L31">
            <v>1.1407571078751422</v>
          </cell>
          <cell r="M31">
            <v>1.4800166492696556</v>
          </cell>
          <cell r="N31">
            <v>1.7357421944115039</v>
          </cell>
          <cell r="O31">
            <v>1.6021410880319102</v>
          </cell>
          <cell r="P31">
            <v>1.3745578911333161</v>
          </cell>
          <cell r="Q31">
            <v>1.5157690674338657</v>
          </cell>
          <cell r="R31">
            <v>1.9511583085968391</v>
          </cell>
          <cell r="S31">
            <v>2.1108241739289246</v>
          </cell>
          <cell r="T31">
            <v>2.1321674643602444</v>
          </cell>
          <cell r="U31">
            <v>2.1416187357247276</v>
          </cell>
          <cell r="V31">
            <v>2.1846074033101424</v>
          </cell>
          <cell r="W31">
            <v>4.0296116317840136</v>
          </cell>
          <cell r="X31">
            <v>5.7035304815468866</v>
          </cell>
          <cell r="Y31">
            <v>6.2541308510978721</v>
          </cell>
          <cell r="Z31">
            <v>7.0618502469201143</v>
          </cell>
          <cell r="AA31">
            <v>4.8436351429350388</v>
          </cell>
          <cell r="AB31">
            <v>3.3213425421208127</v>
          </cell>
          <cell r="AC31">
            <v>3.7608569726181966</v>
          </cell>
        </row>
        <row r="32">
          <cell r="H32">
            <v>10.918501629334537</v>
          </cell>
          <cell r="I32">
            <v>23.730009586808897</v>
          </cell>
          <cell r="J32">
            <v>26.884291232708101</v>
          </cell>
          <cell r="K32">
            <v>35.472845928192349</v>
          </cell>
          <cell r="L32">
            <v>42.869827950330944</v>
          </cell>
          <cell r="M32">
            <v>54.692441936422448</v>
          </cell>
          <cell r="N32">
            <v>70.924251339439195</v>
          </cell>
          <cell r="O32">
            <v>80.167162165549712</v>
          </cell>
          <cell r="P32">
            <v>70.062034281654107</v>
          </cell>
          <cell r="Q32">
            <v>65.680821266098107</v>
          </cell>
          <cell r="R32">
            <v>74.782687404483767</v>
          </cell>
          <cell r="S32">
            <v>104.40276552017883</v>
          </cell>
          <cell r="T32">
            <v>141.43232069004515</v>
          </cell>
          <cell r="U32">
            <v>214.96814974581974</v>
          </cell>
          <cell r="V32">
            <v>241.58540372929664</v>
          </cell>
          <cell r="W32">
            <v>242.03800424457918</v>
          </cell>
          <cell r="X32">
            <v>269.30707223085659</v>
          </cell>
          <cell r="Y32">
            <v>289.52618773386848</v>
          </cell>
          <cell r="Z32">
            <v>316.64328694924524</v>
          </cell>
          <cell r="AA32">
            <v>295.86162183391889</v>
          </cell>
          <cell r="AB32">
            <v>313.67662535713771</v>
          </cell>
          <cell r="AC32">
            <v>355.50836112302164</v>
          </cell>
        </row>
        <row r="33">
          <cell r="H33">
            <v>10.792971861804119</v>
          </cell>
          <cell r="I33">
            <v>19.82453948989016</v>
          </cell>
          <cell r="J33">
            <v>25.60503287795105</v>
          </cell>
          <cell r="K33">
            <v>32.991941161885343</v>
          </cell>
          <cell r="L33">
            <v>39.386732079017094</v>
          </cell>
          <cell r="M33">
            <v>50.040328908836067</v>
          </cell>
          <cell r="N33">
            <v>65.475515547858109</v>
          </cell>
          <cell r="O33">
            <v>71.669762985477789</v>
          </cell>
          <cell r="P33">
            <v>75.225653579076805</v>
          </cell>
          <cell r="Q33">
            <v>73.630336906317879</v>
          </cell>
          <cell r="R33">
            <v>94.838857818437731</v>
          </cell>
          <cell r="S33">
            <v>132.28126950414114</v>
          </cell>
          <cell r="T33">
            <v>178.61677243154477</v>
          </cell>
          <cell r="U33">
            <v>205.56040254226917</v>
          </cell>
          <cell r="V33">
            <v>239.98233205621935</v>
          </cell>
          <cell r="W33">
            <v>249.22936955390622</v>
          </cell>
          <cell r="X33">
            <v>289.6637824366573</v>
          </cell>
          <cell r="Y33">
            <v>327.84283262034427</v>
          </cell>
          <cell r="Z33">
            <v>272.5673950862269</v>
          </cell>
          <cell r="AA33">
            <v>222.22998690361439</v>
          </cell>
          <cell r="AB33">
            <v>201.02245884298628</v>
          </cell>
          <cell r="AC33">
            <v>186.75573374432216</v>
          </cell>
        </row>
        <row r="34">
          <cell r="H34">
            <v>14.067114397966828</v>
          </cell>
          <cell r="I34">
            <v>27.944547995448914</v>
          </cell>
          <cell r="J34">
            <v>41.842384436526025</v>
          </cell>
          <cell r="K34">
            <v>49.768901929438137</v>
          </cell>
          <cell r="L34">
            <v>68.725885531391555</v>
          </cell>
          <cell r="M34">
            <v>106.26571329327545</v>
          </cell>
          <cell r="N34">
            <v>146.47443108149858</v>
          </cell>
          <cell r="O34">
            <v>170.22530241409544</v>
          </cell>
          <cell r="P34">
            <v>156.70114008874984</v>
          </cell>
          <cell r="Q34">
            <v>142.80410613390774</v>
          </cell>
          <cell r="R34">
            <v>171.47692243743808</v>
          </cell>
          <cell r="S34">
            <v>220.08983132048417</v>
          </cell>
          <cell r="T34">
            <v>228.24510409668363</v>
          </cell>
          <cell r="U34">
            <v>222.92876713526232</v>
          </cell>
          <cell r="V34">
            <v>263.69881160327128</v>
          </cell>
          <cell r="W34">
            <v>277.00052955877658</v>
          </cell>
          <cell r="X34">
            <v>373.18404224198702</v>
          </cell>
          <cell r="Y34">
            <v>431.81184737324793</v>
          </cell>
          <cell r="Z34">
            <v>487.51422764175089</v>
          </cell>
          <cell r="AA34">
            <v>436.51178542889727</v>
          </cell>
          <cell r="AB34">
            <v>450.51142114910999</v>
          </cell>
          <cell r="AC34">
            <v>507.02658693407392</v>
          </cell>
        </row>
        <row r="35">
          <cell r="H35">
            <v>7.227500830287644</v>
          </cell>
          <cell r="I35">
            <v>14.531646075044968</v>
          </cell>
          <cell r="J35">
            <v>18.936293630013196</v>
          </cell>
          <cell r="K35">
            <v>27.063290703116706</v>
          </cell>
          <cell r="L35">
            <v>33.929736405401563</v>
          </cell>
          <cell r="M35">
            <v>46.233127306006196</v>
          </cell>
          <cell r="N35">
            <v>64.455417533030712</v>
          </cell>
          <cell r="O35">
            <v>71.023559083580395</v>
          </cell>
          <cell r="P35">
            <v>79.6620193326292</v>
          </cell>
          <cell r="Q35">
            <v>68.641596007391414</v>
          </cell>
          <cell r="R35">
            <v>81.974069562010172</v>
          </cell>
          <cell r="S35">
            <v>106.22340949764961</v>
          </cell>
          <cell r="T35">
            <v>125.11452155245649</v>
          </cell>
          <cell r="U35">
            <v>138.86461982776135</v>
          </cell>
          <cell r="V35">
            <v>156.7588313626386</v>
          </cell>
          <cell r="W35">
            <v>136.91269025475879</v>
          </cell>
          <cell r="X35">
            <v>140.41155215435734</v>
          </cell>
          <cell r="Y35">
            <v>147.2858596233113</v>
          </cell>
          <cell r="Z35">
            <v>150.50385642411158</v>
          </cell>
          <cell r="AA35">
            <v>127.550256299092</v>
          </cell>
          <cell r="AB35">
            <v>146.86474032060624</v>
          </cell>
          <cell r="AC35">
            <v>165.84219984125161</v>
          </cell>
        </row>
        <row r="36">
          <cell r="H36">
            <v>7.3866557176765184</v>
          </cell>
          <cell r="I36">
            <v>11.848637313829144</v>
          </cell>
          <cell r="J36">
            <v>12.789636539012324</v>
          </cell>
          <cell r="K36">
            <v>17.656467379738508</v>
          </cell>
          <cell r="L36">
            <v>22.552944541437455</v>
          </cell>
          <cell r="M36">
            <v>45.289467924197126</v>
          </cell>
          <cell r="N36">
            <v>56.964141143631061</v>
          </cell>
          <cell r="O36">
            <v>87.799693453500325</v>
          </cell>
          <cell r="P36">
            <v>93.473181330971187</v>
          </cell>
          <cell r="Q36">
            <v>84.439641967188408</v>
          </cell>
          <cell r="R36">
            <v>101.09649424131163</v>
          </cell>
          <cell r="S36">
            <v>119.46317997648833</v>
          </cell>
          <cell r="T36">
            <v>159.29343565172582</v>
          </cell>
          <cell r="U36">
            <v>181.19783907823046</v>
          </cell>
          <cell r="V36">
            <v>202.60164783651896</v>
          </cell>
          <cell r="W36">
            <v>201.92248826825846</v>
          </cell>
          <cell r="X36">
            <v>240.4111928292634</v>
          </cell>
          <cell r="Y36">
            <v>228.87119589953429</v>
          </cell>
          <cell r="Z36">
            <v>235.60282542584793</v>
          </cell>
          <cell r="AA36">
            <v>209.03236438783023</v>
          </cell>
          <cell r="AB36">
            <v>226.06418967093978</v>
          </cell>
          <cell r="AC36">
            <v>253.53827746711713</v>
          </cell>
        </row>
        <row r="37">
          <cell r="H37">
            <v>1.3416259768821819</v>
          </cell>
          <cell r="I37">
            <v>4.5203610931647882</v>
          </cell>
          <cell r="J37">
            <v>8.4846322927696054</v>
          </cell>
          <cell r="K37">
            <v>10.413639644328867</v>
          </cell>
          <cell r="L37">
            <v>13.578149549767748</v>
          </cell>
          <cell r="M37">
            <v>16.527436589291668</v>
          </cell>
          <cell r="N37">
            <v>26.369794721373118</v>
          </cell>
          <cell r="O37">
            <v>28.35560885191904</v>
          </cell>
          <cell r="P37">
            <v>29.601066061813107</v>
          </cell>
          <cell r="Q37">
            <v>26.976630048474139</v>
          </cell>
          <cell r="R37">
            <v>32.517808514924809</v>
          </cell>
          <cell r="S37">
            <v>41.935103241907562</v>
          </cell>
          <cell r="T37">
            <v>49.054709880929899</v>
          </cell>
          <cell r="U37">
            <v>55.123895704110566</v>
          </cell>
          <cell r="V37">
            <v>62.990892793830511</v>
          </cell>
          <cell r="W37">
            <v>65.11364778862081</v>
          </cell>
          <cell r="X37">
            <v>62.636013652339948</v>
          </cell>
          <cell r="Y37">
            <v>68.179875918421814</v>
          </cell>
          <cell r="Z37">
            <v>78.569605363044033</v>
          </cell>
          <cell r="AA37">
            <v>71.273574737530225</v>
          </cell>
          <cell r="AB37">
            <v>69.405831430050299</v>
          </cell>
          <cell r="AC37">
            <v>78.383823983695819</v>
          </cell>
        </row>
        <row r="38">
          <cell r="H38">
            <v>1.890286279296536</v>
          </cell>
          <cell r="I38">
            <v>2.9836013905953935</v>
          </cell>
          <cell r="J38">
            <v>3.8903086092908912</v>
          </cell>
          <cell r="K38">
            <v>4.2454549975828337</v>
          </cell>
          <cell r="L38">
            <v>6.5148910155083986</v>
          </cell>
          <cell r="M38">
            <v>7.5377969623858503</v>
          </cell>
          <cell r="N38">
            <v>11.140378541910149</v>
          </cell>
          <cell r="O38">
            <v>13.910137205159293</v>
          </cell>
          <cell r="P38">
            <v>11.983287367622573</v>
          </cell>
          <cell r="Q38">
            <v>10.318204579322252</v>
          </cell>
          <cell r="R38">
            <v>13.279606828222663</v>
          </cell>
          <cell r="S38">
            <v>18.715453943362558</v>
          </cell>
          <cell r="T38">
            <v>28.804286983633347</v>
          </cell>
          <cell r="U38">
            <v>28.365851665935587</v>
          </cell>
          <cell r="V38">
            <v>28.174919996405581</v>
          </cell>
          <cell r="W38">
            <v>28.631960520273051</v>
          </cell>
          <cell r="X38">
            <v>29.84387758873353</v>
          </cell>
          <cell r="Y38">
            <v>30.283074327791898</v>
          </cell>
          <cell r="Z38">
            <v>30.849424578583001</v>
          </cell>
          <cell r="AA38">
            <v>23.27234837561813</v>
          </cell>
          <cell r="AB38">
            <v>24.590992721498168</v>
          </cell>
          <cell r="AC38">
            <v>27.935993249601957</v>
          </cell>
        </row>
        <row r="39">
          <cell r="H39">
            <v>29.786547650796372</v>
          </cell>
          <cell r="I39">
            <v>52.243436113640854</v>
          </cell>
          <cell r="J39">
            <v>80.665941691061505</v>
          </cell>
          <cell r="K39">
            <v>125.54050243584132</v>
          </cell>
          <cell r="L39">
            <v>176.06700338066662</v>
          </cell>
          <cell r="M39">
            <v>240.16372095011033</v>
          </cell>
          <cell r="N39">
            <v>307.18715242894876</v>
          </cell>
          <cell r="O39">
            <v>328.24238940823659</v>
          </cell>
          <cell r="P39">
            <v>335.60771986634563</v>
          </cell>
          <cell r="Q39">
            <v>358.68379924898841</v>
          </cell>
          <cell r="R39">
            <v>424.23205557362485</v>
          </cell>
          <cell r="S39">
            <v>516.72294255711438</v>
          </cell>
          <cell r="T39">
            <v>620.44690563943288</v>
          </cell>
          <cell r="U39">
            <v>631.75687189895507</v>
          </cell>
          <cell r="V39">
            <v>737.52418698138467</v>
          </cell>
          <cell r="W39">
            <v>676.16747912141227</v>
          </cell>
          <cell r="X39">
            <v>744.28299266328531</v>
          </cell>
          <cell r="Y39">
            <v>801.67743685159815</v>
          </cell>
          <cell r="Z39">
            <v>879.22041659469869</v>
          </cell>
          <cell r="AA39">
            <v>791.64805748480865</v>
          </cell>
          <cell r="AB39">
            <v>883.56773077467415</v>
          </cell>
          <cell r="AC39">
            <v>998.90555943645904</v>
          </cell>
        </row>
        <row r="40">
          <cell r="H40">
            <v>9.2734535407981102</v>
          </cell>
          <cell r="I40">
            <v>20.083415247565558</v>
          </cell>
          <cell r="J40">
            <v>28.627227239865686</v>
          </cell>
          <cell r="K40">
            <v>31.685005262608001</v>
          </cell>
          <cell r="L40">
            <v>32.983233634693292</v>
          </cell>
          <cell r="M40">
            <v>35.747064655998507</v>
          </cell>
          <cell r="N40">
            <v>41.58147840755943</v>
          </cell>
          <cell r="O40">
            <v>76.226202819664138</v>
          </cell>
          <cell r="P40">
            <v>71.489290406127608</v>
          </cell>
          <cell r="Q40">
            <v>66.257694756758681</v>
          </cell>
          <cell r="R40">
            <v>89.439800510486876</v>
          </cell>
          <cell r="S40">
            <v>118.85300456192356</v>
          </cell>
          <cell r="T40">
            <v>153.13747019423516</v>
          </cell>
          <cell r="U40">
            <v>121.457343402986</v>
          </cell>
          <cell r="V40">
            <v>84.812696914861434</v>
          </cell>
          <cell r="W40">
            <v>100.92569649469154</v>
          </cell>
          <cell r="X40">
            <v>131.13230767357095</v>
          </cell>
          <cell r="Y40">
            <v>124.91396429269547</v>
          </cell>
          <cell r="Z40">
            <v>144.29823605172501</v>
          </cell>
          <cell r="AA40">
            <v>104.66058379834308</v>
          </cell>
          <cell r="AB40">
            <v>100.42500555837498</v>
          </cell>
          <cell r="AC40">
            <v>113.94347558893915</v>
          </cell>
        </row>
        <row r="41">
          <cell r="H41">
            <v>17.260536957376591</v>
          </cell>
          <cell r="I41">
            <v>31.700262168397778</v>
          </cell>
          <cell r="J41">
            <v>41.014845542144144</v>
          </cell>
          <cell r="K41">
            <v>52.944305275800915</v>
          </cell>
          <cell r="L41">
            <v>63.287471001069513</v>
          </cell>
          <cell r="M41">
            <v>80.453241669777015</v>
          </cell>
          <cell r="N41">
            <v>105.11748803418398</v>
          </cell>
          <cell r="O41">
            <v>114.81340052949997</v>
          </cell>
          <cell r="P41">
            <v>120.42300323257896</v>
          </cell>
          <cell r="Q41">
            <v>110.53056675295372</v>
          </cell>
          <cell r="R41">
            <v>143.12316359944001</v>
          </cell>
          <cell r="S41">
            <v>200.62534032295665</v>
          </cell>
          <cell r="T41">
            <v>271.63812740246601</v>
          </cell>
          <cell r="U41">
            <v>313.31170887621198</v>
          </cell>
          <cell r="V41">
            <v>367.70968077181362</v>
          </cell>
          <cell r="W41">
            <v>383.70391903467703</v>
          </cell>
          <cell r="X41">
            <v>448.19286986993529</v>
          </cell>
          <cell r="Y41">
            <v>510.20152631214984</v>
          </cell>
          <cell r="Z41">
            <v>436.64623122676755</v>
          </cell>
          <cell r="AA41">
            <v>339.38788728234027</v>
          </cell>
          <cell r="AB41">
            <v>271.8831913314105</v>
          </cell>
          <cell r="AC41">
            <v>206.2624331151641</v>
          </cell>
        </row>
        <row r="42">
          <cell r="H42">
            <v>28.5901232437818</v>
          </cell>
          <cell r="I42">
            <v>33.639853661351985</v>
          </cell>
          <cell r="J42">
            <v>64.957604836537513</v>
          </cell>
          <cell r="K42">
            <v>111.24056634099834</v>
          </cell>
          <cell r="L42">
            <v>165.75798015691311</v>
          </cell>
          <cell r="M42">
            <v>252.61384456850186</v>
          </cell>
          <cell r="N42">
            <v>385.4407307303934</v>
          </cell>
          <cell r="O42">
            <v>481.84011819751623</v>
          </cell>
          <cell r="P42">
            <v>616.45677125975385</v>
          </cell>
          <cell r="Q42">
            <v>574.78227441276238</v>
          </cell>
          <cell r="R42">
            <v>708.65720721190712</v>
          </cell>
          <cell r="S42">
            <v>772.98044885092429</v>
          </cell>
          <cell r="T42">
            <v>1013.6342782598141</v>
          </cell>
          <cell r="U42">
            <v>1064.3898488158161</v>
          </cell>
          <cell r="V42">
            <v>1137.8982909806477</v>
          </cell>
          <cell r="W42">
            <v>1071.6039880824328</v>
          </cell>
          <cell r="X42">
            <v>1175.2814520938932</v>
          </cell>
          <cell r="Y42">
            <v>1016.9623061288034</v>
          </cell>
          <cell r="Z42">
            <v>1104.095335007373</v>
          </cell>
          <cell r="AA42">
            <v>970.00667236738548</v>
          </cell>
          <cell r="AB42">
            <v>962.34708218717924</v>
          </cell>
          <cell r="AC42">
            <v>1095.9578981656225</v>
          </cell>
        </row>
      </sheetData>
      <sheetData sheetId="3">
        <row r="12">
          <cell r="H12">
            <v>20.588555010136236</v>
          </cell>
          <cell r="I12">
            <v>22.041029158381747</v>
          </cell>
          <cell r="J12">
            <v>20.622987330177487</v>
          </cell>
          <cell r="K12">
            <v>20.615228616867597</v>
          </cell>
          <cell r="L12">
            <v>28.301347348515193</v>
          </cell>
          <cell r="M12">
            <v>38.712363471884132</v>
          </cell>
          <cell r="N12">
            <v>42.805305009003305</v>
          </cell>
          <cell r="O12">
            <v>32.299740930727076</v>
          </cell>
          <cell r="P12">
            <v>19.468909962597607</v>
          </cell>
          <cell r="Q12">
            <v>27.273844408949714</v>
          </cell>
          <cell r="R12">
            <v>33.372725646960113</v>
          </cell>
          <cell r="S12">
            <v>35.509807615161641</v>
          </cell>
          <cell r="T12">
            <v>38.088814859836397</v>
          </cell>
          <cell r="U12">
            <v>46.435352947455392</v>
          </cell>
          <cell r="V12">
            <v>46.124999597436357</v>
          </cell>
          <cell r="W12">
            <v>46.652047204031604</v>
          </cell>
          <cell r="X12">
            <v>34.433582508785598</v>
          </cell>
          <cell r="Y12">
            <v>21.204344008727627</v>
          </cell>
          <cell r="Z12">
            <v>37.616006276668521</v>
          </cell>
          <cell r="AA12">
            <v>79.946374311758433</v>
          </cell>
          <cell r="AB12">
            <v>91.761156268172044</v>
          </cell>
          <cell r="AC12">
            <v>90.890028196574519</v>
          </cell>
        </row>
        <row r="13">
          <cell r="H13">
            <v>63.998412519760606</v>
          </cell>
          <cell r="I13">
            <v>63.755337856457601</v>
          </cell>
          <cell r="J13">
            <v>75.743501098152976</v>
          </cell>
          <cell r="K13">
            <v>70.875238989896516</v>
          </cell>
          <cell r="L13">
            <v>62.80183715862232</v>
          </cell>
          <cell r="M13">
            <v>62.521897150622088</v>
          </cell>
          <cell r="N13">
            <v>61.809683704642012</v>
          </cell>
          <cell r="O13">
            <v>57.790915083394012</v>
          </cell>
          <cell r="P13">
            <v>63.114831716125011</v>
          </cell>
          <cell r="Q13">
            <v>60.428832903378144</v>
          </cell>
          <cell r="R13">
            <v>46.090353709780757</v>
          </cell>
          <cell r="S13">
            <v>49.715016006796851</v>
          </cell>
          <cell r="T13">
            <v>52.113652204578024</v>
          </cell>
          <cell r="U13">
            <v>61.978439709986944</v>
          </cell>
          <cell r="V13">
            <v>59.907913307133754</v>
          </cell>
          <cell r="W13">
            <v>58.926557511572597</v>
          </cell>
          <cell r="X13">
            <v>68.846321190445039</v>
          </cell>
          <cell r="Y13">
            <v>116.68512177521647</v>
          </cell>
          <cell r="Z13">
            <v>135.80042459559499</v>
          </cell>
          <cell r="AA13">
            <v>199.44227731846507</v>
          </cell>
          <cell r="AB13">
            <v>208.02698176981261</v>
          </cell>
          <cell r="AC13">
            <v>206.10011124122673</v>
          </cell>
        </row>
        <row r="14">
          <cell r="H14">
            <v>5.890288249629295</v>
          </cell>
          <cell r="I14">
            <v>6.3320526353308848</v>
          </cell>
          <cell r="J14">
            <v>5.8305428745214574</v>
          </cell>
          <cell r="K14">
            <v>7.5733677386721325</v>
          </cell>
          <cell r="L14">
            <v>8.7707114210646662</v>
          </cell>
          <cell r="M14">
            <v>10.245843785194568</v>
          </cell>
          <cell r="N14">
            <v>10.220435732069342</v>
          </cell>
          <cell r="O14">
            <v>10.635153452449678</v>
          </cell>
          <cell r="P14">
            <v>12.720135266201257</v>
          </cell>
          <cell r="Q14">
            <v>15.886247088668796</v>
          </cell>
          <cell r="R14">
            <v>16.25782599623583</v>
          </cell>
          <cell r="S14">
            <v>18.007629244573348</v>
          </cell>
          <cell r="T14">
            <v>21.720272527918446</v>
          </cell>
          <cell r="U14">
            <v>25.372889600551702</v>
          </cell>
          <cell r="V14">
            <v>24.14282182718172</v>
          </cell>
          <cell r="W14">
            <v>25.863026754932275</v>
          </cell>
          <cell r="X14">
            <v>32.552819274220013</v>
          </cell>
          <cell r="Y14">
            <v>51.395520244974136</v>
          </cell>
          <cell r="Z14">
            <v>52.53718840094637</v>
          </cell>
          <cell r="AA14">
            <v>80.422961266690791</v>
          </cell>
          <cell r="AB14">
            <v>87.136371913557923</v>
          </cell>
          <cell r="AC14">
            <v>89.811503666986098</v>
          </cell>
        </row>
        <row r="15">
          <cell r="H15">
            <v>5.604953948504793</v>
          </cell>
          <cell r="I15">
            <v>8.126433556114014</v>
          </cell>
          <cell r="J15">
            <v>9.7734967730349211</v>
          </cell>
          <cell r="K15">
            <v>10.178349711950933</v>
          </cell>
          <cell r="L15">
            <v>13.376314467447351</v>
          </cell>
          <cell r="M15">
            <v>13.811152519710696</v>
          </cell>
          <cell r="N15">
            <v>14.212214294070366</v>
          </cell>
          <cell r="O15">
            <v>11.82290530520739</v>
          </cell>
          <cell r="P15">
            <v>12.390632692576832</v>
          </cell>
          <cell r="Q15">
            <v>11.442150031772856</v>
          </cell>
          <cell r="R15">
            <v>8.2866440921850781</v>
          </cell>
          <cell r="S15">
            <v>7.2895477168694338</v>
          </cell>
          <cell r="T15">
            <v>8.9662059828865512</v>
          </cell>
          <cell r="U15">
            <v>12.043995755811943</v>
          </cell>
          <cell r="V15">
            <v>12.967135570642796</v>
          </cell>
          <cell r="W15">
            <v>15.256054908692265</v>
          </cell>
          <cell r="X15">
            <v>19.100271026759742</v>
          </cell>
          <cell r="Y15">
            <v>34.161722106312084</v>
          </cell>
          <cell r="Z15">
            <v>38.432245521113728</v>
          </cell>
          <cell r="AA15">
            <v>54.422511751964088</v>
          </cell>
          <cell r="AB15">
            <v>60.473142799613058</v>
          </cell>
          <cell r="AC15">
            <v>59.366368069378026</v>
          </cell>
        </row>
        <row r="16">
          <cell r="H16">
            <v>1.8157754447448564</v>
          </cell>
          <cell r="I16">
            <v>2.080834142425338</v>
          </cell>
          <cell r="J16">
            <v>1.8628796733089377</v>
          </cell>
          <cell r="K16">
            <v>1.7810078910570382</v>
          </cell>
          <cell r="L16">
            <v>2.1122817499678574</v>
          </cell>
          <cell r="M16">
            <v>2.4868653576571491</v>
          </cell>
          <cell r="N16">
            <v>3.0124233880972735</v>
          </cell>
          <cell r="O16">
            <v>3.0618228730744956</v>
          </cell>
          <cell r="P16">
            <v>3.2115821275579419</v>
          </cell>
          <cell r="Q16">
            <v>2.8218667698256721</v>
          </cell>
          <cell r="R16">
            <v>3.4685778449992926</v>
          </cell>
          <cell r="S16">
            <v>3.9528418304021828</v>
          </cell>
          <cell r="T16">
            <v>3.099006984418657</v>
          </cell>
          <cell r="U16">
            <v>3.7605291678009842</v>
          </cell>
          <cell r="V16">
            <v>3.6632570828923297</v>
          </cell>
          <cell r="W16">
            <v>3.9744126021827024</v>
          </cell>
          <cell r="X16">
            <v>4.3532287885171206</v>
          </cell>
          <cell r="Y16">
            <v>10.272718569324995</v>
          </cell>
          <cell r="Z16">
            <v>9.6608077661109633</v>
          </cell>
          <cell r="AA16">
            <v>14.332165282337698</v>
          </cell>
          <cell r="AB16">
            <v>14.16615608647164</v>
          </cell>
          <cell r="AC16">
            <v>14.10802758425864</v>
          </cell>
        </row>
        <row r="17">
          <cell r="H17">
            <v>23.14811873327394</v>
          </cell>
          <cell r="I17">
            <v>27.674594811972497</v>
          </cell>
          <cell r="J17">
            <v>28.450862534126831</v>
          </cell>
          <cell r="K17">
            <v>30.976476350145443</v>
          </cell>
          <cell r="L17">
            <v>31.780438619897012</v>
          </cell>
          <cell r="M17">
            <v>33.44026699016004</v>
          </cell>
          <cell r="N17">
            <v>30.912842995009047</v>
          </cell>
          <cell r="O17">
            <v>30.60908950569878</v>
          </cell>
          <cell r="P17">
            <v>35.40314667090211</v>
          </cell>
          <cell r="Q17">
            <v>43.05100602604179</v>
          </cell>
          <cell r="R17">
            <v>44.638099442009725</v>
          </cell>
          <cell r="S17">
            <v>48.056370889122626</v>
          </cell>
          <cell r="T17">
            <v>51.640604001647219</v>
          </cell>
          <cell r="U17">
            <v>64.319146867393101</v>
          </cell>
          <cell r="V17">
            <v>64.912032636681815</v>
          </cell>
          <cell r="W17">
            <v>66.623808149563743</v>
          </cell>
          <cell r="X17">
            <v>80.8559879105633</v>
          </cell>
          <cell r="Y17">
            <v>126.62355979576162</v>
          </cell>
          <cell r="Z17">
            <v>128.68407424161072</v>
          </cell>
          <cell r="AA17">
            <v>196.24205829810495</v>
          </cell>
          <cell r="AB17">
            <v>212.13861256640041</v>
          </cell>
          <cell r="AC17">
            <v>209.53482067898815</v>
          </cell>
        </row>
        <row r="18">
          <cell r="H18">
            <v>20.882414746359263</v>
          </cell>
          <cell r="I18">
            <v>21.367057415839319</v>
          </cell>
          <cell r="J18">
            <v>20.179245071988181</v>
          </cell>
          <cell r="K18">
            <v>26.910610913892228</v>
          </cell>
          <cell r="L18">
            <v>22.855247031151567</v>
          </cell>
          <cell r="M18">
            <v>21.138129836914384</v>
          </cell>
          <cell r="N18">
            <v>23.108746498773144</v>
          </cell>
          <cell r="O18">
            <v>25.99673865639603</v>
          </cell>
          <cell r="P18">
            <v>26.651312025857077</v>
          </cell>
          <cell r="Q18">
            <v>24.331042593595626</v>
          </cell>
          <cell r="R18">
            <v>34.099653888007182</v>
          </cell>
          <cell r="S18">
            <v>32.364368017192284</v>
          </cell>
          <cell r="T18">
            <v>28.277720276851937</v>
          </cell>
          <cell r="U18">
            <v>27.012140947158301</v>
          </cell>
          <cell r="V18">
            <v>23.192559088487137</v>
          </cell>
          <cell r="W18">
            <v>19.949108190913488</v>
          </cell>
          <cell r="X18">
            <v>23.618219561832305</v>
          </cell>
          <cell r="Y18">
            <v>26.129533932436114</v>
          </cell>
          <cell r="Z18">
            <v>24.563656548837251</v>
          </cell>
          <cell r="AA18">
            <v>34.573681370406788</v>
          </cell>
          <cell r="AB18">
            <v>47.078428218637079</v>
          </cell>
          <cell r="AC18">
            <v>46.604442888172009</v>
          </cell>
        </row>
        <row r="19">
          <cell r="H19">
            <v>2.8262457297259371</v>
          </cell>
          <cell r="I19">
            <v>3.6656713668870711</v>
          </cell>
          <cell r="J19">
            <v>3.8035526140963514</v>
          </cell>
          <cell r="K19">
            <v>4.162127112353029</v>
          </cell>
          <cell r="L19">
            <v>4.5713953240629532</v>
          </cell>
          <cell r="M19">
            <v>6.5031438799049388</v>
          </cell>
          <cell r="N19">
            <v>5.0369071175638771</v>
          </cell>
          <cell r="O19">
            <v>4.1643480105978679</v>
          </cell>
          <cell r="P19">
            <v>3.9853708357813433</v>
          </cell>
          <cell r="Q19">
            <v>3.9816457979889823</v>
          </cell>
          <cell r="R19">
            <v>3.2343902764235439</v>
          </cell>
          <cell r="S19">
            <v>3.4549779876869131</v>
          </cell>
          <cell r="T19">
            <v>3.582545530755942</v>
          </cell>
          <cell r="U19">
            <v>4.2178837912756757</v>
          </cell>
          <cell r="V19">
            <v>4.0451297501025572</v>
          </cell>
          <cell r="W19">
            <v>5.0614718806592807</v>
          </cell>
          <cell r="X19">
            <v>7.1614694582418794</v>
          </cell>
          <cell r="Y19">
            <v>12.651687124651669</v>
          </cell>
          <cell r="Z19">
            <v>11.707882126625625</v>
          </cell>
          <cell r="AA19">
            <v>16.249370393361591</v>
          </cell>
          <cell r="AB19">
            <v>17.672752847808905</v>
          </cell>
          <cell r="AC19">
            <v>17.45738528025101</v>
          </cell>
        </row>
        <row r="20">
          <cell r="H20">
            <v>16.709320998284831</v>
          </cell>
          <cell r="I20">
            <v>14.353514083706152</v>
          </cell>
          <cell r="J20">
            <v>15.312868723720559</v>
          </cell>
          <cell r="K20">
            <v>14.301924408644183</v>
          </cell>
          <cell r="L20">
            <v>12.661626516569639</v>
          </cell>
          <cell r="M20">
            <v>11.649502972198809</v>
          </cell>
          <cell r="N20">
            <v>24.991223010658956</v>
          </cell>
          <cell r="O20">
            <v>24.024160514295239</v>
          </cell>
          <cell r="P20">
            <v>27.677460434685958</v>
          </cell>
          <cell r="Q20">
            <v>24.775840750268209</v>
          </cell>
          <cell r="R20">
            <v>25.655662156716517</v>
          </cell>
          <cell r="S20">
            <v>37.095070047044473</v>
          </cell>
          <cell r="T20">
            <v>39.863866953252966</v>
          </cell>
          <cell r="U20">
            <v>42.402968342115628</v>
          </cell>
          <cell r="V20">
            <v>36.221516365648256</v>
          </cell>
          <cell r="W20">
            <v>30.883007486628792</v>
          </cell>
          <cell r="X20">
            <v>31.480485650289715</v>
          </cell>
          <cell r="Y20">
            <v>46.992406841986039</v>
          </cell>
          <cell r="Z20">
            <v>45.520152452604833</v>
          </cell>
          <cell r="AA20">
            <v>73.912302335304915</v>
          </cell>
          <cell r="AB20">
            <v>92.500661594691138</v>
          </cell>
          <cell r="AC20">
            <v>91.438859414378982</v>
          </cell>
        </row>
        <row r="21">
          <cell r="H21">
            <v>110.13487784187062</v>
          </cell>
          <cell r="I21">
            <v>114.13116770093556</v>
          </cell>
          <cell r="J21">
            <v>109.27806734562594</v>
          </cell>
          <cell r="K21">
            <v>111.75192701019233</v>
          </cell>
          <cell r="L21">
            <v>133.84412330042301</v>
          </cell>
          <cell r="M21">
            <v>197.51288440818894</v>
          </cell>
          <cell r="N21">
            <v>201.14319663189997</v>
          </cell>
          <cell r="O21">
            <v>214.96802741454022</v>
          </cell>
          <cell r="P21">
            <v>209.85051800887578</v>
          </cell>
          <cell r="Q21">
            <v>225.08893863469444</v>
          </cell>
          <cell r="R21">
            <v>255.20088871930639</v>
          </cell>
          <cell r="S21">
            <v>309.8865335470831</v>
          </cell>
          <cell r="T21">
            <v>283.82839304394776</v>
          </cell>
          <cell r="U21">
            <v>289.54859006328189</v>
          </cell>
          <cell r="V21">
            <v>358.37707634770135</v>
          </cell>
          <cell r="W21">
            <v>325.16120326012032</v>
          </cell>
          <cell r="X21">
            <v>312.16282292674271</v>
          </cell>
          <cell r="Y21">
            <v>371.48661016003672</v>
          </cell>
          <cell r="Z21">
            <v>403.05075258238827</v>
          </cell>
          <cell r="AA21">
            <v>595.55554846894961</v>
          </cell>
          <cell r="AB21">
            <v>828.90908832339016</v>
          </cell>
          <cell r="AC21">
            <v>822.22444062969259</v>
          </cell>
        </row>
        <row r="22">
          <cell r="H22">
            <v>509.85715018244588</v>
          </cell>
          <cell r="I22">
            <v>500.75577410272166</v>
          </cell>
          <cell r="J22">
            <v>407.40977075012853</v>
          </cell>
          <cell r="K22">
            <v>411.90992728099661</v>
          </cell>
          <cell r="L22">
            <v>395.02742135898734</v>
          </cell>
          <cell r="M22">
            <v>427.70419114640254</v>
          </cell>
          <cell r="N22">
            <v>403.77442544470728</v>
          </cell>
          <cell r="O22">
            <v>408.20779847535022</v>
          </cell>
          <cell r="P22">
            <v>459.39110542937811</v>
          </cell>
          <cell r="Q22">
            <v>471.08661494631997</v>
          </cell>
          <cell r="R22">
            <v>553.20791304936108</v>
          </cell>
          <cell r="S22">
            <v>527.8617755769593</v>
          </cell>
          <cell r="T22">
            <v>573.47055377442166</v>
          </cell>
          <cell r="U22">
            <v>777.29846445334579</v>
          </cell>
          <cell r="V22">
            <v>844.62967322001384</v>
          </cell>
          <cell r="W22">
            <v>819.40455185944427</v>
          </cell>
          <cell r="X22">
            <v>820.80557493947811</v>
          </cell>
          <cell r="Y22">
            <v>971.62953071216634</v>
          </cell>
          <cell r="Z22">
            <v>691.85912920003534</v>
          </cell>
          <cell r="AA22">
            <v>637.61546131117063</v>
          </cell>
          <cell r="AB22">
            <v>803.44554332941902</v>
          </cell>
          <cell r="AC22">
            <v>792.89145076430736</v>
          </cell>
        </row>
        <row r="23">
          <cell r="H23">
            <v>26.886934918179755</v>
          </cell>
          <cell r="I23">
            <v>31.484742579659535</v>
          </cell>
          <cell r="J23">
            <v>35.82175665231216</v>
          </cell>
          <cell r="K23">
            <v>41.943677792907629</v>
          </cell>
          <cell r="L23">
            <v>40.722092180741257</v>
          </cell>
          <cell r="M23">
            <v>40.836771747429694</v>
          </cell>
          <cell r="N23">
            <v>34.601905712932684</v>
          </cell>
          <cell r="O23">
            <v>31.55418448100589</v>
          </cell>
          <cell r="P23">
            <v>33.565818678099738</v>
          </cell>
          <cell r="Q23">
            <v>34.71958923860528</v>
          </cell>
          <cell r="R23">
            <v>35.093852661030063</v>
          </cell>
          <cell r="S23">
            <v>38.846518822476639</v>
          </cell>
          <cell r="T23">
            <v>46.873302063560025</v>
          </cell>
          <cell r="U23">
            <v>54.633376685862906</v>
          </cell>
          <cell r="V23">
            <v>51.868241311327303</v>
          </cell>
          <cell r="W23">
            <v>49.890673992918735</v>
          </cell>
          <cell r="X23">
            <v>60.164843717036824</v>
          </cell>
          <cell r="Y23">
            <v>94.033259491510506</v>
          </cell>
          <cell r="Z23">
            <v>95.201955528668279</v>
          </cell>
          <cell r="AA23">
            <v>132.03454512607695</v>
          </cell>
          <cell r="AB23">
            <v>148.26371228125271</v>
          </cell>
          <cell r="AC23">
            <v>145.79147519643624</v>
          </cell>
        </row>
        <row r="24">
          <cell r="H24">
            <v>19.473841991531263</v>
          </cell>
          <cell r="I24">
            <v>24.538482005935517</v>
          </cell>
          <cell r="J24">
            <v>26.297614028550509</v>
          </cell>
          <cell r="K24">
            <v>29.4884545401335</v>
          </cell>
          <cell r="L24">
            <v>27.991373613397929</v>
          </cell>
          <cell r="M24">
            <v>27.475089186424647</v>
          </cell>
          <cell r="N24">
            <v>23.791052126435424</v>
          </cell>
          <cell r="O24">
            <v>22.196968616654615</v>
          </cell>
          <cell r="P24">
            <v>24.141815673622389</v>
          </cell>
          <cell r="Q24">
            <v>27.754860468133487</v>
          </cell>
          <cell r="R24">
            <v>26.377761634222018</v>
          </cell>
          <cell r="S24">
            <v>27.605683030625812</v>
          </cell>
          <cell r="T24">
            <v>29.022535913058977</v>
          </cell>
          <cell r="U24">
            <v>39.291860715356684</v>
          </cell>
          <cell r="V24">
            <v>42.549636709817428</v>
          </cell>
          <cell r="W24">
            <v>49.193064063352558</v>
          </cell>
          <cell r="X24">
            <v>59.920757069629396</v>
          </cell>
          <cell r="Y24">
            <v>93.958597181797231</v>
          </cell>
          <cell r="Z24">
            <v>95.630304992624474</v>
          </cell>
          <cell r="AA24">
            <v>147.1913987530184</v>
          </cell>
          <cell r="AB24">
            <v>159.08790490566071</v>
          </cell>
          <cell r="AC24">
            <v>156.39730036463149</v>
          </cell>
        </row>
        <row r="25">
          <cell r="H25">
            <v>0.67051399910123022</v>
          </cell>
          <cell r="I25">
            <v>1.0813860293327833</v>
          </cell>
          <cell r="J25">
            <v>1.7498148960484072</v>
          </cell>
          <cell r="K25">
            <v>2.3190713516971675</v>
          </cell>
          <cell r="L25">
            <v>2.1758749656534757</v>
          </cell>
          <cell r="M25">
            <v>1.14120418489705</v>
          </cell>
          <cell r="N25">
            <v>1.0954231650031829</v>
          </cell>
          <cell r="O25">
            <v>0.95809605647499008</v>
          </cell>
          <cell r="P25">
            <v>1.458239135104999</v>
          </cell>
          <cell r="Q25">
            <v>1.1948395148561624</v>
          </cell>
          <cell r="R25">
            <v>1.017976153688013</v>
          </cell>
          <cell r="S25">
            <v>0.95585666061619556</v>
          </cell>
          <cell r="T25">
            <v>1.2452186954776951</v>
          </cell>
          <cell r="U25">
            <v>1.5505412622724983</v>
          </cell>
          <cell r="V25">
            <v>1.4361675353900276</v>
          </cell>
          <cell r="W25">
            <v>1.4953776289992247</v>
          </cell>
          <cell r="X25">
            <v>2.373178642353492</v>
          </cell>
          <cell r="Y25">
            <v>6.2334123378170911</v>
          </cell>
          <cell r="Z25">
            <v>7.632187674181198</v>
          </cell>
          <cell r="AA25">
            <v>13.500181421942017</v>
          </cell>
          <cell r="AB25">
            <v>16.472834817623095</v>
          </cell>
          <cell r="AC25">
            <v>14.744368220141876</v>
          </cell>
        </row>
        <row r="26">
          <cell r="H26">
            <v>14.800071868647921</v>
          </cell>
          <cell r="I26">
            <v>15.309786642117183</v>
          </cell>
          <cell r="J26">
            <v>14.658690981578774</v>
          </cell>
          <cell r="K26">
            <v>8.2628129099182033</v>
          </cell>
          <cell r="L26">
            <v>6.8568244725086158</v>
          </cell>
          <cell r="M26">
            <v>12.866787017294588</v>
          </cell>
          <cell r="N26">
            <v>16.554230465128111</v>
          </cell>
          <cell r="O26">
            <v>20.713635659725508</v>
          </cell>
          <cell r="P26">
            <v>21.696461014115581</v>
          </cell>
          <cell r="Q26">
            <v>19.95998479553948</v>
          </cell>
          <cell r="R26">
            <v>28.068553062454072</v>
          </cell>
          <cell r="S26">
            <v>26.603771165197884</v>
          </cell>
          <cell r="T26">
            <v>30.53608015230115</v>
          </cell>
          <cell r="U26">
            <v>24.849946679999714</v>
          </cell>
          <cell r="V26">
            <v>23.934946234458483</v>
          </cell>
          <cell r="W26">
            <v>23.489111304756406</v>
          </cell>
          <cell r="X26">
            <v>23.706131111816294</v>
          </cell>
          <cell r="Y26">
            <v>38.830521489608422</v>
          </cell>
          <cell r="Z26">
            <v>40.9850226492958</v>
          </cell>
          <cell r="AA26">
            <v>74.283737884532044</v>
          </cell>
          <cell r="AB26">
            <v>77.97673703988535</v>
          </cell>
          <cell r="AC26">
            <v>77.612563966206309</v>
          </cell>
        </row>
        <row r="27">
          <cell r="H27">
            <v>95.443521544595285</v>
          </cell>
          <cell r="I27">
            <v>146.52621518126071</v>
          </cell>
          <cell r="J27">
            <v>143.18011604048547</v>
          </cell>
          <cell r="K27">
            <v>214.6360323480813</v>
          </cell>
          <cell r="L27">
            <v>202.52083800191073</v>
          </cell>
          <cell r="M27">
            <v>194.99724683338459</v>
          </cell>
          <cell r="N27">
            <v>218.73320309726694</v>
          </cell>
          <cell r="O27">
            <v>249.12733062781331</v>
          </cell>
          <cell r="P27">
            <v>270.66191771558914</v>
          </cell>
          <cell r="Q27">
            <v>266.00514935079025</v>
          </cell>
          <cell r="R27">
            <v>295.4313851391974</v>
          </cell>
          <cell r="S27">
            <v>287.41883445219912</v>
          </cell>
          <cell r="T27">
            <v>326.17695320640257</v>
          </cell>
          <cell r="U27">
            <v>515.58856720379003</v>
          </cell>
          <cell r="V27">
            <v>487.46461472756465</v>
          </cell>
          <cell r="W27">
            <v>459.47146001943673</v>
          </cell>
          <cell r="X27">
            <v>511.70972592842941</v>
          </cell>
          <cell r="Y27">
            <v>735.61856752345591</v>
          </cell>
          <cell r="Z27">
            <v>685.5656261181316</v>
          </cell>
          <cell r="AA27">
            <v>1144.8485251451586</v>
          </cell>
          <cell r="AB27">
            <v>1159.8610163909975</v>
          </cell>
          <cell r="AC27">
            <v>1137.0067782285785</v>
          </cell>
        </row>
        <row r="28">
          <cell r="H28">
            <v>1.2330167451853868</v>
          </cell>
          <cell r="I28">
            <v>1.6662401702233325</v>
          </cell>
          <cell r="J28">
            <v>2.2930745072659668</v>
          </cell>
          <cell r="K28">
            <v>2.9951943860442394</v>
          </cell>
          <cell r="L28">
            <v>3.426133818745535</v>
          </cell>
          <cell r="M28">
            <v>3.9804699381166784</v>
          </cell>
          <cell r="N28">
            <v>3.9471734527626645</v>
          </cell>
          <cell r="O28">
            <v>4.125906428063308</v>
          </cell>
          <cell r="P28">
            <v>4.1254446757103951</v>
          </cell>
          <cell r="Q28">
            <v>4.3173325973611263</v>
          </cell>
          <cell r="R28">
            <v>4.7964987730822148</v>
          </cell>
          <cell r="S28">
            <v>5.687219278118925</v>
          </cell>
          <cell r="T28">
            <v>6.6937394349021915</v>
          </cell>
          <cell r="U28">
            <v>9.2022179626314031</v>
          </cell>
          <cell r="V28">
            <v>10.062124779886236</v>
          </cell>
          <cell r="W28">
            <v>10.279607708344704</v>
          </cell>
          <cell r="X28">
            <v>12.411776511891549</v>
          </cell>
          <cell r="Y28">
            <v>19.294079204697685</v>
          </cell>
          <cell r="Z28">
            <v>19.47418691729332</v>
          </cell>
          <cell r="AA28">
            <v>28.320021681549559</v>
          </cell>
          <cell r="AB28">
            <v>29.255209509694186</v>
          </cell>
          <cell r="AC28">
            <v>28.656218649715832</v>
          </cell>
        </row>
        <row r="29">
          <cell r="H29">
            <v>3.677713899844488</v>
          </cell>
          <cell r="I29">
            <v>5.9766079949759447</v>
          </cell>
          <cell r="J29">
            <v>7.3785930833202498</v>
          </cell>
          <cell r="K29">
            <v>9.9455769459196048</v>
          </cell>
          <cell r="L29">
            <v>11.73958696730482</v>
          </cell>
          <cell r="M29">
            <v>11.423329040591335</v>
          </cell>
          <cell r="N29">
            <v>9.5458555969667156</v>
          </cell>
          <cell r="O29">
            <v>8.6532324125522866</v>
          </cell>
          <cell r="P29">
            <v>9.1618894519449139</v>
          </cell>
          <cell r="Q29">
            <v>8.3210683451854361</v>
          </cell>
          <cell r="R29">
            <v>7.8779691055623902</v>
          </cell>
          <cell r="S29">
            <v>8.0930805668159991</v>
          </cell>
          <cell r="T29">
            <v>8.4777818888061756</v>
          </cell>
          <cell r="U29">
            <v>12.010250973481964</v>
          </cell>
          <cell r="V29">
            <v>13.443147367825498</v>
          </cell>
          <cell r="W29">
            <v>12.58366916982205</v>
          </cell>
          <cell r="X29">
            <v>16.2080923838</v>
          </cell>
          <cell r="Y29">
            <v>26.562359338928179</v>
          </cell>
          <cell r="Z29">
            <v>26.61175514667347</v>
          </cell>
          <cell r="AA29">
            <v>40.310466714517716</v>
          </cell>
          <cell r="AB29">
            <v>45.789825561260521</v>
          </cell>
          <cell r="AC29">
            <v>45.2203941745869</v>
          </cell>
        </row>
        <row r="30">
          <cell r="H30">
            <v>0.81514360589624457</v>
          </cell>
          <cell r="I30">
            <v>0.70862366879493444</v>
          </cell>
          <cell r="J30">
            <v>0.50841145080507721</v>
          </cell>
          <cell r="K30">
            <v>0.54918479837702472</v>
          </cell>
          <cell r="L30">
            <v>0.62304411898614964</v>
          </cell>
          <cell r="M30">
            <v>0.71021527043941324</v>
          </cell>
          <cell r="N30">
            <v>0.702578813350622</v>
          </cell>
          <cell r="O30">
            <v>0.89103078546824432</v>
          </cell>
          <cell r="P30">
            <v>1.2271806502367948</v>
          </cell>
          <cell r="Q30">
            <v>1.6230038981718984</v>
          </cell>
          <cell r="R30">
            <v>1.7421292418695644</v>
          </cell>
          <cell r="S30">
            <v>2.0403215750869861</v>
          </cell>
          <cell r="T30">
            <v>2.702828209863156</v>
          </cell>
          <cell r="U30">
            <v>3.9043849021793466</v>
          </cell>
          <cell r="V30">
            <v>4.4712782385377174</v>
          </cell>
          <cell r="W30">
            <v>4.6239362203220109</v>
          </cell>
          <cell r="X30">
            <v>5.6625135807143367</v>
          </cell>
          <cell r="Y30">
            <v>8.9605787282229983</v>
          </cell>
          <cell r="Z30">
            <v>8.3653001385137049</v>
          </cell>
          <cell r="AA30">
            <v>11.688763162776596</v>
          </cell>
          <cell r="AB30">
            <v>11.540217492625569</v>
          </cell>
          <cell r="AC30">
            <v>11.547076745283595</v>
          </cell>
        </row>
        <row r="31">
          <cell r="H31">
            <v>0.85451409278235835</v>
          </cell>
          <cell r="I31">
            <v>1.0054491827019649</v>
          </cell>
          <cell r="J31">
            <v>1.0227165074266922</v>
          </cell>
          <cell r="K31">
            <v>1.101990516069193</v>
          </cell>
          <cell r="L31">
            <v>1.2806735791805051</v>
          </cell>
          <cell r="M31">
            <v>1.4832617231018619</v>
          </cell>
          <cell r="N31">
            <v>1.2748530273266723</v>
          </cell>
          <cell r="O31">
            <v>1.2669587207776367</v>
          </cell>
          <cell r="P31">
            <v>1.5201587369411171</v>
          </cell>
          <cell r="Q31">
            <v>1.9112248793515587</v>
          </cell>
          <cell r="R31">
            <v>1.7906256659598689</v>
          </cell>
          <cell r="S31">
            <v>1.8404354523254323</v>
          </cell>
          <cell r="T31">
            <v>1.9128012934255183</v>
          </cell>
          <cell r="U31">
            <v>2.271018401743182</v>
          </cell>
          <cell r="V31">
            <v>2.1737254401418706</v>
          </cell>
          <cell r="W31">
            <v>2.1917951243897331</v>
          </cell>
          <cell r="X31">
            <v>2.5851404942743401</v>
          </cell>
          <cell r="Y31">
            <v>3.9570287769890626</v>
          </cell>
          <cell r="Z31">
            <v>3.9794250757015841</v>
          </cell>
          <cell r="AA31">
            <v>6.0336173617401254</v>
          </cell>
          <cell r="AB31">
            <v>6.5230520815596318</v>
          </cell>
          <cell r="AC31">
            <v>6.4574877707328966</v>
          </cell>
        </row>
        <row r="32">
          <cell r="H32">
            <v>65.056227568076395</v>
          </cell>
          <cell r="I32">
            <v>39.0264878271432</v>
          </cell>
          <cell r="J32">
            <v>47.207238327843946</v>
          </cell>
          <cell r="K32">
            <v>57.594017302194736</v>
          </cell>
          <cell r="L32">
            <v>64.282667714914155</v>
          </cell>
          <cell r="M32">
            <v>72.199456280253429</v>
          </cell>
          <cell r="N32">
            <v>67.391534764738637</v>
          </cell>
          <cell r="O32">
            <v>67.215613807949964</v>
          </cell>
          <cell r="P32">
            <v>70.835418481712992</v>
          </cell>
          <cell r="Q32">
            <v>72.778726634046805</v>
          </cell>
          <cell r="R32">
            <v>102.71244374581113</v>
          </cell>
          <cell r="S32">
            <v>96.941282253800026</v>
          </cell>
          <cell r="T32">
            <v>111.31996048708442</v>
          </cell>
          <cell r="U32">
            <v>134.89467928202487</v>
          </cell>
          <cell r="V32">
            <v>133.02340084581891</v>
          </cell>
          <cell r="W32">
            <v>137.52270968427754</v>
          </cell>
          <cell r="X32">
            <v>166.85441488555404</v>
          </cell>
          <cell r="Y32">
            <v>261.4295568680472</v>
          </cell>
          <cell r="Z32">
            <v>278.59127005589471</v>
          </cell>
          <cell r="AA32">
            <v>442.89880771794407</v>
          </cell>
          <cell r="AB32">
            <v>486.78540357500151</v>
          </cell>
          <cell r="AC32">
            <v>482.33059061685304</v>
          </cell>
        </row>
        <row r="33">
          <cell r="H33">
            <v>3.3465536244215355</v>
          </cell>
          <cell r="I33">
            <v>3.9244090239649378</v>
          </cell>
          <cell r="J33">
            <v>14.706026627323228</v>
          </cell>
          <cell r="K33">
            <v>16.410191953124095</v>
          </cell>
          <cell r="L33">
            <v>17.16704679127454</v>
          </cell>
          <cell r="M33">
            <v>17.889854301291837</v>
          </cell>
          <cell r="N33">
            <v>41.05253772485743</v>
          </cell>
          <cell r="O33">
            <v>33.89352693163346</v>
          </cell>
          <cell r="P33">
            <v>32.283162666393928</v>
          </cell>
          <cell r="Q33">
            <v>29.777576788842833</v>
          </cell>
          <cell r="R33">
            <v>34.320090910763568</v>
          </cell>
          <cell r="S33">
            <v>33.477293986612132</v>
          </cell>
          <cell r="T33">
            <v>41.560707074744521</v>
          </cell>
          <cell r="U33">
            <v>35.038796016744072</v>
          </cell>
          <cell r="V33">
            <v>40.503813164859444</v>
          </cell>
          <cell r="W33">
            <v>38.665967751312543</v>
          </cell>
          <cell r="X33">
            <v>43.534340782340635</v>
          </cell>
          <cell r="Y33">
            <v>130.61046692207776</v>
          </cell>
          <cell r="Z33">
            <v>124.97588015952067</v>
          </cell>
          <cell r="AA33">
            <v>192.67354843814039</v>
          </cell>
          <cell r="AB33">
            <v>240.12229601628505</v>
          </cell>
          <cell r="AC33">
            <v>276.56258446267049</v>
          </cell>
        </row>
        <row r="34">
          <cell r="H34">
            <v>58.250657711913831</v>
          </cell>
          <cell r="I34">
            <v>70.160454200212357</v>
          </cell>
          <cell r="J34">
            <v>94.222684692529768</v>
          </cell>
          <cell r="K34">
            <v>77.507890006217934</v>
          </cell>
          <cell r="L34">
            <v>74.428671900565377</v>
          </cell>
          <cell r="M34">
            <v>83.69875780241783</v>
          </cell>
          <cell r="N34">
            <v>77.214030213704859</v>
          </cell>
          <cell r="O34">
            <v>76.216448122350613</v>
          </cell>
          <cell r="P34">
            <v>87.423495333683846</v>
          </cell>
          <cell r="Q34">
            <v>105.58068572068886</v>
          </cell>
          <cell r="R34">
            <v>104.68609349027905</v>
          </cell>
          <cell r="S34">
            <v>114.53742322984465</v>
          </cell>
          <cell r="T34">
            <v>125.72679449586639</v>
          </cell>
          <cell r="U34">
            <v>156.33150472189277</v>
          </cell>
          <cell r="V34">
            <v>173.11365199251085</v>
          </cell>
          <cell r="W34">
            <v>183.2728537655556</v>
          </cell>
          <cell r="X34">
            <v>226.56390040996024</v>
          </cell>
          <cell r="Y34">
            <v>360.75088748568413</v>
          </cell>
          <cell r="Z34">
            <v>371.85435868077911</v>
          </cell>
          <cell r="AA34">
            <v>573.2188331425956</v>
          </cell>
          <cell r="AB34">
            <v>621.96874786902299</v>
          </cell>
          <cell r="AC34">
            <v>611.97416446596139</v>
          </cell>
        </row>
        <row r="35">
          <cell r="H35">
            <v>21.151460312248993</v>
          </cell>
          <cell r="I35">
            <v>17.307008187041685</v>
          </cell>
          <cell r="J35">
            <v>15.571841268184215</v>
          </cell>
          <cell r="K35">
            <v>17.676464840381779</v>
          </cell>
          <cell r="L35">
            <v>19.883168650740643</v>
          </cell>
          <cell r="M35">
            <v>22.200764516892217</v>
          </cell>
          <cell r="N35">
            <v>34.858003669291342</v>
          </cell>
          <cell r="O35">
            <v>38.839459684936031</v>
          </cell>
          <cell r="P35">
            <v>44.856262806450374</v>
          </cell>
          <cell r="Q35">
            <v>48.014213233437196</v>
          </cell>
          <cell r="R35">
            <v>45.32540870286951</v>
          </cell>
          <cell r="S35">
            <v>43.019270683861741</v>
          </cell>
          <cell r="T35">
            <v>50.70803425778297</v>
          </cell>
          <cell r="U35">
            <v>66.759145225498088</v>
          </cell>
          <cell r="V35">
            <v>70.700436769825828</v>
          </cell>
          <cell r="W35">
            <v>74.197789491118783</v>
          </cell>
          <cell r="X35">
            <v>80.325744938760593</v>
          </cell>
          <cell r="Y35">
            <v>111.8233420582235</v>
          </cell>
          <cell r="Z35">
            <v>117.3380938189392</v>
          </cell>
          <cell r="AA35">
            <v>190.27383091581208</v>
          </cell>
          <cell r="AB35">
            <v>191.72760500929999</v>
          </cell>
          <cell r="AC35">
            <v>189.27870360082369</v>
          </cell>
        </row>
        <row r="36">
          <cell r="H36">
            <v>3.3372012036238057</v>
          </cell>
          <cell r="I36">
            <v>2.8550533081142939</v>
          </cell>
          <cell r="J36">
            <v>5.8126035539418792</v>
          </cell>
          <cell r="K36">
            <v>8.8322670645303258</v>
          </cell>
          <cell r="L36">
            <v>11.159846959117253</v>
          </cell>
          <cell r="M36">
            <v>16.88100593828252</v>
          </cell>
          <cell r="N36">
            <v>19.535931362129489</v>
          </cell>
          <cell r="O36">
            <v>22.594828615771043</v>
          </cell>
          <cell r="P36">
            <v>22.713223968583502</v>
          </cell>
          <cell r="Q36">
            <v>29.018553008719302</v>
          </cell>
          <cell r="R36">
            <v>28.138833925511708</v>
          </cell>
          <cell r="S36">
            <v>30.112562119374449</v>
          </cell>
          <cell r="T36">
            <v>32.398758891081265</v>
          </cell>
          <cell r="U36">
            <v>46.399779539718367</v>
          </cell>
          <cell r="V36">
            <v>52.394113491376373</v>
          </cell>
          <cell r="W36">
            <v>58.746715411310561</v>
          </cell>
          <cell r="X36">
            <v>76.643518782753986</v>
          </cell>
          <cell r="Y36">
            <v>137.90216002274519</v>
          </cell>
          <cell r="Z36">
            <v>147.15922849656442</v>
          </cell>
          <cell r="AA36">
            <v>233.67020179695569</v>
          </cell>
          <cell r="AB36">
            <v>261.82034397559124</v>
          </cell>
          <cell r="AC36">
            <v>276.8923261203912</v>
          </cell>
        </row>
        <row r="37">
          <cell r="H37">
            <v>8.2709820017530138</v>
          </cell>
          <cell r="I37">
            <v>14.567870836636645</v>
          </cell>
          <cell r="J37">
            <v>12.179820644742231</v>
          </cell>
          <cell r="K37">
            <v>13.573912073284172</v>
          </cell>
          <cell r="L37">
            <v>14.242150381113106</v>
          </cell>
          <cell r="M37">
            <v>14.0087364051032</v>
          </cell>
          <cell r="N37">
            <v>20.175398254425797</v>
          </cell>
          <cell r="O37">
            <v>18.988366776015106</v>
          </cell>
          <cell r="P37">
            <v>20.857973895266412</v>
          </cell>
          <cell r="Q37">
            <v>24.211807246735962</v>
          </cell>
          <cell r="R37">
            <v>23.025208714457317</v>
          </cell>
          <cell r="S37">
            <v>24.116443668313572</v>
          </cell>
          <cell r="T37">
            <v>25.487416787170314</v>
          </cell>
          <cell r="U37">
            <v>30.562163237711093</v>
          </cell>
          <cell r="V37">
            <v>39.193776888983386</v>
          </cell>
          <cell r="W37">
            <v>39.927311251514517</v>
          </cell>
          <cell r="X37">
            <v>48.161351967506164</v>
          </cell>
          <cell r="Y37">
            <v>74.986431533018035</v>
          </cell>
          <cell r="Z37">
            <v>69.886758496543521</v>
          </cell>
          <cell r="AA37">
            <v>97.602664399710818</v>
          </cell>
          <cell r="AB37">
            <v>103.01579693859432</v>
          </cell>
          <cell r="AC37">
            <v>101.71240179907682</v>
          </cell>
        </row>
        <row r="38">
          <cell r="H38">
            <v>3.1098478569164838</v>
          </cell>
          <cell r="I38">
            <v>3.8350426160148392</v>
          </cell>
          <cell r="J38">
            <v>3.9222775509224181</v>
          </cell>
          <cell r="K38">
            <v>5.1091838277239079</v>
          </cell>
          <cell r="L38">
            <v>6.9344412286768451</v>
          </cell>
          <cell r="M38">
            <v>8.7860991608591004</v>
          </cell>
          <cell r="N38">
            <v>8.7508171569660096</v>
          </cell>
          <cell r="O38">
            <v>8.4115814055886258</v>
          </cell>
          <cell r="P38">
            <v>9.3880634084989882</v>
          </cell>
          <cell r="Q38">
            <v>11.597346235027279</v>
          </cell>
          <cell r="R38">
            <v>11.740825946118758</v>
          </cell>
          <cell r="S38">
            <v>12.973721502194241</v>
          </cell>
          <cell r="T38">
            <v>14.397160010471035</v>
          </cell>
          <cell r="U38">
            <v>18.06537213267217</v>
          </cell>
          <cell r="V38">
            <v>18.386591741412435</v>
          </cell>
          <cell r="W38">
            <v>18.961052816748513</v>
          </cell>
          <cell r="X38">
            <v>23.12468876392921</v>
          </cell>
          <cell r="Y38">
            <v>36.34856387909182</v>
          </cell>
          <cell r="Z38">
            <v>36.892706756849144</v>
          </cell>
          <cell r="AA38">
            <v>56.886389994248958</v>
          </cell>
          <cell r="AB38">
            <v>61.93248258765545</v>
          </cell>
          <cell r="AC38">
            <v>61.510058825031614</v>
          </cell>
        </row>
        <row r="39">
          <cell r="H39">
            <v>94.374598164333818</v>
          </cell>
          <cell r="I39">
            <v>90.576334355414318</v>
          </cell>
          <cell r="J39">
            <v>104.77131823836237</v>
          </cell>
          <cell r="K39">
            <v>135.0112355284196</v>
          </cell>
          <cell r="L39">
            <v>127.52563915556561</v>
          </cell>
          <cell r="M39">
            <v>139.10914931004035</v>
          </cell>
          <cell r="N39">
            <v>152.15006091799478</v>
          </cell>
          <cell r="O39">
            <v>168.17829257527387</v>
          </cell>
          <cell r="P39">
            <v>202.38935093325509</v>
          </cell>
          <cell r="Q39">
            <v>210.5316176781125</v>
          </cell>
          <cell r="R39">
            <v>202.87239481801268</v>
          </cell>
          <cell r="S39">
            <v>219.74005252471366</v>
          </cell>
          <cell r="T39">
            <v>237.05294866866444</v>
          </cell>
          <cell r="U39">
            <v>293.68205157857176</v>
          </cell>
          <cell r="V39">
            <v>292.35547842099953</v>
          </cell>
          <cell r="W39">
            <v>296.34890289626838</v>
          </cell>
          <cell r="X39">
            <v>356.19810728543047</v>
          </cell>
          <cell r="Y39">
            <v>534.66770489682813</v>
          </cell>
          <cell r="Z39">
            <v>558.54874465058083</v>
          </cell>
          <cell r="AA39">
            <v>844.49626343703017</v>
          </cell>
          <cell r="AB39">
            <v>907.57061299589668</v>
          </cell>
          <cell r="AC39">
            <v>897.02512232264996</v>
          </cell>
        </row>
        <row r="40">
          <cell r="H40">
            <v>34.718063530000173</v>
          </cell>
          <cell r="I40">
            <v>35.481698365471068</v>
          </cell>
          <cell r="J40">
            <v>33.488752286028763</v>
          </cell>
          <cell r="K40">
            <v>44.692440658402987</v>
          </cell>
          <cell r="L40">
            <v>38.005712704088502</v>
          </cell>
          <cell r="M40">
            <v>35.200465333371163</v>
          </cell>
          <cell r="N40">
            <v>25.53824612008848</v>
          </cell>
          <cell r="O40">
            <v>19.366863273550507</v>
          </cell>
          <cell r="P40">
            <v>16.328086255691773</v>
          </cell>
          <cell r="Q40">
            <v>18.907866227306428</v>
          </cell>
          <cell r="R40">
            <v>16.568592748213327</v>
          </cell>
          <cell r="S40">
            <v>15.896249276773872</v>
          </cell>
          <cell r="T40">
            <v>28.742322042549578</v>
          </cell>
          <cell r="U40">
            <v>32.741749635004382</v>
          </cell>
          <cell r="V40">
            <v>30.352879780555039</v>
          </cell>
          <cell r="W40">
            <v>35.004496604346087</v>
          </cell>
          <cell r="X40">
            <v>46.392447298211536</v>
          </cell>
          <cell r="Y40">
            <v>78.663010665468306</v>
          </cell>
          <cell r="Z40">
            <v>79.958445921769282</v>
          </cell>
          <cell r="AA40">
            <v>118.10749702125401</v>
          </cell>
          <cell r="AB40">
            <v>114.17545117002234</v>
          </cell>
          <cell r="AC40">
            <v>113.25566430639957</v>
          </cell>
        </row>
        <row r="41">
          <cell r="H41">
            <v>14.918596354511175</v>
          </cell>
          <cell r="I41">
            <v>14.259419227602791</v>
          </cell>
          <cell r="J41">
            <v>31.604514026755115</v>
          </cell>
          <cell r="K41">
            <v>30.322044890580838</v>
          </cell>
          <cell r="L41">
            <v>27.58438993611227</v>
          </cell>
          <cell r="M41">
            <v>28.762736035589512</v>
          </cell>
          <cell r="N41">
            <v>27.186849168831582</v>
          </cell>
          <cell r="O41">
            <v>30.602890849437657</v>
          </cell>
          <cell r="P41">
            <v>30.211996345749181</v>
          </cell>
          <cell r="Q41">
            <v>31.312320111926525</v>
          </cell>
          <cell r="R41">
            <v>24.929454545376483</v>
          </cell>
          <cell r="S41">
            <v>27.591386435720487</v>
          </cell>
          <cell r="T41">
            <v>26.781632803790412</v>
          </cell>
          <cell r="U41">
            <v>37.21576481711444</v>
          </cell>
          <cell r="V41">
            <v>34.425461518834993</v>
          </cell>
          <cell r="W41">
            <v>49.106281535925675</v>
          </cell>
          <cell r="X41">
            <v>75.195193134752714</v>
          </cell>
          <cell r="Y41">
            <v>140.58428697220992</v>
          </cell>
          <cell r="Z41">
            <v>164.0390772918249</v>
          </cell>
          <cell r="AA41">
            <v>267.21363969887835</v>
          </cell>
          <cell r="AB41">
            <v>306.02693725978042</v>
          </cell>
          <cell r="AC41">
            <v>339.50868543025638</v>
          </cell>
        </row>
        <row r="42">
          <cell r="H42">
            <v>185.19439990921771</v>
          </cell>
          <cell r="I42">
            <v>208.09887893241856</v>
          </cell>
          <cell r="J42">
            <v>297.62242002122582</v>
          </cell>
          <cell r="K42">
            <v>247.08486516188682</v>
          </cell>
          <cell r="L42">
            <v>349.65517847907614</v>
          </cell>
          <cell r="M42">
            <v>297.78877941999411</v>
          </cell>
          <cell r="N42">
            <v>349.78493343131788</v>
          </cell>
          <cell r="O42">
            <v>410.42621243987327</v>
          </cell>
          <cell r="P42">
            <v>387.39653867927996</v>
          </cell>
          <cell r="Q42">
            <v>422.40736584036227</v>
          </cell>
          <cell r="R42">
            <v>380.0902838405953</v>
          </cell>
          <cell r="S42">
            <v>435.74983130702446</v>
          </cell>
          <cell r="T42">
            <v>406.94315218836437</v>
          </cell>
          <cell r="U42">
            <v>547.08701561484804</v>
          </cell>
          <cell r="V42">
            <v>591.13886883418809</v>
          </cell>
          <cell r="W42">
            <v>647.86020904465636</v>
          </cell>
          <cell r="X42">
            <v>609.24629025145066</v>
          </cell>
          <cell r="Y42">
            <v>750.84654699904411</v>
          </cell>
          <cell r="Z42">
            <v>787.28911642299659</v>
          </cell>
          <cell r="AA42">
            <v>972.62058937172333</v>
          </cell>
          <cell r="AB42">
            <v>157.36315209843562</v>
          </cell>
          <cell r="AC42">
            <v>156.67683161347634</v>
          </cell>
        </row>
      </sheetData>
      <sheetData sheetId="4">
        <row r="12">
          <cell r="H12">
            <v>22.07778458958197</v>
          </cell>
          <cell r="I12">
            <v>41.434768428601828</v>
          </cell>
          <cell r="J12">
            <v>49.769093392173723</v>
          </cell>
          <cell r="K12">
            <v>71.805666781544801</v>
          </cell>
          <cell r="L12">
            <v>71.386169304710052</v>
          </cell>
          <cell r="M12">
            <v>76.423260103892517</v>
          </cell>
          <cell r="N12">
            <v>97.541703994989348</v>
          </cell>
          <cell r="O12">
            <v>122.99307554913035</v>
          </cell>
          <cell r="P12">
            <v>137.70137413958187</v>
          </cell>
          <cell r="Q12">
            <v>160.46813343122662</v>
          </cell>
          <cell r="R12">
            <v>153.01294800610796</v>
          </cell>
          <cell r="S12">
            <v>178.75131275025177</v>
          </cell>
          <cell r="T12">
            <v>229.28673808851966</v>
          </cell>
          <cell r="U12">
            <v>214.61933178329014</v>
          </cell>
          <cell r="V12">
            <v>189.32580659168099</v>
          </cell>
          <cell r="W12">
            <v>177.13187281730097</v>
          </cell>
          <cell r="X12">
            <v>197.53755376179191</v>
          </cell>
          <cell r="Y12">
            <v>209.42052627251795</v>
          </cell>
          <cell r="Z12">
            <v>169.95132055229593</v>
          </cell>
          <cell r="AA12">
            <v>123.69685972836874</v>
          </cell>
          <cell r="AB12">
            <v>120.46040843958343</v>
          </cell>
          <cell r="AC12">
            <v>94.900379327401453</v>
          </cell>
        </row>
        <row r="13">
          <cell r="H13">
            <v>34.914078575136323</v>
          </cell>
          <cell r="I13">
            <v>48.572647646453269</v>
          </cell>
          <cell r="J13">
            <v>57.293847945436113</v>
          </cell>
          <cell r="K13">
            <v>86.665589068427721</v>
          </cell>
          <cell r="L13">
            <v>84.824210223869301</v>
          </cell>
          <cell r="M13">
            <v>90.811102314902925</v>
          </cell>
          <cell r="N13">
            <v>116.13576782123744</v>
          </cell>
          <cell r="O13">
            <v>147.22912767017098</v>
          </cell>
          <cell r="P13">
            <v>161.31376912915442</v>
          </cell>
          <cell r="Q13">
            <v>184.26744713585447</v>
          </cell>
          <cell r="R13">
            <v>182.75821322186783</v>
          </cell>
          <cell r="S13">
            <v>223.36654982636836</v>
          </cell>
          <cell r="T13">
            <v>287.49325940634913</v>
          </cell>
          <cell r="U13">
            <v>269.35482471642592</v>
          </cell>
          <cell r="V13">
            <v>237.08892554721277</v>
          </cell>
          <cell r="W13">
            <v>221.06266065662894</v>
          </cell>
          <cell r="X13">
            <v>243.5219070122811</v>
          </cell>
          <cell r="Y13">
            <v>255.49857054101938</v>
          </cell>
          <cell r="Z13">
            <v>255.50287605523513</v>
          </cell>
          <cell r="AA13">
            <v>237.07333599712632</v>
          </cell>
          <cell r="AB13">
            <v>238.04249758602782</v>
          </cell>
          <cell r="AC13">
            <v>281.7337314702965</v>
          </cell>
        </row>
        <row r="14">
          <cell r="H14">
            <v>1.9054472462757128</v>
          </cell>
          <cell r="I14">
            <v>3.1488199513944419</v>
          </cell>
          <cell r="J14">
            <v>3.8173816756070584</v>
          </cell>
          <cell r="K14">
            <v>5.8961097445869726</v>
          </cell>
          <cell r="L14">
            <v>6.182123143902496</v>
          </cell>
          <cell r="M14">
            <v>11.468093476518368</v>
          </cell>
          <cell r="N14">
            <v>19.905410928832456</v>
          </cell>
          <cell r="O14">
            <v>30.879024757250651</v>
          </cell>
          <cell r="P14">
            <v>40.650396380884338</v>
          </cell>
          <cell r="Q14">
            <v>51.559853296511122</v>
          </cell>
          <cell r="R14">
            <v>49.178586592766266</v>
          </cell>
          <cell r="S14">
            <v>61.330682353921759</v>
          </cell>
          <cell r="T14">
            <v>81.513999334276591</v>
          </cell>
          <cell r="U14">
            <v>78.919938328418795</v>
          </cell>
          <cell r="V14">
            <v>71.919296038075672</v>
          </cell>
          <cell r="W14">
            <v>69.274931105402018</v>
          </cell>
          <cell r="X14">
            <v>68.984356647042318</v>
          </cell>
          <cell r="Y14">
            <v>64.696440415858845</v>
          </cell>
          <cell r="Z14">
            <v>56.033706989475277</v>
          </cell>
          <cell r="AA14">
            <v>44.23404887236228</v>
          </cell>
          <cell r="AB14">
            <v>37.336565086561265</v>
          </cell>
          <cell r="AC14">
            <v>44.06965549432195</v>
          </cell>
        </row>
        <row r="15">
          <cell r="H15">
            <v>2.1360740004330081</v>
          </cell>
          <cell r="I15">
            <v>2.4049668363042476</v>
          </cell>
          <cell r="J15">
            <v>3.7780255789665853</v>
          </cell>
          <cell r="K15">
            <v>8.0640443709487464</v>
          </cell>
          <cell r="L15">
            <v>8.2810734380325748</v>
          </cell>
          <cell r="M15">
            <v>9.218267241284213</v>
          </cell>
          <cell r="N15">
            <v>15.561734001669985</v>
          </cell>
          <cell r="O15">
            <v>23.876972577733607</v>
          </cell>
          <cell r="P15">
            <v>26.672821820307032</v>
          </cell>
          <cell r="Q15">
            <v>30.998999416202153</v>
          </cell>
          <cell r="R15">
            <v>33.22777751091364</v>
          </cell>
          <cell r="S15">
            <v>38.413986349542469</v>
          </cell>
          <cell r="T15">
            <v>46.563048150439613</v>
          </cell>
          <cell r="U15">
            <v>40.084228138763578</v>
          </cell>
          <cell r="V15">
            <v>35.112445777421172</v>
          </cell>
          <cell r="W15">
            <v>32.497387677655652</v>
          </cell>
          <cell r="X15">
            <v>36.660478983811288</v>
          </cell>
          <cell r="Y15">
            <v>39.204236053144484</v>
          </cell>
          <cell r="Z15">
            <v>37.156910228742731</v>
          </cell>
          <cell r="AA15">
            <v>35.836200058097567</v>
          </cell>
          <cell r="AB15">
            <v>37.240317600048542</v>
          </cell>
          <cell r="AC15">
            <v>45.984686402610016</v>
          </cell>
        </row>
        <row r="16">
          <cell r="H16">
            <v>0.35224750092976681</v>
          </cell>
          <cell r="I16">
            <v>0.5372661237821682</v>
          </cell>
          <cell r="J16">
            <v>0.80046649623618971</v>
          </cell>
          <cell r="K16">
            <v>1.3971285709027463</v>
          </cell>
          <cell r="L16">
            <v>1.7494165232508192</v>
          </cell>
          <cell r="M16">
            <v>2.8120288796529236</v>
          </cell>
          <cell r="N16">
            <v>4.5732055247995795</v>
          </cell>
          <cell r="O16">
            <v>8.6987398390337756</v>
          </cell>
          <cell r="P16">
            <v>9.7624183741539579</v>
          </cell>
          <cell r="Q16">
            <v>11.440123831183357</v>
          </cell>
          <cell r="R16">
            <v>11.651766549799968</v>
          </cell>
          <cell r="S16">
            <v>14.484245688653942</v>
          </cell>
          <cell r="T16">
            <v>18.04225284986105</v>
          </cell>
          <cell r="U16">
            <v>16.098382998732191</v>
          </cell>
          <cell r="V16">
            <v>13.278693439247036</v>
          </cell>
          <cell r="W16">
            <v>11.488093687424099</v>
          </cell>
          <cell r="X16">
            <v>13.47037551547468</v>
          </cell>
          <cell r="Y16">
            <v>11.833617434307445</v>
          </cell>
          <cell r="Z16">
            <v>10.158044654233862</v>
          </cell>
          <cell r="AA16">
            <v>8.34248506152076</v>
          </cell>
          <cell r="AB16">
            <v>7.7263298788926784</v>
          </cell>
          <cell r="AC16">
            <v>9.930156173804944</v>
          </cell>
        </row>
        <row r="17">
          <cell r="H17">
            <v>16.028551051258162</v>
          </cell>
          <cell r="I17">
            <v>23.061981908163464</v>
          </cell>
          <cell r="J17">
            <v>23.377206355756879</v>
          </cell>
          <cell r="K17">
            <v>30.113913675077441</v>
          </cell>
          <cell r="L17">
            <v>42.935766049178277</v>
          </cell>
          <cell r="M17">
            <v>59.644568056961582</v>
          </cell>
          <cell r="N17">
            <v>100.84387326246177</v>
          </cell>
          <cell r="O17">
            <v>136.75916456181878</v>
          </cell>
          <cell r="P17">
            <v>165.50240302312551</v>
          </cell>
          <cell r="Q17">
            <v>187.77789223962549</v>
          </cell>
          <cell r="R17">
            <v>216.42599190816051</v>
          </cell>
          <cell r="S17">
            <v>224.88752969083802</v>
          </cell>
          <cell r="T17">
            <v>251.38814580110844</v>
          </cell>
          <cell r="U17">
            <v>250.30351992519599</v>
          </cell>
          <cell r="V17">
            <v>269.72088342984586</v>
          </cell>
          <cell r="W17">
            <v>188.59408679247113</v>
          </cell>
          <cell r="X17">
            <v>198.95802534892519</v>
          </cell>
          <cell r="Y17">
            <v>180.31497705245252</v>
          </cell>
          <cell r="Z17">
            <v>140.33217259091921</v>
          </cell>
          <cell r="AA17">
            <v>103.28887478330198</v>
          </cell>
          <cell r="AB17">
            <v>80.225807771878138</v>
          </cell>
          <cell r="AC17">
            <v>69.241045821921517</v>
          </cell>
        </row>
        <row r="18">
          <cell r="H18">
            <v>8.4196897567642761</v>
          </cell>
          <cell r="I18">
            <v>21.66939221267851</v>
          </cell>
          <cell r="J18">
            <v>26.807739370101601</v>
          </cell>
          <cell r="K18">
            <v>64.542342117404473</v>
          </cell>
          <cell r="L18">
            <v>72.695361487144993</v>
          </cell>
          <cell r="M18">
            <v>81.028060109337645</v>
          </cell>
          <cell r="N18">
            <v>89.076056769047028</v>
          </cell>
          <cell r="O18">
            <v>142.31635828666649</v>
          </cell>
          <cell r="P18">
            <v>223.27209358790756</v>
          </cell>
          <cell r="Q18">
            <v>173.77189075812393</v>
          </cell>
          <cell r="R18">
            <v>169.99075612298401</v>
          </cell>
          <cell r="S18">
            <v>202.93223012124187</v>
          </cell>
          <cell r="T18">
            <v>245.09477414794691</v>
          </cell>
          <cell r="U18">
            <v>214.47935400879874</v>
          </cell>
          <cell r="V18">
            <v>187.55225014290025</v>
          </cell>
          <cell r="W18">
            <v>173.70671026173048</v>
          </cell>
          <cell r="X18">
            <v>191.37522621311027</v>
          </cell>
          <cell r="Y18">
            <v>190.05674482393027</v>
          </cell>
          <cell r="Z18">
            <v>175.12967475569363</v>
          </cell>
          <cell r="AA18">
            <v>157.39982348242734</v>
          </cell>
          <cell r="AB18">
            <v>167.03993257017399</v>
          </cell>
          <cell r="AC18">
            <v>190.05545806866596</v>
          </cell>
        </row>
        <row r="19">
          <cell r="H19">
            <v>0.65548416161625433</v>
          </cell>
          <cell r="I19">
            <v>0.8788833826598671</v>
          </cell>
          <cell r="J19">
            <v>1.8002500274533009</v>
          </cell>
          <cell r="K19">
            <v>3.6368506165174095</v>
          </cell>
          <cell r="L19">
            <v>5.5563816183815788</v>
          </cell>
          <cell r="M19">
            <v>5.4212953882193506</v>
          </cell>
          <cell r="N19">
            <v>8.181862139463723</v>
          </cell>
          <cell r="O19">
            <v>11.714825233022717</v>
          </cell>
          <cell r="P19">
            <v>13.088968307117383</v>
          </cell>
          <cell r="Q19">
            <v>15.232780285578942</v>
          </cell>
          <cell r="R19">
            <v>15.368449320416175</v>
          </cell>
          <cell r="S19">
            <v>18.106650090238173</v>
          </cell>
          <cell r="T19">
            <v>23.421775178100301</v>
          </cell>
          <cell r="U19">
            <v>22.077626825565698</v>
          </cell>
          <cell r="V19">
            <v>19.601614434742505</v>
          </cell>
          <cell r="W19">
            <v>15.185506552267499</v>
          </cell>
          <cell r="X19">
            <v>17.350692604567083</v>
          </cell>
          <cell r="Y19">
            <v>17.59117429095145</v>
          </cell>
          <cell r="Z19">
            <v>14.578921038488113</v>
          </cell>
          <cell r="AA19">
            <v>10.975675977573463</v>
          </cell>
          <cell r="AB19">
            <v>10.917460619951171</v>
          </cell>
          <cell r="AC19">
            <v>12.395136146007665</v>
          </cell>
        </row>
        <row r="20">
          <cell r="H20">
            <v>6.5936421340616844</v>
          </cell>
          <cell r="I20">
            <v>14.471357795486332</v>
          </cell>
          <cell r="J20">
            <v>17.305941223954303</v>
          </cell>
          <cell r="K20">
            <v>37.821065528158179</v>
          </cell>
          <cell r="L20">
            <v>41.123239662636998</v>
          </cell>
          <cell r="M20">
            <v>54.916991394397961</v>
          </cell>
          <cell r="N20">
            <v>70.171893034227139</v>
          </cell>
          <cell r="O20">
            <v>83.612356539659416</v>
          </cell>
          <cell r="P20">
            <v>101.02564385847147</v>
          </cell>
          <cell r="Q20">
            <v>119.43370711716597</v>
          </cell>
          <cell r="R20">
            <v>122.26166371765395</v>
          </cell>
          <cell r="S20">
            <v>152.8117415177455</v>
          </cell>
          <cell r="T20">
            <v>189.31171661841094</v>
          </cell>
          <cell r="U20">
            <v>161.45915404840443</v>
          </cell>
          <cell r="V20">
            <v>127.83603982793059</v>
          </cell>
          <cell r="W20">
            <v>105.15431786667563</v>
          </cell>
          <cell r="X20">
            <v>118.43096557989449</v>
          </cell>
          <cell r="Y20">
            <v>124.98294379722896</v>
          </cell>
          <cell r="Z20">
            <v>125.25420412930563</v>
          </cell>
          <cell r="AA20">
            <v>101.00963324753388</v>
          </cell>
          <cell r="AB20">
            <v>93.670783029037665</v>
          </cell>
          <cell r="AC20">
            <v>106.4252762745714</v>
          </cell>
        </row>
        <row r="21">
          <cell r="H21">
            <v>112.16043263600211</v>
          </cell>
          <cell r="I21">
            <v>171.73604079471673</v>
          </cell>
          <cell r="J21">
            <v>254.10329723889092</v>
          </cell>
          <cell r="K21">
            <v>374.87435768934154</v>
          </cell>
          <cell r="L21">
            <v>361.71082838917704</v>
          </cell>
          <cell r="M21">
            <v>461.50244922774328</v>
          </cell>
          <cell r="N21">
            <v>517.98740038893584</v>
          </cell>
          <cell r="O21">
            <v>656.18249291707991</v>
          </cell>
          <cell r="P21">
            <v>870.45052296372853</v>
          </cell>
          <cell r="Q21">
            <v>1090.0704535611112</v>
          </cell>
          <cell r="R21">
            <v>1171.6214159726508</v>
          </cell>
          <cell r="S21">
            <v>1527.9464899473446</v>
          </cell>
          <cell r="T21">
            <v>1975.3782390179731</v>
          </cell>
          <cell r="U21">
            <v>1862.3187591263838</v>
          </cell>
          <cell r="V21">
            <v>1658.7334760633153</v>
          </cell>
          <cell r="W21">
            <v>1556.9510563419271</v>
          </cell>
          <cell r="X21">
            <v>1594.101377940917</v>
          </cell>
          <cell r="Y21">
            <v>1544.6574000218245</v>
          </cell>
          <cell r="Z21">
            <v>1431.5389764593092</v>
          </cell>
          <cell r="AA21">
            <v>1229.7124671332645</v>
          </cell>
          <cell r="AB21">
            <v>1142.1638855942408</v>
          </cell>
          <cell r="AC21">
            <v>1302.166682069836</v>
          </cell>
        </row>
        <row r="22">
          <cell r="H22">
            <v>183.3248105902658</v>
          </cell>
          <cell r="I22">
            <v>298.96572860085803</v>
          </cell>
          <cell r="J22">
            <v>441.24666761414579</v>
          </cell>
          <cell r="K22">
            <v>743.44347668812679</v>
          </cell>
          <cell r="L22">
            <v>733.22752607244365</v>
          </cell>
          <cell r="M22">
            <v>741.02878166248433</v>
          </cell>
          <cell r="N22">
            <v>886.57072806222072</v>
          </cell>
          <cell r="O22">
            <v>1175.7058320352799</v>
          </cell>
          <cell r="P22">
            <v>1630.0422624861628</v>
          </cell>
          <cell r="Q22">
            <v>1893.5825195458165</v>
          </cell>
          <cell r="R22">
            <v>1868.6160754644061</v>
          </cell>
          <cell r="S22">
            <v>2659.0389890692682</v>
          </cell>
          <cell r="T22">
            <v>3268.7301162937247</v>
          </cell>
          <cell r="U22">
            <v>2922.3183420409478</v>
          </cell>
          <cell r="V22">
            <v>2249.3237347614745</v>
          </cell>
          <cell r="W22">
            <v>1787.5096567224932</v>
          </cell>
          <cell r="X22">
            <v>1675.4549730734529</v>
          </cell>
          <cell r="Y22">
            <v>1422.9289039738226</v>
          </cell>
          <cell r="Z22">
            <v>1392.4868102652897</v>
          </cell>
          <cell r="AA22">
            <v>1167.484294233356</v>
          </cell>
          <cell r="AB22">
            <v>679.89771527025448</v>
          </cell>
          <cell r="AC22">
            <v>270.23023556379565</v>
          </cell>
        </row>
        <row r="23">
          <cell r="H23">
            <v>11.778938605134766</v>
          </cell>
          <cell r="I23">
            <v>12.579573264939715</v>
          </cell>
          <cell r="J23">
            <v>15.982558302132544</v>
          </cell>
          <cell r="K23">
            <v>41.440226817184808</v>
          </cell>
          <cell r="L23">
            <v>52.881125519605817</v>
          </cell>
          <cell r="M23">
            <v>61.056238878913064</v>
          </cell>
          <cell r="N23">
            <v>82.931328330727325</v>
          </cell>
          <cell r="O23">
            <v>97.223778004331876</v>
          </cell>
          <cell r="P23">
            <v>110.76441866501952</v>
          </cell>
          <cell r="Q23">
            <v>131.18578482362864</v>
          </cell>
          <cell r="R23">
            <v>134.39364865522975</v>
          </cell>
          <cell r="S23">
            <v>132.6886307986619</v>
          </cell>
          <cell r="T23">
            <v>184.06970067467341</v>
          </cell>
          <cell r="U23">
            <v>184.59374733026587</v>
          </cell>
          <cell r="V23">
            <v>173.70594757958949</v>
          </cell>
          <cell r="W23">
            <v>172.54465761901926</v>
          </cell>
          <cell r="X23">
            <v>179.71212662291813</v>
          </cell>
          <cell r="Y23">
            <v>179.0097142041445</v>
          </cell>
          <cell r="Z23">
            <v>132.42257563656725</v>
          </cell>
          <cell r="AA23">
            <v>90.850257288577751</v>
          </cell>
          <cell r="AB23">
            <v>68.018413018166115</v>
          </cell>
          <cell r="AC23">
            <v>73.001137875594921</v>
          </cell>
        </row>
        <row r="24">
          <cell r="H24">
            <v>4.124362521057237</v>
          </cell>
          <cell r="I24">
            <v>5.8162938444473662</v>
          </cell>
          <cell r="J24">
            <v>9.9407079619527696</v>
          </cell>
          <cell r="K24">
            <v>18.447776520350814</v>
          </cell>
          <cell r="L24">
            <v>30.822103013840465</v>
          </cell>
          <cell r="M24">
            <v>32.777188526154681</v>
          </cell>
          <cell r="N24">
            <v>46.727106456500934</v>
          </cell>
          <cell r="O24">
            <v>64.493577635126613</v>
          </cell>
          <cell r="P24">
            <v>78.50472999903873</v>
          </cell>
          <cell r="Q24">
            <v>92.098251180253712</v>
          </cell>
          <cell r="R24">
            <v>93.563581525025512</v>
          </cell>
          <cell r="S24">
            <v>122.26490155214792</v>
          </cell>
          <cell r="T24">
            <v>157.13664672770287</v>
          </cell>
          <cell r="U24">
            <v>143.55998305725529</v>
          </cell>
          <cell r="V24">
            <v>123.21331540390628</v>
          </cell>
          <cell r="W24">
            <v>111.87993421123208</v>
          </cell>
          <cell r="X24">
            <v>152.71156364904354</v>
          </cell>
          <cell r="Y24">
            <v>112.19951537094586</v>
          </cell>
          <cell r="Z24">
            <v>96.473369589763905</v>
          </cell>
          <cell r="AA24">
            <v>86.650120624237019</v>
          </cell>
          <cell r="AB24">
            <v>82.287270388021284</v>
          </cell>
          <cell r="AC24">
            <v>92.977833092220706</v>
          </cell>
        </row>
        <row r="25">
          <cell r="H25">
            <v>1.8354522433972911</v>
          </cell>
          <cell r="I25">
            <v>2.2265275175732437</v>
          </cell>
          <cell r="J25">
            <v>3.456099935324175</v>
          </cell>
          <cell r="K25">
            <v>5.7448178339530136</v>
          </cell>
          <cell r="L25">
            <v>5.9813864696213228</v>
          </cell>
          <cell r="M25">
            <v>6.8448774596702</v>
          </cell>
          <cell r="N25">
            <v>8.1275224462662479</v>
          </cell>
          <cell r="O25">
            <v>9.1871851746392892</v>
          </cell>
          <cell r="P25">
            <v>10.272446058755634</v>
          </cell>
          <cell r="Q25">
            <v>10.541354607112247</v>
          </cell>
          <cell r="R25">
            <v>11.844622116289633</v>
          </cell>
          <cell r="S25">
            <v>15.863022537031149</v>
          </cell>
          <cell r="T25">
            <v>21.065437418225049</v>
          </cell>
          <cell r="U25">
            <v>19.992598047271581</v>
          </cell>
          <cell r="V25">
            <v>20.282704998438881</v>
          </cell>
          <cell r="W25">
            <v>13.677086369510407</v>
          </cell>
          <cell r="X25">
            <v>15.621644511517649</v>
          </cell>
          <cell r="Y25">
            <v>16.464485452438673</v>
          </cell>
          <cell r="Z25">
            <v>16.917279623514929</v>
          </cell>
          <cell r="AA25">
            <v>12.239887536439522</v>
          </cell>
          <cell r="AB25">
            <v>13.592494971023555</v>
          </cell>
          <cell r="AC25">
            <v>15.616701157655188</v>
          </cell>
        </row>
        <row r="26">
          <cell r="H26">
            <v>8.9858096837495971</v>
          </cell>
          <cell r="I26">
            <v>10.99888122818489</v>
          </cell>
          <cell r="J26">
            <v>15.242042597691446</v>
          </cell>
          <cell r="K26">
            <v>28.387119853329487</v>
          </cell>
          <cell r="L26">
            <v>35.701933397153709</v>
          </cell>
          <cell r="M26">
            <v>43.193930336200445</v>
          </cell>
          <cell r="N26">
            <v>56.831880883543555</v>
          </cell>
          <cell r="O26">
            <v>75.158189202241701</v>
          </cell>
          <cell r="P26">
            <v>98.36462445344138</v>
          </cell>
          <cell r="Q26">
            <v>82.036677143799807</v>
          </cell>
          <cell r="R26">
            <v>75.617244375116584</v>
          </cell>
          <cell r="S26">
            <v>91.944850184550731</v>
          </cell>
          <cell r="T26">
            <v>115.51215738473471</v>
          </cell>
          <cell r="U26">
            <v>105.67946929385984</v>
          </cell>
          <cell r="V26">
            <v>91.013114923976858</v>
          </cell>
          <cell r="W26">
            <v>84.694912042706761</v>
          </cell>
          <cell r="X26">
            <v>87.323393377094291</v>
          </cell>
          <cell r="Y26">
            <v>113.16826881022088</v>
          </cell>
          <cell r="Z26">
            <v>104.59476336050612</v>
          </cell>
          <cell r="AA26">
            <v>94.93710176776186</v>
          </cell>
          <cell r="AB26">
            <v>89.948098948673334</v>
          </cell>
          <cell r="AC26">
            <v>100.37179977038917</v>
          </cell>
        </row>
        <row r="27">
          <cell r="H27">
            <v>70.998794193709173</v>
          </cell>
          <cell r="I27">
            <v>96.985839760776742</v>
          </cell>
          <cell r="J27">
            <v>116.85618966138877</v>
          </cell>
          <cell r="K27">
            <v>261.51929658450109</v>
          </cell>
          <cell r="L27">
            <v>355.81381725345949</v>
          </cell>
          <cell r="M27">
            <v>391.01877881192462</v>
          </cell>
          <cell r="N27">
            <v>418.66087781748843</v>
          </cell>
          <cell r="O27">
            <v>607.82520068780582</v>
          </cell>
          <cell r="P27">
            <v>899.09486973897504</v>
          </cell>
          <cell r="Q27">
            <v>875.01304202025074</v>
          </cell>
          <cell r="R27">
            <v>989.64190982559103</v>
          </cell>
          <cell r="S27">
            <v>950.64819281196651</v>
          </cell>
          <cell r="T27">
            <v>734.42693931311123</v>
          </cell>
          <cell r="U27">
            <v>777.15667876875216</v>
          </cell>
          <cell r="V27">
            <v>776.85103229771846</v>
          </cell>
          <cell r="W27">
            <v>800.6229272787034</v>
          </cell>
          <cell r="X27">
            <v>800.90213393941053</v>
          </cell>
          <cell r="Y27">
            <v>755.61327564956912</v>
          </cell>
          <cell r="Z27">
            <v>573.46027171217918</v>
          </cell>
          <cell r="AA27">
            <v>436.52768424721472</v>
          </cell>
          <cell r="AB27">
            <v>621.34070073780651</v>
          </cell>
          <cell r="AC27">
            <v>707.372108887889</v>
          </cell>
        </row>
        <row r="28">
          <cell r="H28">
            <v>0.49670050375206343</v>
          </cell>
          <cell r="I28">
            <v>0.62331065075586145</v>
          </cell>
          <cell r="J28">
            <v>0.86466281953595259</v>
          </cell>
          <cell r="K28">
            <v>1.438701664963755</v>
          </cell>
          <cell r="L28">
            <v>2.8171346444344549</v>
          </cell>
          <cell r="M28">
            <v>5.039535852207047</v>
          </cell>
          <cell r="N28">
            <v>10.117491945926266</v>
          </cell>
          <cell r="O28">
            <v>12.430256502167831</v>
          </cell>
          <cell r="P28">
            <v>13.74589181670768</v>
          </cell>
          <cell r="Q28">
            <v>15.732441352679933</v>
          </cell>
          <cell r="R28">
            <v>14.73423613109839</v>
          </cell>
          <cell r="S28">
            <v>16.858289845805189</v>
          </cell>
          <cell r="T28">
            <v>21.345134367303945</v>
          </cell>
          <cell r="U28">
            <v>19.782047321420986</v>
          </cell>
          <cell r="V28">
            <v>14.513915708271227</v>
          </cell>
          <cell r="W28">
            <v>10.840634731921396</v>
          </cell>
          <cell r="X28">
            <v>15.704331217282059</v>
          </cell>
          <cell r="Y28">
            <v>16.97098849385884</v>
          </cell>
          <cell r="Z28">
            <v>16.323942262252299</v>
          </cell>
          <cell r="AA28">
            <v>14.078524038442502</v>
          </cell>
          <cell r="AB28">
            <v>13.159506748678307</v>
          </cell>
          <cell r="AC28">
            <v>10.200541071005059</v>
          </cell>
        </row>
        <row r="29">
          <cell r="H29">
            <v>1.1031738251250387</v>
          </cell>
          <cell r="I29">
            <v>1.4497819901996101</v>
          </cell>
          <cell r="J29">
            <v>1.9673220362729706</v>
          </cell>
          <cell r="K29">
            <v>3.2283892879835654</v>
          </cell>
          <cell r="L29">
            <v>4.8834976362333515</v>
          </cell>
          <cell r="M29">
            <v>9.3357803235618135</v>
          </cell>
          <cell r="N29">
            <v>17.090883115440921</v>
          </cell>
          <cell r="O29">
            <v>21.872387634948726</v>
          </cell>
          <cell r="P29">
            <v>24.217179991827329</v>
          </cell>
          <cell r="Q29">
            <v>27.966224883380736</v>
          </cell>
          <cell r="R29">
            <v>24.27727898748018</v>
          </cell>
          <cell r="S29">
            <v>29.109568669261098</v>
          </cell>
          <cell r="T29">
            <v>38.771822372275146</v>
          </cell>
          <cell r="U29">
            <v>31.528872474030237</v>
          </cell>
          <cell r="V29">
            <v>23.589164235181155</v>
          </cell>
          <cell r="W29">
            <v>21.128251902344932</v>
          </cell>
          <cell r="X29">
            <v>22.335245877349308</v>
          </cell>
          <cell r="Y29">
            <v>22.44815755625347</v>
          </cell>
          <cell r="Z29">
            <v>20.010788697960734</v>
          </cell>
          <cell r="AA29">
            <v>17.565906316142264</v>
          </cell>
          <cell r="AB29">
            <v>16.787569881975934</v>
          </cell>
          <cell r="AC29">
            <v>18.990550407109151</v>
          </cell>
        </row>
        <row r="30">
          <cell r="H30">
            <v>1.2128318261844848</v>
          </cell>
          <cell r="I30">
            <v>1.8099562904578363</v>
          </cell>
          <cell r="J30">
            <v>2.4216087484177753</v>
          </cell>
          <cell r="K30">
            <v>3.973999446458977</v>
          </cell>
          <cell r="L30">
            <v>3.5393107480449699</v>
          </cell>
          <cell r="M30">
            <v>5.0096586139604495</v>
          </cell>
          <cell r="N30">
            <v>6.2028122116712918</v>
          </cell>
          <cell r="O30">
            <v>6.9694829534625011</v>
          </cell>
          <cell r="P30">
            <v>7.379887401868606</v>
          </cell>
          <cell r="Q30">
            <v>8.1747331480014562</v>
          </cell>
          <cell r="R30">
            <v>9.3113852391748733</v>
          </cell>
          <cell r="S30">
            <v>12.771866706509195</v>
          </cell>
          <cell r="T30">
            <v>10.491698101034814</v>
          </cell>
          <cell r="U30">
            <v>12.423872253430297</v>
          </cell>
          <cell r="V30">
            <v>13.403108189700134</v>
          </cell>
          <cell r="W30">
            <v>14.954952225408443</v>
          </cell>
          <cell r="X30">
            <v>13.614497373079004</v>
          </cell>
          <cell r="Y30">
            <v>17.526228757353607</v>
          </cell>
          <cell r="Z30">
            <v>14.407609530136481</v>
          </cell>
          <cell r="AA30">
            <v>13.094059145749627</v>
          </cell>
          <cell r="AB30">
            <v>11.197468368126351</v>
          </cell>
          <cell r="AC30">
            <v>17.007974040930687</v>
          </cell>
        </row>
        <row r="31">
          <cell r="H31">
            <v>0.2271408824140278</v>
          </cell>
          <cell r="I31">
            <v>0.36090898813965794</v>
          </cell>
          <cell r="J31">
            <v>0.51230203498925742</v>
          </cell>
          <cell r="K31">
            <v>0.86667406471446784</v>
          </cell>
          <cell r="L31">
            <v>1.1231691896607281</v>
          </cell>
          <cell r="M31">
            <v>1.4979113610032619</v>
          </cell>
          <cell r="N31">
            <v>2.0220593732813308</v>
          </cell>
          <cell r="O31">
            <v>2.6690915732564204</v>
          </cell>
          <cell r="P31">
            <v>3.0513264543338252</v>
          </cell>
          <cell r="Q31">
            <v>3.6310356209434684</v>
          </cell>
          <cell r="R31">
            <v>3.740378932919024</v>
          </cell>
          <cell r="S31">
            <v>4.6795992877844927</v>
          </cell>
          <cell r="T31">
            <v>5.7425778310719169</v>
          </cell>
          <cell r="U31">
            <v>5.143917776381369</v>
          </cell>
          <cell r="V31">
            <v>4.3348277328329479</v>
          </cell>
          <cell r="W31">
            <v>4.5076961704103713</v>
          </cell>
          <cell r="X31">
            <v>4.5708687163726864</v>
          </cell>
          <cell r="Y31">
            <v>4.3410658158245683</v>
          </cell>
          <cell r="Z31">
            <v>4.3351154443006488</v>
          </cell>
          <cell r="AA31">
            <v>4.0329862995427046</v>
          </cell>
          <cell r="AB31">
            <v>4.0283362220152554</v>
          </cell>
          <cell r="AC31">
            <v>3.1066151855491579</v>
          </cell>
        </row>
        <row r="32">
          <cell r="H32">
            <v>55.571459257379885</v>
          </cell>
          <cell r="I32">
            <v>56.555020381121921</v>
          </cell>
          <cell r="J32">
            <v>83.875532557117566</v>
          </cell>
          <cell r="K32">
            <v>154.18366370198993</v>
          </cell>
          <cell r="L32">
            <v>178.47510469541726</v>
          </cell>
          <cell r="M32">
            <v>203.41684193218887</v>
          </cell>
          <cell r="N32">
            <v>245.21283762620899</v>
          </cell>
          <cell r="O32">
            <v>328.15211698950151</v>
          </cell>
          <cell r="P32">
            <v>391.19386653021576</v>
          </cell>
          <cell r="Q32">
            <v>440.77291480326221</v>
          </cell>
          <cell r="R32">
            <v>451.44818993918278</v>
          </cell>
          <cell r="S32">
            <v>500.10792228517181</v>
          </cell>
          <cell r="T32">
            <v>621.10982549524442</v>
          </cell>
          <cell r="U32">
            <v>559.9942625188279</v>
          </cell>
          <cell r="V32">
            <v>473.89367862555576</v>
          </cell>
          <cell r="W32">
            <v>423.54960301098947</v>
          </cell>
          <cell r="X32">
            <v>519.45975831300973</v>
          </cell>
          <cell r="Y32">
            <v>670.33180714709317</v>
          </cell>
          <cell r="Z32">
            <v>624.42976811473784</v>
          </cell>
          <cell r="AA32">
            <v>471.05228884798078</v>
          </cell>
          <cell r="AB32">
            <v>372.81382387465482</v>
          </cell>
          <cell r="AC32">
            <v>424.57453390442578</v>
          </cell>
        </row>
        <row r="33">
          <cell r="H33">
            <v>25.556673344122295</v>
          </cell>
          <cell r="I33">
            <v>34.664133466386133</v>
          </cell>
          <cell r="J33">
            <v>43.965050567706811</v>
          </cell>
          <cell r="K33">
            <v>77.357454839622605</v>
          </cell>
          <cell r="L33">
            <v>83.296545583646221</v>
          </cell>
          <cell r="M33">
            <v>110.44448115252565</v>
          </cell>
          <cell r="N33">
            <v>99.213326050320106</v>
          </cell>
          <cell r="O33">
            <v>150.79905515988972</v>
          </cell>
          <cell r="P33">
            <v>159.63205471635419</v>
          </cell>
          <cell r="Q33">
            <v>193.20804904512948</v>
          </cell>
          <cell r="R33">
            <v>305.98577947619162</v>
          </cell>
          <cell r="S33">
            <v>396.98034038815916</v>
          </cell>
          <cell r="T33">
            <v>532.13519266898334</v>
          </cell>
          <cell r="U33">
            <v>459.42287221175491</v>
          </cell>
          <cell r="V33">
            <v>357.0424051387497</v>
          </cell>
          <cell r="W33">
            <v>285.87382453534144</v>
          </cell>
          <cell r="X33">
            <v>306.58887220811647</v>
          </cell>
          <cell r="Y33">
            <v>294.86693620318817</v>
          </cell>
          <cell r="Z33">
            <v>269.69041442455398</v>
          </cell>
          <cell r="AA33">
            <v>230.0213553669094</v>
          </cell>
          <cell r="AB33">
            <v>223.94007730038746</v>
          </cell>
          <cell r="AC33">
            <v>294.48062309452746</v>
          </cell>
        </row>
        <row r="34">
          <cell r="H34">
            <v>10.96209126774678</v>
          </cell>
          <cell r="I34">
            <v>13.255978851982913</v>
          </cell>
          <cell r="J34">
            <v>23.492504003894727</v>
          </cell>
          <cell r="K34">
            <v>39.14390775065683</v>
          </cell>
          <cell r="L34">
            <v>59.060264182849252</v>
          </cell>
          <cell r="M34">
            <v>113.38727404644165</v>
          </cell>
          <cell r="N34">
            <v>190.22020687164533</v>
          </cell>
          <cell r="O34">
            <v>253.89633001186053</v>
          </cell>
          <cell r="P34">
            <v>301.64219803084114</v>
          </cell>
          <cell r="Q34">
            <v>328.3493351563921</v>
          </cell>
          <cell r="R34">
            <v>309.17830899865328</v>
          </cell>
          <cell r="S34">
            <v>452.59690500562283</v>
          </cell>
          <cell r="T34">
            <v>588.496174595762</v>
          </cell>
          <cell r="U34">
            <v>557.8332456293133</v>
          </cell>
          <cell r="V34">
            <v>497.23038917542095</v>
          </cell>
          <cell r="W34">
            <v>469.48863407195716</v>
          </cell>
          <cell r="X34">
            <v>446.87277033168078</v>
          </cell>
          <cell r="Y34">
            <v>394.21681817821769</v>
          </cell>
          <cell r="Z34">
            <v>346.50929780499678</v>
          </cell>
          <cell r="AA34">
            <v>323.7224612980022</v>
          </cell>
          <cell r="AB34">
            <v>331.04434326582066</v>
          </cell>
          <cell r="AC34">
            <v>268.05939203975021</v>
          </cell>
        </row>
        <row r="35">
          <cell r="H35">
            <v>18.626985423454471</v>
          </cell>
          <cell r="I35">
            <v>24.406175069235449</v>
          </cell>
          <cell r="J35">
            <v>27.467403434598861</v>
          </cell>
          <cell r="K35">
            <v>42.037925527293879</v>
          </cell>
          <cell r="L35">
            <v>43.946061919817446</v>
          </cell>
          <cell r="M35">
            <v>79.643993386143677</v>
          </cell>
          <cell r="N35">
            <v>89.650679576625862</v>
          </cell>
          <cell r="O35">
            <v>112.22727350369648</v>
          </cell>
          <cell r="P35">
            <v>220.05876470264042</v>
          </cell>
          <cell r="Q35">
            <v>280.53352281297214</v>
          </cell>
          <cell r="R35">
            <v>305.71795403817919</v>
          </cell>
          <cell r="S35">
            <v>360.64595358386509</v>
          </cell>
          <cell r="T35">
            <v>466.08442150716195</v>
          </cell>
          <cell r="U35">
            <v>487.27235087985082</v>
          </cell>
          <cell r="V35">
            <v>385.00954070538819</v>
          </cell>
          <cell r="W35">
            <v>317.27621320928677</v>
          </cell>
          <cell r="X35">
            <v>210.41015066522422</v>
          </cell>
          <cell r="Y35">
            <v>160.95965743695052</v>
          </cell>
          <cell r="Z35">
            <v>137.00936297685669</v>
          </cell>
          <cell r="AA35">
            <v>153.07007026650319</v>
          </cell>
          <cell r="AB35">
            <v>148.87043324735527</v>
          </cell>
          <cell r="AC35">
            <v>84.459836525555673</v>
          </cell>
        </row>
        <row r="36">
          <cell r="H36">
            <v>7.3270422300472404</v>
          </cell>
          <cell r="I36">
            <v>8.0948813409433473</v>
          </cell>
          <cell r="J36">
            <v>2.2782845721464935</v>
          </cell>
          <cell r="K36">
            <v>1.5707486502658219</v>
          </cell>
          <cell r="L36">
            <v>3.014324595260363</v>
          </cell>
          <cell r="M36">
            <v>4.6285175346526906</v>
          </cell>
          <cell r="N36">
            <v>10.870022497488826</v>
          </cell>
          <cell r="O36">
            <v>41.492046318258247</v>
          </cell>
          <cell r="P36">
            <v>73.190290693309024</v>
          </cell>
          <cell r="Q36">
            <v>72.731895685123234</v>
          </cell>
          <cell r="R36">
            <v>81.860376560143308</v>
          </cell>
          <cell r="S36">
            <v>110.64698859428795</v>
          </cell>
          <cell r="T36">
            <v>153.77651591371048</v>
          </cell>
          <cell r="U36">
            <v>155.27979469118728</v>
          </cell>
          <cell r="V36">
            <v>147.02429056587658</v>
          </cell>
          <cell r="W36">
            <v>146.76624491139998</v>
          </cell>
          <cell r="X36">
            <v>173.08100956640553</v>
          </cell>
          <cell r="Y36">
            <v>136.81223152929655</v>
          </cell>
          <cell r="Z36">
            <v>117.28538861476429</v>
          </cell>
          <cell r="AA36">
            <v>92.29260864260111</v>
          </cell>
          <cell r="AB36">
            <v>88.113941422503956</v>
          </cell>
          <cell r="AC36">
            <v>89.997279817157832</v>
          </cell>
        </row>
        <row r="37">
          <cell r="H37">
            <v>4.6372566650066416</v>
          </cell>
          <cell r="I37">
            <v>4.7377414048550843</v>
          </cell>
          <cell r="J37">
            <v>4.8815887912594773</v>
          </cell>
          <cell r="K37">
            <v>8.1728613767149927</v>
          </cell>
          <cell r="L37">
            <v>9.1340433878306069</v>
          </cell>
          <cell r="M37">
            <v>10.678980216530537</v>
          </cell>
          <cell r="N37">
            <v>15.889059538577627</v>
          </cell>
          <cell r="O37">
            <v>21.815351777428617</v>
          </cell>
          <cell r="P37">
            <v>26.496683009599433</v>
          </cell>
          <cell r="Q37">
            <v>33.088568356767269</v>
          </cell>
          <cell r="R37">
            <v>35.485523059143837</v>
          </cell>
          <cell r="S37">
            <v>46.17256337382765</v>
          </cell>
          <cell r="T37">
            <v>65.591920417585953</v>
          </cell>
          <cell r="U37">
            <v>67.40483565487925</v>
          </cell>
          <cell r="V37">
            <v>64.817290482779327</v>
          </cell>
          <cell r="W37">
            <v>61.065381922981096</v>
          </cell>
          <cell r="X37">
            <v>68.295435317387927</v>
          </cell>
          <cell r="Y37">
            <v>73.064401813551257</v>
          </cell>
          <cell r="Z37">
            <v>57.221199953806114</v>
          </cell>
          <cell r="AA37">
            <v>46.341266842529187</v>
          </cell>
          <cell r="AB37">
            <v>40.28298608287372</v>
          </cell>
          <cell r="AC37">
            <v>45.713704201980129</v>
          </cell>
        </row>
        <row r="38">
          <cell r="H38">
            <v>1.3843412770470089</v>
          </cell>
          <cell r="I38">
            <v>2.6665267198454674</v>
          </cell>
          <cell r="J38">
            <v>3.567230701859295</v>
          </cell>
          <cell r="K38">
            <v>5.7997873845767662</v>
          </cell>
          <cell r="L38">
            <v>7.4589700089244975</v>
          </cell>
          <cell r="M38">
            <v>9.9333216656755443</v>
          </cell>
          <cell r="N38">
            <v>11.460090845863581</v>
          </cell>
          <cell r="O38">
            <v>19.113166188712817</v>
          </cell>
          <cell r="P38">
            <v>22.06268891726323</v>
          </cell>
          <cell r="Q38">
            <v>26.694277626194467</v>
          </cell>
          <cell r="R38">
            <v>27.354035068883675</v>
          </cell>
          <cell r="S38">
            <v>34.046221384008568</v>
          </cell>
          <cell r="T38">
            <v>35.801216438920946</v>
          </cell>
          <cell r="U38">
            <v>32.577815308729811</v>
          </cell>
          <cell r="V38">
            <v>27.840155348675253</v>
          </cell>
          <cell r="W38">
            <v>25.121630350942155</v>
          </cell>
          <cell r="X38">
            <v>23.469515203413518</v>
          </cell>
          <cell r="Y38">
            <v>17.277000272171872</v>
          </cell>
          <cell r="Z38">
            <v>19.781462099687808</v>
          </cell>
          <cell r="AA38">
            <v>14.812943824344245</v>
          </cell>
          <cell r="AB38">
            <v>13.748757884657682</v>
          </cell>
          <cell r="AC38">
            <v>8.9595026715867796</v>
          </cell>
        </row>
        <row r="39">
          <cell r="H39">
            <v>51.609116280654504</v>
          </cell>
          <cell r="I39">
            <v>76.797714269926701</v>
          </cell>
          <cell r="J39">
            <v>96.1953253574775</v>
          </cell>
          <cell r="K39">
            <v>193.00252123978873</v>
          </cell>
          <cell r="L39">
            <v>206.38955522486199</v>
          </cell>
          <cell r="M39">
            <v>326.1814851868661</v>
          </cell>
          <cell r="N39">
            <v>455.89141588874617</v>
          </cell>
          <cell r="O39">
            <v>623.09698340627233</v>
          </cell>
          <cell r="P39">
            <v>702.50730987831093</v>
          </cell>
          <cell r="Q39">
            <v>818.92693970585651</v>
          </cell>
          <cell r="R39">
            <v>822.39594098338739</v>
          </cell>
          <cell r="S39">
            <v>1008.7456785265641</v>
          </cell>
          <cell r="T39">
            <v>1252.8649033488166</v>
          </cell>
          <cell r="U39">
            <v>1125.6900512358072</v>
          </cell>
          <cell r="V39">
            <v>946.90541785279981</v>
          </cell>
          <cell r="W39">
            <v>893.5924100530043</v>
          </cell>
          <cell r="X39">
            <v>1002.3253245587189</v>
          </cell>
          <cell r="Y39">
            <v>1076.9069601440826</v>
          </cell>
          <cell r="Z39">
            <v>1029.5395102152011</v>
          </cell>
          <cell r="AA39">
            <v>917.01582607568173</v>
          </cell>
          <cell r="AB39">
            <v>886.78567396713231</v>
          </cell>
          <cell r="AC39">
            <v>1007.3897414777337</v>
          </cell>
        </row>
        <row r="40">
          <cell r="H40">
            <v>27.718631492711641</v>
          </cell>
          <cell r="I40">
            <v>35.165066532659566</v>
          </cell>
          <cell r="J40">
            <v>57.034741373728558</v>
          </cell>
          <cell r="K40">
            <v>79.031133336109406</v>
          </cell>
          <cell r="L40">
            <v>79.593909333259234</v>
          </cell>
          <cell r="M40">
            <v>90.758481489066256</v>
          </cell>
          <cell r="N40">
            <v>133.75160961432809</v>
          </cell>
          <cell r="O40">
            <v>189.69524437958043</v>
          </cell>
          <cell r="P40">
            <v>236.43862237809421</v>
          </cell>
          <cell r="Q40">
            <v>338.79390275529943</v>
          </cell>
          <cell r="R40">
            <v>331.69028879517157</v>
          </cell>
          <cell r="S40">
            <v>397.18659662459152</v>
          </cell>
          <cell r="T40">
            <v>546.12512772928642</v>
          </cell>
          <cell r="U40">
            <v>442.54761180359878</v>
          </cell>
          <cell r="V40">
            <v>327.27012713695467</v>
          </cell>
          <cell r="W40">
            <v>244.23169608525785</v>
          </cell>
          <cell r="X40">
            <v>233.28396384601874</v>
          </cell>
          <cell r="Y40">
            <v>234.85036871682621</v>
          </cell>
          <cell r="Z40">
            <v>229.42785439342865</v>
          </cell>
          <cell r="AA40">
            <v>170.10686361168021</v>
          </cell>
          <cell r="AB40">
            <v>188.37255833936518</v>
          </cell>
          <cell r="AC40">
            <v>214.76302172288894</v>
          </cell>
        </row>
        <row r="41">
          <cell r="H41">
            <v>39.381612087261679</v>
          </cell>
          <cell r="I41">
            <v>50.306524137659046</v>
          </cell>
          <cell r="J41">
            <v>76.435535008312399</v>
          </cell>
          <cell r="K41">
            <v>140.33364858071391</v>
          </cell>
          <cell r="L41">
            <v>153.46917355930108</v>
          </cell>
          <cell r="M41">
            <v>159.58130185508017</v>
          </cell>
          <cell r="N41">
            <v>189.61071663484418</v>
          </cell>
          <cell r="O41">
            <v>276.69441387351742</v>
          </cell>
          <cell r="P41">
            <v>315.22112582381254</v>
          </cell>
          <cell r="Q41">
            <v>408.67885307677523</v>
          </cell>
          <cell r="R41">
            <v>438.77507829161425</v>
          </cell>
          <cell r="S41">
            <v>509.10233754283297</v>
          </cell>
          <cell r="T41">
            <v>647.57089926038407</v>
          </cell>
          <cell r="U41">
            <v>560.88962715612058</v>
          </cell>
          <cell r="V41">
            <v>471.67213176411036</v>
          </cell>
          <cell r="W41">
            <v>392.11064328831293</v>
          </cell>
          <cell r="X41">
            <v>309.41415868598415</v>
          </cell>
          <cell r="Y41">
            <v>307.81345803388149</v>
          </cell>
          <cell r="Z41">
            <v>352.96192042828017</v>
          </cell>
          <cell r="AA41">
            <v>320.76528394258474</v>
          </cell>
          <cell r="AB41">
            <v>309.81933964409978</v>
          </cell>
          <cell r="AC41">
            <v>354.09297575948341</v>
          </cell>
        </row>
        <row r="42">
          <cell r="H42">
            <v>186.36925540603795</v>
          </cell>
          <cell r="I42">
            <v>245.72575526355195</v>
          </cell>
          <cell r="J42">
            <v>407.90402783652974</v>
          </cell>
          <cell r="K42">
            <v>697.85299934478837</v>
          </cell>
          <cell r="L42">
            <v>584.67307027765685</v>
          </cell>
          <cell r="M42">
            <v>854.56392666843863</v>
          </cell>
          <cell r="N42">
            <v>1061.0763414732858</v>
          </cell>
          <cell r="O42">
            <v>1140.1662303897854</v>
          </cell>
          <cell r="P42">
            <v>1491.5424133356648</v>
          </cell>
          <cell r="Q42">
            <v>1969.5490622444447</v>
          </cell>
          <cell r="R42">
            <v>2035.0275390582424</v>
          </cell>
          <cell r="S42">
            <v>2150.8413851141572</v>
          </cell>
          <cell r="T42">
            <v>2421.7687346584135</v>
          </cell>
          <cell r="U42">
            <v>1932.5262179796673</v>
          </cell>
          <cell r="V42">
            <v>2000.8942760802283</v>
          </cell>
          <cell r="W42">
            <v>2156.4052744161827</v>
          </cell>
          <cell r="X42">
            <v>2047.3461922275903</v>
          </cell>
          <cell r="Y42">
            <v>1788.2674200313684</v>
          </cell>
          <cell r="Z42">
            <v>1806.8522651752914</v>
          </cell>
          <cell r="AA42">
            <v>1955.9793317579313</v>
          </cell>
          <cell r="AB42">
            <v>2221.1265022400107</v>
          </cell>
          <cell r="AC42">
            <v>2541.7316844833304</v>
          </cell>
        </row>
      </sheetData>
      <sheetData sheetId="5">
        <row r="12"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4.1031051886325471</v>
          </cell>
          <cell r="Q12">
            <v>8.1285316105962906</v>
          </cell>
          <cell r="R12">
            <v>14.881705616922137</v>
          </cell>
          <cell r="S12">
            <v>28.859038312909256</v>
          </cell>
          <cell r="T12">
            <v>61.449681857816564</v>
          </cell>
          <cell r="U12">
            <v>95.015937177844947</v>
          </cell>
          <cell r="V12">
            <v>114.74291308586724</v>
          </cell>
          <cell r="W12">
            <v>115.34168462521927</v>
          </cell>
          <cell r="X12">
            <v>114.84741497778602</v>
          </cell>
          <cell r="Y12">
            <v>107.19832297822265</v>
          </cell>
          <cell r="Z12">
            <v>73.928824440248732</v>
          </cell>
          <cell r="AA12">
            <v>57.395342913963084</v>
          </cell>
          <cell r="AB12">
            <v>55.158187022335575</v>
          </cell>
          <cell r="AC12">
            <v>43.45438421833645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4.8066866961021031</v>
          </cell>
          <cell r="Q13">
            <v>9.3340885621356762</v>
          </cell>
          <cell r="R13">
            <v>17.774665240316509</v>
          </cell>
          <cell r="S13">
            <v>36.062078202849115</v>
          </cell>
          <cell r="T13">
            <v>77.04924180990578</v>
          </cell>
          <cell r="U13">
            <v>119.24834958319438</v>
          </cell>
          <cell r="V13">
            <v>143.69025790740164</v>
          </cell>
          <cell r="W13">
            <v>143.94777903222354</v>
          </cell>
          <cell r="X13">
            <v>141.58250407690764</v>
          </cell>
          <cell r="Y13">
            <v>130.78478395995052</v>
          </cell>
          <cell r="Z13">
            <v>111.14375108402729</v>
          </cell>
          <cell r="AA13">
            <v>110.00202790266658</v>
          </cell>
          <cell r="AB13">
            <v>108.99840678939168</v>
          </cell>
          <cell r="AC13">
            <v>129.00439283113573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1.211264980851285</v>
          </cell>
          <cell r="Q14">
            <v>2.6117702524284567</v>
          </cell>
          <cell r="R14">
            <v>4.7830020783642899</v>
          </cell>
          <cell r="S14">
            <v>9.9017147598889608</v>
          </cell>
          <cell r="T14">
            <v>21.846049046743225</v>
          </cell>
          <cell r="U14">
            <v>34.939312502678611</v>
          </cell>
          <cell r="V14">
            <v>43.587452144288278</v>
          </cell>
          <cell r="W14">
            <v>45.109257463982722</v>
          </cell>
          <cell r="X14">
            <v>40.107184097117631</v>
          </cell>
          <cell r="Y14">
            <v>33.116858402961107</v>
          </cell>
          <cell r="Z14">
            <v>24.374662540421745</v>
          </cell>
          <cell r="AA14">
            <v>20.524598676776094</v>
          </cell>
          <cell r="AB14">
            <v>17.096216644899105</v>
          </cell>
          <cell r="AC14">
            <v>20.179263305294786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0.79477343120365118</v>
          </cell>
          <cell r="Q15">
            <v>1.5702578528430824</v>
          </cell>
          <cell r="R15">
            <v>3.2316611742050987</v>
          </cell>
          <cell r="S15">
            <v>6.2018604884984709</v>
          </cell>
          <cell r="T15">
            <v>12.479066687538054</v>
          </cell>
          <cell r="U15">
            <v>17.746027214831251</v>
          </cell>
          <cell r="V15">
            <v>21.280270168134038</v>
          </cell>
          <cell r="W15">
            <v>21.161089650566478</v>
          </cell>
          <cell r="X15">
            <v>21.314231967332148</v>
          </cell>
          <cell r="Y15">
            <v>20.067891306273403</v>
          </cell>
          <cell r="Z15">
            <v>16.163255949503085</v>
          </cell>
          <cell r="AA15">
            <v>16.627996826957268</v>
          </cell>
          <cell r="AB15">
            <v>17.052145427390649</v>
          </cell>
          <cell r="AC15">
            <v>21.056145879089847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0.29089200986469149</v>
          </cell>
          <cell r="Q16">
            <v>0.57950077814523893</v>
          </cell>
          <cell r="R16">
            <v>1.1332254032796099</v>
          </cell>
          <cell r="S16">
            <v>2.3384522039649527</v>
          </cell>
          <cell r="T16">
            <v>4.8353895513757053</v>
          </cell>
          <cell r="U16">
            <v>7.1270511140018247</v>
          </cell>
          <cell r="V16">
            <v>8.0476929934830501</v>
          </cell>
          <cell r="W16">
            <v>7.480619145299416</v>
          </cell>
          <cell r="X16">
            <v>7.8316136717876059</v>
          </cell>
          <cell r="Y16">
            <v>6.0574002286331083</v>
          </cell>
          <cell r="Z16">
            <v>4.4187494245917298</v>
          </cell>
          <cell r="AA16">
            <v>3.8709130685456321</v>
          </cell>
          <cell r="AB16">
            <v>3.5378457866508581</v>
          </cell>
          <cell r="AC16">
            <v>4.5469662480054209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4.93149594779638</v>
          </cell>
          <cell r="Q17">
            <v>9.5119105594576254</v>
          </cell>
          <cell r="R17">
            <v>21.049119969239793</v>
          </cell>
          <cell r="S17">
            <v>36.307637329137719</v>
          </cell>
          <cell r="T17">
            <v>67.372939713332613</v>
          </cell>
          <cell r="U17">
            <v>110.81398552028094</v>
          </cell>
          <cell r="V17">
            <v>163.46720207869441</v>
          </cell>
          <cell r="W17">
            <v>122.80545186486495</v>
          </cell>
          <cell r="X17">
            <v>115.67327055170071</v>
          </cell>
          <cell r="Y17">
            <v>92.29975443155115</v>
          </cell>
          <cell r="Z17">
            <v>61.044495077049859</v>
          </cell>
          <cell r="AA17">
            <v>47.926037899452112</v>
          </cell>
          <cell r="AB17">
            <v>36.734975137649464</v>
          </cell>
          <cell r="AC17">
            <v>31.7051104553009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6.6528666936088499</v>
          </cell>
          <cell r="Q18">
            <v>8.8024349561333253</v>
          </cell>
          <cell r="R18">
            <v>16.532930207444078</v>
          </cell>
          <cell r="S18">
            <v>32.762998569837293</v>
          </cell>
          <cell r="T18">
            <v>65.686293162713199</v>
          </cell>
          <cell r="U18">
            <v>94.95396643496332</v>
          </cell>
          <cell r="V18">
            <v>113.66803038963648</v>
          </cell>
          <cell r="W18">
            <v>113.11134621694082</v>
          </cell>
          <cell r="X18">
            <v>111.26466640297109</v>
          </cell>
          <cell r="Y18">
            <v>97.286377216496163</v>
          </cell>
          <cell r="Z18">
            <v>76.181408518726727</v>
          </cell>
          <cell r="AA18">
            <v>73.033518095846276</v>
          </cell>
          <cell r="AB18">
            <v>76.486705966342825</v>
          </cell>
          <cell r="AC18">
            <v>87.025393957757558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0.39001363719392862</v>
          </cell>
          <cell r="Q19">
            <v>0.77161822363730059</v>
          </cell>
          <cell r="R19">
            <v>1.4947018638310989</v>
          </cell>
          <cell r="S19">
            <v>2.9232820762704543</v>
          </cell>
          <cell r="T19">
            <v>6.2771211507397338</v>
          </cell>
          <cell r="U19">
            <v>9.7741726528718047</v>
          </cell>
          <cell r="V19">
            <v>11.879766324086365</v>
          </cell>
          <cell r="W19">
            <v>9.8882368247323278</v>
          </cell>
          <cell r="X19">
            <v>10.087611979399469</v>
          </cell>
          <cell r="Y19">
            <v>9.0045823910962302</v>
          </cell>
          <cell r="Z19">
            <v>6.3418306517423293</v>
          </cell>
          <cell r="AA19">
            <v>5.0927136535940862</v>
          </cell>
          <cell r="AB19">
            <v>4.999047757556589</v>
          </cell>
          <cell r="AC19">
            <v>5.6756676036982467</v>
          </cell>
        </row>
        <row r="20"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3.0102738341627475</v>
          </cell>
          <cell r="Q20">
            <v>6.049928063060924</v>
          </cell>
          <cell r="R20">
            <v>11.890902772545937</v>
          </cell>
          <cell r="S20">
            <v>24.671146943041361</v>
          </cell>
          <cell r="T20">
            <v>50.736230342582331</v>
          </cell>
          <cell r="U20">
            <v>71.480945869973226</v>
          </cell>
          <cell r="V20">
            <v>77.476387774503365</v>
          </cell>
          <cell r="W20">
            <v>68.472579075974849</v>
          </cell>
          <cell r="X20">
            <v>68.855212546450289</v>
          </cell>
          <cell r="Y20">
            <v>63.976355204597738</v>
          </cell>
          <cell r="Z20">
            <v>54.48557879624795</v>
          </cell>
          <cell r="AA20">
            <v>46.868469826855716</v>
          </cell>
          <cell r="AB20">
            <v>42.891358544875139</v>
          </cell>
          <cell r="AC20">
            <v>48.731573873093211</v>
          </cell>
        </row>
        <row r="21"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25.936923865407941</v>
          </cell>
          <cell r="Q21">
            <v>55.217643217281093</v>
          </cell>
          <cell r="R21">
            <v>113.94934372671827</v>
          </cell>
          <cell r="S21">
            <v>246.68387389733186</v>
          </cell>
          <cell r="T21">
            <v>529.40857089451595</v>
          </cell>
          <cell r="U21">
            <v>824.48286811808839</v>
          </cell>
          <cell r="V21">
            <v>1005.2930157959483</v>
          </cell>
          <cell r="W21">
            <v>1013.8285948273017</v>
          </cell>
          <cell r="X21">
            <v>926.80312670983562</v>
          </cell>
          <cell r="Y21">
            <v>790.68029197274882</v>
          </cell>
          <cell r="Z21">
            <v>622.71945475979953</v>
          </cell>
          <cell r="AA21">
            <v>570.58658474983463</v>
          </cell>
          <cell r="AB21">
            <v>522.99083182473134</v>
          </cell>
          <cell r="AC21">
            <v>596.25527021092489</v>
          </cell>
        </row>
        <row r="22"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48.570574598026454</v>
          </cell>
          <cell r="Q22">
            <v>95.91963861159671</v>
          </cell>
          <cell r="R22">
            <v>181.73752423226045</v>
          </cell>
          <cell r="S22">
            <v>429.29647273855574</v>
          </cell>
          <cell r="T22">
            <v>876.03158996386048</v>
          </cell>
          <cell r="U22">
            <v>1293.76423686473</v>
          </cell>
          <cell r="V22">
            <v>1363.226505916045</v>
          </cell>
          <cell r="W22">
            <v>1163.9597764704611</v>
          </cell>
          <cell r="X22">
            <v>974.10172853107747</v>
          </cell>
          <cell r="Y22">
            <v>728.36982571966394</v>
          </cell>
          <cell r="Z22">
            <v>605.73176246540095</v>
          </cell>
          <cell r="AA22">
            <v>541.71271252427709</v>
          </cell>
          <cell r="AB22">
            <v>311.32158541322178</v>
          </cell>
          <cell r="AC22">
            <v>123.73700260026429</v>
          </cell>
        </row>
        <row r="23"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3.3004613336655941</v>
          </cell>
          <cell r="Q23">
            <v>6.6452309003566965</v>
          </cell>
          <cell r="R23">
            <v>13.070833168911673</v>
          </cell>
          <cell r="S23">
            <v>21.422311372091794</v>
          </cell>
          <cell r="T23">
            <v>49.331350955655402</v>
          </cell>
          <cell r="U23">
            <v>81.723057070486632</v>
          </cell>
          <cell r="V23">
            <v>105.27633186641785</v>
          </cell>
          <cell r="W23">
            <v>112.35466077517538</v>
          </cell>
          <cell r="X23">
            <v>104.48379454820822</v>
          </cell>
          <cell r="Y23">
            <v>91.631615587308545</v>
          </cell>
          <cell r="Z23">
            <v>57.603820401906745</v>
          </cell>
          <cell r="AA23">
            <v>42.154519381900066</v>
          </cell>
          <cell r="AB23">
            <v>31.145273329370799</v>
          </cell>
          <cell r="AC23">
            <v>33.426836816719778</v>
          </cell>
        </row>
        <row r="24"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2.3392153273992822</v>
          </cell>
          <cell r="Q24">
            <v>4.6652474232223451</v>
          </cell>
          <cell r="R24">
            <v>9.0997898861784119</v>
          </cell>
          <cell r="S24">
            <v>19.739421344263921</v>
          </cell>
          <cell r="T24">
            <v>42.113194291654189</v>
          </cell>
          <cell r="U24">
            <v>63.55665269330914</v>
          </cell>
          <cell r="V24">
            <v>74.674736608428034</v>
          </cell>
          <cell r="W24">
            <v>72.852050184058129</v>
          </cell>
          <cell r="X24">
            <v>88.785792819211366</v>
          </cell>
          <cell r="Y24">
            <v>57.432765072337048</v>
          </cell>
          <cell r="Z24">
            <v>41.965915771547294</v>
          </cell>
          <cell r="AA24">
            <v>40.205655969645967</v>
          </cell>
          <cell r="AB24">
            <v>37.67890801977817</v>
          </cell>
          <cell r="AC24">
            <v>42.574060415911582</v>
          </cell>
        </row>
        <row r="25"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0.30608936902041134</v>
          </cell>
          <cell r="Q25">
            <v>0.53397352053789482</v>
          </cell>
          <cell r="R25">
            <v>1.1519821150774205</v>
          </cell>
          <cell r="S25">
            <v>2.5610529405976634</v>
          </cell>
          <cell r="T25">
            <v>5.6456140391596747</v>
          </cell>
          <cell r="U25">
            <v>8.8510919510250883</v>
          </cell>
          <cell r="V25">
            <v>12.292548483902349</v>
          </cell>
          <cell r="W25">
            <v>8.9060097289835234</v>
          </cell>
          <cell r="X25">
            <v>9.0823514601846806</v>
          </cell>
          <cell r="Y25">
            <v>8.4278521337685319</v>
          </cell>
          <cell r="Z25">
            <v>7.3590166362289944</v>
          </cell>
          <cell r="AA25">
            <v>5.6793078169079374</v>
          </cell>
          <cell r="AB25">
            <v>6.2239319077844701</v>
          </cell>
          <cell r="AC25">
            <v>7.150805266926322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2.9309831037974625</v>
          </cell>
          <cell r="Q26">
            <v>4.1555772422407591</v>
          </cell>
          <cell r="R26">
            <v>7.3543682741700147</v>
          </cell>
          <cell r="S26">
            <v>14.844310306453478</v>
          </cell>
          <cell r="T26">
            <v>30.957679372025524</v>
          </cell>
          <cell r="U26">
            <v>46.786250483495223</v>
          </cell>
          <cell r="V26">
            <v>55.159463590288986</v>
          </cell>
          <cell r="W26">
            <v>55.150175283623021</v>
          </cell>
          <cell r="X26">
            <v>50.769414754124597</v>
          </cell>
          <cell r="Y26">
            <v>57.928651248912352</v>
          </cell>
          <cell r="Z26">
            <v>45.49872206182016</v>
          </cell>
          <cell r="AA26">
            <v>44.050815220241496</v>
          </cell>
          <cell r="AB26">
            <v>41.186761097550416</v>
          </cell>
          <cell r="AC26">
            <v>45.959718842230828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26.790443074006163</v>
          </cell>
          <cell r="Q27">
            <v>44.323885494648273</v>
          </cell>
          <cell r="R27">
            <v>96.250413838214243</v>
          </cell>
          <cell r="S27">
            <v>153.48023013844886</v>
          </cell>
          <cell r="T27">
            <v>196.82909768282104</v>
          </cell>
          <cell r="U27">
            <v>344.06159759082618</v>
          </cell>
          <cell r="V27">
            <v>470.81880745316261</v>
          </cell>
          <cell r="W27">
            <v>521.33585962334189</v>
          </cell>
          <cell r="X27">
            <v>465.64077554616898</v>
          </cell>
          <cell r="Y27">
            <v>386.78384307137952</v>
          </cell>
          <cell r="Z27">
            <v>249.45521819479794</v>
          </cell>
          <cell r="AA27">
            <v>202.54884549070761</v>
          </cell>
          <cell r="AB27">
            <v>284.50863665362721</v>
          </cell>
          <cell r="AC27">
            <v>323.90196564866488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0.40958806974826473</v>
          </cell>
          <cell r="Q28">
            <v>0.79692861200955256</v>
          </cell>
          <cell r="R28">
            <v>1.4330196721944812</v>
          </cell>
          <cell r="S28">
            <v>2.7217368368643533</v>
          </cell>
          <cell r="T28">
            <v>5.7205738413740743</v>
          </cell>
          <cell r="U28">
            <v>8.7578772607456017</v>
          </cell>
          <cell r="V28">
            <v>8.7963125504674089</v>
          </cell>
          <cell r="W28">
            <v>7.0590179649720737</v>
          </cell>
          <cell r="X28">
            <v>9.1304251263267791</v>
          </cell>
          <cell r="Y28">
            <v>8.6871212588635363</v>
          </cell>
          <cell r="Z28">
            <v>7.1009148840797502</v>
          </cell>
          <cell r="AA28">
            <v>6.5324351538373202</v>
          </cell>
          <cell r="AB28">
            <v>6.0256688796579621</v>
          </cell>
          <cell r="AC28">
            <v>4.6707740693549473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0.72160236235400543</v>
          </cell>
          <cell r="Q29">
            <v>1.4166323128014164</v>
          </cell>
          <cell r="R29">
            <v>2.3611552079706861</v>
          </cell>
          <cell r="S29">
            <v>4.6996810516978185</v>
          </cell>
          <cell r="T29">
            <v>10.390989769780212</v>
          </cell>
          <cell r="U29">
            <v>13.958413444813385</v>
          </cell>
          <cell r="V29">
            <v>14.296463172837059</v>
          </cell>
          <cell r="W29">
            <v>13.757931471294377</v>
          </cell>
          <cell r="X29">
            <v>12.985608068226345</v>
          </cell>
          <cell r="Y29">
            <v>11.49077832442196</v>
          </cell>
          <cell r="Z29">
            <v>8.7046930836129182</v>
          </cell>
          <cell r="AA29">
            <v>8.150580530690009</v>
          </cell>
          <cell r="AB29">
            <v>7.6869398933258219</v>
          </cell>
          <cell r="AC29">
            <v>8.6956730811499785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0.21989943440533188</v>
          </cell>
          <cell r="Q30">
            <v>0.41409204046233689</v>
          </cell>
          <cell r="R30">
            <v>0.9056050211490807</v>
          </cell>
          <cell r="S30">
            <v>2.0619920768106352</v>
          </cell>
          <cell r="T30">
            <v>2.8118133470412348</v>
          </cell>
          <cell r="U30">
            <v>5.5002774248196262</v>
          </cell>
          <cell r="V30">
            <v>8.1230958725455338</v>
          </cell>
          <cell r="W30">
            <v>9.7381084258473596</v>
          </cell>
          <cell r="X30">
            <v>7.9154054494645383</v>
          </cell>
          <cell r="Y30">
            <v>8.9713380267040073</v>
          </cell>
          <cell r="Z30">
            <v>6.2673101456093692</v>
          </cell>
          <cell r="AA30">
            <v>6.0756434436278255</v>
          </cell>
          <cell r="AB30">
            <v>5.1272618317210137</v>
          </cell>
          <cell r="AC30">
            <v>7.7878617976893141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9.0920758672298957E-2</v>
          </cell>
          <cell r="Q31">
            <v>0.18393052373036817</v>
          </cell>
          <cell r="R31">
            <v>0.36378109761806765</v>
          </cell>
          <cell r="S31">
            <v>0.75551185083559802</v>
          </cell>
          <cell r="T31">
            <v>1.5390317979354087</v>
          </cell>
          <cell r="U31">
            <v>2.2773072874076741</v>
          </cell>
          <cell r="V31">
            <v>2.6271683229290588</v>
          </cell>
          <cell r="W31">
            <v>2.9352440179416379</v>
          </cell>
          <cell r="X31">
            <v>2.6574818118445855</v>
          </cell>
          <cell r="Y31">
            <v>2.2221077545613626</v>
          </cell>
          <cell r="Z31">
            <v>1.8857752182707823</v>
          </cell>
          <cell r="AA31">
            <v>1.8713056429878148</v>
          </cell>
          <cell r="AB31">
            <v>1.844553954291196</v>
          </cell>
          <cell r="AC31">
            <v>1.4225027428567194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11.656452911605131</v>
          </cell>
          <cell r="Q32">
            <v>22.327402297656274</v>
          </cell>
          <cell r="R32">
            <v>43.906866389497232</v>
          </cell>
          <cell r="S32">
            <v>80.741413686747265</v>
          </cell>
          <cell r="T32">
            <v>166.45969799052128</v>
          </cell>
          <cell r="U32">
            <v>247.91979000833541</v>
          </cell>
          <cell r="V32">
            <v>287.20829007609433</v>
          </cell>
          <cell r="W32">
            <v>275.79974149552811</v>
          </cell>
          <cell r="X32">
            <v>302.01148739128473</v>
          </cell>
          <cell r="Y32">
            <v>343.12990633793316</v>
          </cell>
          <cell r="Z32">
            <v>271.62694912991094</v>
          </cell>
          <cell r="AA32">
            <v>218.56826202546301</v>
          </cell>
          <cell r="AB32">
            <v>170.70948777418405</v>
          </cell>
          <cell r="AC32">
            <v>194.41044447202654</v>
          </cell>
        </row>
        <row r="33"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4.7565764399330952</v>
          </cell>
          <cell r="Q33">
            <v>9.7869757720965627</v>
          </cell>
          <cell r="R33">
            <v>29.75950958704076</v>
          </cell>
          <cell r="S33">
            <v>64.09167393774851</v>
          </cell>
          <cell r="T33">
            <v>142.61417196415778</v>
          </cell>
          <cell r="U33">
            <v>203.39498031899052</v>
          </cell>
          <cell r="V33">
            <v>216.38933644772703</v>
          </cell>
          <cell r="W33">
            <v>186.15039737185029</v>
          </cell>
          <cell r="X33">
            <v>178.24934430704448</v>
          </cell>
          <cell r="Y33">
            <v>150.93669004334075</v>
          </cell>
          <cell r="Z33">
            <v>117.31533027468097</v>
          </cell>
          <cell r="AA33">
            <v>106.72990889024594</v>
          </cell>
          <cell r="AB33">
            <v>102.54098276386162</v>
          </cell>
          <cell r="AC33">
            <v>134.84112741696782</v>
          </cell>
        </row>
        <row r="34"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8.9880705663568676</v>
          </cell>
          <cell r="Q34">
            <v>16.632573041555865</v>
          </cell>
          <cell r="R34">
            <v>30.070008045803291</v>
          </cell>
          <cell r="S34">
            <v>73.070855933297324</v>
          </cell>
          <cell r="T34">
            <v>157.71912063004012</v>
          </cell>
          <cell r="U34">
            <v>246.96306796792896</v>
          </cell>
          <cell r="V34">
            <v>301.35175101540659</v>
          </cell>
          <cell r="W34">
            <v>305.71352916313498</v>
          </cell>
          <cell r="X34">
            <v>259.80975019283773</v>
          </cell>
          <cell r="Y34">
            <v>201.79197593804116</v>
          </cell>
          <cell r="Z34">
            <v>150.73154454517359</v>
          </cell>
          <cell r="AA34">
            <v>150.207222042273</v>
          </cell>
          <cell r="AB34">
            <v>151.5834624427705</v>
          </cell>
          <cell r="AC34">
            <v>122.74298477609612</v>
          </cell>
        </row>
        <row r="35"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6.5571187280979331</v>
          </cell>
          <cell r="Q35">
            <v>14.21045761085319</v>
          </cell>
          <cell r="R35">
            <v>29.733461469040545</v>
          </cell>
          <cell r="S35">
            <v>58.225560594423079</v>
          </cell>
          <cell r="T35">
            <v>124.9123244513269</v>
          </cell>
          <cell r="U35">
            <v>215.72445825360384</v>
          </cell>
          <cell r="V35">
            <v>233.33911557902312</v>
          </cell>
          <cell r="W35">
            <v>206.59846441534958</v>
          </cell>
          <cell r="X35">
            <v>122.33148294489781</v>
          </cell>
          <cell r="Y35">
            <v>82.392140118762583</v>
          </cell>
          <cell r="Z35">
            <v>59.599072894932661</v>
          </cell>
          <cell r="AA35">
            <v>71.02451260365747</v>
          </cell>
          <cell r="AB35">
            <v>68.166987855367935</v>
          </cell>
          <cell r="AC35">
            <v>38.673714619596538</v>
          </cell>
        </row>
        <row r="36"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2.1808603100563988</v>
          </cell>
          <cell r="Q36">
            <v>3.6842424756470042</v>
          </cell>
          <cell r="R36">
            <v>7.9615616948300163</v>
          </cell>
          <cell r="S36">
            <v>17.863732768844194</v>
          </cell>
          <cell r="T36">
            <v>41.21266698143198</v>
          </cell>
          <cell r="U36">
            <v>68.745229494350866</v>
          </cell>
          <cell r="V36">
            <v>89.105630645985798</v>
          </cell>
          <cell r="W36">
            <v>95.568717616725607</v>
          </cell>
          <cell r="X36">
            <v>100.6284939339567</v>
          </cell>
          <cell r="Y36">
            <v>70.031539142271356</v>
          </cell>
          <cell r="Z36">
            <v>51.019144047422465</v>
          </cell>
          <cell r="AA36">
            <v>42.823770410166908</v>
          </cell>
          <cell r="AB36">
            <v>40.346910019778122</v>
          </cell>
          <cell r="AC36">
            <v>41.209280758382789</v>
          </cell>
        </row>
        <row r="37"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0.78952500087643229</v>
          </cell>
          <cell r="Q37">
            <v>1.6761052059761781</v>
          </cell>
          <cell r="R37">
            <v>3.45124458230555</v>
          </cell>
          <cell r="S37">
            <v>7.4544670744447217</v>
          </cell>
          <cell r="T37">
            <v>17.578873840264603</v>
          </cell>
          <cell r="U37">
            <v>29.841364134587316</v>
          </cell>
          <cell r="V37">
            <v>39.283206353199581</v>
          </cell>
          <cell r="W37">
            <v>39.763504507987697</v>
          </cell>
          <cell r="X37">
            <v>39.706648440341823</v>
          </cell>
          <cell r="Y37">
            <v>37.400256236714178</v>
          </cell>
          <cell r="Z37">
            <v>24.891221979905659</v>
          </cell>
          <cell r="AA37">
            <v>21.502347814933536</v>
          </cell>
          <cell r="AB37">
            <v>18.445367311631649</v>
          </cell>
          <cell r="AC37">
            <v>20.932064555643528</v>
          </cell>
        </row>
        <row r="38"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0.65740472044851761</v>
          </cell>
          <cell r="Q38">
            <v>1.3522016793418397</v>
          </cell>
          <cell r="R38">
            <v>2.6603937943463567</v>
          </cell>
          <cell r="S38">
            <v>5.4966936589924975</v>
          </cell>
          <cell r="T38">
            <v>9.5948565478967698</v>
          </cell>
          <cell r="U38">
            <v>14.422799787165818</v>
          </cell>
          <cell r="V38">
            <v>16.872821423439543</v>
          </cell>
          <cell r="W38">
            <v>16.358270926194894</v>
          </cell>
          <cell r="X38">
            <v>13.64506697872879</v>
          </cell>
          <cell r="Y38">
            <v>8.8437627783488484</v>
          </cell>
          <cell r="Z38">
            <v>8.6049360133641972</v>
          </cell>
          <cell r="AA38">
            <v>6.8732059344957284</v>
          </cell>
          <cell r="AB38">
            <v>6.2954838735011496</v>
          </cell>
          <cell r="AC38">
            <v>4.1025091180423674</v>
          </cell>
        </row>
        <row r="39"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20.932698792767056</v>
          </cell>
          <cell r="Q39">
            <v>41.482837581711209</v>
          </cell>
          <cell r="R39">
            <v>79.984435655588442</v>
          </cell>
          <cell r="S39">
            <v>162.8599518329342</v>
          </cell>
          <cell r="T39">
            <v>335.7723624289444</v>
          </cell>
          <cell r="U39">
            <v>498.3637508383768</v>
          </cell>
          <cell r="V39">
            <v>573.88207142593922</v>
          </cell>
          <cell r="W39">
            <v>581.87412747637507</v>
          </cell>
          <cell r="X39">
            <v>582.74728172018547</v>
          </cell>
          <cell r="Y39">
            <v>551.24787520014331</v>
          </cell>
          <cell r="Z39">
            <v>447.84968694361248</v>
          </cell>
          <cell r="AA39">
            <v>425.4953432991162</v>
          </cell>
          <cell r="AB39">
            <v>406.05449281652903</v>
          </cell>
          <cell r="AC39">
            <v>461.27846057138322</v>
          </cell>
        </row>
        <row r="40"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7.0451914102854838</v>
          </cell>
          <cell r="Q40">
            <v>17.161643805148401</v>
          </cell>
          <cell r="R40">
            <v>32.259474104404489</v>
          </cell>
          <cell r="S40">
            <v>64.124973590421789</v>
          </cell>
          <cell r="T40">
            <v>146.36352557193271</v>
          </cell>
          <cell r="U40">
            <v>195.92399124508839</v>
          </cell>
          <cell r="V40">
            <v>198.34553159815428</v>
          </cell>
          <cell r="W40">
            <v>159.03459279970284</v>
          </cell>
          <cell r="X40">
            <v>135.63021153838301</v>
          </cell>
          <cell r="Y40">
            <v>120.21536821323889</v>
          </cell>
          <cell r="Z40">
            <v>99.801116661141464</v>
          </cell>
          <cell r="AA40">
            <v>78.929584715819601</v>
          </cell>
          <cell r="AB40">
            <v>86.254803029077735</v>
          </cell>
          <cell r="AC40">
            <v>98.338857315217552</v>
          </cell>
        </row>
        <row r="41"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9.3926835880608568</v>
          </cell>
          <cell r="Q41">
            <v>20.701673938523932</v>
          </cell>
          <cell r="R41">
            <v>42.674307189461594</v>
          </cell>
          <cell r="S41">
            <v>82.19354385871263</v>
          </cell>
          <cell r="T41">
            <v>173.55136224480665</v>
          </cell>
          <cell r="U41">
            <v>248.31618444969996</v>
          </cell>
          <cell r="V41">
            <v>285.86189803885469</v>
          </cell>
          <cell r="W41">
            <v>255.32786074587827</v>
          </cell>
          <cell r="X41">
            <v>179.89195272440941</v>
          </cell>
          <cell r="Y41">
            <v>157.56376453958796</v>
          </cell>
          <cell r="Z41">
            <v>153.53843538630187</v>
          </cell>
          <cell r="AA41">
            <v>148.83509174935929</v>
          </cell>
          <cell r="AB41">
            <v>141.8646449949299</v>
          </cell>
          <cell r="AC41">
            <v>162.13730995302657</v>
          </cell>
        </row>
        <row r="42"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44.443677148926241</v>
          </cell>
          <cell r="Q42">
            <v>99.767732500830846</v>
          </cell>
          <cell r="R42">
            <v>197.92234025440368</v>
          </cell>
          <cell r="S42">
            <v>347.24899628975089</v>
          </cell>
          <cell r="T42">
            <v>649.04285140343973</v>
          </cell>
          <cell r="U42">
            <v>855.56500524148373</v>
          </cell>
          <cell r="V42">
            <v>1212.6631976243805</v>
          </cell>
          <cell r="W42">
            <v>1404.1708763640263</v>
          </cell>
          <cell r="X42">
            <v>1190.3175536206923</v>
          </cell>
          <cell r="Y42">
            <v>915.37955651251787</v>
          </cell>
          <cell r="Z42">
            <v>785.98073535125172</v>
          </cell>
          <cell r="AA42">
            <v>907.57440993567991</v>
          </cell>
          <cell r="AB42">
            <v>1017.0421352362155</v>
          </cell>
          <cell r="AC42">
            <v>1163.8455607897354</v>
          </cell>
        </row>
      </sheetData>
      <sheetData sheetId="6">
        <row r="12">
          <cell r="W12">
            <v>19.426485344164849</v>
          </cell>
          <cell r="X12">
            <v>19.576636888261724</v>
          </cell>
          <cell r="Y12">
            <v>19.924558116884075</v>
          </cell>
          <cell r="Z12">
            <v>45.83243318983704</v>
          </cell>
          <cell r="AA12">
            <v>104.32897511027859</v>
          </cell>
          <cell r="AB12">
            <v>102.76256430172857</v>
          </cell>
          <cell r="AC12">
            <v>104.05335216940792</v>
          </cell>
        </row>
        <row r="13">
          <cell r="W13">
            <v>25.539254902094839</v>
          </cell>
          <cell r="X13">
            <v>27.190621691870138</v>
          </cell>
          <cell r="Y13">
            <v>29.996253019548771</v>
          </cell>
          <cell r="Z13">
            <v>67.061669090937229</v>
          </cell>
          <cell r="AA13">
            <v>125.74204006839419</v>
          </cell>
          <cell r="AB13">
            <v>128.48997565745469</v>
          </cell>
          <cell r="AC13">
            <v>126.21736276585921</v>
          </cell>
        </row>
        <row r="14">
          <cell r="W14">
            <v>7.9648858135618505</v>
          </cell>
          <cell r="X14">
            <v>9.3882727227702656</v>
          </cell>
          <cell r="Y14">
            <v>10.599569369855894</v>
          </cell>
          <cell r="Z14">
            <v>24.213289701121784</v>
          </cell>
          <cell r="AA14">
            <v>47.153521428641028</v>
          </cell>
          <cell r="AB14">
            <v>51.3051578823002</v>
          </cell>
          <cell r="AC14">
            <v>52.912565524376731</v>
          </cell>
        </row>
        <row r="15">
          <cell r="W15">
            <v>5.235850275796607</v>
          </cell>
          <cell r="X15">
            <v>6.1970736107509534</v>
          </cell>
          <cell r="Y15">
            <v>7.4949026575551514</v>
          </cell>
          <cell r="Z15">
            <v>18.012114166993001</v>
          </cell>
          <cell r="AA15">
            <v>31.83843049327799</v>
          </cell>
          <cell r="AB15">
            <v>34.375797648557736</v>
          </cell>
          <cell r="AC15">
            <v>35.805484510144126</v>
          </cell>
        </row>
        <row r="16">
          <cell r="W16">
            <v>1.5179052856909003</v>
          </cell>
          <cell r="X16">
            <v>1.7388992403270978</v>
          </cell>
          <cell r="Y16">
            <v>2.1248524108173505</v>
          </cell>
          <cell r="Z16">
            <v>4.7782697403380192</v>
          </cell>
          <cell r="AA16">
            <v>8.9011080211577944</v>
          </cell>
          <cell r="AB16">
            <v>8.9331173583061911</v>
          </cell>
          <cell r="AC16">
            <v>8.9590296976673081</v>
          </cell>
        </row>
        <row r="17">
          <cell r="W17">
            <v>20.191459816253605</v>
          </cell>
          <cell r="X17">
            <v>22.729673655513217</v>
          </cell>
          <cell r="Y17">
            <v>24.978629189797275</v>
          </cell>
          <cell r="Z17">
            <v>52.723041894847917</v>
          </cell>
          <cell r="AA17">
            <v>101.72952259375602</v>
          </cell>
          <cell r="AB17">
            <v>105.58424889953316</v>
          </cell>
          <cell r="AC17">
            <v>106.20100365919157</v>
          </cell>
        </row>
        <row r="18">
          <cell r="W18">
            <v>12.9072369257748</v>
          </cell>
          <cell r="X18">
            <v>14.495064467842898</v>
          </cell>
          <cell r="Y18">
            <v>14.67025229225642</v>
          </cell>
          <cell r="Z18">
            <v>33.009418907583999</v>
          </cell>
          <cell r="AA18">
            <v>63.096227554633579</v>
          </cell>
          <cell r="AB18">
            <v>63.9343667458932</v>
          </cell>
          <cell r="AC18">
            <v>60.998097236590795</v>
          </cell>
        </row>
        <row r="19">
          <cell r="W19">
            <v>1.8972006160862138</v>
          </cell>
          <cell r="X19">
            <v>2.1600582341848962</v>
          </cell>
          <cell r="Y19">
            <v>2.4993923871624415</v>
          </cell>
          <cell r="Z19">
            <v>5.3964266948448509</v>
          </cell>
          <cell r="AA19">
            <v>9.9912678250946243</v>
          </cell>
          <cell r="AB19">
            <v>10.369513624864686</v>
          </cell>
          <cell r="AC19">
            <v>10.929453435162021</v>
          </cell>
        </row>
        <row r="20">
          <cell r="W20">
            <v>11.431428899062048</v>
          </cell>
          <cell r="X20">
            <v>11.571637171913528</v>
          </cell>
          <cell r="Y20">
            <v>12.694416601369902</v>
          </cell>
          <cell r="Z20">
            <v>28.074724523783932</v>
          </cell>
          <cell r="AA20">
            <v>56.332253655157253</v>
          </cell>
          <cell r="AB20">
            <v>59.263968421714388</v>
          </cell>
          <cell r="AC20">
            <v>60.126708220301524</v>
          </cell>
        </row>
        <row r="21">
          <cell r="W21">
            <v>151.92217205621301</v>
          </cell>
          <cell r="X21">
            <v>161.71819054022154</v>
          </cell>
          <cell r="Y21">
            <v>173.59492500216626</v>
          </cell>
          <cell r="Z21">
            <v>394.24364432071525</v>
          </cell>
          <cell r="AA21">
            <v>786.56845690615</v>
          </cell>
          <cell r="AB21">
            <v>812.04793670471065</v>
          </cell>
          <cell r="AC21">
            <v>802.16554832491772</v>
          </cell>
        </row>
        <row r="22">
          <cell r="W22">
            <v>257.25334942017292</v>
          </cell>
          <cell r="X22">
            <v>261.01498341527372</v>
          </cell>
          <cell r="Y22">
            <v>266.27217662803594</v>
          </cell>
          <cell r="Z22">
            <v>521.7809679486918</v>
          </cell>
          <cell r="AA22">
            <v>912.02393074246697</v>
          </cell>
          <cell r="AB22">
            <v>918.30851564427019</v>
          </cell>
          <cell r="AC22">
            <v>858.87237595976592</v>
          </cell>
        </row>
        <row r="23">
          <cell r="W23">
            <v>19.381595127739899</v>
          </cell>
          <cell r="X23">
            <v>22.329345571936894</v>
          </cell>
          <cell r="Y23">
            <v>23.53318989398964</v>
          </cell>
          <cell r="Z23">
            <v>51.117431533221925</v>
          </cell>
          <cell r="AA23">
            <v>95.63792054745916</v>
          </cell>
          <cell r="AB23">
            <v>97.054429692056061</v>
          </cell>
          <cell r="AC23">
            <v>97.155363644457054</v>
          </cell>
        </row>
        <row r="24">
          <cell r="W24">
            <v>16.453176806585635</v>
          </cell>
          <cell r="X24">
            <v>17.246605377902483</v>
          </cell>
          <cell r="Y24">
            <v>20.201116757668206</v>
          </cell>
          <cell r="Z24">
            <v>48.30209941402078</v>
          </cell>
          <cell r="AA24">
            <v>97.361528080651325</v>
          </cell>
          <cell r="AB24">
            <v>108.89380528025124</v>
          </cell>
          <cell r="AC24">
            <v>105.4984306936266</v>
          </cell>
        </row>
        <row r="25">
          <cell r="W25">
            <v>0.97095302763362634</v>
          </cell>
          <cell r="X25">
            <v>1.1587733039012262</v>
          </cell>
          <cell r="Y25">
            <v>1.3647170834843956</v>
          </cell>
          <cell r="Z25">
            <v>3.1696467237001555</v>
          </cell>
          <cell r="AA25">
            <v>6.3855452400514006</v>
          </cell>
          <cell r="AB25">
            <v>6.9818619324600917</v>
          </cell>
          <cell r="AC25">
            <v>6.6466963475465546</v>
          </cell>
        </row>
        <row r="26">
          <cell r="W26">
            <v>11.067841253643573</v>
          </cell>
          <cell r="X26">
            <v>11.139603689307915</v>
          </cell>
          <cell r="Y26">
            <v>13.81078466504502</v>
          </cell>
          <cell r="Z26">
            <v>29.090584362247739</v>
          </cell>
          <cell r="AA26">
            <v>54.16384225794539</v>
          </cell>
          <cell r="AB26">
            <v>53.383808778656864</v>
          </cell>
          <cell r="AC26">
            <v>56.974023609169492</v>
          </cell>
        </row>
        <row r="27">
          <cell r="W27">
            <v>121.99713157810578</v>
          </cell>
          <cell r="X27">
            <v>136.21448326825896</v>
          </cell>
          <cell r="Y27">
            <v>158.90869491649622</v>
          </cell>
          <cell r="Z27">
            <v>324.33088783688828</v>
          </cell>
          <cell r="AA27">
            <v>614.98614275390764</v>
          </cell>
          <cell r="AB27">
            <v>595.47301056261938</v>
          </cell>
          <cell r="AC27">
            <v>650.39077402404178</v>
          </cell>
        </row>
        <row r="28">
          <cell r="W28">
            <v>2.4231787799397582</v>
          </cell>
          <cell r="X28">
            <v>2.6405130175878657</v>
          </cell>
          <cell r="Y28">
            <v>3.0603045564281213</v>
          </cell>
          <cell r="Z28">
            <v>6.8519603940931137</v>
          </cell>
          <cell r="AA28">
            <v>12.882569411622677</v>
          </cell>
          <cell r="AB28">
            <v>12.978997773648713</v>
          </cell>
          <cell r="AC28">
            <v>13.213268091662233</v>
          </cell>
        </row>
        <row r="29">
          <cell r="W29">
            <v>3.8018176856453403</v>
          </cell>
          <cell r="X29">
            <v>4.3886329395950661</v>
          </cell>
          <cell r="Y29">
            <v>4.9104913366104119</v>
          </cell>
          <cell r="Z29">
            <v>10.939586481246186</v>
          </cell>
          <cell r="AA29">
            <v>20.570312326011738</v>
          </cell>
          <cell r="AB29">
            <v>22.601363615705811</v>
          </cell>
          <cell r="AC29">
            <v>24.025791750515712</v>
          </cell>
        </row>
        <row r="30">
          <cell r="W30">
            <v>1.4006630415394044</v>
          </cell>
          <cell r="X30">
            <v>1.6938811765630746</v>
          </cell>
          <cell r="Y30">
            <v>2.0101837992533409</v>
          </cell>
          <cell r="Z30">
            <v>4.2291409807285216</v>
          </cell>
          <cell r="AA30">
            <v>8.1971733843409531</v>
          </cell>
          <cell r="AB30">
            <v>8.1070293930518158</v>
          </cell>
          <cell r="AC30">
            <v>8.4477789309289868</v>
          </cell>
        </row>
        <row r="31">
          <cell r="W31">
            <v>0.90218560701617678</v>
          </cell>
          <cell r="X31">
            <v>1.0189134851585357</v>
          </cell>
          <cell r="Y31">
            <v>1.1734187077414535</v>
          </cell>
          <cell r="Z31">
            <v>2.3764929804005632</v>
          </cell>
          <cell r="AA31">
            <v>4.4857986749847898</v>
          </cell>
          <cell r="AB31">
            <v>4.7994877941016867</v>
          </cell>
          <cell r="AC31">
            <v>4.8957817444411251</v>
          </cell>
        </row>
        <row r="32">
          <cell r="W32">
            <v>48.965489614221816</v>
          </cell>
          <cell r="X32">
            <v>60.154451178941535</v>
          </cell>
          <cell r="Y32">
            <v>69.487121580916849</v>
          </cell>
          <cell r="Z32">
            <v>150.96815933067947</v>
          </cell>
          <cell r="AA32">
            <v>288.70298796997173</v>
          </cell>
          <cell r="AB32">
            <v>282.06994785948223</v>
          </cell>
          <cell r="AC32">
            <v>283.86426320931793</v>
          </cell>
        </row>
        <row r="33">
          <cell r="W33">
            <v>19.563339922509606</v>
          </cell>
          <cell r="X33">
            <v>21.268494311107126</v>
          </cell>
          <cell r="Y33">
            <v>26.437215077297004</v>
          </cell>
          <cell r="Z33">
            <v>54.934702732559813</v>
          </cell>
          <cell r="AA33">
            <v>105.68544971981237</v>
          </cell>
          <cell r="AB33">
            <v>115.19253945677393</v>
          </cell>
          <cell r="AC33">
            <v>119.07096719694378</v>
          </cell>
        </row>
        <row r="34">
          <cell r="W34">
            <v>69.024005837846957</v>
          </cell>
          <cell r="X34">
            <v>74.351734996808858</v>
          </cell>
          <cell r="Y34">
            <v>83.156518529709572</v>
          </cell>
          <cell r="Z34">
            <v>176.27223990445535</v>
          </cell>
          <cell r="AA34">
            <v>323.72644535303891</v>
          </cell>
          <cell r="AB34">
            <v>345.44266456887499</v>
          </cell>
          <cell r="AC34">
            <v>356.15292434583074</v>
          </cell>
        </row>
        <row r="35">
          <cell r="W35">
            <v>17.808576017472546</v>
          </cell>
          <cell r="X35">
            <v>19.363884792776531</v>
          </cell>
          <cell r="Y35">
            <v>21.002903747468984</v>
          </cell>
          <cell r="Z35">
            <v>49.14291096350378</v>
          </cell>
          <cell r="AA35">
            <v>97.813548740984416</v>
          </cell>
          <cell r="AB35">
            <v>96.526960648531215</v>
          </cell>
          <cell r="AC35">
            <v>96.524206663697143</v>
          </cell>
        </row>
        <row r="36">
          <cell r="W36">
            <v>21.960333425865983</v>
          </cell>
          <cell r="X36">
            <v>24.511164407309344</v>
          </cell>
          <cell r="Y36">
            <v>28.605765295261627</v>
          </cell>
          <cell r="Z36">
            <v>63.760953424505914</v>
          </cell>
          <cell r="AA36">
            <v>122.3698617086359</v>
          </cell>
          <cell r="AB36">
            <v>129.34856212499005</v>
          </cell>
          <cell r="AC36">
            <v>127.35376982796487</v>
          </cell>
        </row>
        <row r="37">
          <cell r="W37">
            <v>12.302951545754919</v>
          </cell>
          <cell r="X37">
            <v>13.761205255328186</v>
          </cell>
          <cell r="Y37">
            <v>15.432213228649305</v>
          </cell>
          <cell r="Z37">
            <v>32.719441936573816</v>
          </cell>
          <cell r="AA37">
            <v>62.674004326074616</v>
          </cell>
          <cell r="AB37">
            <v>63.098895604771464</v>
          </cell>
          <cell r="AC37">
            <v>66.102984173581945</v>
          </cell>
        </row>
        <row r="38">
          <cell r="W38">
            <v>4.4775832790871855</v>
          </cell>
          <cell r="X38">
            <v>4.757030631699835</v>
          </cell>
          <cell r="Y38">
            <v>5.1082243069529394</v>
          </cell>
          <cell r="Z38">
            <v>11.821586411968269</v>
          </cell>
          <cell r="AA38">
            <v>23.836110507754846</v>
          </cell>
          <cell r="AB38">
            <v>25.688195227690766</v>
          </cell>
          <cell r="AC38">
            <v>24.586824838605278</v>
          </cell>
        </row>
        <row r="39">
          <cell r="W39">
            <v>114.93755116948688</v>
          </cell>
          <cell r="X39">
            <v>127.39570408069552</v>
          </cell>
          <cell r="Y39">
            <v>119.60848607722508</v>
          </cell>
          <cell r="Z39">
            <v>262.14652528957964</v>
          </cell>
          <cell r="AA39">
            <v>503.84378479719027</v>
          </cell>
          <cell r="AB39">
            <v>532.89812439726677</v>
          </cell>
          <cell r="AC39">
            <v>526.43268996972677</v>
          </cell>
        </row>
        <row r="40">
          <cell r="W40">
            <v>24.414779540420657</v>
          </cell>
          <cell r="X40">
            <v>27.461941693705217</v>
          </cell>
          <cell r="Y40">
            <v>29.984842612185115</v>
          </cell>
          <cell r="Z40">
            <v>66.652619350066558</v>
          </cell>
          <cell r="AA40">
            <v>128.09581068642811</v>
          </cell>
          <cell r="AB40">
            <v>126.99992567548406</v>
          </cell>
          <cell r="AC40">
            <v>128.24710435125979</v>
          </cell>
        </row>
        <row r="41">
          <cell r="W41">
            <v>25.258218778668429</v>
          </cell>
          <cell r="X41">
            <v>28.97192048270789</v>
          </cell>
          <cell r="Y41">
            <v>33.287441103368927</v>
          </cell>
          <cell r="Z41">
            <v>74.475695818000631</v>
          </cell>
          <cell r="AA41">
            <v>158.37446560520991</v>
          </cell>
          <cell r="AB41">
            <v>162.68084895865894</v>
          </cell>
          <cell r="AC41">
            <v>163.68168637580149</v>
          </cell>
        </row>
        <row r="42">
          <cell r="W42">
            <v>218.18963390006218</v>
          </cell>
          <cell r="X42">
            <v>227.09648705271917</v>
          </cell>
          <cell r="Y42">
            <v>232.88996846056375</v>
          </cell>
          <cell r="Z42">
            <v>487.453686893042</v>
          </cell>
          <cell r="AA42">
            <v>846.03037527362289</v>
          </cell>
          <cell r="AB42">
            <v>737.93378953029674</v>
          </cell>
          <cell r="AC42">
            <v>737.02310047220078</v>
          </cell>
        </row>
      </sheetData>
      <sheetData sheetId="7"/>
      <sheetData sheetId="8"/>
      <sheetData sheetId="9"/>
      <sheetData sheetId="10">
        <row r="12">
          <cell r="G12">
            <v>185.5688376744418</v>
          </cell>
          <cell r="H12">
            <v>204.12572144188599</v>
          </cell>
          <cell r="I12">
            <v>224.53829358607459</v>
          </cell>
          <cell r="J12">
            <v>249.23750588054281</v>
          </cell>
          <cell r="K12">
            <v>306.56213223306764</v>
          </cell>
          <cell r="L12">
            <v>242.18408446412346</v>
          </cell>
          <cell r="M12">
            <v>331.79219571584918</v>
          </cell>
          <cell r="N12">
            <v>202.393239386668</v>
          </cell>
          <cell r="O12">
            <v>186.20178023573456</v>
          </cell>
          <cell r="P12">
            <v>145.23738858387296</v>
          </cell>
          <cell r="Q12">
            <v>88.594807036162493</v>
          </cell>
          <cell r="R12">
            <v>129.34841827279723</v>
          </cell>
          <cell r="S12">
            <v>112.16237333617754</v>
          </cell>
          <cell r="T12">
            <v>91.444967427302586</v>
          </cell>
          <cell r="U12">
            <v>79.897136107150914</v>
          </cell>
          <cell r="V12">
            <v>71.589792103486431</v>
          </cell>
          <cell r="W12">
            <v>60.652387297748128</v>
          </cell>
          <cell r="X12">
            <v>40.941048792697501</v>
          </cell>
          <cell r="Y12">
            <v>41.305979632358039</v>
          </cell>
          <cell r="Z12">
            <v>39.643178075182085</v>
          </cell>
          <cell r="AA12">
            <v>33.553239566839842</v>
          </cell>
          <cell r="AB12">
            <v>31.922799999999999</v>
          </cell>
        </row>
        <row r="13">
          <cell r="G13">
            <v>225.98650511520319</v>
          </cell>
          <cell r="H13">
            <v>248.58515562672352</v>
          </cell>
          <cell r="I13">
            <v>273.4436711893959</v>
          </cell>
          <cell r="J13">
            <v>303.52247502022948</v>
          </cell>
          <cell r="K13">
            <v>373.33264427488223</v>
          </cell>
          <cell r="L13">
            <v>294.93278897715697</v>
          </cell>
          <cell r="M13">
            <v>404.05792089870511</v>
          </cell>
          <cell r="N13">
            <v>246.4753317482101</v>
          </cell>
          <cell r="O13">
            <v>226.7573052083533</v>
          </cell>
          <cell r="P13">
            <v>176.87069806251557</v>
          </cell>
          <cell r="Q13">
            <v>107.8911258181345</v>
          </cell>
          <cell r="R13">
            <v>157.52104369447636</v>
          </cell>
          <cell r="S13">
            <v>128.5112882474094</v>
          </cell>
          <cell r="T13">
            <v>103.34575514558135</v>
          </cell>
          <cell r="U13">
            <v>82.543695797515198</v>
          </cell>
          <cell r="V13">
            <v>71.884337625889728</v>
          </cell>
          <cell r="W13">
            <v>59.067175297983503</v>
          </cell>
          <cell r="X13">
            <v>41.289369224285473</v>
          </cell>
          <cell r="Y13">
            <v>37.292891159854719</v>
          </cell>
          <cell r="Z13">
            <v>37.252070357814709</v>
          </cell>
          <cell r="AA13">
            <v>29.662470229429701</v>
          </cell>
          <cell r="AB13">
            <v>32.442799999999998</v>
          </cell>
        </row>
        <row r="14">
          <cell r="G14">
            <v>32.041713063368952</v>
          </cell>
          <cell r="H14">
            <v>35.245884369705848</v>
          </cell>
          <cell r="I14">
            <v>38.770472806676437</v>
          </cell>
          <cell r="J14">
            <v>43.035224815410849</v>
          </cell>
          <cell r="K14">
            <v>52.933326522955348</v>
          </cell>
          <cell r="L14">
            <v>41.817327953134729</v>
          </cell>
          <cell r="M14">
            <v>57.289739295794583</v>
          </cell>
          <cell r="N14">
            <v>34.946740970434696</v>
          </cell>
          <cell r="O14">
            <v>32.151001692799923</v>
          </cell>
          <cell r="P14">
            <v>25.077781320383941</v>
          </cell>
          <cell r="Q14">
            <v>15.297446605434203</v>
          </cell>
          <cell r="R14">
            <v>22.334272043933936</v>
          </cell>
          <cell r="S14">
            <v>18.176336076153845</v>
          </cell>
          <cell r="T14">
            <v>15.908384773433054</v>
          </cell>
          <cell r="U14">
            <v>14.272121727187612</v>
          </cell>
          <cell r="V14">
            <v>11.964979543512086</v>
          </cell>
          <cell r="W14">
            <v>9.6620243126472474</v>
          </cell>
          <cell r="X14">
            <v>7.0310981859157256</v>
          </cell>
          <cell r="Y14">
            <v>5.2301005894918209</v>
          </cell>
          <cell r="Z14">
            <v>6.4828099532720218</v>
          </cell>
          <cell r="AA14">
            <v>4.9692963848982208</v>
          </cell>
          <cell r="AB14">
            <v>5.2103999999999999</v>
          </cell>
        </row>
        <row r="15">
          <cell r="G15">
            <v>17.034483800708362</v>
          </cell>
          <cell r="H15">
            <v>18.7379321807792</v>
          </cell>
          <cell r="I15">
            <v>20.611725398857121</v>
          </cell>
          <cell r="J15">
            <v>22.879015192731408</v>
          </cell>
          <cell r="K15">
            <v>28.141188687059632</v>
          </cell>
          <cell r="L15">
            <v>22.231539062777109</v>
          </cell>
          <cell r="M15">
            <v>30.457208516004641</v>
          </cell>
          <cell r="N15">
            <v>18.578897194762831</v>
          </cell>
          <cell r="O15">
            <v>17.092585419181805</v>
          </cell>
          <cell r="P15">
            <v>13.332216626961809</v>
          </cell>
          <cell r="Q15">
            <v>8.1326521424467035</v>
          </cell>
          <cell r="R15">
            <v>11.873672127972187</v>
          </cell>
          <cell r="S15">
            <v>12.274804428045584</v>
          </cell>
          <cell r="T15">
            <v>9.248481653069101</v>
          </cell>
          <cell r="U15">
            <v>6.7841455333343852</v>
          </cell>
          <cell r="V15">
            <v>4.1877428402292303</v>
          </cell>
          <cell r="W15">
            <v>5.0886661379942169</v>
          </cell>
          <cell r="X15">
            <v>4.9002009442946406</v>
          </cell>
          <cell r="Y15">
            <v>5.1088228946630245</v>
          </cell>
          <cell r="Z15">
            <v>6.2350592544208618</v>
          </cell>
          <cell r="AA15">
            <v>5.5613827626733281</v>
          </cell>
          <cell r="AB15">
            <v>5.4547999999999996</v>
          </cell>
        </row>
        <row r="16">
          <cell r="G16">
            <v>14.151756602987955</v>
          </cell>
          <cell r="H16">
            <v>15.566932263286752</v>
          </cell>
          <cell r="I16">
            <v>17.123625489615428</v>
          </cell>
          <cell r="J16">
            <v>19.007224293473126</v>
          </cell>
          <cell r="K16">
            <v>23.378885880971946</v>
          </cell>
          <cell r="L16">
            <v>18.469319845967838</v>
          </cell>
          <cell r="M16">
            <v>25.302968188975942</v>
          </cell>
          <cell r="N16">
            <v>15.434810595275325</v>
          </cell>
          <cell r="O16">
            <v>14.200025747653299</v>
          </cell>
          <cell r="P16">
            <v>11.076020083169574</v>
          </cell>
          <cell r="Q16">
            <v>6.7563722507334401</v>
          </cell>
          <cell r="R16">
            <v>9.8643034860708223</v>
          </cell>
          <cell r="S16">
            <v>7.7849054632147512</v>
          </cell>
          <cell r="T16">
            <v>4.7043702092190509</v>
          </cell>
          <cell r="U16">
            <v>3.714661819404995</v>
          </cell>
          <cell r="V16">
            <v>3.2431391920572237</v>
          </cell>
          <cell r="W16">
            <v>2.7182495066247592</v>
          </cell>
          <cell r="X16">
            <v>2.0101176408814281</v>
          </cell>
          <cell r="Y16">
            <v>1.5311308972135476</v>
          </cell>
          <cell r="Z16">
            <v>1.2043436749709171</v>
          </cell>
          <cell r="AA16">
            <v>1.0731565597173818</v>
          </cell>
          <cell r="AB16">
            <v>1.0244</v>
          </cell>
        </row>
        <row r="17">
          <cell r="G17">
            <v>173.85710270826061</v>
          </cell>
          <cell r="H17">
            <v>191.24281297908669</v>
          </cell>
          <cell r="I17">
            <v>210.36709427699537</v>
          </cell>
          <cell r="J17">
            <v>233.50747464746487</v>
          </cell>
          <cell r="K17">
            <v>287.21419381638179</v>
          </cell>
          <cell r="L17">
            <v>226.89921311494163</v>
          </cell>
          <cell r="M17">
            <v>310.85192196747005</v>
          </cell>
          <cell r="N17">
            <v>189.61967240015673</v>
          </cell>
          <cell r="O17">
            <v>174.4500986081442</v>
          </cell>
          <cell r="P17">
            <v>136.07107691435249</v>
          </cell>
          <cell r="Q17">
            <v>83.003356917755013</v>
          </cell>
          <cell r="R17">
            <v>121.18490109992231</v>
          </cell>
          <cell r="S17">
            <v>112.81248626530277</v>
          </cell>
          <cell r="T17">
            <v>86.262452737478199</v>
          </cell>
          <cell r="U17">
            <v>77.636432025564389</v>
          </cell>
          <cell r="V17">
            <v>62.422557750033455</v>
          </cell>
          <cell r="W17">
            <v>52.136283191044548</v>
          </cell>
          <cell r="X17">
            <v>35.060592671854614</v>
          </cell>
          <cell r="Y17">
            <v>30.683256791685348</v>
          </cell>
          <cell r="Z17">
            <v>29.544270838000841</v>
          </cell>
          <cell r="AA17">
            <v>26.236827615159438</v>
          </cell>
          <cell r="AB17">
            <v>27.071199999999997</v>
          </cell>
        </row>
        <row r="18">
          <cell r="G18">
            <v>173.66197689152855</v>
          </cell>
          <cell r="H18">
            <v>191.02817458068142</v>
          </cell>
          <cell r="I18">
            <v>210.13099203874958</v>
          </cell>
          <cell r="J18">
            <v>233.24540116301205</v>
          </cell>
          <cell r="K18">
            <v>286.89184343050482</v>
          </cell>
          <cell r="L18">
            <v>226.64455631009884</v>
          </cell>
          <cell r="M18">
            <v>310.50304214483543</v>
          </cell>
          <cell r="N18">
            <v>189.40685570834961</v>
          </cell>
          <cell r="O18">
            <v>174.25430725168164</v>
          </cell>
          <cell r="P18">
            <v>135.91835965631168</v>
          </cell>
          <cell r="Q18">
            <v>82.91019939035013</v>
          </cell>
          <cell r="R18">
            <v>121.04889110991118</v>
          </cell>
          <cell r="S18">
            <v>111.76468928584278</v>
          </cell>
          <cell r="T18">
            <v>73.596840635734608</v>
          </cell>
          <cell r="U18">
            <v>68.760345362354556</v>
          </cell>
          <cell r="V18">
            <v>58.07738096844222</v>
          </cell>
          <cell r="W18">
            <v>50.732068990939815</v>
          </cell>
          <cell r="X18">
            <v>31.877187480930804</v>
          </cell>
          <cell r="Y18">
            <v>33.91985527242884</v>
          </cell>
          <cell r="Z18">
            <v>27.761842199043883</v>
          </cell>
          <cell r="AA18">
            <v>26.072946564168113</v>
          </cell>
          <cell r="AB18">
            <v>26.5928</v>
          </cell>
        </row>
        <row r="19">
          <cell r="G19">
            <v>24.499689455481931</v>
          </cell>
          <cell r="H19">
            <v>26.949658401030128</v>
          </cell>
          <cell r="I19">
            <v>29.644624241133144</v>
          </cell>
          <cell r="J19">
            <v>32.905532907657793</v>
          </cell>
          <cell r="K19">
            <v>40.473805476419088</v>
          </cell>
          <cell r="L19">
            <v>31.974306326371078</v>
          </cell>
          <cell r="M19">
            <v>43.804799667128378</v>
          </cell>
          <cell r="N19">
            <v>26.72092779694831</v>
          </cell>
          <cell r="O19">
            <v>24.583253573192447</v>
          </cell>
          <cell r="P19">
            <v>19.174937787090109</v>
          </cell>
          <cell r="Q19">
            <v>11.696712050124965</v>
          </cell>
          <cell r="R19">
            <v>17.077199593182449</v>
          </cell>
          <cell r="S19">
            <v>15.71066340201976</v>
          </cell>
          <cell r="T19">
            <v>10.951336777701854</v>
          </cell>
          <cell r="U19">
            <v>8.7685960806672583</v>
          </cell>
          <cell r="V19">
            <v>7.3049348791968534</v>
          </cell>
          <cell r="W19">
            <v>6.1708128610107087</v>
          </cell>
          <cell r="X19">
            <v>4.2186589115494355</v>
          </cell>
          <cell r="Y19">
            <v>3.6610704126442744</v>
          </cell>
          <cell r="Z19">
            <v>3.2689328320639177</v>
          </cell>
          <cell r="AA19">
            <v>2.8652751495902509</v>
          </cell>
          <cell r="AB19">
            <v>2.7039999999999997</v>
          </cell>
        </row>
        <row r="20">
          <cell r="G20">
            <v>141.87700832385963</v>
          </cell>
          <cell r="H20">
            <v>156.06470915624561</v>
          </cell>
          <cell r="I20">
            <v>171.6711800718702</v>
          </cell>
          <cell r="J20">
            <v>190.55500987977592</v>
          </cell>
          <cell r="K20">
            <v>234.3826621521244</v>
          </cell>
          <cell r="L20">
            <v>185.16230310017829</v>
          </cell>
          <cell r="M20">
            <v>253.67235524724427</v>
          </cell>
          <cell r="N20">
            <v>154.74013670081899</v>
          </cell>
          <cell r="O20">
            <v>142.36092576475349</v>
          </cell>
          <cell r="P20">
            <v>111.04152209650773</v>
          </cell>
          <cell r="Q20">
            <v>67.735328478869718</v>
          </cell>
          <cell r="R20">
            <v>98.893579579149787</v>
          </cell>
          <cell r="S20">
            <v>83.038991607624013</v>
          </cell>
          <cell r="T20">
            <v>63.516047330265209</v>
          </cell>
          <cell r="U20">
            <v>51.829307806540214</v>
          </cell>
          <cell r="V20">
            <v>45.089080806077128</v>
          </cell>
          <cell r="W20">
            <v>38.983047426760763</v>
          </cell>
          <cell r="X20">
            <v>27.434223596579148</v>
          </cell>
          <cell r="Y20">
            <v>26.226301506727101</v>
          </cell>
          <cell r="Z20">
            <v>24.885181306827636</v>
          </cell>
          <cell r="AA20">
            <v>19.168796480469094</v>
          </cell>
          <cell r="AB20">
            <v>21.1432</v>
          </cell>
        </row>
        <row r="21">
          <cell r="G21">
            <v>1591.3998985521803</v>
          </cell>
          <cell r="H21">
            <v>1750.5398884073984</v>
          </cell>
          <cell r="I21">
            <v>1925.5938772481384</v>
          </cell>
          <cell r="J21">
            <v>2137.4092037454338</v>
          </cell>
          <cell r="K21">
            <v>2629.0133206068836</v>
          </cell>
          <cell r="L21">
            <v>2076.9205232794379</v>
          </cell>
          <cell r="M21">
            <v>2845.3811168928301</v>
          </cell>
          <cell r="N21">
            <v>1735.6824813046262</v>
          </cell>
          <cell r="O21">
            <v>1596.8278828002562</v>
          </cell>
          <cell r="P21">
            <v>1245.5257485841998</v>
          </cell>
          <cell r="Q21">
            <v>759.77070663636187</v>
          </cell>
          <cell r="R21">
            <v>1109.2652316890883</v>
          </cell>
          <cell r="S21">
            <v>948.23238466147393</v>
          </cell>
          <cell r="T21">
            <v>731.70206213580502</v>
          </cell>
          <cell r="U21">
            <v>592.59992984022711</v>
          </cell>
          <cell r="V21">
            <v>481</v>
          </cell>
          <cell r="W21">
            <v>249.99999999999997</v>
          </cell>
          <cell r="X21">
            <v>65</v>
          </cell>
          <cell r="Y21">
            <v>49.158479569617008</v>
          </cell>
          <cell r="Z21">
            <v>55.293194833678569</v>
          </cell>
          <cell r="AA21">
            <v>22.172891721201385</v>
          </cell>
          <cell r="AB21">
            <v>0</v>
          </cell>
        </row>
        <row r="22">
          <cell r="G22">
            <v>1922.9864909169112</v>
          </cell>
          <cell r="H22">
            <v>2115.2851400086024</v>
          </cell>
          <cell r="I22">
            <v>2326.8136540094629</v>
          </cell>
          <cell r="J22">
            <v>2582.7631559505039</v>
          </cell>
          <cell r="K22">
            <v>3176.7986818191198</v>
          </cell>
          <cell r="L22">
            <v>2509.6709586371048</v>
          </cell>
          <cell r="M22">
            <v>3438.2492133328342</v>
          </cell>
          <cell r="N22">
            <v>2097.3320201330289</v>
          </cell>
          <cell r="O22">
            <v>1929.5454585223865</v>
          </cell>
          <cell r="P22">
            <v>1505.0454576474615</v>
          </cell>
          <cell r="Q22">
            <v>918.07772916495151</v>
          </cell>
          <cell r="R22">
            <v>1340.3934845808292</v>
          </cell>
          <cell r="S22">
            <v>1073.7033296896825</v>
          </cell>
          <cell r="T22">
            <v>725.1727407704409</v>
          </cell>
          <cell r="U22">
            <v>549.44352242744071</v>
          </cell>
          <cell r="V22">
            <v>473.14876325088335</v>
          </cell>
          <cell r="W22">
            <v>380.45127376802969</v>
          </cell>
          <cell r="X22">
            <v>255.33375088599919</v>
          </cell>
          <cell r="Y22">
            <v>191.29122431442954</v>
          </cell>
          <cell r="Z22">
            <v>147.74185950221178</v>
          </cell>
          <cell r="AA22">
            <v>196.80092330271313</v>
          </cell>
          <cell r="AB22">
            <v>141.37327387503203</v>
          </cell>
        </row>
        <row r="23">
          <cell r="G23">
            <v>94.995463409026584</v>
          </cell>
          <cell r="H23">
            <v>104.49500974992925</v>
          </cell>
          <cell r="I23">
            <v>114.94451072492218</v>
          </cell>
          <cell r="J23">
            <v>127.58840690466363</v>
          </cell>
          <cell r="K23">
            <v>156.93374049273626</v>
          </cell>
          <cell r="L23">
            <v>123.97765498926165</v>
          </cell>
          <cell r="M23">
            <v>169.84938733528847</v>
          </cell>
          <cell r="N23">
            <v>103.60812627452596</v>
          </cell>
          <cell r="O23">
            <v>95.319476172563881</v>
          </cell>
          <cell r="P23">
            <v>74.349191414599829</v>
          </cell>
          <cell r="Q23">
            <v>45.353006762905892</v>
          </cell>
          <cell r="R23">
            <v>66.215389873842597</v>
          </cell>
          <cell r="S23">
            <v>47.946568918791627</v>
          </cell>
          <cell r="T23">
            <v>37.291885724428738</v>
          </cell>
          <cell r="U23">
            <v>30.010557330456141</v>
          </cell>
          <cell r="V23">
            <v>26.370185178135191</v>
          </cell>
          <cell r="W23">
            <v>20.599435834563931</v>
          </cell>
          <cell r="X23">
            <v>14.597077460821358</v>
          </cell>
          <cell r="Y23">
            <v>12.476442855512373</v>
          </cell>
          <cell r="Z23">
            <v>12.373771014844051</v>
          </cell>
          <cell r="AA23">
            <v>9.7799982043209663</v>
          </cell>
          <cell r="AB23">
            <v>14.9344</v>
          </cell>
        </row>
        <row r="24">
          <cell r="G24">
            <v>104.90580094304933</v>
          </cell>
          <cell r="H24">
            <v>115.39638103735427</v>
          </cell>
          <cell r="I24">
            <v>126.93601914108972</v>
          </cell>
          <cell r="J24">
            <v>140.89898124660959</v>
          </cell>
          <cell r="K24">
            <v>173.3057469333298</v>
          </cell>
          <cell r="L24">
            <v>136.91154007733056</v>
          </cell>
          <cell r="M24">
            <v>187.56880990594289</v>
          </cell>
          <cell r="N24">
            <v>114.41697404262516</v>
          </cell>
          <cell r="O24">
            <v>105.26361611921514</v>
          </cell>
          <cell r="P24">
            <v>82.105620572987817</v>
          </cell>
          <cell r="Q24">
            <v>50.084428549522563</v>
          </cell>
          <cell r="R24">
            <v>73.123265682302943</v>
          </cell>
          <cell r="S24">
            <v>47.355157496004772</v>
          </cell>
          <cell r="T24">
            <v>36.368400463578048</v>
          </cell>
          <cell r="U24">
            <v>31.078320578067707</v>
          </cell>
          <cell r="V24">
            <v>28.401083021705006</v>
          </cell>
          <cell r="W24">
            <v>21.694465256663953</v>
          </cell>
          <cell r="X24">
            <v>20.33410849595505</v>
          </cell>
          <cell r="Y24">
            <v>21.541950543964862</v>
          </cell>
          <cell r="Z24">
            <v>20.095334462371873</v>
          </cell>
          <cell r="AA24">
            <v>13.253219188233873</v>
          </cell>
          <cell r="AB24">
            <v>16.499600000000001</v>
          </cell>
        </row>
        <row r="25">
          <cell r="G25">
            <v>9.6176488089246881</v>
          </cell>
          <cell r="H25">
            <v>10.579413689817159</v>
          </cell>
          <cell r="I25">
            <v>11.637355058798876</v>
          </cell>
          <cell r="J25">
            <v>12.917464115266753</v>
          </cell>
          <cell r="K25">
            <v>15.888480861778106</v>
          </cell>
          <cell r="L25">
            <v>12.551899880804704</v>
          </cell>
          <cell r="M25">
            <v>17.196102836702448</v>
          </cell>
          <cell r="N25">
            <v>10.489622730388493</v>
          </cell>
          <cell r="O25">
            <v>9.6504529119574141</v>
          </cell>
          <cell r="P25">
            <v>7.527353271326783</v>
          </cell>
          <cell r="Q25">
            <v>4.5916854955093376</v>
          </cell>
          <cell r="R25">
            <v>6.7038608234436321</v>
          </cell>
          <cell r="S25">
            <v>4.9938056362869814</v>
          </cell>
          <cell r="T25">
            <v>4.8406606548407822</v>
          </cell>
          <cell r="U25">
            <v>3.6071321351590608</v>
          </cell>
          <cell r="V25">
            <v>2.6685053060859194</v>
          </cell>
          <cell r="W25">
            <v>2.8522295770934676</v>
          </cell>
          <cell r="X25">
            <v>2.2749700510748179</v>
          </cell>
          <cell r="Y25">
            <v>1.931347290148574</v>
          </cell>
          <cell r="Z25">
            <v>1.1630518918290571</v>
          </cell>
          <cell r="AA25">
            <v>1.6483261838417715</v>
          </cell>
          <cell r="AB25">
            <v>1.7674799999999997</v>
          </cell>
        </row>
        <row r="26">
          <cell r="G26">
            <v>107.62729259747007</v>
          </cell>
          <cell r="H26">
            <v>118.39002185721709</v>
          </cell>
          <cell r="I26">
            <v>130.22902404293882</v>
          </cell>
          <cell r="J26">
            <v>144.55421668766209</v>
          </cell>
          <cell r="K26">
            <v>177.80168652582438</v>
          </cell>
          <cell r="L26">
            <v>140.46333235540126</v>
          </cell>
          <cell r="M26">
            <v>192.43476532689976</v>
          </cell>
          <cell r="N26">
            <v>117.38520684940886</v>
          </cell>
          <cell r="O26">
            <v>107.99439030145615</v>
          </cell>
          <cell r="P26">
            <v>84.235624435135804</v>
          </cell>
          <cell r="Q26">
            <v>51.383730905432841</v>
          </cell>
          <cell r="R26">
            <v>75.020247121931945</v>
          </cell>
          <cell r="S26">
            <v>58.869575809038679</v>
          </cell>
          <cell r="T26">
            <v>44.952348702477742</v>
          </cell>
          <cell r="U26">
            <v>46.491925297605668</v>
          </cell>
          <cell r="V26">
            <v>42.554394350148911</v>
          </cell>
          <cell r="W26">
            <v>25.353151796386378</v>
          </cell>
          <cell r="X26">
            <v>25.803698986593783</v>
          </cell>
          <cell r="Y26">
            <v>17.706543445004193</v>
          </cell>
          <cell r="Z26">
            <v>18.347315642699801</v>
          </cell>
          <cell r="AA26">
            <v>18.730018182653613</v>
          </cell>
          <cell r="AB26">
            <v>19.198399999999999</v>
          </cell>
        </row>
        <row r="27">
          <cell r="G27">
            <v>1515.154380322663</v>
          </cell>
          <cell r="H27">
            <v>1666.6698183549295</v>
          </cell>
          <cell r="I27">
            <v>1833.3368001904225</v>
          </cell>
          <cell r="J27">
            <v>2035.0038482113691</v>
          </cell>
          <cell r="K27">
            <v>2503.054733299984</v>
          </cell>
          <cell r="L27">
            <v>1977.4132393069876</v>
          </cell>
          <cell r="M27">
            <v>2709.0561378505731</v>
          </cell>
          <cell r="N27">
            <v>1652.5242440888496</v>
          </cell>
          <cell r="O27">
            <v>1520.3223045617417</v>
          </cell>
          <cell r="P27">
            <v>1185.8513975581586</v>
          </cell>
          <cell r="Q27">
            <v>723.36935251047669</v>
          </cell>
          <cell r="R27">
            <v>1056.119254665296</v>
          </cell>
          <cell r="S27">
            <v>888.11251581369856</v>
          </cell>
          <cell r="T27">
            <v>623.50611280906901</v>
          </cell>
          <cell r="U27">
            <v>480.31832489584508</v>
          </cell>
          <cell r="V27">
            <v>386.0928082864973</v>
          </cell>
          <cell r="W27">
            <v>317.58477446703938</v>
          </cell>
          <cell r="X27">
            <v>220.91939981388614</v>
          </cell>
          <cell r="Y27">
            <v>183.68179215041837</v>
          </cell>
          <cell r="Z27">
            <v>177.18368836632388</v>
          </cell>
          <cell r="AA27">
            <v>148.89097284631475</v>
          </cell>
          <cell r="AB27">
            <v>168.25119999999998</v>
          </cell>
        </row>
        <row r="28">
          <cell r="G28">
            <v>59.107050264381705</v>
          </cell>
          <cell r="H28">
            <v>65.017755290819878</v>
          </cell>
          <cell r="I28">
            <v>71.519530819901874</v>
          </cell>
          <cell r="J28">
            <v>79.386679210091089</v>
          </cell>
          <cell r="K28">
            <v>97.645615428412029</v>
          </cell>
          <cell r="L28">
            <v>77.140036188445507</v>
          </cell>
          <cell r="M28">
            <v>105.68184957817036</v>
          </cell>
          <cell r="N28">
            <v>64.465928242683916</v>
          </cell>
          <cell r="O28">
            <v>59.308653983269203</v>
          </cell>
          <cell r="P28">
            <v>46.260750106949978</v>
          </cell>
          <cell r="Q28">
            <v>28.219057565239485</v>
          </cell>
          <cell r="R28">
            <v>41.199824045249649</v>
          </cell>
          <cell r="S28">
            <v>14.56033801064714</v>
          </cell>
          <cell r="T28">
            <v>12.114622727788714</v>
          </cell>
          <cell r="U28">
            <v>10.811581877933282</v>
          </cell>
          <cell r="V28">
            <v>8.0131986945962232</v>
          </cell>
          <cell r="W28">
            <v>5.4799265918600959</v>
          </cell>
          <cell r="X28">
            <v>4.2327901248359749</v>
          </cell>
          <cell r="Y28">
            <v>3.9551157636126169</v>
          </cell>
          <cell r="Z28">
            <v>3.8896102703607864</v>
          </cell>
          <cell r="AA28">
            <v>3.5240452556622794</v>
          </cell>
          <cell r="AB28">
            <v>3.5619999999999998</v>
          </cell>
        </row>
        <row r="29">
          <cell r="G29">
            <v>36.355020591130156</v>
          </cell>
          <cell r="H29">
            <v>39.990522650243179</v>
          </cell>
          <cell r="I29">
            <v>43.989574915267504</v>
          </cell>
          <cell r="J29">
            <v>48.828428155946931</v>
          </cell>
          <cell r="K29">
            <v>60.05896663181472</v>
          </cell>
          <cell r="L29">
            <v>47.446583639133628</v>
          </cell>
          <cell r="M29">
            <v>65.001819585613077</v>
          </cell>
          <cell r="N29">
            <v>39.651109947223979</v>
          </cell>
          <cell r="O29">
            <v>36.479021151446062</v>
          </cell>
          <cell r="P29">
            <v>28.453636498127931</v>
          </cell>
          <cell r="Q29">
            <v>17.356718263858038</v>
          </cell>
          <cell r="R29">
            <v>25.340808665232736</v>
          </cell>
          <cell r="S29">
            <v>23.596108807108276</v>
          </cell>
          <cell r="T29">
            <v>18.681190391254475</v>
          </cell>
          <cell r="U29">
            <v>13.411884253220139</v>
          </cell>
          <cell r="V29">
            <v>11.020454612310761</v>
          </cell>
          <cell r="W29">
            <v>9.631840148694538</v>
          </cell>
          <cell r="X29">
            <v>7.1735490978738117</v>
          </cell>
          <cell r="Y29">
            <v>5.7761382507466204</v>
          </cell>
          <cell r="Z29">
            <v>5.1615761221903567</v>
          </cell>
          <cell r="AA29">
            <v>4.3190586664487727</v>
          </cell>
          <cell r="AB29">
            <v>4.8308</v>
          </cell>
        </row>
        <row r="30">
          <cell r="G30">
            <v>9.381443872880622</v>
          </cell>
          <cell r="H30">
            <v>10.319588260168684</v>
          </cell>
          <cell r="I30">
            <v>11.351547086185553</v>
          </cell>
          <cell r="J30">
            <v>12.600217265665965</v>
          </cell>
          <cell r="K30">
            <v>15.498267236769136</v>
          </cell>
          <cell r="L30">
            <v>12.243631117047618</v>
          </cell>
          <cell r="M30">
            <v>16.773774630355238</v>
          </cell>
          <cell r="N30">
            <v>10.232002524516695</v>
          </cell>
          <cell r="O30">
            <v>9.4134423225553601</v>
          </cell>
          <cell r="P30">
            <v>7.3424850115931815</v>
          </cell>
          <cell r="Q30">
            <v>4.4789158570718408</v>
          </cell>
          <cell r="R30">
            <v>6.5392171513248876</v>
          </cell>
          <cell r="S30">
            <v>5.6334955425666431</v>
          </cell>
          <cell r="T30">
            <v>4.2907992018151786</v>
          </cell>
          <cell r="U30">
            <v>3.3451507226326029</v>
          </cell>
          <cell r="V30">
            <v>2.7078637914264196</v>
          </cell>
          <cell r="W30">
            <v>2.5250090203718139</v>
          </cell>
          <cell r="X30">
            <v>1.7340499820479274</v>
          </cell>
          <cell r="Y30">
            <v>1.5841898887011456</v>
          </cell>
          <cell r="Z30">
            <v>1.6654352533883539</v>
          </cell>
          <cell r="AA30">
            <v>1.3797727196366336</v>
          </cell>
          <cell r="AB30">
            <v>1.482</v>
          </cell>
        </row>
        <row r="31">
          <cell r="G31">
            <v>4.4832723839146533</v>
          </cell>
          <cell r="H31">
            <v>4.9315996223061189</v>
          </cell>
          <cell r="I31">
            <v>5.4247595845367309</v>
          </cell>
          <cell r="J31">
            <v>6.0214831388357721</v>
          </cell>
          <cell r="K31">
            <v>7.4064242607679995</v>
          </cell>
          <cell r="L31">
            <v>5.8510751660067202</v>
          </cell>
          <cell r="M31">
            <v>8.0159729774292074</v>
          </cell>
          <cell r="N31">
            <v>4.8897435162318166</v>
          </cell>
          <cell r="O31">
            <v>4.4985640349332714</v>
          </cell>
          <cell r="P31">
            <v>3.5088799472479519</v>
          </cell>
          <cell r="Q31">
            <v>2.1404167678212507</v>
          </cell>
          <cell r="R31">
            <v>3.1250084810190257</v>
          </cell>
          <cell r="S31">
            <v>3.1462484211217134</v>
          </cell>
          <cell r="T31">
            <v>2.090883422658897</v>
          </cell>
          <cell r="U31">
            <v>2.0068949250627512</v>
          </cell>
          <cell r="V31">
            <v>1.1634368266651887</v>
          </cell>
          <cell r="W31">
            <v>0.97135551089813665</v>
          </cell>
          <cell r="X31">
            <v>0.587506486455044</v>
          </cell>
          <cell r="Y31">
            <v>0.61017840210737906</v>
          </cell>
          <cell r="Z31">
            <v>1.1809449978571964</v>
          </cell>
          <cell r="AA31">
            <v>0.75649607731801638</v>
          </cell>
          <cell r="AB31">
            <v>0.8528</v>
          </cell>
        </row>
        <row r="32">
          <cell r="G32">
            <v>399.34038861189168</v>
          </cell>
          <cell r="H32">
            <v>439.27442747308089</v>
          </cell>
          <cell r="I32">
            <v>483.20187022038903</v>
          </cell>
          <cell r="J32">
            <v>536.35407594463186</v>
          </cell>
          <cell r="K32">
            <v>659.71551341189718</v>
          </cell>
          <cell r="L32">
            <v>521.17525559539877</v>
          </cell>
          <cell r="M32">
            <v>714.01010016569637</v>
          </cell>
          <cell r="N32">
            <v>435.54616110107474</v>
          </cell>
          <cell r="O32">
            <v>400.70246821298878</v>
          </cell>
          <cell r="P32">
            <v>312.54792520613125</v>
          </cell>
          <cell r="Q32">
            <v>190.65423437574006</v>
          </cell>
          <cell r="R32">
            <v>278.3551821885805</v>
          </cell>
          <cell r="S32">
            <v>224.01216340661361</v>
          </cell>
          <cell r="T32">
            <v>159.53031643550517</v>
          </cell>
          <cell r="U32">
            <v>150.48290538926446</v>
          </cell>
          <cell r="V32">
            <v>130.67017133046096</v>
          </cell>
          <cell r="W32">
            <v>113.11009795339045</v>
          </cell>
          <cell r="X32">
            <v>76.695046469681955</v>
          </cell>
          <cell r="Y32">
            <v>72.615019778741512</v>
          </cell>
          <cell r="Z32">
            <v>60.28600338711562</v>
          </cell>
          <cell r="AA32">
            <v>57.569827267597475</v>
          </cell>
          <cell r="AB32">
            <v>61.729199999999999</v>
          </cell>
        </row>
        <row r="33">
          <cell r="G33">
            <v>141.24952477636865</v>
          </cell>
          <cell r="H33">
            <v>155.37447725400551</v>
          </cell>
          <cell r="I33">
            <v>170.91192497940608</v>
          </cell>
          <cell r="J33">
            <v>189.71223672714078</v>
          </cell>
          <cell r="K33">
            <v>233.34605117438315</v>
          </cell>
          <cell r="L33">
            <v>184.3433804277627</v>
          </cell>
          <cell r="M33">
            <v>252.5504311860349</v>
          </cell>
          <cell r="N33">
            <v>154.05576302348129</v>
          </cell>
          <cell r="O33">
            <v>141.7313019816028</v>
          </cell>
          <cell r="P33">
            <v>110.5504155456502</v>
          </cell>
          <cell r="Q33">
            <v>67.435753482846621</v>
          </cell>
          <cell r="R33">
            <v>98.456200084956066</v>
          </cell>
          <cell r="S33">
            <v>81.047504163545824</v>
          </cell>
          <cell r="T33">
            <v>68.685684922813621</v>
          </cell>
          <cell r="U33">
            <v>60.699529214245722</v>
          </cell>
          <cell r="V33">
            <v>30.935769477633226</v>
          </cell>
          <cell r="W33">
            <v>28.728418956271149</v>
          </cell>
          <cell r="X33">
            <v>31.048984504430301</v>
          </cell>
          <cell r="Y33">
            <v>23.664310203468787</v>
          </cell>
          <cell r="Z33">
            <v>30.053536163417114</v>
          </cell>
          <cell r="AA33">
            <v>18.640147928884179</v>
          </cell>
          <cell r="AB33">
            <v>18.355999999999998</v>
          </cell>
        </row>
        <row r="34">
          <cell r="G34">
            <v>513.3862936018636</v>
          </cell>
          <cell r="H34">
            <v>564.72492296204996</v>
          </cell>
          <cell r="I34">
            <v>621.19741525825498</v>
          </cell>
          <cell r="J34">
            <v>689.52913093666314</v>
          </cell>
          <cell r="K34">
            <v>848.12083105209558</v>
          </cell>
          <cell r="L34">
            <v>670.01545653115556</v>
          </cell>
          <cell r="M34">
            <v>917.92117544768314</v>
          </cell>
          <cell r="N34">
            <v>559.93191702308673</v>
          </cell>
          <cell r="O34">
            <v>515.13736366123976</v>
          </cell>
          <cell r="P34">
            <v>401.80714365576705</v>
          </cell>
          <cell r="Q34">
            <v>245.10235763001791</v>
          </cell>
          <cell r="R34">
            <v>357.84944213982612</v>
          </cell>
          <cell r="S34">
            <v>319.81477908764788</v>
          </cell>
          <cell r="T34">
            <v>264.68544473847845</v>
          </cell>
          <cell r="U34">
            <v>230.68049898505018</v>
          </cell>
          <cell r="V34">
            <v>193.7067214518062</v>
          </cell>
          <cell r="W34">
            <v>165.06602335726558</v>
          </cell>
          <cell r="X34">
            <v>115.82763710933071</v>
          </cell>
          <cell r="Y34">
            <v>101.10011835165493</v>
          </cell>
          <cell r="Z34">
            <v>133.51009882534737</v>
          </cell>
          <cell r="AA34">
            <v>103.38779723346224</v>
          </cell>
          <cell r="AB34">
            <v>108.39919999999999</v>
          </cell>
        </row>
        <row r="35">
          <cell r="G35">
            <v>87.293128538024405</v>
          </cell>
          <cell r="H35">
            <v>96.02244139182686</v>
          </cell>
          <cell r="I35">
            <v>105.62468553100956</v>
          </cell>
          <cell r="J35">
            <v>117.24340093942062</v>
          </cell>
          <cell r="K35">
            <v>144.20938315548736</v>
          </cell>
          <cell r="L35">
            <v>113.92541269283501</v>
          </cell>
          <cell r="M35">
            <v>156.07781538918397</v>
          </cell>
          <cell r="N35">
            <v>95.207467387402218</v>
          </cell>
          <cell r="O35">
            <v>87.590869996410049</v>
          </cell>
          <cell r="P35">
            <v>68.320878597199837</v>
          </cell>
          <cell r="Q35">
            <v>41.675735944291901</v>
          </cell>
          <cell r="R35">
            <v>60.84657447866617</v>
          </cell>
          <cell r="S35">
            <v>52.212274675902741</v>
          </cell>
          <cell r="T35">
            <v>40.576485463912455</v>
          </cell>
          <cell r="U35">
            <v>35.582550059563637</v>
          </cell>
          <cell r="V35">
            <v>24.355030728701578</v>
          </cell>
          <cell r="W35">
            <v>22.905438970515743</v>
          </cell>
          <cell r="X35">
            <v>19.33336323268361</v>
          </cell>
          <cell r="Y35">
            <v>18.616126156220162</v>
          </cell>
          <cell r="Z35">
            <v>17.796758534141667</v>
          </cell>
          <cell r="AA35">
            <v>12.856732774545184</v>
          </cell>
          <cell r="AB35">
            <v>14.923999999999999</v>
          </cell>
        </row>
        <row r="36">
          <cell r="G36">
            <v>138.45768513012615</v>
          </cell>
          <cell r="H36">
            <v>152.30345364313877</v>
          </cell>
          <cell r="I36">
            <v>167.53379900745264</v>
          </cell>
          <cell r="J36">
            <v>185.96251689827244</v>
          </cell>
          <cell r="K36">
            <v>228.7338957848751</v>
          </cell>
          <cell r="L36">
            <v>180.69977767005133</v>
          </cell>
          <cell r="M36">
            <v>247.55869540797033</v>
          </cell>
          <cell r="N36">
            <v>151.0108041988619</v>
          </cell>
          <cell r="O36">
            <v>138.92993986295295</v>
          </cell>
          <cell r="P36">
            <v>108.36535309310331</v>
          </cell>
          <cell r="Q36">
            <v>66.102865386793013</v>
          </cell>
          <cell r="R36">
            <v>96.510183464717798</v>
          </cell>
          <cell r="S36">
            <v>82.663626398467457</v>
          </cell>
          <cell r="T36">
            <v>40.816638628439023</v>
          </cell>
          <cell r="U36">
            <v>33.959829370034086</v>
          </cell>
          <cell r="V36">
            <v>41.657020884385503</v>
          </cell>
          <cell r="W36">
            <v>30.145515855459411</v>
          </cell>
          <cell r="X36">
            <v>31.27328947723252</v>
          </cell>
          <cell r="Y36">
            <v>21.238756306892871</v>
          </cell>
          <cell r="Z36">
            <v>29.427277452432236</v>
          </cell>
          <cell r="AA36">
            <v>26.242114100675284</v>
          </cell>
          <cell r="AB36">
            <v>35.744799999999998</v>
          </cell>
        </row>
        <row r="37">
          <cell r="G37">
            <v>50.321921157214071</v>
          </cell>
          <cell r="H37">
            <v>55.354113272935486</v>
          </cell>
          <cell r="I37">
            <v>60.889524600229038</v>
          </cell>
          <cell r="J37">
            <v>67.587372306254238</v>
          </cell>
          <cell r="K37">
            <v>83.13246793669272</v>
          </cell>
          <cell r="L37">
            <v>65.674649669987247</v>
          </cell>
          <cell r="M37">
            <v>89.974270047882541</v>
          </cell>
          <cell r="N37">
            <v>54.884304729208345</v>
          </cell>
          <cell r="O37">
            <v>50.493560350871682</v>
          </cell>
          <cell r="P37">
            <v>39.384977073679913</v>
          </cell>
          <cell r="Q37">
            <v>24.024836014944746</v>
          </cell>
          <cell r="R37">
            <v>35.076260581819326</v>
          </cell>
          <cell r="S37">
            <v>30.17405218300291</v>
          </cell>
          <cell r="T37">
            <v>22.323435058731761</v>
          </cell>
          <cell r="U37">
            <v>16.461817115468449</v>
          </cell>
          <cell r="V37">
            <v>14.783047093891907</v>
          </cell>
          <cell r="W37">
            <v>15.923016067242663</v>
          </cell>
          <cell r="X37">
            <v>12.595586934278478</v>
          </cell>
          <cell r="Y37">
            <v>11.627498991710802</v>
          </cell>
          <cell r="Z37">
            <v>12.029672821995216</v>
          </cell>
          <cell r="AA37">
            <v>10.731565597173818</v>
          </cell>
          <cell r="AB37">
            <v>11.804</v>
          </cell>
        </row>
        <row r="38">
          <cell r="G38">
            <v>34.403762423809617</v>
          </cell>
          <cell r="H38">
            <v>37.844138666190581</v>
          </cell>
          <cell r="I38">
            <v>41.628552532809643</v>
          </cell>
          <cell r="J38">
            <v>46.207693311418709</v>
          </cell>
          <cell r="K38">
            <v>56.835462773045009</v>
          </cell>
          <cell r="L38">
            <v>44.900015590705557</v>
          </cell>
          <cell r="M38">
            <v>61.513021359266617</v>
          </cell>
          <cell r="N38">
            <v>37.522943029152636</v>
          </cell>
          <cell r="O38">
            <v>34.521107586820428</v>
          </cell>
          <cell r="P38">
            <v>26.926463917719936</v>
          </cell>
          <cell r="Q38">
            <v>16.42514298980916</v>
          </cell>
          <cell r="R38">
            <v>23.980708765121374</v>
          </cell>
          <cell r="S38">
            <v>21.785665676128101</v>
          </cell>
          <cell r="T38">
            <v>16.918813939249336</v>
          </cell>
          <cell r="U38">
            <v>14.057062358695743</v>
          </cell>
          <cell r="V38">
            <v>10.437870312300676</v>
          </cell>
          <cell r="W38">
            <v>11.233713600837866</v>
          </cell>
          <cell r="X38">
            <v>6.8154203274520526</v>
          </cell>
          <cell r="Y38">
            <v>6.2382214277561863</v>
          </cell>
          <cell r="Z38">
            <v>5.7326758928615655</v>
          </cell>
          <cell r="AA38">
            <v>4.3666370360914151</v>
          </cell>
          <cell r="AB38">
            <v>4.5968</v>
          </cell>
        </row>
        <row r="39">
          <cell r="G39">
            <v>862.96498289118495</v>
          </cell>
          <cell r="H39">
            <v>949.26148118030346</v>
          </cell>
          <cell r="I39">
            <v>1044.1876292983338</v>
          </cell>
          <cell r="J39">
            <v>1159.0482685211507</v>
          </cell>
          <cell r="K39">
            <v>1425.6293702810153</v>
          </cell>
          <cell r="L39">
            <v>1126.2472025220022</v>
          </cell>
          <cell r="M39">
            <v>1542.9586674551433</v>
          </cell>
          <cell r="N39">
            <v>941.20478714763738</v>
          </cell>
          <cell r="O39">
            <v>865.90840417582638</v>
          </cell>
          <cell r="P39">
            <v>675.4085552571446</v>
          </cell>
          <cell r="Q39">
            <v>411.99921870685819</v>
          </cell>
          <cell r="R39">
            <v>601.51885931201298</v>
          </cell>
          <cell r="S39">
            <v>501.20831226463525</v>
          </cell>
          <cell r="T39">
            <v>424.69116811573213</v>
          </cell>
          <cell r="U39">
            <v>385.02657202684969</v>
          </cell>
          <cell r="V39">
            <v>354.78394937923861</v>
          </cell>
          <cell r="W39">
            <v>355.18235666521156</v>
          </cell>
          <cell r="X39">
            <v>313.52750505979589</v>
          </cell>
          <cell r="Y39">
            <v>313.39175466435364</v>
          </cell>
          <cell r="Z39">
            <v>299.33435490148833</v>
          </cell>
          <cell r="AA39">
            <v>242.58922312000391</v>
          </cell>
          <cell r="AB39">
            <v>278.60537305672221</v>
          </cell>
        </row>
        <row r="40">
          <cell r="G40">
            <v>27.688615098202042</v>
          </cell>
          <cell r="H40">
            <v>30.457476608022247</v>
          </cell>
          <cell r="I40">
            <v>33.503224268824475</v>
          </cell>
          <cell r="J40">
            <v>37.188578938395167</v>
          </cell>
          <cell r="K40">
            <v>45.741952094226058</v>
          </cell>
          <cell r="L40">
            <v>36.136142154438588</v>
          </cell>
          <cell r="M40">
            <v>49.506514751580866</v>
          </cell>
          <cell r="N40">
            <v>30.198973998464329</v>
          </cell>
          <cell r="O40">
            <v>27.783056078587183</v>
          </cell>
          <cell r="P40">
            <v>21.670783741298003</v>
          </cell>
          <cell r="Q40">
            <v>13.219178082191782</v>
          </cell>
          <cell r="R40">
            <v>19.3</v>
          </cell>
          <cell r="S40">
            <v>15.899999999999999</v>
          </cell>
          <cell r="T40">
            <v>15.399999999999999</v>
          </cell>
          <cell r="U40">
            <v>11</v>
          </cell>
          <cell r="V40">
            <v>11.3</v>
          </cell>
          <cell r="W40">
            <v>9.6</v>
          </cell>
          <cell r="X40">
            <v>5.9</v>
          </cell>
          <cell r="Y40">
            <v>7.9</v>
          </cell>
          <cell r="Z40">
            <v>6.1489923637825115</v>
          </cell>
          <cell r="AA40">
            <v>6.7002659539277829</v>
          </cell>
          <cell r="AB40">
            <v>48.223968719890657</v>
          </cell>
        </row>
        <row r="41">
          <cell r="G41">
            <v>181.51835845995072</v>
          </cell>
          <cell r="H41">
            <v>199.67019430594581</v>
          </cell>
          <cell r="I41">
            <v>219.63721373654042</v>
          </cell>
          <cell r="J41">
            <v>243.7973072475599</v>
          </cell>
          <cell r="K41">
            <v>299.87068791449866</v>
          </cell>
          <cell r="L41">
            <v>236.89784345245397</v>
          </cell>
          <cell r="M41">
            <v>324.55004552986196</v>
          </cell>
          <cell r="N41">
            <v>197.97552777321579</v>
          </cell>
          <cell r="O41">
            <v>182.13748555135854</v>
          </cell>
          <cell r="P41">
            <v>142.06723873005967</v>
          </cell>
          <cell r="Q41">
            <v>86.66101562533639</v>
          </cell>
          <cell r="R41">
            <v>126.52508281299113</v>
          </cell>
          <cell r="S41">
            <v>106.42388204945127</v>
          </cell>
          <cell r="T41">
            <v>84.570571343553269</v>
          </cell>
          <cell r="U41">
            <v>74.840660235170105</v>
          </cell>
          <cell r="V41">
            <v>63.603312310248462</v>
          </cell>
          <cell r="W41">
            <v>53.141133719559861</v>
          </cell>
          <cell r="X41">
            <v>36.061337935126055</v>
          </cell>
          <cell r="Y41">
            <v>34.404966051744019</v>
          </cell>
          <cell r="Z41">
            <v>33.61839344133103</v>
          </cell>
          <cell r="AA41">
            <v>30.460729542322923</v>
          </cell>
          <cell r="AB41">
            <v>34.397999999999996</v>
          </cell>
        </row>
        <row r="42">
          <cell r="G42">
            <v>1909.2325850995851</v>
          </cell>
          <cell r="H42">
            <v>2100.1558436095438</v>
          </cell>
          <cell r="I42">
            <v>2310.1714279704984</v>
          </cell>
          <cell r="J42">
            <v>2564.2902850472533</v>
          </cell>
          <cell r="K42">
            <v>3154.0770506081217</v>
          </cell>
          <cell r="L42">
            <v>2491.7208699804164</v>
          </cell>
          <cell r="M42">
            <v>3413.6575918731705</v>
          </cell>
          <cell r="N42">
            <v>2082.3311310426338</v>
          </cell>
          <cell r="O42">
            <v>1915.7446405592232</v>
          </cell>
          <cell r="P42">
            <v>1494.2808196361941</v>
          </cell>
          <cell r="Q42">
            <v>911.51129997807845</v>
          </cell>
          <cell r="R42">
            <v>1330.8064979679946</v>
          </cell>
          <cell r="S42">
            <v>1067.4693148693293</v>
          </cell>
          <cell r="T42">
            <v>875.94315869787533</v>
          </cell>
          <cell r="U42">
            <v>736.24552293648128</v>
          </cell>
          <cell r="V42">
            <v>597.46396431379105</v>
          </cell>
          <cell r="W42">
            <v>501.37545310934007</v>
          </cell>
          <cell r="X42">
            <v>336.57414955187238</v>
          </cell>
          <cell r="Y42">
            <v>289.29077264041831</v>
          </cell>
          <cell r="Z42">
            <v>259.78606305726498</v>
          </cell>
          <cell r="AA42">
            <v>213.40373714184102</v>
          </cell>
          <cell r="AB42">
            <v>226.06287599999999</v>
          </cell>
        </row>
      </sheetData>
      <sheetData sheetId="11">
        <row r="12"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</sheetData>
      <sheetData sheetId="12">
        <row r="12"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</sheetData>
      <sheetData sheetId="13">
        <row r="12">
          <cell r="H12">
            <v>40.274127451860352</v>
          </cell>
          <cell r="I12">
            <v>43.115372451238528</v>
          </cell>
          <cell r="J12">
            <v>40.3414819429901</v>
          </cell>
          <cell r="K12">
            <v>40.32630480168266</v>
          </cell>
          <cell r="L12">
            <v>55.361440839938219</v>
          </cell>
          <cell r="M12">
            <v>75.726861825019739</v>
          </cell>
          <cell r="N12">
            <v>83.73323473646478</v>
          </cell>
          <cell r="O12">
            <v>63.182864570424513</v>
          </cell>
          <cell r="P12">
            <v>38.083943278021302</v>
          </cell>
          <cell r="Q12">
            <v>53.35149966996061</v>
          </cell>
          <cell r="R12">
            <v>65.281774532497721</v>
          </cell>
          <cell r="S12">
            <v>69.462209318719786</v>
          </cell>
          <cell r="T12">
            <v>74.507112490417185</v>
          </cell>
          <cell r="U12">
            <v>59.416896243112319</v>
          </cell>
          <cell r="V12">
            <v>47.094594183568645</v>
          </cell>
          <cell r="W12">
            <v>22.970487743920554</v>
          </cell>
          <cell r="X12">
            <v>13.008242281096779</v>
          </cell>
          <cell r="Y12">
            <v>2.8609035567330929</v>
          </cell>
          <cell r="Z12">
            <v>2.0821232615494174</v>
          </cell>
          <cell r="AA12">
            <v>2.217626700023136</v>
          </cell>
          <cell r="AB12">
            <v>0</v>
          </cell>
          <cell r="AC12">
            <v>0</v>
          </cell>
        </row>
        <row r="13">
          <cell r="H13">
            <v>125.18995244050004</v>
          </cell>
          <cell r="I13">
            <v>124.71446399726717</v>
          </cell>
          <cell r="J13">
            <v>148.1650079558911</v>
          </cell>
          <cell r="K13">
            <v>138.6419982779193</v>
          </cell>
          <cell r="L13">
            <v>122.84928168548522</v>
          </cell>
          <cell r="M13">
            <v>122.30167941055504</v>
          </cell>
          <cell r="N13">
            <v>120.90848911224566</v>
          </cell>
          <cell r="O13">
            <v>113.04720892177116</v>
          </cell>
          <cell r="P13">
            <v>123.4615433373785</v>
          </cell>
          <cell r="Q13">
            <v>118.20734951625529</v>
          </cell>
          <cell r="R13">
            <v>90.159254920763431</v>
          </cell>
          <cell r="S13">
            <v>97.249607364055791</v>
          </cell>
          <cell r="T13">
            <v>101.94167924051945</v>
          </cell>
          <cell r="U13">
            <v>79.305233788690032</v>
          </cell>
          <cell r="V13">
            <v>61.167238812088506</v>
          </cell>
          <cell r="W13">
            <v>29.01419869510109</v>
          </cell>
          <cell r="X13">
            <v>26.008610227501453</v>
          </cell>
          <cell r="Y13">
            <v>15.743230715703811</v>
          </cell>
          <cell r="Z13">
            <v>7.5168326190479924</v>
          </cell>
          <cell r="AA13">
            <v>5.5323149186240892</v>
          </cell>
          <cell r="AB13">
            <v>0</v>
          </cell>
          <cell r="AC13">
            <v>0</v>
          </cell>
        </row>
        <row r="14">
          <cell r="H14">
            <v>11.522237455565655</v>
          </cell>
          <cell r="I14">
            <v>12.386391115921096</v>
          </cell>
          <cell r="J14">
            <v>11.405367046225724</v>
          </cell>
          <cell r="K14">
            <v>14.814579138600298</v>
          </cell>
          <cell r="L14">
            <v>17.156752838727183</v>
          </cell>
          <cell r="M14">
            <v>20.042320515141721</v>
          </cell>
          <cell r="N14">
            <v>19.992618767283979</v>
          </cell>
          <cell r="O14">
            <v>20.803865322417145</v>
          </cell>
          <cell r="P14">
            <v>24.882384832917086</v>
          </cell>
          <cell r="Q14">
            <v>31.075747650371831</v>
          </cell>
          <cell r="R14">
            <v>31.80260858230271</v>
          </cell>
          <cell r="S14">
            <v>35.225471381781801</v>
          </cell>
          <cell r="T14">
            <v>42.487927086085477</v>
          </cell>
          <cell r="U14">
            <v>32.466176158709217</v>
          </cell>
          <cell r="V14">
            <v>24.65032859231767</v>
          </cell>
          <cell r="W14">
            <v>12.7344109144158</v>
          </cell>
          <cell r="X14">
            <v>12.297731725816446</v>
          </cell>
          <cell r="Y14">
            <v>6.9343162235282572</v>
          </cell>
          <cell r="Z14">
            <v>2.908041360410544</v>
          </cell>
          <cell r="AA14">
            <v>2.2308467111273202</v>
          </cell>
          <cell r="AB14">
            <v>0</v>
          </cell>
          <cell r="AC14">
            <v>0</v>
          </cell>
        </row>
        <row r="15">
          <cell r="H15">
            <v>10.96408317984217</v>
          </cell>
          <cell r="I15">
            <v>15.896454151681862</v>
          </cell>
          <cell r="J15">
            <v>19.118342909143756</v>
          </cell>
          <cell r="K15">
            <v>19.910292555592299</v>
          </cell>
          <cell r="L15">
            <v>26.16596421812574</v>
          </cell>
          <cell r="M15">
            <v>27.016568990007528</v>
          </cell>
          <cell r="N15">
            <v>27.80110258202884</v>
          </cell>
          <cell r="O15">
            <v>23.127276046268175</v>
          </cell>
          <cell r="P15">
            <v>24.237831165147163</v>
          </cell>
          <cell r="Q15">
            <v>22.382464843989968</v>
          </cell>
          <cell r="R15">
            <v>16.209848634474859</v>
          </cell>
          <cell r="S15">
            <v>14.259387007542808</v>
          </cell>
          <cell r="T15">
            <v>17.539167869557847</v>
          </cell>
          <cell r="U15">
            <v>15.411034928179186</v>
          </cell>
          <cell r="V15">
            <v>13.239718000055705</v>
          </cell>
          <cell r="W15">
            <v>7.511760861598594</v>
          </cell>
          <cell r="X15">
            <v>7.2156579434425669</v>
          </cell>
          <cell r="Y15">
            <v>4.6091212365659162</v>
          </cell>
          <cell r="Z15">
            <v>2.1273037813884685</v>
          </cell>
          <cell r="AA15">
            <v>1.5096221208586775</v>
          </cell>
          <cell r="AB15">
            <v>0</v>
          </cell>
          <cell r="AC15">
            <v>0</v>
          </cell>
        </row>
        <row r="16">
          <cell r="H16">
            <v>3.5519137525489146</v>
          </cell>
          <cell r="I16">
            <v>4.0704060783751945</v>
          </cell>
          <cell r="J16">
            <v>3.6440562901761253</v>
          </cell>
          <cell r="K16">
            <v>3.4839034969616134</v>
          </cell>
          <cell r="L16">
            <v>4.1319220494377564</v>
          </cell>
          <cell r="M16">
            <v>4.8646606000562427</v>
          </cell>
          <cell r="N16">
            <v>5.8927264886469448</v>
          </cell>
          <cell r="O16">
            <v>5.9893588726607536</v>
          </cell>
          <cell r="P16">
            <v>6.2823091695219215</v>
          </cell>
          <cell r="Q16">
            <v>5.5199707742567083</v>
          </cell>
          <cell r="R16">
            <v>6.785029164864941</v>
          </cell>
          <cell r="S16">
            <v>7.7323180571091932</v>
          </cell>
          <cell r="T16">
            <v>6.0620962570338479</v>
          </cell>
          <cell r="U16">
            <v>4.811828858827977</v>
          </cell>
          <cell r="V16">
            <v>3.7402624870372132</v>
          </cell>
          <cell r="W16">
            <v>1.9569172509932566</v>
          </cell>
          <cell r="X16">
            <v>1.6445530978842451</v>
          </cell>
          <cell r="Y16">
            <v>1.3860017117343248</v>
          </cell>
          <cell r="Z16">
            <v>0.5347455662153402</v>
          </cell>
          <cell r="AA16">
            <v>0.39755889710913428</v>
          </cell>
          <cell r="AB16">
            <v>0</v>
          </cell>
          <cell r="AC16">
            <v>0</v>
          </cell>
        </row>
        <row r="17">
          <cell r="H17">
            <v>45.280996343633248</v>
          </cell>
          <cell r="I17">
            <v>54.135424175579303</v>
          </cell>
          <cell r="J17">
            <v>55.653913703543608</v>
          </cell>
          <cell r="K17">
            <v>60.594371772137322</v>
          </cell>
          <cell r="L17">
            <v>62.167035754749058</v>
          </cell>
          <cell r="M17">
            <v>65.413894958771678</v>
          </cell>
          <cell r="N17">
            <v>60.469895923604426</v>
          </cell>
          <cell r="O17">
            <v>59.875711108963188</v>
          </cell>
          <cell r="P17">
            <v>69.253565416263868</v>
          </cell>
          <cell r="Q17">
            <v>84.213860699306153</v>
          </cell>
          <cell r="R17">
            <v>87.318440038712538</v>
          </cell>
          <cell r="S17">
            <v>94.005062769559956</v>
          </cell>
          <cell r="T17">
            <v>101.01633000613515</v>
          </cell>
          <cell r="U17">
            <v>82.300312871312443</v>
          </cell>
          <cell r="V17">
            <v>66.276549839254699</v>
          </cell>
          <cell r="W17">
            <v>32.804163166940619</v>
          </cell>
          <cell r="X17">
            <v>30.545595432879463</v>
          </cell>
          <cell r="Y17">
            <v>17.084131083555143</v>
          </cell>
          <cell r="Z17">
            <v>7.1229280003496367</v>
          </cell>
          <cell r="AA17">
            <v>5.4435442744695779</v>
          </cell>
          <cell r="AB17">
            <v>0</v>
          </cell>
          <cell r="AC17">
            <v>0</v>
          </cell>
        </row>
        <row r="18">
          <cell r="H18">
            <v>40.848958685222271</v>
          </cell>
          <cell r="I18">
            <v>41.796988337115764</v>
          </cell>
          <cell r="J18">
            <v>39.473459284124829</v>
          </cell>
          <cell r="K18">
            <v>52.640963546005956</v>
          </cell>
          <cell r="L18">
            <v>44.708097844806467</v>
          </cell>
          <cell r="M18">
            <v>41.349173593131574</v>
          </cell>
          <cell r="N18">
            <v>45.203978680685609</v>
          </cell>
          <cell r="O18">
            <v>50.85330007205156</v>
          </cell>
          <cell r="P18">
            <v>52.133738223018881</v>
          </cell>
          <cell r="Q18">
            <v>47.59496283098445</v>
          </cell>
          <cell r="R18">
            <v>66.703749052510062</v>
          </cell>
          <cell r="S18">
            <v>63.309284298077081</v>
          </cell>
          <cell r="T18">
            <v>55.315222943878389</v>
          </cell>
          <cell r="U18">
            <v>34.563699295615699</v>
          </cell>
          <cell r="V18">
            <v>23.680090360617495</v>
          </cell>
          <cell r="W18">
            <v>9.822521682648107</v>
          </cell>
          <cell r="X18">
            <v>8.9224385011366465</v>
          </cell>
          <cell r="Y18">
            <v>3.5254133083445556</v>
          </cell>
          <cell r="Z18">
            <v>1.3596488769401165</v>
          </cell>
          <cell r="AA18">
            <v>0.95903684920242616</v>
          </cell>
          <cell r="AB18">
            <v>0</v>
          </cell>
          <cell r="AC18">
            <v>0</v>
          </cell>
        </row>
        <row r="19">
          <cell r="H19">
            <v>5.5285366395660063</v>
          </cell>
          <cell r="I19">
            <v>7.1705719878817353</v>
          </cell>
          <cell r="J19">
            <v>7.4402872214468934</v>
          </cell>
          <cell r="K19">
            <v>8.1417096882818214</v>
          </cell>
          <cell r="L19">
            <v>8.9422962331989115</v>
          </cell>
          <cell r="M19">
            <v>12.721069804468227</v>
          </cell>
          <cell r="N19">
            <v>9.8529031841272392</v>
          </cell>
          <cell r="O19">
            <v>8.1460540795674738</v>
          </cell>
          <cell r="P19">
            <v>7.7959493953880408</v>
          </cell>
          <cell r="Q19">
            <v>7.7886626942699335</v>
          </cell>
          <cell r="R19">
            <v>6.3269251366892139</v>
          </cell>
          <cell r="S19">
            <v>6.7584259192046092</v>
          </cell>
          <cell r="T19">
            <v>7.0079660877960128</v>
          </cell>
          <cell r="U19">
            <v>5.3970422896390495</v>
          </cell>
          <cell r="V19">
            <v>4.1301625076122193</v>
          </cell>
          <cell r="W19">
            <v>2.492162397341378</v>
          </cell>
          <cell r="X19">
            <v>2.7054440175580425</v>
          </cell>
          <cell r="Y19">
            <v>1.7069736596752254</v>
          </cell>
          <cell r="Z19">
            <v>0.64805533952832117</v>
          </cell>
          <cell r="AA19">
            <v>0.450740111144529</v>
          </cell>
          <cell r="AB19">
            <v>0</v>
          </cell>
          <cell r="AC19">
            <v>0</v>
          </cell>
        </row>
        <row r="20">
          <cell r="H20">
            <v>32.685796705386018</v>
          </cell>
          <cell r="I20">
            <v>28.077504968398895</v>
          </cell>
          <cell r="J20">
            <v>29.954138419578534</v>
          </cell>
          <cell r="K20">
            <v>27.976588262606629</v>
          </cell>
          <cell r="L20">
            <v>24.767933438025477</v>
          </cell>
          <cell r="M20">
            <v>22.78807654165994</v>
          </cell>
          <cell r="N20">
            <v>48.886369160614727</v>
          </cell>
          <cell r="O20">
            <v>46.994658051540206</v>
          </cell>
          <cell r="P20">
            <v>54.141029739171984</v>
          </cell>
          <cell r="Q20">
            <v>48.465050976721955</v>
          </cell>
          <cell r="R20">
            <v>50.186106166886056</v>
          </cell>
          <cell r="S20">
            <v>72.563206994120648</v>
          </cell>
          <cell r="T20">
            <v>77.979365604283359</v>
          </cell>
          <cell r="U20">
            <v>54.257211595535509</v>
          </cell>
          <cell r="V20">
            <v>36.982929622583804</v>
          </cell>
          <cell r="W20">
            <v>15.206143941861319</v>
          </cell>
          <cell r="X20">
            <v>11.892627912331667</v>
          </cell>
          <cell r="Y20">
            <v>6.3402453675695458</v>
          </cell>
          <cell r="Z20">
            <v>2.5196339981905811</v>
          </cell>
          <cell r="AA20">
            <v>2.0502480134968031</v>
          </cell>
          <cell r="AB20">
            <v>0</v>
          </cell>
          <cell r="AC20">
            <v>0</v>
          </cell>
        </row>
        <row r="21">
          <cell r="H21">
            <v>215.43940820105263</v>
          </cell>
          <cell r="I21">
            <v>223.2567167513283</v>
          </cell>
          <cell r="J21">
            <v>213.76336560792936</v>
          </cell>
          <cell r="K21">
            <v>218.6025852316335</v>
          </cell>
          <cell r="L21">
            <v>261.81804783433802</v>
          </cell>
          <cell r="M21">
            <v>386.36315545815114</v>
          </cell>
          <cell r="N21">
            <v>393.46455995768025</v>
          </cell>
          <cell r="O21">
            <v>420.50788556583188</v>
          </cell>
          <cell r="P21">
            <v>410.49731289871875</v>
          </cell>
          <cell r="Q21">
            <v>440.3058203023287</v>
          </cell>
          <cell r="R21">
            <v>499.2090563446182</v>
          </cell>
          <cell r="S21">
            <v>606.18191716446404</v>
          </cell>
          <cell r="T21">
            <v>555.20850639012485</v>
          </cell>
          <cell r="U21">
            <v>370.49526796096524</v>
          </cell>
          <cell r="V21">
            <v>365.91052840305838</v>
          </cell>
          <cell r="W21">
            <v>160.10254387377847</v>
          </cell>
          <cell r="X21">
            <v>117.92817755010277</v>
          </cell>
          <cell r="Y21">
            <v>50.121209307306543</v>
          </cell>
          <cell r="Z21">
            <v>22.309687566627922</v>
          </cell>
          <cell r="AA21">
            <v>16.520072323497669</v>
          </cell>
          <cell r="AB21">
            <v>0</v>
          </cell>
          <cell r="AC21">
            <v>0</v>
          </cell>
        </row>
        <row r="22">
          <cell r="H22">
            <v>997.35274469629985</v>
          </cell>
          <cell r="I22">
            <v>979.54916498700663</v>
          </cell>
          <cell r="J22">
            <v>796.951171378749</v>
          </cell>
          <cell r="K22">
            <v>805.75411445019211</v>
          </cell>
          <cell r="L22">
            <v>772.72954352352701</v>
          </cell>
          <cell r="M22">
            <v>836.64992989768234</v>
          </cell>
          <cell r="N22">
            <v>789.83992145907382</v>
          </cell>
          <cell r="O22">
            <v>798.51222655235756</v>
          </cell>
          <cell r="P22">
            <v>898.63401881312313</v>
          </cell>
          <cell r="Q22">
            <v>921.51209066750346</v>
          </cell>
          <cell r="R22">
            <v>1082.1529722002676</v>
          </cell>
          <cell r="S22">
            <v>1032.5723401222356</v>
          </cell>
          <cell r="T22">
            <v>1121.7895651846018</v>
          </cell>
          <cell r="U22">
            <v>994.60129579753402</v>
          </cell>
          <cell r="V22">
            <v>862.38465133574971</v>
          </cell>
          <cell r="W22">
            <v>403.45758318990767</v>
          </cell>
          <cell r="X22">
            <v>310.0821060882472</v>
          </cell>
          <cell r="Y22">
            <v>131.09287319132403</v>
          </cell>
          <cell r="Z22">
            <v>38.295824815305174</v>
          </cell>
          <cell r="AA22">
            <v>17.686769206533636</v>
          </cell>
          <cell r="AB22">
            <v>0</v>
          </cell>
          <cell r="AC22">
            <v>0</v>
          </cell>
        </row>
        <row r="23">
          <cell r="H23">
            <v>52.594649947581757</v>
          </cell>
          <cell r="I23">
            <v>61.588612450846881</v>
          </cell>
          <cell r="J23">
            <v>70.072425784834138</v>
          </cell>
          <cell r="K23">
            <v>82.047769957613397</v>
          </cell>
          <cell r="L23">
            <v>79.658175611942909</v>
          </cell>
          <cell r="M23">
            <v>79.882505074727476</v>
          </cell>
          <cell r="N23">
            <v>67.686224704639159</v>
          </cell>
          <cell r="O23">
            <v>61.724450637836973</v>
          </cell>
          <cell r="P23">
            <v>65.65949182943065</v>
          </cell>
          <cell r="Q23">
            <v>67.916430336340298</v>
          </cell>
          <cell r="R23">
            <v>68.648542559266303</v>
          </cell>
          <cell r="S23">
            <v>75.989288677484652</v>
          </cell>
          <cell r="T23">
            <v>91.690812709680927</v>
          </cell>
          <cell r="U23">
            <v>69.906772919934767</v>
          </cell>
          <cell r="V23">
            <v>52.958564702256098</v>
          </cell>
          <cell r="W23">
            <v>24.565119521512422</v>
          </cell>
          <cell r="X23">
            <v>22.72894095976946</v>
          </cell>
          <cell r="Y23">
            <v>12.687027074251418</v>
          </cell>
          <cell r="Z23">
            <v>5.2696239120467583</v>
          </cell>
          <cell r="AA23">
            <v>3.6624967062944416</v>
          </cell>
          <cell r="AB23">
            <v>0</v>
          </cell>
          <cell r="AC23">
            <v>0</v>
          </cell>
        </row>
        <row r="24">
          <cell r="H24">
            <v>38.093591024634534</v>
          </cell>
          <cell r="I24">
            <v>48.000743679956265</v>
          </cell>
          <cell r="J24">
            <v>51.44185488220262</v>
          </cell>
          <cell r="K24">
            <v>57.683590515363136</v>
          </cell>
          <cell r="L24">
            <v>54.755088344161038</v>
          </cell>
          <cell r="M24">
            <v>53.745162936423789</v>
          </cell>
          <cell r="N24">
            <v>46.538665053578868</v>
          </cell>
          <cell r="O24">
            <v>43.42041210138219</v>
          </cell>
          <cell r="P24">
            <v>47.22480819465504</v>
          </cell>
          <cell r="Q24">
            <v>54.292435158848562</v>
          </cell>
          <cell r="R24">
            <v>51.598634942007024</v>
          </cell>
          <cell r="S24">
            <v>54.00062297833523</v>
          </cell>
          <cell r="T24">
            <v>56.772187740386578</v>
          </cell>
          <cell r="U24">
            <v>50.276357627020097</v>
          </cell>
          <cell r="V24">
            <v>43.444073517531301</v>
          </cell>
          <cell r="W24">
            <v>24.221631051069647</v>
          </cell>
          <cell r="X24">
            <v>22.636730448526656</v>
          </cell>
          <cell r="Y24">
            <v>12.676953588020263</v>
          </cell>
          <cell r="Z24">
            <v>5.293333935285685</v>
          </cell>
          <cell r="AA24">
            <v>4.0829315738016758</v>
          </cell>
          <cell r="AB24">
            <v>0</v>
          </cell>
          <cell r="AC24">
            <v>0</v>
          </cell>
        </row>
        <row r="25">
          <cell r="H25">
            <v>1.311620278585099</v>
          </cell>
          <cell r="I25">
            <v>2.1153441195153366</v>
          </cell>
          <cell r="J25">
            <v>3.4228855840500776</v>
          </cell>
          <cell r="K25">
            <v>4.5364317768890263</v>
          </cell>
          <cell r="L25">
            <v>4.2563193795240757</v>
          </cell>
          <cell r="M25">
            <v>2.2323568977284953</v>
          </cell>
          <cell r="N25">
            <v>2.1428027435309804</v>
          </cell>
          <cell r="O25">
            <v>1.8741714836520338</v>
          </cell>
          <cell r="P25">
            <v>2.8525221295809975</v>
          </cell>
          <cell r="Q25">
            <v>2.3372751940165246</v>
          </cell>
          <cell r="R25">
            <v>1.9913054284966212</v>
          </cell>
          <cell r="S25">
            <v>1.8697909084155551</v>
          </cell>
          <cell r="T25">
            <v>2.4358240013647325</v>
          </cell>
          <cell r="U25">
            <v>1.9840131161565333</v>
          </cell>
          <cell r="V25">
            <v>1.4663572433411691</v>
          </cell>
          <cell r="W25">
            <v>0.73629252215305208</v>
          </cell>
          <cell r="X25">
            <v>0.89653415377798562</v>
          </cell>
          <cell r="Y25">
            <v>0.84101595034040122</v>
          </cell>
          <cell r="Z25">
            <v>0.42245727459855226</v>
          </cell>
          <cell r="AA25">
            <v>0.37448055692566429</v>
          </cell>
          <cell r="AB25">
            <v>0</v>
          </cell>
          <cell r="AC25">
            <v>0</v>
          </cell>
        </row>
        <row r="26">
          <cell r="H26">
            <v>28.951035196067178</v>
          </cell>
          <cell r="I26">
            <v>29.94810943176223</v>
          </cell>
          <cell r="J26">
            <v>28.674474171639933</v>
          </cell>
          <cell r="K26">
            <v>16.163231469187057</v>
          </cell>
          <cell r="L26">
            <v>13.412919099222389</v>
          </cell>
          <cell r="M26">
            <v>25.169256413349203</v>
          </cell>
          <cell r="N26">
            <v>32.382417672915999</v>
          </cell>
          <cell r="O26">
            <v>40.518802904840889</v>
          </cell>
          <cell r="P26">
            <v>42.441348395096917</v>
          </cell>
          <cell r="Q26">
            <v>39.044555151975779</v>
          </cell>
          <cell r="R26">
            <v>54.906062269549231</v>
          </cell>
          <cell r="S26">
            <v>52.040741571218035</v>
          </cell>
          <cell r="T26">
            <v>59.732894480867287</v>
          </cell>
          <cell r="U26">
            <v>31.797038459106346</v>
          </cell>
          <cell r="V26">
            <v>24.438083242390039</v>
          </cell>
          <cell r="W26">
            <v>11.565544829828285</v>
          </cell>
          <cell r="X26">
            <v>8.9556495311305984</v>
          </cell>
          <cell r="Y26">
            <v>5.2390386136773275</v>
          </cell>
          <cell r="Z26">
            <v>2.2686052422890635</v>
          </cell>
          <cell r="AA26">
            <v>2.0605512373564832</v>
          </cell>
          <cell r="AB26">
            <v>0</v>
          </cell>
          <cell r="AC26">
            <v>0</v>
          </cell>
        </row>
        <row r="27">
          <cell r="H27">
            <v>186.70103604886134</v>
          </cell>
          <cell r="I27">
            <v>286.62601442128891</v>
          </cell>
          <cell r="J27">
            <v>280.08057093602264</v>
          </cell>
          <cell r="K27">
            <v>419.85845622932078</v>
          </cell>
          <cell r="L27">
            <v>396.15942145191593</v>
          </cell>
          <cell r="M27">
            <v>381.44221232928754</v>
          </cell>
          <cell r="N27">
            <v>427.87310207811868</v>
          </cell>
          <cell r="O27">
            <v>487.32831714059733</v>
          </cell>
          <cell r="P27">
            <v>529.45301722611975</v>
          </cell>
          <cell r="Q27">
            <v>520.34371924258619</v>
          </cell>
          <cell r="R27">
            <v>577.90560107389206</v>
          </cell>
          <cell r="S27">
            <v>562.23191793178762</v>
          </cell>
          <cell r="T27">
            <v>638.04828356466658</v>
          </cell>
          <cell r="U27">
            <v>659.72735119183108</v>
          </cell>
          <cell r="V27">
            <v>497.71161864075663</v>
          </cell>
          <cell r="W27">
            <v>226.23409204099556</v>
          </cell>
          <cell r="X27">
            <v>193.31256312851772</v>
          </cell>
          <cell r="Y27">
            <v>99.250124189672633</v>
          </cell>
          <cell r="Z27">
            <v>37.947466484357307</v>
          </cell>
          <cell r="AA27">
            <v>31.756870511019553</v>
          </cell>
          <cell r="AB27">
            <v>0</v>
          </cell>
          <cell r="AC27">
            <v>0</v>
          </cell>
        </row>
        <row r="28">
          <cell r="H28">
            <v>2.4119552596783089</v>
          </cell>
          <cell r="I28">
            <v>3.2594015921926482</v>
          </cell>
          <cell r="J28">
            <v>4.4855782699064868</v>
          </cell>
          <cell r="K28">
            <v>5.8590241222491759</v>
          </cell>
          <cell r="L28">
            <v>6.7020026425047128</v>
          </cell>
          <cell r="M28">
            <v>7.7863625459428976</v>
          </cell>
          <cell r="N28">
            <v>7.7212299082135205</v>
          </cell>
          <cell r="O28">
            <v>8.0708569035788784</v>
          </cell>
          <cell r="P28">
            <v>8.0699536506258056</v>
          </cell>
          <cell r="Q28">
            <v>8.4453135828419992</v>
          </cell>
          <cell r="R28">
            <v>9.3826304378670713</v>
          </cell>
          <cell r="S28">
            <v>11.125005807395079</v>
          </cell>
          <cell r="T28">
            <v>13.093901684604461</v>
          </cell>
          <cell r="U28">
            <v>11.774805082474058</v>
          </cell>
          <cell r="V28">
            <v>10.27364091640036</v>
          </cell>
          <cell r="W28">
            <v>5.0614628302193241</v>
          </cell>
          <cell r="X28">
            <v>4.6888933489368059</v>
          </cell>
          <cell r="Y28">
            <v>2.6031694165068306</v>
          </cell>
          <cell r="Z28">
            <v>1.077936272182292</v>
          </cell>
          <cell r="AA28">
            <v>0.78556703498936997</v>
          </cell>
          <cell r="AB28">
            <v>0</v>
          </cell>
          <cell r="AC28">
            <v>0</v>
          </cell>
        </row>
        <row r="29">
          <cell r="H29">
            <v>7.1941288866991346</v>
          </cell>
          <cell r="I29">
            <v>11.691091094103742</v>
          </cell>
          <cell r="J29">
            <v>14.433572346711697</v>
          </cell>
          <cell r="K29">
            <v>19.454956081427287</v>
          </cell>
          <cell r="L29">
            <v>22.964293585473168</v>
          </cell>
          <cell r="M29">
            <v>22.345648321546236</v>
          </cell>
          <cell r="N29">
            <v>18.673044551209038</v>
          </cell>
          <cell r="O29">
            <v>16.926947271536264</v>
          </cell>
          <cell r="P29">
            <v>17.921952429678683</v>
          </cell>
          <cell r="Q29">
            <v>16.277187345330908</v>
          </cell>
          <cell r="R29">
            <v>15.410422521786217</v>
          </cell>
          <cell r="S29">
            <v>15.831210984241132</v>
          </cell>
          <cell r="T29">
            <v>16.583741215969575</v>
          </cell>
          <cell r="U29">
            <v>15.36785639925284</v>
          </cell>
          <cell r="V29">
            <v>13.725736051233239</v>
          </cell>
          <cell r="W29">
            <v>6.1959342786133691</v>
          </cell>
          <cell r="X29">
            <v>6.1230571227688868</v>
          </cell>
          <cell r="Y29">
            <v>3.5838103869982469</v>
          </cell>
          <cell r="Z29">
            <v>1.4730153438940139</v>
          </cell>
          <cell r="AA29">
            <v>1.1181691233164586</v>
          </cell>
          <cell r="AB29">
            <v>0</v>
          </cell>
          <cell r="AC29">
            <v>0</v>
          </cell>
        </row>
        <row r="30">
          <cell r="H30">
            <v>1.594536258580157</v>
          </cell>
          <cell r="I30">
            <v>1.3861681860820994</v>
          </cell>
          <cell r="J30">
            <v>0.99452475210757496</v>
          </cell>
          <cell r="K30">
            <v>1.074283190518778</v>
          </cell>
          <cell r="L30">
            <v>1.2187624747742896</v>
          </cell>
          <cell r="M30">
            <v>1.3892815841545125</v>
          </cell>
          <cell r="N30">
            <v>1.3743435933181849</v>
          </cell>
          <cell r="O30">
            <v>1.7429823219653846</v>
          </cell>
          <cell r="P30">
            <v>2.4005390319894278</v>
          </cell>
          <cell r="Q30">
            <v>3.1748253249273888</v>
          </cell>
          <cell r="R30">
            <v>3.4078513567428539</v>
          </cell>
          <cell r="S30">
            <v>3.9911577630085437</v>
          </cell>
          <cell r="T30">
            <v>5.2871145037095033</v>
          </cell>
          <cell r="U30">
            <v>4.9959011378350491</v>
          </cell>
          <cell r="V30">
            <v>4.5652690723808522</v>
          </cell>
          <cell r="W30">
            <v>2.2767290321269806</v>
          </cell>
          <cell r="X30">
            <v>2.1391717971587489</v>
          </cell>
          <cell r="Y30">
            <v>1.2089669712681825</v>
          </cell>
          <cell r="Z30">
            <v>0.46303655630356694</v>
          </cell>
          <cell r="AA30">
            <v>0.3242337567297004</v>
          </cell>
          <cell r="AB30">
            <v>0</v>
          </cell>
          <cell r="AC30">
            <v>0</v>
          </cell>
        </row>
        <row r="31">
          <cell r="H31">
            <v>1.6715505029461413</v>
          </cell>
          <cell r="I31">
            <v>1.9668009003337921</v>
          </cell>
          <cell r="J31">
            <v>2.000578231301116</v>
          </cell>
          <cell r="K31">
            <v>2.1556494116785698</v>
          </cell>
          <cell r="L31">
            <v>2.505178771737635</v>
          </cell>
          <cell r="M31">
            <v>2.9014698530936438</v>
          </cell>
          <cell r="N31">
            <v>2.4937929485418833</v>
          </cell>
          <cell r="O31">
            <v>2.4783505676684618</v>
          </cell>
          <cell r="P31">
            <v>2.9736456341148769</v>
          </cell>
          <cell r="Q31">
            <v>3.7386263553841186</v>
          </cell>
          <cell r="R31">
            <v>3.5027172258536687</v>
          </cell>
          <cell r="S31">
            <v>3.6001522174521075</v>
          </cell>
          <cell r="T31">
            <v>3.7417100444191336</v>
          </cell>
          <cell r="U31">
            <v>2.9059080243292912</v>
          </cell>
          <cell r="V31">
            <v>2.2194193683130208</v>
          </cell>
          <cell r="W31">
            <v>1.0791938630643483</v>
          </cell>
          <cell r="X31">
            <v>0.97660863117030594</v>
          </cell>
          <cell r="Y31">
            <v>0.53388483499058781</v>
          </cell>
          <cell r="Z31">
            <v>0.22026935705959116</v>
          </cell>
          <cell r="AA31">
            <v>0.16736607600164916</v>
          </cell>
          <cell r="AB31">
            <v>0</v>
          </cell>
          <cell r="AC31">
            <v>0</v>
          </cell>
        </row>
        <row r="32">
          <cell r="H32">
            <v>127.25918838519803</v>
          </cell>
          <cell r="I32">
            <v>76.341333521222253</v>
          </cell>
          <cell r="J32">
            <v>92.344039303871156</v>
          </cell>
          <cell r="K32">
            <v>112.66204899524382</v>
          </cell>
          <cell r="L32">
            <v>125.74599583222088</v>
          </cell>
          <cell r="M32">
            <v>141.23235471136181</v>
          </cell>
          <cell r="N32">
            <v>131.82737977266146</v>
          </cell>
          <cell r="O32">
            <v>131.48325348348419</v>
          </cell>
          <cell r="P32">
            <v>138.56410372820503</v>
          </cell>
          <cell r="Q32">
            <v>142.36548950621611</v>
          </cell>
          <cell r="R32">
            <v>200.92007662870265</v>
          </cell>
          <cell r="S32">
            <v>189.63086797078108</v>
          </cell>
          <cell r="T32">
            <v>217.75759757718072</v>
          </cell>
          <cell r="U32">
            <v>172.6060566766339</v>
          </cell>
          <cell r="V32">
            <v>135.81968855128656</v>
          </cell>
          <cell r="W32">
            <v>67.713292484203123</v>
          </cell>
          <cell r="X32">
            <v>63.033890067875952</v>
          </cell>
          <cell r="Y32">
            <v>35.272241799657159</v>
          </cell>
          <cell r="Z32">
            <v>15.420599400733284</v>
          </cell>
          <cell r="AA32">
            <v>12.2855380229453</v>
          </cell>
          <cell r="AB32">
            <v>0</v>
          </cell>
          <cell r="AC32">
            <v>0</v>
          </cell>
        </row>
        <row r="33">
          <cell r="H33">
            <v>6.5463325196004742</v>
          </cell>
          <cell r="I33">
            <v>7.6766994636865942</v>
          </cell>
          <cell r="J33">
            <v>28.767069394023906</v>
          </cell>
          <cell r="K33">
            <v>32.100657957988467</v>
          </cell>
          <cell r="L33">
            <v>33.58117313737921</v>
          </cell>
          <cell r="M33">
            <v>34.9950869242995</v>
          </cell>
          <cell r="N33">
            <v>80.304573863451168</v>
          </cell>
          <cell r="O33">
            <v>66.300535553157061</v>
          </cell>
          <cell r="P33">
            <v>63.150435139104282</v>
          </cell>
          <cell r="Q33">
            <v>58.249154552662255</v>
          </cell>
          <cell r="R33">
            <v>67.134955066979188</v>
          </cell>
          <cell r="S33">
            <v>65.486325004179719</v>
          </cell>
          <cell r="T33">
            <v>81.298625031899149</v>
          </cell>
          <cell r="U33">
            <v>44.834299197989523</v>
          </cell>
          <cell r="V33">
            <v>41.355244672829464</v>
          </cell>
          <cell r="W33">
            <v>19.038310032868125</v>
          </cell>
          <cell r="X33">
            <v>16.446306517773124</v>
          </cell>
          <cell r="Y33">
            <v>17.62204712440732</v>
          </cell>
          <cell r="Z33">
            <v>6.9176718362616247</v>
          </cell>
          <cell r="AA33">
            <v>5.3445576373283696</v>
          </cell>
          <cell r="AB33">
            <v>0</v>
          </cell>
          <cell r="AC33">
            <v>0</v>
          </cell>
        </row>
        <row r="34">
          <cell r="H34">
            <v>113.94653056949946</v>
          </cell>
          <cell r="I34">
            <v>137.24377806740821</v>
          </cell>
          <cell r="J34">
            <v>184.31290638391843</v>
          </cell>
          <cell r="K34">
            <v>151.61640237007285</v>
          </cell>
          <cell r="L34">
            <v>145.59301596058111</v>
          </cell>
          <cell r="M34">
            <v>163.72661595907994</v>
          </cell>
          <cell r="N34">
            <v>151.0415710265996</v>
          </cell>
          <cell r="O34">
            <v>149.09015927035375</v>
          </cell>
          <cell r="P34">
            <v>171.01272972398871</v>
          </cell>
          <cell r="Q34">
            <v>206.53076386742003</v>
          </cell>
          <cell r="R34">
            <v>204.7808148551056</v>
          </cell>
          <cell r="S34">
            <v>224.05141006230855</v>
          </cell>
          <cell r="T34">
            <v>245.93940386527737</v>
          </cell>
          <cell r="U34">
            <v>200.03579613362967</v>
          </cell>
          <cell r="V34">
            <v>176.75267771007111</v>
          </cell>
          <cell r="W34">
            <v>90.239702082167753</v>
          </cell>
          <cell r="X34">
            <v>85.590806821540511</v>
          </cell>
          <cell r="Y34">
            <v>48.672738787751037</v>
          </cell>
          <cell r="Z34">
            <v>20.582903044601533</v>
          </cell>
          <cell r="AA34">
            <v>15.900475791134934</v>
          </cell>
          <cell r="AB34">
            <v>0</v>
          </cell>
          <cell r="AC34">
            <v>0</v>
          </cell>
        </row>
        <row r="35">
          <cell r="H35">
            <v>41.375249889518358</v>
          </cell>
          <cell r="I35">
            <v>33.854957435922316</v>
          </cell>
          <cell r="J35">
            <v>30.460725368353081</v>
          </cell>
          <cell r="K35">
            <v>34.577666938227424</v>
          </cell>
          <cell r="L35">
            <v>38.894291901132505</v>
          </cell>
          <cell r="M35">
            <v>43.427837419472191</v>
          </cell>
          <cell r="N35">
            <v>68.187188552246326</v>
          </cell>
          <cell r="O35">
            <v>75.975480005391361</v>
          </cell>
          <cell r="P35">
            <v>87.745198455730346</v>
          </cell>
          <cell r="Q35">
            <v>93.922596428560794</v>
          </cell>
          <cell r="R35">
            <v>88.662914226293111</v>
          </cell>
          <cell r="S35">
            <v>84.151781878570105</v>
          </cell>
          <cell r="T35">
            <v>99.192091602631507</v>
          </cell>
          <cell r="U35">
            <v>85.422441165264217</v>
          </cell>
          <cell r="V35">
            <v>72.186632137359695</v>
          </cell>
          <cell r="W35">
            <v>36.533432427472398</v>
          </cell>
          <cell r="X35">
            <v>30.345281421309551</v>
          </cell>
          <cell r="Y35">
            <v>15.087276309442856</v>
          </cell>
          <cell r="Z35">
            <v>6.494904663970587</v>
          </cell>
          <cell r="AA35">
            <v>5.2779920463826659</v>
          </cell>
          <cell r="AB35">
            <v>0</v>
          </cell>
          <cell r="AC35">
            <v>0</v>
          </cell>
        </row>
        <row r="36">
          <cell r="H36">
            <v>6.5280378608929661</v>
          </cell>
          <cell r="I36">
            <v>5.5848883399656195</v>
          </cell>
          <cell r="J36">
            <v>11.370275196260247</v>
          </cell>
          <cell r="K36">
            <v>17.277164389178235</v>
          </cell>
          <cell r="L36">
            <v>21.830240080154628</v>
          </cell>
          <cell r="M36">
            <v>33.021636746206163</v>
          </cell>
          <cell r="N36">
            <v>38.215046620894093</v>
          </cell>
          <cell r="O36">
            <v>44.198682567887651</v>
          </cell>
          <cell r="P36">
            <v>44.430280634217674</v>
          </cell>
          <cell r="Q36">
            <v>56.764396615806653</v>
          </cell>
          <cell r="R36">
            <v>55.043541584382965</v>
          </cell>
          <cell r="S36">
            <v>58.904433268904917</v>
          </cell>
          <cell r="T36">
            <v>63.376557714667221</v>
          </cell>
          <cell r="U36">
            <v>59.371377875266241</v>
          </cell>
          <cell r="V36">
            <v>53.495491252456354</v>
          </cell>
          <cell r="W36">
            <v>28.925648223953637</v>
          </cell>
          <cell r="X36">
            <v>28.954218206818165</v>
          </cell>
          <cell r="Y36">
            <v>18.605846987195779</v>
          </cell>
          <cell r="Z36">
            <v>8.145565761307596</v>
          </cell>
          <cell r="AA36">
            <v>6.481760842386417</v>
          </cell>
          <cell r="AB36">
            <v>0</v>
          </cell>
          <cell r="AC36">
            <v>0</v>
          </cell>
        </row>
        <row r="37">
          <cell r="H37">
            <v>16.179211368969199</v>
          </cell>
          <cell r="I37">
            <v>28.496817114561622</v>
          </cell>
          <cell r="J37">
            <v>23.825452963826169</v>
          </cell>
          <cell r="K37">
            <v>26.552493100688729</v>
          </cell>
          <cell r="L37">
            <v>27.859661805071731</v>
          </cell>
          <cell r="M37">
            <v>27.403071033439609</v>
          </cell>
          <cell r="N37">
            <v>39.465934364541333</v>
          </cell>
          <cell r="O37">
            <v>37.143932794866046</v>
          </cell>
          <cell r="P37">
            <v>40.801148921425785</v>
          </cell>
          <cell r="Q37">
            <v>47.361721617415611</v>
          </cell>
          <cell r="R37">
            <v>45.040566951648501</v>
          </cell>
          <cell r="S37">
            <v>47.175176961427937</v>
          </cell>
          <cell r="T37">
            <v>49.856994412663717</v>
          </cell>
          <cell r="U37">
            <v>39.106171629942388</v>
          </cell>
          <cell r="V37">
            <v>40.017670096859909</v>
          </cell>
          <cell r="W37">
            <v>19.65936906775994</v>
          </cell>
          <cell r="X37">
            <v>18.194288521057878</v>
          </cell>
          <cell r="Y37">
            <v>10.117216952867514</v>
          </cell>
          <cell r="Z37">
            <v>3.8683757246764015</v>
          </cell>
          <cell r="AA37">
            <v>2.707393254910393</v>
          </cell>
          <cell r="AB37">
            <v>0</v>
          </cell>
          <cell r="AC37">
            <v>0</v>
          </cell>
        </row>
        <row r="38">
          <cell r="H38">
            <v>6.0833025379239798</v>
          </cell>
          <cell r="I38">
            <v>7.5018861219088313</v>
          </cell>
          <cell r="J38">
            <v>7.6725300007528237</v>
          </cell>
          <cell r="K38">
            <v>9.9942866583610144</v>
          </cell>
          <cell r="L38">
            <v>13.564748459212939</v>
          </cell>
          <cell r="M38">
            <v>17.18685343555741</v>
          </cell>
          <cell r="N38">
            <v>17.117836842559608</v>
          </cell>
          <cell r="O38">
            <v>16.454243701590077</v>
          </cell>
          <cell r="P38">
            <v>18.364380698591475</v>
          </cell>
          <cell r="Q38">
            <v>22.686050582126338</v>
          </cell>
          <cell r="R38">
            <v>22.966717203383119</v>
          </cell>
          <cell r="S38">
            <v>25.378435400010826</v>
          </cell>
          <cell r="T38">
            <v>28.162882578261161</v>
          </cell>
          <cell r="U38">
            <v>23.115757143373141</v>
          </cell>
          <cell r="V38">
            <v>18.773096672913596</v>
          </cell>
          <cell r="W38">
            <v>9.3360239784142394</v>
          </cell>
          <cell r="X38">
            <v>8.7359935330399221</v>
          </cell>
          <cell r="Y38">
            <v>4.9041713170203254</v>
          </cell>
          <cell r="Z38">
            <v>2.0420871464922601</v>
          </cell>
          <cell r="AA38">
            <v>1.5779674613789338</v>
          </cell>
          <cell r="AB38">
            <v>0</v>
          </cell>
          <cell r="AC38">
            <v>0</v>
          </cell>
        </row>
        <row r="39">
          <cell r="H39">
            <v>184.61007063474028</v>
          </cell>
          <cell r="I39">
            <v>177.18012906473203</v>
          </cell>
          <cell r="J39">
            <v>204.94752652402417</v>
          </cell>
          <cell r="K39">
            <v>264.10108453107648</v>
          </cell>
          <cell r="L39">
            <v>249.45819860610106</v>
          </cell>
          <cell r="M39">
            <v>272.1171838564772</v>
          </cell>
          <cell r="N39">
            <v>297.62705261261999</v>
          </cell>
          <cell r="O39">
            <v>328.98054217395128</v>
          </cell>
          <cell r="P39">
            <v>395.90221413655536</v>
          </cell>
          <cell r="Q39">
            <v>411.82964024625494</v>
          </cell>
          <cell r="R39">
            <v>396.84711633925923</v>
          </cell>
          <cell r="S39">
            <v>429.84264205534646</v>
          </cell>
          <cell r="T39">
            <v>463.70911716829244</v>
          </cell>
          <cell r="U39">
            <v>375.78428674492466</v>
          </cell>
          <cell r="V39">
            <v>298.50108907849801</v>
          </cell>
          <cell r="W39">
            <v>145.91597260740917</v>
          </cell>
          <cell r="X39">
            <v>134.56372941894037</v>
          </cell>
          <cell r="Y39">
            <v>72.137706216238726</v>
          </cell>
          <cell r="Z39">
            <v>30.91682103071998</v>
          </cell>
          <cell r="AA39">
            <v>23.425420827274262</v>
          </cell>
          <cell r="AB39">
            <v>0</v>
          </cell>
          <cell r="AC39">
            <v>0</v>
          </cell>
        </row>
        <row r="40">
          <cell r="H40">
            <v>67.913445834378621</v>
          </cell>
          <cell r="I40">
            <v>69.407223648085989</v>
          </cell>
          <cell r="J40">
            <v>65.508739059506112</v>
          </cell>
          <cell r="K40">
            <v>87.424739148768325</v>
          </cell>
          <cell r="L40">
            <v>74.34455291251254</v>
          </cell>
          <cell r="M40">
            <v>68.857092035018027</v>
          </cell>
          <cell r="N40">
            <v>49.956423781613204</v>
          </cell>
          <cell r="O40">
            <v>37.884325511806054</v>
          </cell>
          <cell r="P40">
            <v>31.940047593575542</v>
          </cell>
          <cell r="Q40">
            <v>36.986462328529676</v>
          </cell>
          <cell r="R40">
            <v>32.410512331292402</v>
          </cell>
          <cell r="S40">
            <v>31.09531334589261</v>
          </cell>
          <cell r="T40">
            <v>56.224049751629295</v>
          </cell>
          <cell r="U40">
            <v>41.895086768961932</v>
          </cell>
          <cell r="V40">
            <v>30.990928304470607</v>
          </cell>
          <cell r="W40">
            <v>17.235478578585376</v>
          </cell>
          <cell r="X40">
            <v>17.526035645991019</v>
          </cell>
          <cell r="Y40">
            <v>10.613263343753662</v>
          </cell>
          <cell r="Z40">
            <v>4.4258643245260982</v>
          </cell>
          <cell r="AA40">
            <v>3.2761753252981878</v>
          </cell>
          <cell r="AB40">
            <v>0</v>
          </cell>
          <cell r="AC40">
            <v>0</v>
          </cell>
        </row>
        <row r="41">
          <cell r="H41">
            <v>29.182885864920472</v>
          </cell>
          <cell r="I41">
            <v>27.893442112826683</v>
          </cell>
          <cell r="J41">
            <v>61.822902352350233</v>
          </cell>
          <cell r="K41">
            <v>59.314211217011632</v>
          </cell>
          <cell r="L41">
            <v>53.958970671902854</v>
          </cell>
          <cell r="M41">
            <v>56.263982411162104</v>
          </cell>
          <cell r="N41">
            <v>53.181324668048262</v>
          </cell>
          <cell r="O41">
            <v>59.863585660034502</v>
          </cell>
          <cell r="P41">
            <v>59.098940688397057</v>
          </cell>
          <cell r="Q41">
            <v>61.25132970139579</v>
          </cell>
          <cell r="R41">
            <v>48.76554130056978</v>
          </cell>
          <cell r="S41">
            <v>53.972656815335391</v>
          </cell>
          <cell r="T41">
            <v>52.38866410866401</v>
          </cell>
          <cell r="U41">
            <v>47.619864960404755</v>
          </cell>
          <cell r="V41">
            <v>35.149119869080764</v>
          </cell>
          <cell r="W41">
            <v>24.178901158125669</v>
          </cell>
          <cell r="X41">
            <v>28.407072962017683</v>
          </cell>
          <cell r="Y41">
            <v>18.967721258155308</v>
          </cell>
          <cell r="Z41">
            <v>9.0799000861571777</v>
          </cell>
          <cell r="AA41">
            <v>7.4122198424630588</v>
          </cell>
          <cell r="AB41">
            <v>0</v>
          </cell>
          <cell r="AC41">
            <v>0</v>
          </cell>
        </row>
        <row r="42">
          <cell r="H42">
            <v>362.26645637066861</v>
          </cell>
          <cell r="I42">
            <v>407.07085895961694</v>
          </cell>
          <cell r="J42">
            <v>582.19157539539481</v>
          </cell>
          <cell r="K42">
            <v>483.33296562368673</v>
          </cell>
          <cell r="L42">
            <v>683.97501501860427</v>
          </cell>
          <cell r="M42">
            <v>582.5169979238583</v>
          </cell>
          <cell r="N42">
            <v>684.22883406911649</v>
          </cell>
          <cell r="O42">
            <v>802.85175823411953</v>
          </cell>
          <cell r="P42">
            <v>757.80245702030095</v>
          </cell>
          <cell r="Q42">
            <v>826.28858995125654</v>
          </cell>
          <cell r="R42">
            <v>743.51038851796591</v>
          </cell>
          <cell r="S42">
            <v>852.38834073327291</v>
          </cell>
          <cell r="T42">
            <v>796.03839943245907</v>
          </cell>
          <cell r="U42">
            <v>700.03155741110174</v>
          </cell>
          <cell r="V42">
            <v>603.56521142229406</v>
          </cell>
          <cell r="W42">
            <v>318.99275344872831</v>
          </cell>
          <cell r="X42">
            <v>230.15970965054794</v>
          </cell>
          <cell r="Y42">
            <v>101.30469284907738</v>
          </cell>
          <cell r="Z42">
            <v>43.578070750316463</v>
          </cell>
          <cell r="AA42">
            <v>26.979452245975541</v>
          </cell>
          <cell r="AB42">
            <v>0</v>
          </cell>
          <cell r="AC42">
            <v>0</v>
          </cell>
        </row>
      </sheetData>
      <sheetData sheetId="14">
        <row r="12"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</sheetData>
      <sheetData sheetId="15">
        <row r="12"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</sheetData>
      <sheetData sheetId="16"/>
      <sheetData sheetId="17"/>
      <sheetData sheetId="18"/>
      <sheetData sheetId="19">
        <row r="12">
          <cell r="G12">
            <v>81.322174884061937</v>
          </cell>
          <cell r="H12">
            <v>92.707279367830594</v>
          </cell>
          <cell r="I12">
            <v>105.68629847932687</v>
          </cell>
          <cell r="J12">
            <v>120.48238026643261</v>
          </cell>
          <cell r="K12">
            <v>127.71132308241857</v>
          </cell>
          <cell r="L12">
            <v>158.36204062219903</v>
          </cell>
          <cell r="M12">
            <v>180.5327263093069</v>
          </cell>
          <cell r="N12">
            <v>142.62085378435245</v>
          </cell>
          <cell r="O12">
            <v>165.44019038984882</v>
          </cell>
          <cell r="P12">
            <v>142.27856373526998</v>
          </cell>
          <cell r="Q12">
            <v>179.27099030644018</v>
          </cell>
          <cell r="R12">
            <v>227.67415768917903</v>
          </cell>
          <cell r="S12">
            <v>204.25690667118852</v>
          </cell>
          <cell r="T12">
            <v>235.3289521660125</v>
          </cell>
          <cell r="U12">
            <v>230.44666207876753</v>
          </cell>
          <cell r="V12">
            <v>239.75805555327548</v>
          </cell>
          <cell r="W12">
            <v>225.58989208678392</v>
          </cell>
          <cell r="X12">
            <v>228.28830974847929</v>
          </cell>
          <cell r="Y12">
            <v>249.00408323314505</v>
          </cell>
          <cell r="Z12">
            <v>244.85004380580258</v>
          </cell>
          <cell r="AA12">
            <v>251.81728575916563</v>
          </cell>
          <cell r="AB12">
            <v>192.28586687772457</v>
          </cell>
        </row>
        <row r="13">
          <cell r="G13">
            <v>99.034484026127259</v>
          </cell>
          <cell r="H13">
            <v>112.89931178978507</v>
          </cell>
          <cell r="I13">
            <v>128.70521544035498</v>
          </cell>
          <cell r="J13">
            <v>146.72394560200468</v>
          </cell>
          <cell r="K13">
            <v>155.52738233812497</v>
          </cell>
          <cell r="L13">
            <v>192.85395409927497</v>
          </cell>
          <cell r="M13">
            <v>219.85350767317345</v>
          </cell>
          <cell r="N13">
            <v>173.68427106180704</v>
          </cell>
          <cell r="O13">
            <v>201.47375443169614</v>
          </cell>
          <cell r="P13">
            <v>173.26742881125867</v>
          </cell>
          <cell r="Q13">
            <v>218.31696030218592</v>
          </cell>
          <cell r="R13">
            <v>277.26253958377612</v>
          </cell>
          <cell r="S13">
            <v>234.02962534565671</v>
          </cell>
          <cell r="T13">
            <v>265.95502140179769</v>
          </cell>
          <cell r="U13">
            <v>238.08011274236497</v>
          </cell>
          <cell r="V13">
            <v>240.74450431431191</v>
          </cell>
          <cell r="W13">
            <v>219.69387018403432</v>
          </cell>
          <cell r="X13">
            <v>230.23055316732064</v>
          </cell>
          <cell r="Y13">
            <v>224.81205522840588</v>
          </cell>
          <cell r="Z13">
            <v>230.08173163286119</v>
          </cell>
          <cell r="AA13">
            <v>222.61703604527824</v>
          </cell>
          <cell r="AB13">
            <v>195.41806865126625</v>
          </cell>
        </row>
        <row r="14">
          <cell r="G14">
            <v>14.041699166621997</v>
          </cell>
          <cell r="H14">
            <v>16.007537049949075</v>
          </cell>
          <cell r="I14">
            <v>18.248592236941946</v>
          </cell>
          <cell r="J14">
            <v>20.803395150113815</v>
          </cell>
          <cell r="K14">
            <v>22.051598859120645</v>
          </cell>
          <cell r="L14">
            <v>27.3439825853096</v>
          </cell>
          <cell r="M14">
            <v>31.172140147252943</v>
          </cell>
          <cell r="N14">
            <v>24.625990716329827</v>
          </cell>
          <cell r="O14">
            <v>28.566149230942596</v>
          </cell>
          <cell r="P14">
            <v>24.566888338610632</v>
          </cell>
          <cell r="Q14">
            <v>30.954279306649397</v>
          </cell>
          <cell r="R14">
            <v>39.311934719444736</v>
          </cell>
          <cell r="S14">
            <v>33.100602912559928</v>
          </cell>
          <cell r="T14">
            <v>40.939415527289007</v>
          </cell>
          <cell r="U14">
            <v>41.16496501703611</v>
          </cell>
          <cell r="V14">
            <v>40.071358580568777</v>
          </cell>
          <cell r="W14">
            <v>35.936838088991436</v>
          </cell>
          <cell r="X14">
            <v>39.2055789451246</v>
          </cell>
          <cell r="Y14">
            <v>31.528519940569115</v>
          </cell>
          <cell r="Z14">
            <v>40.040087049354376</v>
          </cell>
          <cell r="AA14">
            <v>37.29460236723606</v>
          </cell>
          <cell r="AB14">
            <v>31.384661770887771</v>
          </cell>
        </row>
        <row r="15">
          <cell r="G15">
            <v>7.4650533357935611</v>
          </cell>
          <cell r="H15">
            <v>8.5101608028046591</v>
          </cell>
          <cell r="I15">
            <v>9.7015833151973112</v>
          </cell>
          <cell r="J15">
            <v>11.059804979324934</v>
          </cell>
          <cell r="K15">
            <v>11.72339327808443</v>
          </cell>
          <cell r="L15">
            <v>14.537007664824692</v>
          </cell>
          <cell r="M15">
            <v>16.572188737900149</v>
          </cell>
          <cell r="N15">
            <v>13.092029102941117</v>
          </cell>
          <cell r="O15">
            <v>15.186753759411694</v>
          </cell>
          <cell r="P15">
            <v>13.060608233094056</v>
          </cell>
          <cell r="Q15">
            <v>16.456366373698511</v>
          </cell>
          <cell r="R15">
            <v>20.899585294597109</v>
          </cell>
          <cell r="S15">
            <v>22.353428408220978</v>
          </cell>
          <cell r="T15">
            <v>23.800495071241368</v>
          </cell>
          <cell r="U15">
            <v>19.567455973851409</v>
          </cell>
          <cell r="V15">
            <v>14.024975503199073</v>
          </cell>
          <cell r="W15">
            <v>18.926734726868823</v>
          </cell>
          <cell r="X15">
            <v>27.323642749485611</v>
          </cell>
          <cell r="Y15">
            <v>30.797423826005193</v>
          </cell>
          <cell r="Z15">
            <v>38.509892639824912</v>
          </cell>
          <cell r="AA15">
            <v>41.738214564183338</v>
          </cell>
          <cell r="AB15">
            <v>32.856796604452363</v>
          </cell>
        </row>
        <row r="16">
          <cell r="G16">
            <v>6.2017504652580495</v>
          </cell>
          <cell r="H16">
            <v>7.0699955303941762</v>
          </cell>
          <cell r="I16">
            <v>8.05979490464936</v>
          </cell>
          <cell r="J16">
            <v>9.1881661913002688</v>
          </cell>
          <cell r="K16">
            <v>9.7394561627782856</v>
          </cell>
          <cell r="L16">
            <v>12.076925641845074</v>
          </cell>
          <cell r="M16">
            <v>13.767695231703383</v>
          </cell>
          <cell r="N16">
            <v>10.876479233045673</v>
          </cell>
          <cell r="O16">
            <v>12.61671591033298</v>
          </cell>
          <cell r="P16">
            <v>10.850375682886362</v>
          </cell>
          <cell r="Q16">
            <v>13.671473360436817</v>
          </cell>
          <cell r="R16">
            <v>17.362771167754758</v>
          </cell>
          <cell r="S16">
            <v>14.176953120258142</v>
          </cell>
          <cell r="T16">
            <v>12.106456408512937</v>
          </cell>
          <cell r="U16">
            <v>10.714168977036795</v>
          </cell>
          <cell r="V16">
            <v>10.8614471942068</v>
          </cell>
          <cell r="W16">
            <v>10.110230449036257</v>
          </cell>
          <cell r="X16">
            <v>11.208466127869977</v>
          </cell>
          <cell r="Y16">
            <v>9.2300884463695088</v>
          </cell>
          <cell r="Z16">
            <v>7.4384450463237961</v>
          </cell>
          <cell r="AA16">
            <v>8.0540471069669373</v>
          </cell>
          <cell r="AB16">
            <v>6.1704374938771362</v>
          </cell>
        </row>
        <row r="17">
          <cell r="G17">
            <v>76.189719612738401</v>
          </cell>
          <cell r="H17">
            <v>86.856280358521772</v>
          </cell>
          <cell r="I17">
            <v>99.016159608714815</v>
          </cell>
          <cell r="J17">
            <v>112.87842195393488</v>
          </cell>
          <cell r="K17">
            <v>119.65112727117098</v>
          </cell>
          <cell r="L17">
            <v>148.36739781625201</v>
          </cell>
          <cell r="M17">
            <v>169.13883351052726</v>
          </cell>
          <cell r="N17">
            <v>133.61967847331655</v>
          </cell>
          <cell r="O17">
            <v>154.99882702904719</v>
          </cell>
          <cell r="P17">
            <v>133.29899124498058</v>
          </cell>
          <cell r="Q17">
            <v>167.95672896867555</v>
          </cell>
          <cell r="R17">
            <v>213.30504579021795</v>
          </cell>
          <cell r="S17">
            <v>205.44081578384663</v>
          </cell>
          <cell r="T17">
            <v>221.99201536289209</v>
          </cell>
          <cell r="U17">
            <v>223.92613162006901</v>
          </cell>
          <cell r="V17">
            <v>209.05649575257266</v>
          </cell>
          <cell r="W17">
            <v>193.91517832819778</v>
          </cell>
          <cell r="X17">
            <v>195.4987396723759</v>
          </cell>
          <cell r="Y17">
            <v>184.96731698467215</v>
          </cell>
          <cell r="Z17">
            <v>182.4756833363889</v>
          </cell>
          <cell r="AA17">
            <v>196.90756547722614</v>
          </cell>
          <cell r="AB17">
            <v>163.06242433058057</v>
          </cell>
        </row>
        <row r="18">
          <cell r="G18">
            <v>76.104209265249338</v>
          </cell>
          <cell r="H18">
            <v>86.758798562384243</v>
          </cell>
          <cell r="I18">
            <v>98.905030361118023</v>
          </cell>
          <cell r="J18">
            <v>112.75173461167454</v>
          </cell>
          <cell r="K18">
            <v>119.51683868837502</v>
          </cell>
          <cell r="L18">
            <v>148.20087997358502</v>
          </cell>
          <cell r="M18">
            <v>168.94900316988691</v>
          </cell>
          <cell r="N18">
            <v>133.46971250421066</v>
          </cell>
          <cell r="O18">
            <v>154.82486650488437</v>
          </cell>
          <cell r="P18">
            <v>133.14938519420056</v>
          </cell>
          <cell r="Q18">
            <v>167.76822534469272</v>
          </cell>
          <cell r="R18">
            <v>213.06564618775977</v>
          </cell>
          <cell r="S18">
            <v>203.53269130789209</v>
          </cell>
          <cell r="T18">
            <v>189.39770964766493</v>
          </cell>
          <cell r="U18">
            <v>198.32490680125477</v>
          </cell>
          <cell r="V18">
            <v>194.5042655312082</v>
          </cell>
          <cell r="W18">
            <v>188.69235785926438</v>
          </cell>
          <cell r="X18">
            <v>177.74799288617839</v>
          </cell>
          <cell r="Y18">
            <v>204.47844454209681</v>
          </cell>
          <cell r="Z18">
            <v>171.46678466782967</v>
          </cell>
          <cell r="AA18">
            <v>195.6776371012854</v>
          </cell>
          <cell r="AB18">
            <v>160.18079869892222</v>
          </cell>
        </row>
        <row r="19">
          <cell r="G19">
            <v>10.736544214386255</v>
          </cell>
          <cell r="H19">
            <v>12.239660404400329</v>
          </cell>
          <cell r="I19">
            <v>13.953212861016373</v>
          </cell>
          <cell r="J19">
            <v>15.906662661558665</v>
          </cell>
          <cell r="K19">
            <v>16.861062421252186</v>
          </cell>
          <cell r="L19">
            <v>20.907717402352709</v>
          </cell>
          <cell r="M19">
            <v>23.834797838682086</v>
          </cell>
          <cell r="N19">
            <v>18.829490292558848</v>
          </cell>
          <cell r="O19">
            <v>21.84220873936826</v>
          </cell>
          <cell r="P19">
            <v>18.784299515856702</v>
          </cell>
          <cell r="Q19">
            <v>23.668217389979446</v>
          </cell>
          <cell r="R19">
            <v>30.058636085273896</v>
          </cell>
          <cell r="S19">
            <v>28.610410183017702</v>
          </cell>
          <cell r="T19">
            <v>28.1827057433478</v>
          </cell>
          <cell r="U19">
            <v>25.291190602836615</v>
          </cell>
          <cell r="V19">
            <v>24.464618922873569</v>
          </cell>
          <cell r="W19">
            <v>22.951660592835864</v>
          </cell>
          <cell r="X19">
            <v>23.523347367074759</v>
          </cell>
          <cell r="Y19">
            <v>22.069963958398382</v>
          </cell>
          <cell r="Z19">
            <v>20.19006512573602</v>
          </cell>
          <cell r="AA19">
            <v>21.503909024512708</v>
          </cell>
          <cell r="AB19">
            <v>16.287449222416807</v>
          </cell>
        </row>
        <row r="20">
          <cell r="G20">
            <v>62.175023713744508</v>
          </cell>
          <cell r="H20">
            <v>70.879527033668737</v>
          </cell>
          <cell r="I20">
            <v>80.80266081838235</v>
          </cell>
          <cell r="J20">
            <v>92.115033332955875</v>
          </cell>
          <cell r="K20">
            <v>97.64193533293323</v>
          </cell>
          <cell r="L20">
            <v>121.07599981283721</v>
          </cell>
          <cell r="M20">
            <v>138.02663978663441</v>
          </cell>
          <cell r="N20">
            <v>109.04104543144119</v>
          </cell>
          <cell r="O20">
            <v>126.48761270047177</v>
          </cell>
          <cell r="P20">
            <v>108.77934692240572</v>
          </cell>
          <cell r="Q20">
            <v>137.06197712223121</v>
          </cell>
          <cell r="R20">
            <v>174.06871094523365</v>
          </cell>
          <cell r="S20">
            <v>151.22083328275352</v>
          </cell>
          <cell r="T20">
            <v>163.45530305799437</v>
          </cell>
          <cell r="U20">
            <v>149.49085241118181</v>
          </cell>
          <cell r="V20">
            <v>151.00575128256446</v>
          </cell>
          <cell r="W20">
            <v>144.99316274305079</v>
          </cell>
          <cell r="X20">
            <v>152.9739153932469</v>
          </cell>
          <cell r="Y20">
            <v>158.09953477444805</v>
          </cell>
          <cell r="Z20">
            <v>153.69952735718198</v>
          </cell>
          <cell r="AA20">
            <v>143.86194487616805</v>
          </cell>
          <cell r="AB20">
            <v>127.35532411220527</v>
          </cell>
        </row>
        <row r="21">
          <cell r="G21">
            <v>752.89610691801067</v>
          </cell>
          <cell r="H21">
            <v>858.30156188653211</v>
          </cell>
          <cell r="I21">
            <v>978.46378055064656</v>
          </cell>
          <cell r="J21">
            <v>1115.448709827737</v>
          </cell>
          <cell r="K21">
            <v>1182.3756324174012</v>
          </cell>
          <cell r="L21">
            <v>1466.1457841975775</v>
          </cell>
          <cell r="M21">
            <v>1671.4061939852384</v>
          </cell>
          <cell r="N21">
            <v>1320.4108932483384</v>
          </cell>
          <cell r="O21">
            <v>1531.6766361680725</v>
          </cell>
          <cell r="P21">
            <v>1317.2419071045424</v>
          </cell>
          <cell r="Q21">
            <v>1659.7248029517234</v>
          </cell>
          <cell r="R21">
            <v>2107.8504997486889</v>
          </cell>
          <cell r="S21">
            <v>1738.592570401438</v>
          </cell>
          <cell r="T21">
            <v>2044.2899368980404</v>
          </cell>
          <cell r="U21">
            <v>1653.8573205344901</v>
          </cell>
          <cell r="V21">
            <v>1741</v>
          </cell>
          <cell r="W21">
            <v>1585</v>
          </cell>
          <cell r="X21">
            <v>1781</v>
          </cell>
          <cell r="Y21">
            <v>1456.696170103753</v>
          </cell>
          <cell r="Z21">
            <v>1475.8256366516389</v>
          </cell>
          <cell r="AA21">
            <v>1476.5130168890921</v>
          </cell>
          <cell r="AB21">
            <v>1180.6521365188059</v>
          </cell>
        </row>
        <row r="22">
          <cell r="G22">
            <v>975.20494070293819</v>
          </cell>
          <cell r="H22">
            <v>1111.7336324013495</v>
          </cell>
          <cell r="I22">
            <v>1267.3763409375383</v>
          </cell>
          <cell r="J22">
            <v>1444.8090286687936</v>
          </cell>
          <cell r="K22">
            <v>1531.4975703889213</v>
          </cell>
          <cell r="L22">
            <v>1899.0569872822623</v>
          </cell>
          <cell r="M22">
            <v>2164.9249655017788</v>
          </cell>
          <cell r="N22">
            <v>1710.2907227464052</v>
          </cell>
          <cell r="O22">
            <v>1983.9372383858299</v>
          </cell>
          <cell r="P22">
            <v>1706.1860250118136</v>
          </cell>
          <cell r="Q22">
            <v>2149.7943915148853</v>
          </cell>
          <cell r="R22">
            <v>2730.2388772239042</v>
          </cell>
          <cell r="S22">
            <v>2821.7769772879096</v>
          </cell>
          <cell r="T22">
            <v>3082.6386363075594</v>
          </cell>
          <cell r="U22">
            <v>2972.9279793315745</v>
          </cell>
          <cell r="V22">
            <v>2714.7879858657243</v>
          </cell>
          <cell r="W22">
            <v>2142.134121114228</v>
          </cell>
          <cell r="X22">
            <v>2228.2667149601248</v>
          </cell>
          <cell r="Y22">
            <v>2317.404209906842</v>
          </cell>
          <cell r="Z22">
            <v>2141.1350222023179</v>
          </cell>
          <cell r="AA22">
            <v>2483.9339675669235</v>
          </cell>
          <cell r="AB22">
            <v>1955.2310486970812</v>
          </cell>
        </row>
        <row r="23">
          <cell r="G23">
            <v>41.630037593350472</v>
          </cell>
          <cell r="H23">
            <v>47.458242856419531</v>
          </cell>
          <cell r="I23">
            <v>54.102396856318258</v>
          </cell>
          <cell r="J23">
            <v>61.67673241620281</v>
          </cell>
          <cell r="K23">
            <v>65.377336361174983</v>
          </cell>
          <cell r="L23">
            <v>81.067897087856977</v>
          </cell>
          <cell r="M23">
            <v>92.417402680156954</v>
          </cell>
          <cell r="N23">
            <v>73.009748117323994</v>
          </cell>
          <cell r="O23">
            <v>84.691307816095829</v>
          </cell>
          <cell r="P23">
            <v>72.834524721842413</v>
          </cell>
          <cell r="Q23">
            <v>91.771501149521441</v>
          </cell>
          <cell r="R23">
            <v>116.54980645989224</v>
          </cell>
          <cell r="S23">
            <v>87.314645380194534</v>
          </cell>
          <cell r="T23">
            <v>95.968762838711442</v>
          </cell>
          <cell r="U23">
            <v>86.559207261849892</v>
          </cell>
          <cell r="V23">
            <v>88.315165292700925</v>
          </cell>
          <cell r="W23">
            <v>76.617338805729744</v>
          </cell>
          <cell r="X23">
            <v>81.393668190369112</v>
          </cell>
          <cell r="Y23">
            <v>75.211512785763432</v>
          </cell>
          <cell r="Z23">
            <v>76.424709675943916</v>
          </cell>
          <cell r="AA23">
            <v>73.398951467432681</v>
          </cell>
          <cell r="AB23">
            <v>89.956834936117446</v>
          </cell>
        </row>
        <row r="24">
          <cell r="G24">
            <v>45.973063136872995</v>
          </cell>
          <cell r="H24">
            <v>52.409291976035213</v>
          </cell>
          <cell r="I24">
            <v>59.746592852680138</v>
          </cell>
          <cell r="J24">
            <v>68.111115852055349</v>
          </cell>
          <cell r="K24">
            <v>72.197782803178669</v>
          </cell>
          <cell r="L24">
            <v>89.52525067594155</v>
          </cell>
          <cell r="M24">
            <v>102.05878577057335</v>
          </cell>
          <cell r="N24">
            <v>80.626440758752949</v>
          </cell>
          <cell r="O24">
            <v>93.526671280153408</v>
          </cell>
          <cell r="P24">
            <v>80.432937300931926</v>
          </cell>
          <cell r="Q24">
            <v>101.34550099917423</v>
          </cell>
          <cell r="R24">
            <v>128.70878626895129</v>
          </cell>
          <cell r="S24">
            <v>86.23763653850051</v>
          </cell>
          <cell r="T24">
            <v>93.592220696580796</v>
          </cell>
          <cell r="U24">
            <v>89.638948142329923</v>
          </cell>
          <cell r="V24">
            <v>95.116751157034315</v>
          </cell>
          <cell r="W24">
            <v>80.690180455815437</v>
          </cell>
          <cell r="X24">
            <v>113.38349640939715</v>
          </cell>
          <cell r="Y24">
            <v>129.86094734941656</v>
          </cell>
          <cell r="Z24">
            <v>124.11576877294563</v>
          </cell>
          <cell r="AA24">
            <v>99.465498015596609</v>
          </cell>
          <cell r="AB24">
            <v>99.384762274477936</v>
          </cell>
        </row>
        <row r="25">
          <cell r="G25">
            <v>4.2147600222889432</v>
          </cell>
          <cell r="H25">
            <v>4.8048264254093951</v>
          </cell>
          <cell r="I25">
            <v>5.4775021249667102</v>
          </cell>
          <cell r="J25">
            <v>6.2443524224620486</v>
          </cell>
          <cell r="K25">
            <v>6.6190135678097715</v>
          </cell>
          <cell r="L25">
            <v>8.207576824084116</v>
          </cell>
          <cell r="M25">
            <v>9.3566375794558923</v>
          </cell>
          <cell r="N25">
            <v>7.3917436877701546</v>
          </cell>
          <cell r="O25">
            <v>8.574422677813379</v>
          </cell>
          <cell r="P25">
            <v>7.3740035029195061</v>
          </cell>
          <cell r="Q25">
            <v>9.2912444136785783</v>
          </cell>
          <cell r="R25">
            <v>11.799880405371795</v>
          </cell>
          <cell r="S25">
            <v>9.0941307806307083</v>
          </cell>
          <cell r="T25">
            <v>12.457192907860465</v>
          </cell>
          <cell r="U25">
            <v>10.404021980333098</v>
          </cell>
          <cell r="V25">
            <v>8.9369674729031683</v>
          </cell>
          <cell r="W25">
            <v>10.608554603870273</v>
          </cell>
          <cell r="X25">
            <v>12.685289776477738</v>
          </cell>
          <cell r="Y25">
            <v>11.642705624430452</v>
          </cell>
          <cell r="Z25">
            <v>7.1834126447355517</v>
          </cell>
          <cell r="AA25">
            <v>12.370698955430004</v>
          </cell>
          <cell r="AB25">
            <v>10.646353828268216</v>
          </cell>
        </row>
        <row r="26">
          <cell r="G26">
            <v>47.165707457114912</v>
          </cell>
          <cell r="H26">
            <v>53.768906501110997</v>
          </cell>
          <cell r="I26">
            <v>61.29655341126653</v>
          </cell>
          <cell r="J26">
            <v>69.878070888843837</v>
          </cell>
          <cell r="K26">
            <v>74.070755142174477</v>
          </cell>
          <cell r="L26">
            <v>91.847736376296353</v>
          </cell>
          <cell r="M26">
            <v>104.70641946897783</v>
          </cell>
          <cell r="N26">
            <v>82.718071380492489</v>
          </cell>
          <cell r="O26">
            <v>95.952962801371285</v>
          </cell>
          <cell r="P26">
            <v>82.519548009179303</v>
          </cell>
          <cell r="Q26">
            <v>103.97463049156592</v>
          </cell>
          <cell r="R26">
            <v>132.04778072428871</v>
          </cell>
          <cell r="S26">
            <v>107.20633929311487</v>
          </cell>
          <cell r="T26">
            <v>115.6825729744518</v>
          </cell>
          <cell r="U26">
            <v>134.09628330207104</v>
          </cell>
          <cell r="V26">
            <v>142.51695032010187</v>
          </cell>
          <cell r="W26">
            <v>94.298263145513531</v>
          </cell>
          <cell r="X26">
            <v>143.88206947836525</v>
          </cell>
          <cell r="Y26">
            <v>106.74003272633254</v>
          </cell>
          <cell r="Z26">
            <v>113.31939710570995</v>
          </cell>
          <cell r="AA26">
            <v>140.56891083735891</v>
          </cell>
          <cell r="AB26">
            <v>115.64088947915933</v>
          </cell>
        </row>
        <row r="27">
          <cell r="G27">
            <v>663.98890588041024</v>
          </cell>
          <cell r="H27">
            <v>756.94735270366766</v>
          </cell>
          <cell r="I27">
            <v>862.91998208218104</v>
          </cell>
          <cell r="J27">
            <v>983.72877957368632</v>
          </cell>
          <cell r="K27">
            <v>1042.7525063481075</v>
          </cell>
          <cell r="L27">
            <v>1293.0131078716533</v>
          </cell>
          <cell r="M27">
            <v>1474.0349429736848</v>
          </cell>
          <cell r="N27">
            <v>1164.4876049492111</v>
          </cell>
          <cell r="O27">
            <v>1350.8056217410849</v>
          </cell>
          <cell r="P27">
            <v>1161.692834697333</v>
          </cell>
          <cell r="Q27">
            <v>1463.7329717186396</v>
          </cell>
          <cell r="R27">
            <v>1858.9408740826723</v>
          </cell>
          <cell r="S27">
            <v>1617.3259343609323</v>
          </cell>
          <cell r="T27">
            <v>1604.5611292180649</v>
          </cell>
          <cell r="U27">
            <v>1385.3782513439273</v>
          </cell>
          <cell r="V27">
            <v>1293.0455342580337</v>
          </cell>
          <cell r="W27">
            <v>1181.2216829771016</v>
          </cell>
          <cell r="X27">
            <v>1231.8520863871024</v>
          </cell>
          <cell r="Y27">
            <v>1107.2855956479102</v>
          </cell>
          <cell r="Z27">
            <v>1094.3480307227819</v>
          </cell>
          <cell r="AA27">
            <v>1117.4277399209668</v>
          </cell>
          <cell r="AB27">
            <v>1013.4552058471504</v>
          </cell>
        </row>
        <row r="28">
          <cell r="G28">
            <v>25.902591936874074</v>
          </cell>
          <cell r="H28">
            <v>29.528954808036442</v>
          </cell>
          <cell r="I28">
            <v>33.66300848116154</v>
          </cell>
          <cell r="J28">
            <v>38.375829668524155</v>
          </cell>
          <cell r="K28">
            <v>40.678379448635603</v>
          </cell>
          <cell r="L28">
            <v>50.441190516308147</v>
          </cell>
          <cell r="M28">
            <v>57.502957188591282</v>
          </cell>
          <cell r="N28">
            <v>45.427336178987112</v>
          </cell>
          <cell r="O28">
            <v>52.695709967625042</v>
          </cell>
          <cell r="P28">
            <v>45.318310572157536</v>
          </cell>
          <cell r="Q28">
            <v>57.101071320918493</v>
          </cell>
          <cell r="R28">
            <v>72.518360577566483</v>
          </cell>
          <cell r="S28">
            <v>26.515573036492114</v>
          </cell>
          <cell r="T28">
            <v>31.176362708899411</v>
          </cell>
          <cell r="U28">
            <v>31.183757978754706</v>
          </cell>
          <cell r="V28">
            <v>26.836632448955978</v>
          </cell>
          <cell r="W28">
            <v>20.3819850063365</v>
          </cell>
          <cell r="X28">
            <v>23.602143365003734</v>
          </cell>
          <cell r="Y28">
            <v>23.84255218166577</v>
          </cell>
          <cell r="Z28">
            <v>24.023584670209715</v>
          </cell>
          <cell r="AA28">
            <v>26.447983045141171</v>
          </cell>
          <cell r="AB28">
            <v>21.455582148760602</v>
          </cell>
        </row>
        <row r="29">
          <cell r="G29">
            <v>15.931927900590345</v>
          </cell>
          <cell r="H29">
            <v>18.162397806672992</v>
          </cell>
          <cell r="I29">
            <v>20.705133499607211</v>
          </cell>
          <cell r="J29">
            <v>23.603852189552217</v>
          </cell>
          <cell r="K29">
            <v>25.020083320925352</v>
          </cell>
          <cell r="L29">
            <v>31.024903317947434</v>
          </cell>
          <cell r="M29">
            <v>35.368389782460071</v>
          </cell>
          <cell r="N29">
            <v>27.941027928143455</v>
          </cell>
          <cell r="O29">
            <v>32.411592396646405</v>
          </cell>
          <cell r="P29">
            <v>27.873969461115905</v>
          </cell>
          <cell r="Q29">
            <v>35.121201521006043</v>
          </cell>
          <cell r="R29">
            <v>44.603925931677679</v>
          </cell>
          <cell r="S29">
            <v>42.970454806363826</v>
          </cell>
          <cell r="T29">
            <v>48.075089134704221</v>
          </cell>
          <cell r="U29">
            <v>38.683789043406534</v>
          </cell>
          <cell r="V29">
            <v>36.90809389893559</v>
          </cell>
          <cell r="W29">
            <v>35.824571406801432</v>
          </cell>
          <cell r="X29">
            <v>39.999888785053308</v>
          </cell>
          <cell r="Y29">
            <v>34.820188809378855</v>
          </cell>
          <cell r="Z29">
            <v>31.879687779534525</v>
          </cell>
          <cell r="AA29">
            <v>32.414563972374324</v>
          </cell>
          <cell r="AB29">
            <v>29.098154476202335</v>
          </cell>
        </row>
        <row r="30">
          <cell r="G30">
            <v>4.1112474963811527</v>
          </cell>
          <cell r="H30">
            <v>4.6868221458745136</v>
          </cell>
          <cell r="I30">
            <v>5.3429772462969449</v>
          </cell>
          <cell r="J30">
            <v>6.0909940607785167</v>
          </cell>
          <cell r="K30">
            <v>6.4564537044252281</v>
          </cell>
          <cell r="L30">
            <v>8.0060025934872829</v>
          </cell>
          <cell r="M30">
            <v>9.1268429565755014</v>
          </cell>
          <cell r="N30">
            <v>7.2102059356946464</v>
          </cell>
          <cell r="O30">
            <v>8.363838885405789</v>
          </cell>
          <cell r="P30">
            <v>7.1929014414489787</v>
          </cell>
          <cell r="Q30">
            <v>9.0630558162257131</v>
          </cell>
          <cell r="R30">
            <v>11.510080886606655</v>
          </cell>
          <cell r="S30">
            <v>10.259058711442616</v>
          </cell>
          <cell r="T30">
            <v>11.042152548423887</v>
          </cell>
          <cell r="U30">
            <v>9.6483911156368194</v>
          </cell>
          <cell r="V30">
            <v>9.0687811524445134</v>
          </cell>
          <cell r="W30">
            <v>9.3914936872564283</v>
          </cell>
          <cell r="X30">
            <v>9.6691059729693798</v>
          </cell>
          <cell r="Y30">
            <v>9.5499429964912252</v>
          </cell>
          <cell r="Z30">
            <v>10.286306864059192</v>
          </cell>
          <cell r="AA30">
            <v>10.355203423243205</v>
          </cell>
          <cell r="AB30">
            <v>8.9267750545938274</v>
          </cell>
        </row>
        <row r="31">
          <cell r="G31">
            <v>1.964712747175908</v>
          </cell>
          <cell r="H31">
            <v>2.239772531780535</v>
          </cell>
          <cell r="I31">
            <v>2.5533406862298098</v>
          </cell>
          <cell r="J31">
            <v>2.9108083823019828</v>
          </cell>
          <cell r="K31">
            <v>3.0854568852401019</v>
          </cell>
          <cell r="L31">
            <v>3.8259665376977265</v>
          </cell>
          <cell r="M31">
            <v>4.3616018529754079</v>
          </cell>
          <cell r="N31">
            <v>3.4456654638505726</v>
          </cell>
          <cell r="O31">
            <v>3.9969719380666637</v>
          </cell>
          <cell r="P31">
            <v>3.4373958667373308</v>
          </cell>
          <cell r="Q31">
            <v>4.3311187920890371</v>
          </cell>
          <cell r="R31">
            <v>5.5005208659530771</v>
          </cell>
          <cell r="S31">
            <v>5.7295771389508392</v>
          </cell>
          <cell r="T31">
            <v>5.3807816744729333</v>
          </cell>
          <cell r="U31">
            <v>5.7884707657517209</v>
          </cell>
          <cell r="V31">
            <v>3.8964123672421489</v>
          </cell>
          <cell r="W31">
            <v>3.6128501225466061</v>
          </cell>
          <cell r="X31">
            <v>3.2759508296478344</v>
          </cell>
          <cell r="Y31">
            <v>3.6783273263997303</v>
          </cell>
          <cell r="Z31">
            <v>7.2939266854237905</v>
          </cell>
          <cell r="AA31">
            <v>5.6775080837781706</v>
          </cell>
          <cell r="AB31">
            <v>5.1368109086083775</v>
          </cell>
        </row>
        <row r="32">
          <cell r="G32">
            <v>175.00367695323598</v>
          </cell>
          <cell r="H32">
            <v>199.50419172668902</v>
          </cell>
          <cell r="I32">
            <v>227.43477856842546</v>
          </cell>
          <cell r="J32">
            <v>259.27564756800501</v>
          </cell>
          <cell r="K32">
            <v>274.83218642208533</v>
          </cell>
          <cell r="L32">
            <v>340.79191116338581</v>
          </cell>
          <cell r="M32">
            <v>388.50277872625981</v>
          </cell>
          <cell r="N32">
            <v>306.91719519374527</v>
          </cell>
          <cell r="O32">
            <v>356.02394642474451</v>
          </cell>
          <cell r="P32">
            <v>306.18059392528028</v>
          </cell>
          <cell r="Q32">
            <v>385.78754834585317</v>
          </cell>
          <cell r="R32">
            <v>489.95018639923353</v>
          </cell>
          <cell r="S32">
            <v>407.94457350696302</v>
          </cell>
          <cell r="T32">
            <v>410.54311966730438</v>
          </cell>
          <cell r="U32">
            <v>434.03662429606425</v>
          </cell>
          <cell r="V32">
            <v>437.62141607726431</v>
          </cell>
          <cell r="W32">
            <v>420.70058456179311</v>
          </cell>
          <cell r="X32">
            <v>427.65349303332232</v>
          </cell>
          <cell r="Y32">
            <v>437.74379859514801</v>
          </cell>
          <cell r="Z32">
            <v>372.3473063188369</v>
          </cell>
          <cell r="AA32">
            <v>432.06193593531992</v>
          </cell>
          <cell r="AB32">
            <v>371.82367253713443</v>
          </cell>
        </row>
        <row r="33">
          <cell r="G33">
            <v>61.900040438398165</v>
          </cell>
          <cell r="H33">
            <v>70.566046099773899</v>
          </cell>
          <cell r="I33">
            <v>80.445292553742235</v>
          </cell>
          <cell r="J33">
            <v>91.707633511266138</v>
          </cell>
          <cell r="K33">
            <v>97.210091521942118</v>
          </cell>
          <cell r="L33">
            <v>120.54051348720823</v>
          </cell>
          <cell r="M33">
            <v>137.41618537541737</v>
          </cell>
          <cell r="N33">
            <v>108.55878644657973</v>
          </cell>
          <cell r="O33">
            <v>125.92819227803248</v>
          </cell>
          <cell r="P33">
            <v>108.29824535910794</v>
          </cell>
          <cell r="Q33">
            <v>136.455789152476</v>
          </cell>
          <cell r="R33">
            <v>173.29885222364453</v>
          </cell>
          <cell r="S33">
            <v>147.59417085664097</v>
          </cell>
          <cell r="T33">
            <v>176.75910130910748</v>
          </cell>
          <cell r="U33">
            <v>175.07516012108493</v>
          </cell>
          <cell r="V33">
            <v>103.60555211949691</v>
          </cell>
          <cell r="W33">
            <v>106.8521985846012</v>
          </cell>
          <cell r="X33">
            <v>173.1299124214766</v>
          </cell>
          <cell r="Y33">
            <v>142.65512935428518</v>
          </cell>
          <cell r="Z33">
            <v>185.62108295597724</v>
          </cell>
          <cell r="AA33">
            <v>139.89443398603655</v>
          </cell>
          <cell r="AB33">
            <v>110.56672260602178</v>
          </cell>
        </row>
        <row r="34">
          <cell r="G34">
            <v>224.98222478828004</v>
          </cell>
          <cell r="H34">
            <v>256.47973625863921</v>
          </cell>
          <cell r="I34">
            <v>292.38689933484869</v>
          </cell>
          <cell r="J34">
            <v>333.32106524172747</v>
          </cell>
          <cell r="K34">
            <v>353.32032915623114</v>
          </cell>
          <cell r="L34">
            <v>438.11720815372661</v>
          </cell>
          <cell r="M34">
            <v>499.45361729524831</v>
          </cell>
          <cell r="N34">
            <v>394.56835766324616</v>
          </cell>
          <cell r="O34">
            <v>457.69929488936555</v>
          </cell>
          <cell r="P34">
            <v>393.62139360485435</v>
          </cell>
          <cell r="Q34">
            <v>495.96295594211648</v>
          </cell>
          <cell r="R34">
            <v>629.87295404648796</v>
          </cell>
          <cell r="S34">
            <v>582.40901597525601</v>
          </cell>
          <cell r="T34">
            <v>681.1544704569917</v>
          </cell>
          <cell r="U34">
            <v>665.34989347398493</v>
          </cell>
          <cell r="V34">
            <v>648.73420523068194</v>
          </cell>
          <cell r="W34">
            <v>613.94494191232968</v>
          </cell>
          <cell r="X34">
            <v>645.85779499048203</v>
          </cell>
          <cell r="Y34">
            <v>609.45999850334908</v>
          </cell>
          <cell r="Z34">
            <v>824.60476513532376</v>
          </cell>
          <cell r="AA34">
            <v>775.92610478301674</v>
          </cell>
          <cell r="AB34">
            <v>652.93878171250151</v>
          </cell>
        </row>
        <row r="35">
          <cell r="G35">
            <v>38.254629139835572</v>
          </cell>
          <cell r="H35">
            <v>43.610277219412545</v>
          </cell>
          <cell r="I35">
            <v>49.715716030130295</v>
          </cell>
          <cell r="J35">
            <v>56.675916274348531</v>
          </cell>
          <cell r="K35">
            <v>60.076471250809448</v>
          </cell>
          <cell r="L35">
            <v>74.494824351003714</v>
          </cell>
          <cell r="M35">
            <v>84.92409976014423</v>
          </cell>
          <cell r="N35">
            <v>67.090038810513946</v>
          </cell>
          <cell r="O35">
            <v>77.82444502019618</v>
          </cell>
          <cell r="P35">
            <v>66.92902271736871</v>
          </cell>
          <cell r="Q35">
            <v>84.330568623884574</v>
          </cell>
          <cell r="R35">
            <v>107.09982215233342</v>
          </cell>
          <cell r="S35">
            <v>95.082846398066209</v>
          </cell>
          <cell r="T35">
            <v>104.42151247298686</v>
          </cell>
          <cell r="U35">
            <v>102.63046072740509</v>
          </cell>
          <cell r="V35">
            <v>81.566304900184079</v>
          </cell>
          <cell r="W35">
            <v>85.194264162969034</v>
          </cell>
          <cell r="X35">
            <v>107.80331584788249</v>
          </cell>
          <cell r="Y35">
            <v>112.22325358556196</v>
          </cell>
          <cell r="Z35">
            <v>109.91896508453335</v>
          </cell>
          <cell r="AA35">
            <v>96.489864847997978</v>
          </cell>
          <cell r="AB35">
            <v>89.894190900646606</v>
          </cell>
        </row>
        <row r="36">
          <cell r="G36">
            <v>60.676567387614121</v>
          </cell>
          <cell r="H36">
            <v>69.171286821880088</v>
          </cell>
          <cell r="I36">
            <v>78.855266976943298</v>
          </cell>
          <cell r="J36">
            <v>89.89500435371535</v>
          </cell>
          <cell r="K36">
            <v>95.288704614938283</v>
          </cell>
          <cell r="L36">
            <v>118.15799372252347</v>
          </cell>
          <cell r="M36">
            <v>134.70011284367675</v>
          </cell>
          <cell r="N36">
            <v>106.41308914650465</v>
          </cell>
          <cell r="O36">
            <v>123.43918340994539</v>
          </cell>
          <cell r="P36">
            <v>106.15769773255303</v>
          </cell>
          <cell r="Q36">
            <v>133.75869914301683</v>
          </cell>
          <cell r="R36">
            <v>169.87354791163136</v>
          </cell>
          <cell r="S36">
            <v>150.53726236486202</v>
          </cell>
          <cell r="T36">
            <v>105.0395343735613</v>
          </cell>
          <cell r="U36">
            <v>97.950060595331124</v>
          </cell>
          <cell r="V36">
            <v>139.5115984265592</v>
          </cell>
          <cell r="W36">
            <v>112.12293483765328</v>
          </cell>
          <cell r="X36">
            <v>174.38064254733334</v>
          </cell>
          <cell r="Y36">
            <v>128.03320706300676</v>
          </cell>
          <cell r="Z36">
            <v>181.75309153188888</v>
          </cell>
          <cell r="AA36">
            <v>196.94724058612746</v>
          </cell>
          <cell r="AB36">
            <v>215.30754991325603</v>
          </cell>
        </row>
        <row r="37">
          <cell r="G37">
            <v>22.052668562964037</v>
          </cell>
          <cell r="H37">
            <v>25.140042161779</v>
          </cell>
          <cell r="I37">
            <v>28.659648064428058</v>
          </cell>
          <cell r="J37">
            <v>32.671998793447983</v>
          </cell>
          <cell r="K37">
            <v>34.632318721054865</v>
          </cell>
          <cell r="L37">
            <v>42.944075214108032</v>
          </cell>
          <cell r="M37">
            <v>48.956245744083155</v>
          </cell>
          <cell r="N37">
            <v>38.675434137825697</v>
          </cell>
          <cell r="O37">
            <v>44.863503599877802</v>
          </cell>
          <cell r="P37">
            <v>38.582613095894907</v>
          </cell>
          <cell r="Q37">
            <v>48.614092500827581</v>
          </cell>
          <cell r="R37">
            <v>61.739897476051027</v>
          </cell>
          <cell r="S37">
            <v>54.949430698674973</v>
          </cell>
          <cell r="T37">
            <v>57.448219720715741</v>
          </cell>
          <cell r="U37">
            <v>47.480685677184113</v>
          </cell>
          <cell r="V37">
            <v>49.509218035729056</v>
          </cell>
          <cell r="W37">
            <v>59.22390917065789</v>
          </cell>
          <cell r="X37">
            <v>70.233307067339766</v>
          </cell>
          <cell r="Y37">
            <v>70.093839983815982</v>
          </cell>
          <cell r="Z37">
            <v>74.299439662708551</v>
          </cell>
          <cell r="AA37">
            <v>80.540471069669366</v>
          </cell>
          <cell r="AB37">
            <v>71.100980259396451</v>
          </cell>
        </row>
        <row r="38">
          <cell r="G38">
            <v>15.076824425699904</v>
          </cell>
          <cell r="H38">
            <v>17.18757984529789</v>
          </cell>
          <cell r="I38">
            <v>19.593841023639591</v>
          </cell>
          <cell r="J38">
            <v>22.33697876694913</v>
          </cell>
          <cell r="K38">
            <v>23.67719749296608</v>
          </cell>
          <cell r="L38">
            <v>29.359724891277938</v>
          </cell>
          <cell r="M38">
            <v>33.470086376056848</v>
          </cell>
          <cell r="N38">
            <v>26.441368237084909</v>
          </cell>
          <cell r="O38">
            <v>30.671987155018492</v>
          </cell>
          <cell r="P38">
            <v>26.377908953315902</v>
          </cell>
          <cell r="Q38">
            <v>33.236165281178039</v>
          </cell>
          <cell r="R38">
            <v>42.209929907096111</v>
          </cell>
          <cell r="S38">
            <v>39.67348896444333</v>
          </cell>
          <cell r="T38">
            <v>43.539703367279294</v>
          </cell>
          <cell r="U38">
            <v>40.544671023628716</v>
          </cell>
          <cell r="V38">
            <v>34.956987814364609</v>
          </cell>
          <cell r="W38">
            <v>41.782563751467379</v>
          </cell>
          <cell r="X38">
            <v>38.002953824108509</v>
          </cell>
          <cell r="Y38">
            <v>37.605756392881716</v>
          </cell>
          <cell r="Z38">
            <v>35.406998420501267</v>
          </cell>
          <cell r="AA38">
            <v>32.771639952486154</v>
          </cell>
          <cell r="AB38">
            <v>27.688663678108572</v>
          </cell>
        </row>
        <row r="39">
          <cell r="G39">
            <v>248.95284543997727</v>
          </cell>
          <cell r="H39">
            <v>283.80624380157406</v>
          </cell>
          <cell r="I39">
            <v>323.53911793379439</v>
          </cell>
          <cell r="J39">
            <v>368.83459444452558</v>
          </cell>
          <cell r="K39">
            <v>390.96467011119711</v>
          </cell>
          <cell r="L39">
            <v>484.79619093788443</v>
          </cell>
          <cell r="M39">
            <v>552.6676576691882</v>
          </cell>
          <cell r="N39">
            <v>436.60744955865874</v>
          </cell>
          <cell r="O39">
            <v>506.46464148804409</v>
          </cell>
          <cell r="P39">
            <v>435.55959167971793</v>
          </cell>
          <cell r="Q39">
            <v>548.80508551644459</v>
          </cell>
          <cell r="R39">
            <v>696.98245860588463</v>
          </cell>
          <cell r="S39">
            <v>430.71364705868933</v>
          </cell>
          <cell r="T39">
            <v>370.30124050373018</v>
          </cell>
          <cell r="U39">
            <v>399.08715469471503</v>
          </cell>
          <cell r="V39">
            <v>410.90006415653147</v>
          </cell>
          <cell r="W39">
            <v>492.76422427971659</v>
          </cell>
          <cell r="X39">
            <v>542.84453151336845</v>
          </cell>
          <cell r="Y39">
            <v>606.48652521800113</v>
          </cell>
          <cell r="Z39">
            <v>551.14635238077585</v>
          </cell>
          <cell r="AA39">
            <v>522.96732522299089</v>
          </cell>
          <cell r="AB39">
            <v>461.2486842421784</v>
          </cell>
        </row>
        <row r="40">
          <cell r="G40">
            <v>128.44554301775381</v>
          </cell>
          <cell r="H40">
            <v>146.42791904023932</v>
          </cell>
          <cell r="I40">
            <v>166.9278277058728</v>
          </cell>
          <cell r="J40">
            <v>190.29772358469498</v>
          </cell>
          <cell r="K40">
            <v>201.71558699977669</v>
          </cell>
          <cell r="L40">
            <v>250.12732787972308</v>
          </cell>
          <cell r="M40">
            <v>285.14515378288428</v>
          </cell>
          <cell r="N40">
            <v>225.26467148847857</v>
          </cell>
          <cell r="O40">
            <v>261.30701892663512</v>
          </cell>
          <cell r="P40">
            <v>224.72403627690622</v>
          </cell>
          <cell r="Q40">
            <v>283.15228570890184</v>
          </cell>
          <cell r="R40">
            <v>359.60340285030537</v>
          </cell>
          <cell r="S40">
            <v>337.7</v>
          </cell>
          <cell r="T40">
            <v>349.4</v>
          </cell>
          <cell r="U40">
            <v>420.1</v>
          </cell>
          <cell r="V40">
            <v>317.2</v>
          </cell>
          <cell r="W40">
            <v>311.8</v>
          </cell>
          <cell r="X40">
            <v>269.89999999999998</v>
          </cell>
          <cell r="Y40">
            <v>290.29999999999978</v>
          </cell>
          <cell r="Z40">
            <v>455.87357179766894</v>
          </cell>
          <cell r="AA40">
            <v>406.51613586143935</v>
          </cell>
          <cell r="AB40">
            <v>372.46801407156784</v>
          </cell>
        </row>
        <row r="41">
          <cell r="G41">
            <v>79.547125887834554</v>
          </cell>
          <cell r="H41">
            <v>90.68372351213138</v>
          </cell>
          <cell r="I41">
            <v>103.37944480382977</v>
          </cell>
          <cell r="J41">
            <v>117.85256707636593</v>
          </cell>
          <cell r="K41">
            <v>124.92372110094789</v>
          </cell>
          <cell r="L41">
            <v>154.90541416517539</v>
          </cell>
          <cell r="M41">
            <v>176.59217214829994</v>
          </cell>
          <cell r="N41">
            <v>139.50781599715697</v>
          </cell>
          <cell r="O41">
            <v>161.82906655670206</v>
          </cell>
          <cell r="P41">
            <v>139.17299723876377</v>
          </cell>
          <cell r="Q41">
            <v>175.35797652084236</v>
          </cell>
          <cell r="R41">
            <v>222.70463018146978</v>
          </cell>
          <cell r="S41">
            <v>193.80664207422663</v>
          </cell>
          <cell r="T41">
            <v>217.63804502616415</v>
          </cell>
          <cell r="U41">
            <v>215.8623097057729</v>
          </cell>
          <cell r="V41">
            <v>213.010906138813</v>
          </cell>
          <cell r="W41">
            <v>197.65260948945289</v>
          </cell>
          <cell r="X41">
            <v>201.07892023389059</v>
          </cell>
          <cell r="Y41">
            <v>207.40282900035248</v>
          </cell>
          <cell r="Z41">
            <v>207.6388802930957</v>
          </cell>
          <cell r="AA41">
            <v>228.60797748937679</v>
          </cell>
          <cell r="AB41">
            <v>207.19514731978305</v>
          </cell>
        </row>
        <row r="42">
          <cell r="G42">
            <v>836.68652628092809</v>
          </cell>
          <cell r="H42">
            <v>953.8226399602579</v>
          </cell>
          <cell r="I42">
            <v>1087.3578095546939</v>
          </cell>
          <cell r="J42">
            <v>1239.5879028923509</v>
          </cell>
          <cell r="K42">
            <v>1313.9631770658921</v>
          </cell>
          <cell r="L42">
            <v>1629.3143395617062</v>
          </cell>
          <cell r="M42">
            <v>1857.418347100345</v>
          </cell>
          <cell r="N42">
            <v>1467.3604942092727</v>
          </cell>
          <cell r="O42">
            <v>1702.1381732827563</v>
          </cell>
          <cell r="P42">
            <v>1463.8388290231703</v>
          </cell>
          <cell r="Q42">
            <v>1844.4369245691946</v>
          </cell>
          <cell r="R42">
            <v>2342.4348942028773</v>
          </cell>
          <cell r="S42">
            <v>1943.9494166917277</v>
          </cell>
          <cell r="T42">
            <v>2254.1949709505043</v>
          </cell>
          <cell r="U42">
            <v>2123.546994270343</v>
          </cell>
          <cell r="V42">
            <v>2000.9388788272511</v>
          </cell>
          <cell r="W42">
            <v>1864.8109233797256</v>
          </cell>
          <cell r="X42">
            <v>1876.7458570805779</v>
          </cell>
          <cell r="Y42">
            <v>1743.926285498517</v>
          </cell>
          <cell r="Z42">
            <v>1604.529001158194</v>
          </cell>
          <cell r="AA42">
            <v>1601.596464355413</v>
          </cell>
          <cell r="AB42">
            <v>1361.6818098829538</v>
          </cell>
        </row>
      </sheetData>
      <sheetData sheetId="20">
        <row r="12"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</sheetData>
      <sheetData sheetId="21">
        <row r="12"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</sheetData>
      <sheetData sheetId="22">
        <row r="12">
          <cell r="H12">
            <v>2.1212450616504004</v>
          </cell>
          <cell r="I12">
            <v>2.270893913287817</v>
          </cell>
          <cell r="J12">
            <v>2.124792634018287</v>
          </cell>
          <cell r="K12">
            <v>2.1239932514348445</v>
          </cell>
          <cell r="L12">
            <v>2.9158963934833841</v>
          </cell>
          <cell r="M12">
            <v>3.9885465395274573</v>
          </cell>
          <cell r="N12">
            <v>4.4102435463821603</v>
          </cell>
          <cell r="O12">
            <v>3.3278520958930939</v>
          </cell>
          <cell r="P12">
            <v>2.0058876931161174</v>
          </cell>
          <cell r="Q12">
            <v>2.8100324542554249</v>
          </cell>
          <cell r="R12">
            <v>3.4384020363534664</v>
          </cell>
          <cell r="S12">
            <v>3.6585862391378652</v>
          </cell>
          <cell r="T12">
            <v>3.924302137074053</v>
          </cell>
          <cell r="U12">
            <v>0.95684969709908096</v>
          </cell>
          <cell r="V12">
            <v>0.95045453715929451</v>
          </cell>
          <cell r="W12">
            <v>0.96131491208307562</v>
          </cell>
          <cell r="X12">
            <v>0.70954048805982439</v>
          </cell>
          <cell r="Y12">
            <v>0.43693799775559977</v>
          </cell>
          <cell r="Z12">
            <v>0.77511770509498779</v>
          </cell>
          <cell r="AA12">
            <v>1.6473798343029009</v>
          </cell>
          <cell r="AB12">
            <v>0.94541797367207547</v>
          </cell>
          <cell r="AC12">
            <v>0</v>
          </cell>
        </row>
        <row r="13">
          <cell r="H13">
            <v>6.5937758353692759</v>
          </cell>
          <cell r="I13">
            <v>6.5687317791501787</v>
          </cell>
          <cell r="J13">
            <v>7.8038758707187927</v>
          </cell>
          <cell r="K13">
            <v>7.3022973504741895</v>
          </cell>
          <cell r="L13">
            <v>6.4704923133126044</v>
          </cell>
          <cell r="M13">
            <v>6.4416500094580353</v>
          </cell>
          <cell r="N13">
            <v>6.3682704422964509</v>
          </cell>
          <cell r="O13">
            <v>5.9542154934405964</v>
          </cell>
          <cell r="P13">
            <v>6.5027402374189407</v>
          </cell>
          <cell r="Q13">
            <v>6.226000965802597</v>
          </cell>
          <cell r="R13">
            <v>4.7487031094925625</v>
          </cell>
          <cell r="S13">
            <v>5.1221531643366447</v>
          </cell>
          <cell r="T13">
            <v>5.369285378653494</v>
          </cell>
          <cell r="U13">
            <v>1.2771314849330644</v>
          </cell>
          <cell r="V13">
            <v>1.2344660923894226</v>
          </cell>
          <cell r="W13">
            <v>1.2142442153899811</v>
          </cell>
          <cell r="X13">
            <v>1.4186514669546249</v>
          </cell>
          <cell r="Y13">
            <v>2.4044206911256736</v>
          </cell>
          <cell r="Z13">
            <v>2.7983117795455938</v>
          </cell>
          <cell r="AA13">
            <v>4.1097196538350378</v>
          </cell>
          <cell r="AB13">
            <v>2.1433082970223118</v>
          </cell>
          <cell r="AC13">
            <v>0</v>
          </cell>
        </row>
        <row r="14">
          <cell r="H14">
            <v>0.60687818329513965</v>
          </cell>
          <cell r="I14">
            <v>0.6523933018219702</v>
          </cell>
          <cell r="J14">
            <v>0.60072259919311999</v>
          </cell>
          <cell r="K14">
            <v>0.7802863730753109</v>
          </cell>
          <cell r="L14">
            <v>0.90364905550363261</v>
          </cell>
          <cell r="M14">
            <v>1.0556323899897437</v>
          </cell>
          <cell r="N14">
            <v>1.0530145905768415</v>
          </cell>
          <cell r="O14">
            <v>1.0957430829796642</v>
          </cell>
          <cell r="P14">
            <v>1.3105593910631599</v>
          </cell>
          <cell r="Q14">
            <v>1.6367648515598152</v>
          </cell>
          <cell r="R14">
            <v>1.6750487390061159</v>
          </cell>
          <cell r="S14">
            <v>1.8553314979257387</v>
          </cell>
          <cell r="T14">
            <v>2.2378462604522036</v>
          </cell>
          <cell r="U14">
            <v>0.5228353008598533</v>
          </cell>
          <cell r="V14">
            <v>0.49748844977222934</v>
          </cell>
          <cell r="W14">
            <v>0.53293509676830142</v>
          </cell>
          <cell r="X14">
            <v>0.67078536686271528</v>
          </cell>
          <cell r="Y14">
            <v>1.0590592050479521</v>
          </cell>
          <cell r="Z14">
            <v>1.0825844882619253</v>
          </cell>
          <cell r="AA14">
            <v>1.6572004139802952</v>
          </cell>
          <cell r="AB14">
            <v>0.89776868032150592</v>
          </cell>
          <cell r="AC14">
            <v>0</v>
          </cell>
        </row>
        <row r="15">
          <cell r="H15">
            <v>0.57748010378534242</v>
          </cell>
          <cell r="I15">
            <v>0.83726891184205021</v>
          </cell>
          <cell r="J15">
            <v>1.006966334191477</v>
          </cell>
          <cell r="K15">
            <v>1.0486784551707027</v>
          </cell>
          <cell r="L15">
            <v>1.3781657330097274</v>
          </cell>
          <cell r="M15">
            <v>1.4229672293035265</v>
          </cell>
          <cell r="N15">
            <v>1.4642887454496742</v>
          </cell>
          <cell r="O15">
            <v>1.2181175162940951</v>
          </cell>
          <cell r="P15">
            <v>1.2766106410533706</v>
          </cell>
          <cell r="Q15">
            <v>1.1788881850917488</v>
          </cell>
          <cell r="R15">
            <v>0.85377545192209903</v>
          </cell>
          <cell r="S15">
            <v>0.75104431022291118</v>
          </cell>
          <cell r="T15">
            <v>0.92379091944891745</v>
          </cell>
          <cell r="U15">
            <v>0.24817930648339764</v>
          </cell>
          <cell r="V15">
            <v>0.26720158145566969</v>
          </cell>
          <cell r="W15">
            <v>0.31436719205790126</v>
          </cell>
          <cell r="X15">
            <v>0.39358134236959463</v>
          </cell>
          <cell r="Y15">
            <v>0.70393851613006742</v>
          </cell>
          <cell r="Z15">
            <v>0.79193718043507089</v>
          </cell>
          <cell r="AA15">
            <v>1.1214335754950175</v>
          </cell>
          <cell r="AB15">
            <v>0.62305662278389207</v>
          </cell>
          <cell r="AC15">
            <v>0</v>
          </cell>
        </row>
        <row r="16">
          <cell r="H16">
            <v>0.18707989430704583</v>
          </cell>
          <cell r="I16">
            <v>0.21438897224988337</v>
          </cell>
          <cell r="J16">
            <v>0.19193305725001183</v>
          </cell>
          <cell r="K16">
            <v>0.18349778271496767</v>
          </cell>
          <cell r="L16">
            <v>0.21762902878456719</v>
          </cell>
          <cell r="M16">
            <v>0.25622249139497905</v>
          </cell>
          <cell r="N16">
            <v>0.31037089453123429</v>
          </cell>
          <cell r="O16">
            <v>0.31546053843797844</v>
          </cell>
          <cell r="P16">
            <v>0.3308902798090001</v>
          </cell>
          <cell r="Q16">
            <v>0.29073778840628134</v>
          </cell>
          <cell r="R16">
            <v>0.35736862645447254</v>
          </cell>
          <cell r="S16">
            <v>0.40726249161719452</v>
          </cell>
          <cell r="T16">
            <v>0.3192916286976798</v>
          </cell>
          <cell r="U16">
            <v>7.7489691942565747E-2</v>
          </cell>
          <cell r="V16">
            <v>7.5485297465660128E-2</v>
          </cell>
          <cell r="W16">
            <v>8.1896986954067816E-2</v>
          </cell>
          <cell r="X16">
            <v>8.9702896248231564E-2</v>
          </cell>
          <cell r="Y16">
            <v>0.21168026142851512</v>
          </cell>
          <cell r="Z16">
            <v>0.19907119033198348</v>
          </cell>
          <cell r="AA16">
            <v>0.29532946642392832</v>
          </cell>
          <cell r="AB16">
            <v>0.14595433543637445</v>
          </cell>
          <cell r="AC16">
            <v>0</v>
          </cell>
        </row>
        <row r="17">
          <cell r="H17">
            <v>2.3849576876706489</v>
          </cell>
          <cell r="I17">
            <v>2.8513218897183794</v>
          </cell>
          <cell r="J17">
            <v>2.9313009883645833</v>
          </cell>
          <cell r="K17">
            <v>3.1915157451665013</v>
          </cell>
          <cell r="L17">
            <v>3.2743482214439359</v>
          </cell>
          <cell r="M17">
            <v>3.4453608414104298</v>
          </cell>
          <cell r="N17">
            <v>3.1849595813039628</v>
          </cell>
          <cell r="O17">
            <v>3.1536637672538146</v>
          </cell>
          <cell r="P17">
            <v>3.6475969297293087</v>
          </cell>
          <cell r="Q17">
            <v>4.4355581966224875</v>
          </cell>
          <cell r="R17">
            <v>4.5990769122070629</v>
          </cell>
          <cell r="S17">
            <v>4.9512624552429365</v>
          </cell>
          <cell r="T17">
            <v>5.3205470789575919</v>
          </cell>
          <cell r="U17">
            <v>1.3253642384796158</v>
          </cell>
          <cell r="V17">
            <v>1.3375812785740493</v>
          </cell>
          <cell r="W17">
            <v>1.3728542285364653</v>
          </cell>
          <cell r="X17">
            <v>1.6661233872479708</v>
          </cell>
          <cell r="Y17">
            <v>2.609212747306604</v>
          </cell>
          <cell r="Z17">
            <v>2.6516718328574331</v>
          </cell>
          <cell r="AA17">
            <v>4.0437757467488291</v>
          </cell>
          <cell r="AB17">
            <v>2.1856705537144285</v>
          </cell>
          <cell r="AC17">
            <v>0</v>
          </cell>
        </row>
        <row r="18">
          <cell r="H18">
            <v>2.151521519321864</v>
          </cell>
          <cell r="I18">
            <v>2.2014544004198093</v>
          </cell>
          <cell r="J18">
            <v>2.0790737346896919</v>
          </cell>
          <cell r="K18">
            <v>2.7726083971888977</v>
          </cell>
          <cell r="L18">
            <v>2.3547830274519805</v>
          </cell>
          <cell r="M18">
            <v>2.1778679225911799</v>
          </cell>
          <cell r="N18">
            <v>2.3809011544190519</v>
          </cell>
          <cell r="O18">
            <v>2.6784518615680764</v>
          </cell>
          <cell r="P18">
            <v>2.7458927541792146</v>
          </cell>
          <cell r="Q18">
            <v>2.5068346914613677</v>
          </cell>
          <cell r="R18">
            <v>3.5132976733098307</v>
          </cell>
          <cell r="S18">
            <v>3.3345106441955683</v>
          </cell>
          <cell r="T18">
            <v>2.9134620891301992</v>
          </cell>
          <cell r="U18">
            <v>0.55661381345659533</v>
          </cell>
          <cell r="V18">
            <v>0.47790727818700762</v>
          </cell>
          <cell r="W18">
            <v>0.41107253241882347</v>
          </cell>
          <cell r="X18">
            <v>0.4866784636983626</v>
          </cell>
          <cell r="Y18">
            <v>0.53842675981989585</v>
          </cell>
          <cell r="Z18">
            <v>0.50616019555179792</v>
          </cell>
          <cell r="AA18">
            <v>0.71242737369323084</v>
          </cell>
          <cell r="AB18">
            <v>0.48505047255565475</v>
          </cell>
          <cell r="AC18">
            <v>0</v>
          </cell>
        </row>
        <row r="19">
          <cell r="H19">
            <v>0.29118895397176325</v>
          </cell>
          <cell r="I19">
            <v>0.37767523173988016</v>
          </cell>
          <cell r="J19">
            <v>0.39188117842204839</v>
          </cell>
          <cell r="K19">
            <v>0.42882521763637288</v>
          </cell>
          <cell r="L19">
            <v>0.47099224550951652</v>
          </cell>
          <cell r="M19">
            <v>0.67002088459626652</v>
          </cell>
          <cell r="N19">
            <v>0.51895406665809651</v>
          </cell>
          <cell r="O19">
            <v>0.42905403745553805</v>
          </cell>
          <cell r="P19">
            <v>0.4106139648986839</v>
          </cell>
          <cell r="Q19">
            <v>0.41023017312613758</v>
          </cell>
          <cell r="R19">
            <v>0.33324021029818329</v>
          </cell>
          <cell r="S19">
            <v>0.3559674290344092</v>
          </cell>
          <cell r="T19">
            <v>0.36911075165364249</v>
          </cell>
          <cell r="U19">
            <v>8.6913969032347271E-2</v>
          </cell>
          <cell r="V19">
            <v>8.3354188789992067E-2</v>
          </cell>
          <cell r="W19">
            <v>0.10429699632873671</v>
          </cell>
          <cell r="X19">
            <v>0.14756967368498414</v>
          </cell>
          <cell r="Y19">
            <v>0.26070143165948906</v>
          </cell>
          <cell r="Z19">
            <v>0.24125332866986141</v>
          </cell>
          <cell r="AA19">
            <v>0.33483551113593585</v>
          </cell>
          <cell r="AB19">
            <v>0.18208290812894024</v>
          </cell>
          <cell r="AC19">
            <v>0</v>
          </cell>
        </row>
        <row r="20">
          <cell r="H20">
            <v>1.721566405883892</v>
          </cell>
          <cell r="I20">
            <v>1.4788469055939677</v>
          </cell>
          <cell r="J20">
            <v>1.5776895048681794</v>
          </cell>
          <cell r="K20">
            <v>1.4735316057390981</v>
          </cell>
          <cell r="L20">
            <v>1.3045312168586904</v>
          </cell>
          <cell r="M20">
            <v>1.2002518213780593</v>
          </cell>
          <cell r="N20">
            <v>2.5748532798860748</v>
          </cell>
          <cell r="O20">
            <v>2.4752165378364799</v>
          </cell>
          <cell r="P20">
            <v>2.8516171356949171</v>
          </cell>
          <cell r="Q20">
            <v>2.5526623803306641</v>
          </cell>
          <cell r="R20">
            <v>2.6433106464495801</v>
          </cell>
          <cell r="S20">
            <v>3.8219163078773084</v>
          </cell>
          <cell r="T20">
            <v>4.1071862921533357</v>
          </cell>
          <cell r="U20">
            <v>0.87375813553450399</v>
          </cell>
          <cell r="V20">
            <v>0.74638276147396398</v>
          </cell>
          <cell r="W20">
            <v>0.63637712396689639</v>
          </cell>
          <cell r="X20">
            <v>0.64868879521809097</v>
          </cell>
          <cell r="Y20">
            <v>0.96832838341062177</v>
          </cell>
          <cell r="Z20">
            <v>0.93799102023549363</v>
          </cell>
          <cell r="AA20">
            <v>1.5230413814547681</v>
          </cell>
          <cell r="AB20">
            <v>0.95303711946045411</v>
          </cell>
          <cell r="AC20">
            <v>0</v>
          </cell>
        </row>
        <row r="21">
          <cell r="H21">
            <v>11.347229838253337</v>
          </cell>
          <cell r="I21">
            <v>11.758968793429728</v>
          </cell>
          <cell r="J21">
            <v>11.258952393185707</v>
          </cell>
          <cell r="K21">
            <v>11.513834904080428</v>
          </cell>
          <cell r="L21">
            <v>13.790000582467831</v>
          </cell>
          <cell r="M21">
            <v>20.349812332964927</v>
          </cell>
          <cell r="N21">
            <v>20.723844501468488</v>
          </cell>
          <cell r="O21">
            <v>22.148221006346574</v>
          </cell>
          <cell r="P21">
            <v>21.620962461520538</v>
          </cell>
          <cell r="Q21">
            <v>23.19098155630185</v>
          </cell>
          <cell r="R21">
            <v>26.293424898352779</v>
          </cell>
          <cell r="S21">
            <v>31.927703456366132</v>
          </cell>
          <cell r="T21">
            <v>29.24292534392189</v>
          </cell>
          <cell r="U21">
            <v>5.9664557952433857</v>
          </cell>
          <cell r="V21">
            <v>7.3847397550435421</v>
          </cell>
          <cell r="W21">
            <v>6.7002914611176321</v>
          </cell>
          <cell r="X21">
            <v>6.4324460481874244</v>
          </cell>
          <cell r="Y21">
            <v>7.6548756032977288</v>
          </cell>
          <cell r="Z21">
            <v>8.305288235031032</v>
          </cell>
          <cell r="AA21">
            <v>12.272053726026838</v>
          </cell>
          <cell r="AB21">
            <v>8.5402754554531111</v>
          </cell>
          <cell r="AC21">
            <v>0</v>
          </cell>
        </row>
        <row r="22">
          <cell r="H22">
            <v>52.530736685464134</v>
          </cell>
          <cell r="I22">
            <v>51.593019149977394</v>
          </cell>
          <cell r="J22">
            <v>41.975552137892045</v>
          </cell>
          <cell r="K22">
            <v>42.439204628951188</v>
          </cell>
          <cell r="L22">
            <v>40.699794927895674</v>
          </cell>
          <cell r="M22">
            <v>44.066492421144517</v>
          </cell>
          <cell r="N22">
            <v>41.601001409454703</v>
          </cell>
          <cell r="O22">
            <v>42.057773176248219</v>
          </cell>
          <cell r="P22">
            <v>47.331204801814721</v>
          </cell>
          <cell r="Q22">
            <v>48.536196691439024</v>
          </cell>
          <cell r="R22">
            <v>56.997178920237204</v>
          </cell>
          <cell r="S22">
            <v>54.385758695807922</v>
          </cell>
          <cell r="T22">
            <v>59.084844934334349</v>
          </cell>
          <cell r="U22">
            <v>16.017059267523493</v>
          </cell>
          <cell r="V22">
            <v>17.404490236048769</v>
          </cell>
          <cell r="W22">
            <v>16.884699856497644</v>
          </cell>
          <cell r="X22">
            <v>16.913569422995305</v>
          </cell>
          <cell r="Y22">
            <v>20.021456996493132</v>
          </cell>
          <cell r="Z22">
            <v>14.256491147152245</v>
          </cell>
          <cell r="AA22">
            <v>13.138742839139272</v>
          </cell>
          <cell r="AB22">
            <v>8.2779237797576499</v>
          </cell>
          <cell r="AC22">
            <v>0</v>
          </cell>
        </row>
        <row r="23">
          <cell r="H23">
            <v>2.7701690521760964</v>
          </cell>
          <cell r="I23">
            <v>3.2438825688134076</v>
          </cell>
          <cell r="J23">
            <v>3.6907264429654965</v>
          </cell>
          <cell r="K23">
            <v>4.3214698332086661</v>
          </cell>
          <cell r="L23">
            <v>4.1956094974097065</v>
          </cell>
          <cell r="M23">
            <v>4.2074249679170004</v>
          </cell>
          <cell r="N23">
            <v>3.5650448310294287</v>
          </cell>
          <cell r="O23">
            <v>3.251037188952123</v>
          </cell>
          <cell r="P23">
            <v>3.458296469864822</v>
          </cell>
          <cell r="Q23">
            <v>3.5771698003411498</v>
          </cell>
          <cell r="R23">
            <v>3.6157302741667339</v>
          </cell>
          <cell r="S23">
            <v>4.0023686059521379</v>
          </cell>
          <cell r="T23">
            <v>4.8293705156395177</v>
          </cell>
          <cell r="U23">
            <v>1.1257786711026296</v>
          </cell>
          <cell r="V23">
            <v>1.0688001239909868</v>
          </cell>
          <cell r="W23">
            <v>1.0280502519752952</v>
          </cell>
          <cell r="X23">
            <v>1.2397604159874251</v>
          </cell>
          <cell r="Y23">
            <v>1.9376550440674898</v>
          </cell>
          <cell r="Z23">
            <v>1.9617372654392253</v>
          </cell>
          <cell r="AA23">
            <v>2.7207118389615852</v>
          </cell>
          <cell r="AB23">
            <v>1.5275655204735126</v>
          </cell>
          <cell r="AC23">
            <v>0</v>
          </cell>
        </row>
        <row r="24">
          <cell r="H24">
            <v>2.006395841551706</v>
          </cell>
          <cell r="I24">
            <v>2.5282072369751751</v>
          </cell>
          <cell r="J24">
            <v>2.7094511423355079</v>
          </cell>
          <cell r="K24">
            <v>3.0382044071652707</v>
          </cell>
          <cell r="L24">
            <v>2.8839597056228179</v>
          </cell>
          <cell r="M24">
            <v>2.8307667646619339</v>
          </cell>
          <cell r="N24">
            <v>2.4511993099963774</v>
          </cell>
          <cell r="O24">
            <v>2.2869604029280519</v>
          </cell>
          <cell r="P24">
            <v>2.487338584555034</v>
          </cell>
          <cell r="Q24">
            <v>2.8595916845955713</v>
          </cell>
          <cell r="R24">
            <v>2.7177087744349957</v>
          </cell>
          <cell r="S24">
            <v>2.844221888003871</v>
          </cell>
          <cell r="T24">
            <v>2.990200669830319</v>
          </cell>
          <cell r="U24">
            <v>0.8096504632255318</v>
          </cell>
          <cell r="V24">
            <v>0.87678039280835907</v>
          </cell>
          <cell r="W24">
            <v>1.0136752594872651</v>
          </cell>
          <cell r="X24">
            <v>1.2347307517378177</v>
          </cell>
          <cell r="Y24">
            <v>1.9361165479885498</v>
          </cell>
          <cell r="Z24">
            <v>1.9705638604540801</v>
          </cell>
          <cell r="AA24">
            <v>3.0330348833955307</v>
          </cell>
          <cell r="AB24">
            <v>1.6390875050886253</v>
          </cell>
          <cell r="AC24">
            <v>0</v>
          </cell>
        </row>
        <row r="25">
          <cell r="H25">
            <v>6.9083260513460101E-2</v>
          </cell>
          <cell r="I25">
            <v>0.11141553029489286</v>
          </cell>
          <cell r="J25">
            <v>0.18028395898680563</v>
          </cell>
          <cell r="K25">
            <v>0.2389346241142537</v>
          </cell>
          <cell r="L25">
            <v>0.22418105706732788</v>
          </cell>
          <cell r="M25">
            <v>0.11757861298939307</v>
          </cell>
          <cell r="N25">
            <v>0.11286178063669161</v>
          </cell>
          <cell r="O25">
            <v>9.8712927030756584E-2</v>
          </cell>
          <cell r="P25">
            <v>0.15024281998051509</v>
          </cell>
          <cell r="Q25">
            <v>0.12310467728821067</v>
          </cell>
          <cell r="R25">
            <v>0.10488239159209829</v>
          </cell>
          <cell r="S25">
            <v>9.8482201396820124E-2</v>
          </cell>
          <cell r="T25">
            <v>0.12829525953406556</v>
          </cell>
          <cell r="U25">
            <v>3.1950547222584821E-2</v>
          </cell>
          <cell r="V25">
            <v>2.95937552747036E-2</v>
          </cell>
          <cell r="W25">
            <v>3.0813842052105241E-2</v>
          </cell>
          <cell r="X25">
            <v>4.890186293334467E-2</v>
          </cell>
          <cell r="Y25">
            <v>0.12844607241562495</v>
          </cell>
          <cell r="Z25">
            <v>0.15726932177100653</v>
          </cell>
          <cell r="AA25">
            <v>0.27818555657335065</v>
          </cell>
          <cell r="AB25">
            <v>0.16972011630278339</v>
          </cell>
          <cell r="AC25">
            <v>0</v>
          </cell>
        </row>
        <row r="26">
          <cell r="H26">
            <v>1.524855889497059</v>
          </cell>
          <cell r="I26">
            <v>1.5773719570666194</v>
          </cell>
          <cell r="J26">
            <v>1.5102893738596315</v>
          </cell>
          <cell r="K26">
            <v>0.85132011799157281</v>
          </cell>
          <cell r="L26">
            <v>0.70646070322816068</v>
          </cell>
          <cell r="M26">
            <v>1.3256689654182305</v>
          </cell>
          <cell r="N26">
            <v>1.7055873812556239</v>
          </cell>
          <cell r="O26">
            <v>2.1341321588808104</v>
          </cell>
          <cell r="P26">
            <v>2.2353929529694843</v>
          </cell>
          <cell r="Q26">
            <v>2.0564832819646734</v>
          </cell>
          <cell r="R26">
            <v>2.8919115276467831</v>
          </cell>
          <cell r="S26">
            <v>2.7409946048991753</v>
          </cell>
          <cell r="T26">
            <v>3.1461415914492092</v>
          </cell>
          <cell r="U26">
            <v>0.51205950734544869</v>
          </cell>
          <cell r="V26">
            <v>0.49320495271005355</v>
          </cell>
          <cell r="W26">
            <v>0.48401805112831392</v>
          </cell>
          <cell r="X26">
            <v>0.4884899744253054</v>
          </cell>
          <cell r="Y26">
            <v>0.80014407917981012</v>
          </cell>
          <cell r="Z26">
            <v>0.84453986065215592</v>
          </cell>
          <cell r="AA26">
            <v>1.5306952048933875</v>
          </cell>
          <cell r="AB26">
            <v>0.80339668465336411</v>
          </cell>
          <cell r="AC26">
            <v>0</v>
          </cell>
        </row>
        <row r="27">
          <cell r="H27">
            <v>9.83357494701891</v>
          </cell>
          <cell r="I27">
            <v>15.096640352008684</v>
          </cell>
          <cell r="J27">
            <v>14.751890743565173</v>
          </cell>
          <cell r="K27">
            <v>22.114015454044747</v>
          </cell>
          <cell r="L27">
            <v>20.865783309287782</v>
          </cell>
          <cell r="M27">
            <v>20.090625431318418</v>
          </cell>
          <cell r="N27">
            <v>22.536148197900236</v>
          </cell>
          <cell r="O27">
            <v>25.667664367714103</v>
          </cell>
          <cell r="P27">
            <v>27.886379401000099</v>
          </cell>
          <cell r="Q27">
            <v>27.406591145232937</v>
          </cell>
          <cell r="R27">
            <v>30.43838513555367</v>
          </cell>
          <cell r="S27">
            <v>29.612849610226572</v>
          </cell>
          <cell r="T27">
            <v>33.606110330356628</v>
          </cell>
          <cell r="U27">
            <v>10.624249263593249</v>
          </cell>
          <cell r="V27">
            <v>10.04472539438618</v>
          </cell>
          <cell r="W27">
            <v>9.4678967519156672</v>
          </cell>
          <cell r="X27">
            <v>10.544321625191877</v>
          </cell>
          <cell r="Y27">
            <v>15.158200785331823</v>
          </cell>
          <cell r="Z27">
            <v>14.126806841222107</v>
          </cell>
          <cell r="AA27">
            <v>23.590818093900239</v>
          </cell>
          <cell r="AB27">
            <v>11.950083199179975</v>
          </cell>
          <cell r="AC27">
            <v>0</v>
          </cell>
        </row>
        <row r="28">
          <cell r="H28">
            <v>0.12703808889788837</v>
          </cell>
          <cell r="I28">
            <v>0.17167322965937371</v>
          </cell>
          <cell r="J28">
            <v>0.23625616135467545</v>
          </cell>
          <cell r="K28">
            <v>0.30859578522880055</v>
          </cell>
          <cell r="L28">
            <v>0.35299560556772192</v>
          </cell>
          <cell r="M28">
            <v>0.41010902392717302</v>
          </cell>
          <cell r="N28">
            <v>0.40667847695130493</v>
          </cell>
          <cell r="O28">
            <v>0.42509338955803788</v>
          </cell>
          <cell r="P28">
            <v>0.42504581507319233</v>
          </cell>
          <cell r="Q28">
            <v>0.44481608578872206</v>
          </cell>
          <cell r="R28">
            <v>0.49418472207513725</v>
          </cell>
          <cell r="S28">
            <v>0.58595592562437404</v>
          </cell>
          <cell r="T28">
            <v>0.68965800238386221</v>
          </cell>
          <cell r="U28">
            <v>0.18962146104816227</v>
          </cell>
          <cell r="V28">
            <v>0.20734075304007998</v>
          </cell>
          <cell r="W28">
            <v>0.21182221944467877</v>
          </cell>
          <cell r="X28">
            <v>0.25575781903291672</v>
          </cell>
          <cell r="Y28">
            <v>0.39757496543013426</v>
          </cell>
          <cell r="Z28">
            <v>0.40128627587149873</v>
          </cell>
          <cell r="AA28">
            <v>0.58356408313496055</v>
          </cell>
          <cell r="AB28">
            <v>0.30141731009987949</v>
          </cell>
          <cell r="AC28">
            <v>0</v>
          </cell>
        </row>
        <row r="29">
          <cell r="H29">
            <v>0.37891597755973522</v>
          </cell>
          <cell r="I29">
            <v>0.61577173281570352</v>
          </cell>
          <cell r="J29">
            <v>0.7602186813117835</v>
          </cell>
          <cell r="K29">
            <v>1.024695806549293</v>
          </cell>
          <cell r="L29">
            <v>1.209533202692012</v>
          </cell>
          <cell r="M29">
            <v>1.1769490526669866</v>
          </cell>
          <cell r="N29">
            <v>0.98351239483899522</v>
          </cell>
          <cell r="O29">
            <v>0.89154515765690256</v>
          </cell>
          <cell r="P29">
            <v>0.94395224656402144</v>
          </cell>
          <cell r="Q29">
            <v>0.85732219314031766</v>
          </cell>
          <cell r="R29">
            <v>0.81166954420945836</v>
          </cell>
          <cell r="S29">
            <v>0.83383254324770884</v>
          </cell>
          <cell r="T29">
            <v>0.87346843702851507</v>
          </cell>
          <cell r="U29">
            <v>0.24748395945356777</v>
          </cell>
          <cell r="V29">
            <v>0.27701030939761628</v>
          </cell>
          <cell r="W29">
            <v>0.2592998495599696</v>
          </cell>
          <cell r="X29">
            <v>0.33398493396921203</v>
          </cell>
          <cell r="Y29">
            <v>0.54734558637791419</v>
          </cell>
          <cell r="Z29">
            <v>0.54836343938599885</v>
          </cell>
          <cell r="AA29">
            <v>0.83063992017794075</v>
          </cell>
          <cell r="AB29">
            <v>0.47177396032813873</v>
          </cell>
          <cell r="AC29">
            <v>0</v>
          </cell>
        </row>
        <row r="30">
          <cell r="H30">
            <v>8.3984492728704008E-2</v>
          </cell>
          <cell r="I30">
            <v>7.3009711330387209E-2</v>
          </cell>
          <cell r="J30">
            <v>5.2381785840523123E-2</v>
          </cell>
          <cell r="K30">
            <v>5.658267619642076E-2</v>
          </cell>
          <cell r="L30">
            <v>6.4192424380391189E-2</v>
          </cell>
          <cell r="M30">
            <v>7.3173694530121375E-2</v>
          </cell>
          <cell r="N30">
            <v>7.2386908042185311E-2</v>
          </cell>
          <cell r="O30">
            <v>9.1803171836122174E-2</v>
          </cell>
          <cell r="P30">
            <v>0.12643679426682128</v>
          </cell>
          <cell r="Q30">
            <v>0.16721858344801377</v>
          </cell>
          <cell r="R30">
            <v>0.1794921037077733</v>
          </cell>
          <cell r="S30">
            <v>0.21021495016047734</v>
          </cell>
          <cell r="T30">
            <v>0.27847320950105242</v>
          </cell>
          <cell r="U30">
            <v>8.0453991923695636E-2</v>
          </cell>
          <cell r="V30">
            <v>9.2135430369868113E-2</v>
          </cell>
          <cell r="W30">
            <v>9.5281109994514182E-2</v>
          </cell>
          <cell r="X30">
            <v>0.11668209802684086</v>
          </cell>
          <cell r="Y30">
            <v>0.18464222833914065</v>
          </cell>
          <cell r="Z30">
            <v>0.1723758816421006</v>
          </cell>
          <cell r="AA30">
            <v>0.24085936214206316</v>
          </cell>
          <cell r="AB30">
            <v>0.11889921053008161</v>
          </cell>
          <cell r="AC30">
            <v>0</v>
          </cell>
        </row>
        <row r="31">
          <cell r="H31">
            <v>8.804084592303088E-2</v>
          </cell>
          <cell r="I31">
            <v>0.10359173397535398</v>
          </cell>
          <cell r="J31">
            <v>0.10537079167426529</v>
          </cell>
          <cell r="K31">
            <v>0.11353841680712903</v>
          </cell>
          <cell r="L31">
            <v>0.13194818694587027</v>
          </cell>
          <cell r="M31">
            <v>0.1528209048044343</v>
          </cell>
          <cell r="N31">
            <v>0.13134849372456625</v>
          </cell>
          <cell r="O31">
            <v>0.13053514092860505</v>
          </cell>
          <cell r="P31">
            <v>0.15662241532120602</v>
          </cell>
          <cell r="Q31">
            <v>0.19691407847864545</v>
          </cell>
          <cell r="R31">
            <v>0.18448870497768347</v>
          </cell>
          <cell r="S31">
            <v>0.1896206223608021</v>
          </cell>
          <cell r="T31">
            <v>0.19707649689838674</v>
          </cell>
          <cell r="U31">
            <v>4.6796742823798913E-2</v>
          </cell>
          <cell r="V31">
            <v>4.4791918160499149E-2</v>
          </cell>
          <cell r="W31">
            <v>4.5164263169242998E-2</v>
          </cell>
          <cell r="X31">
            <v>5.3269561700198517E-2</v>
          </cell>
          <cell r="Y31">
            <v>8.153877479856253E-2</v>
          </cell>
          <cell r="Z31">
            <v>8.2000274287184163E-2</v>
          </cell>
          <cell r="AA31">
            <v>0.12432908502979652</v>
          </cell>
          <cell r="AB31">
            <v>6.7207203264553775E-2</v>
          </cell>
          <cell r="AC31">
            <v>0</v>
          </cell>
        </row>
        <row r="32">
          <cell r="H32">
            <v>6.7027628403472663</v>
          </cell>
          <cell r="I32">
            <v>4.0209108670389977</v>
          </cell>
          <cell r="J32">
            <v>4.8637760701414994</v>
          </cell>
          <cell r="K32">
            <v>5.933929055377642</v>
          </cell>
          <cell r="L32">
            <v>6.6230627342638853</v>
          </cell>
          <cell r="M32">
            <v>7.4387318591776284</v>
          </cell>
          <cell r="N32">
            <v>6.9433702484882245</v>
          </cell>
          <cell r="O32">
            <v>6.9252450590009076</v>
          </cell>
          <cell r="P32">
            <v>7.2981946314492179</v>
          </cell>
          <cell r="Q32">
            <v>7.4984142592654282</v>
          </cell>
          <cell r="R32">
            <v>10.582494204113873</v>
          </cell>
          <cell r="S32">
            <v>9.9878896867551532</v>
          </cell>
          <cell r="T32">
            <v>11.469329262305667</v>
          </cell>
          <cell r="U32">
            <v>2.7796479367205129</v>
          </cell>
          <cell r="V32">
            <v>2.741088259853238</v>
          </cell>
          <cell r="W32">
            <v>2.8338012904639016</v>
          </cell>
          <cell r="X32">
            <v>3.4382121855205066</v>
          </cell>
          <cell r="Y32">
            <v>5.3870332930385496</v>
          </cell>
          <cell r="Z32">
            <v>5.7406685950911633</v>
          </cell>
          <cell r="AA32">
            <v>9.1263996741879367</v>
          </cell>
          <cell r="AB32">
            <v>5.0153647641060761</v>
          </cell>
          <cell r="AC32">
            <v>0</v>
          </cell>
        </row>
        <row r="33">
          <cell r="H33">
            <v>0.34479643403130977</v>
          </cell>
          <cell r="I33">
            <v>0.40433305095396344</v>
          </cell>
          <cell r="J33">
            <v>1.5151663797848178</v>
          </cell>
          <cell r="K33">
            <v>1.6907470497158166</v>
          </cell>
          <cell r="L33">
            <v>1.7687260330404078</v>
          </cell>
          <cell r="M33">
            <v>1.8431971098300686</v>
          </cell>
          <cell r="N33">
            <v>4.229655401955009</v>
          </cell>
          <cell r="O33">
            <v>3.4920603505319336</v>
          </cell>
          <cell r="P33">
            <v>3.3261440322951326</v>
          </cell>
          <cell r="Q33">
            <v>3.0679927600625949</v>
          </cell>
          <cell r="R33">
            <v>3.5360093665635195</v>
          </cell>
          <cell r="S33">
            <v>3.4491757440751885</v>
          </cell>
          <cell r="T33">
            <v>4.2820122440645871</v>
          </cell>
          <cell r="U33">
            <v>0.72201155428442343</v>
          </cell>
          <cell r="V33">
            <v>0.8346240288516491</v>
          </cell>
          <cell r="W33">
            <v>0.79675327487553138</v>
          </cell>
          <cell r="X33">
            <v>0.89707126460580677</v>
          </cell>
          <cell r="Y33">
            <v>2.6913671971822093</v>
          </cell>
          <cell r="Z33">
            <v>2.5752605608628505</v>
          </cell>
          <cell r="AA33">
            <v>3.9702428163010746</v>
          </cell>
          <cell r="AB33">
            <v>2.4739872922889976</v>
          </cell>
          <cell r="AC33">
            <v>0</v>
          </cell>
        </row>
        <row r="34">
          <cell r="H34">
            <v>6.001582915772941</v>
          </cell>
          <cell r="I34">
            <v>7.2286528569915784</v>
          </cell>
          <cell r="J34">
            <v>9.7077917562000398</v>
          </cell>
          <cell r="K34">
            <v>7.985661394580033</v>
          </cell>
          <cell r="L34">
            <v>7.668408620058254</v>
          </cell>
          <cell r="M34">
            <v>8.6235083796430505</v>
          </cell>
          <cell r="N34">
            <v>7.9553849311089877</v>
          </cell>
          <cell r="O34">
            <v>7.8526037459391569</v>
          </cell>
          <cell r="P34">
            <v>9.0072692161977308</v>
          </cell>
          <cell r="Q34">
            <v>10.878010043949763</v>
          </cell>
          <cell r="R34">
            <v>10.785839935362084</v>
          </cell>
          <cell r="S34">
            <v>11.800825423680962</v>
          </cell>
          <cell r="T34">
            <v>12.953669735937748</v>
          </cell>
          <cell r="U34">
            <v>3.2213764609359727</v>
          </cell>
          <cell r="V34">
            <v>3.5671904046941627</v>
          </cell>
          <cell r="W34">
            <v>3.7765315321387223</v>
          </cell>
          <cell r="X34">
            <v>4.6685894629931193</v>
          </cell>
          <cell r="Y34">
            <v>7.4336546512201602</v>
          </cell>
          <cell r="Z34">
            <v>7.662453451603934</v>
          </cell>
          <cell r="AA34">
            <v>11.811782016271666</v>
          </cell>
          <cell r="AB34">
            <v>6.4081628568323579</v>
          </cell>
          <cell r="AC34">
            <v>0</v>
          </cell>
        </row>
        <row r="35">
          <cell r="H35">
            <v>2.1792413655044425</v>
          </cell>
          <cell r="I35">
            <v>1.7831462980588411</v>
          </cell>
          <cell r="J35">
            <v>1.6043715246007983</v>
          </cell>
          <cell r="K35">
            <v>1.8212115290090327</v>
          </cell>
          <cell r="L35">
            <v>2.0485688912884306</v>
          </cell>
          <cell r="M35">
            <v>2.2873514956798049</v>
          </cell>
          <cell r="N35">
            <v>3.5914306810785028</v>
          </cell>
          <cell r="O35">
            <v>4.0016413008721985</v>
          </cell>
          <cell r="P35">
            <v>4.6215543497554936</v>
          </cell>
          <cell r="Q35">
            <v>4.9469189392026198</v>
          </cell>
          <cell r="R35">
            <v>4.6698905936289794</v>
          </cell>
          <cell r="S35">
            <v>4.4322884947009058</v>
          </cell>
          <cell r="T35">
            <v>5.2244641356503667</v>
          </cell>
          <cell r="U35">
            <v>1.3756429925254152</v>
          </cell>
          <cell r="V35">
            <v>1.4568574849539868</v>
          </cell>
          <cell r="W35">
            <v>1.5289241470897206</v>
          </cell>
          <cell r="X35">
            <v>1.6551971684350666</v>
          </cell>
          <cell r="Y35">
            <v>2.3042385636240001</v>
          </cell>
          <cell r="Z35">
            <v>2.417875872632687</v>
          </cell>
          <cell r="AA35">
            <v>3.9207940915985522</v>
          </cell>
          <cell r="AB35">
            <v>1.9753753243382424</v>
          </cell>
          <cell r="AC35">
            <v>0</v>
          </cell>
        </row>
        <row r="36">
          <cell r="H36">
            <v>0.34383285128245278</v>
          </cell>
          <cell r="I36">
            <v>0.29415700750268492</v>
          </cell>
          <cell r="J36">
            <v>0.59887430555764831</v>
          </cell>
          <cell r="K36">
            <v>0.90999115210312498</v>
          </cell>
          <cell r="L36">
            <v>1.1498024139696568</v>
          </cell>
          <cell r="M36">
            <v>1.7392551572775934</v>
          </cell>
          <cell r="N36">
            <v>2.0127929282194024</v>
          </cell>
          <cell r="O36">
            <v>2.3279520392006536</v>
          </cell>
          <cell r="P36">
            <v>2.3401503482783004</v>
          </cell>
          <cell r="Q36">
            <v>2.9897903099892615</v>
          </cell>
          <cell r="R36">
            <v>2.8991525862648428</v>
          </cell>
          <cell r="S36">
            <v>3.102506400177973</v>
          </cell>
          <cell r="T36">
            <v>3.3380539463538272</v>
          </cell>
          <cell r="U36">
            <v>0.95611666930328776</v>
          </cell>
          <cell r="V36">
            <v>1.0796362780041191</v>
          </cell>
          <cell r="W36">
            <v>1.2105383781724601</v>
          </cell>
          <cell r="X36">
            <v>1.5793209930991727</v>
          </cell>
          <cell r="Y36">
            <v>2.8416202671353563</v>
          </cell>
          <cell r="Z36">
            <v>3.0323719811413281</v>
          </cell>
          <cell r="AA36">
            <v>4.8150223400584808</v>
          </cell>
          <cell r="AB36">
            <v>2.6975429379303342</v>
          </cell>
          <cell r="AC36">
            <v>0</v>
          </cell>
        </row>
        <row r="37">
          <cell r="H37">
            <v>0.85216178199879555</v>
          </cell>
          <cell r="I37">
            <v>1.5009321468049881</v>
          </cell>
          <cell r="J37">
            <v>1.2548906118825331</v>
          </cell>
          <cell r="K37">
            <v>1.3985242742171577</v>
          </cell>
          <cell r="L37">
            <v>1.4673730695692295</v>
          </cell>
          <cell r="M37">
            <v>1.443324356889421</v>
          </cell>
          <cell r="N37">
            <v>2.0786773959105371</v>
          </cell>
          <cell r="O37">
            <v>1.9563771829833749</v>
          </cell>
          <cell r="P37">
            <v>2.1490033710274488</v>
          </cell>
          <cell r="Q37">
            <v>2.4945498375424928</v>
          </cell>
          <cell r="R37">
            <v>2.3722942311865114</v>
          </cell>
          <cell r="S37">
            <v>2.4847244991595798</v>
          </cell>
          <cell r="T37">
            <v>2.6259762750417899</v>
          </cell>
          <cell r="U37">
            <v>0.62976578792859239</v>
          </cell>
          <cell r="V37">
            <v>0.80762934195480907</v>
          </cell>
          <cell r="W37">
            <v>0.82274459548575385</v>
          </cell>
          <cell r="X37">
            <v>0.99241573751224799</v>
          </cell>
          <cell r="Y37">
            <v>1.5451749528015843</v>
          </cell>
          <cell r="Z37">
            <v>1.4400907811408969</v>
          </cell>
          <cell r="AA37">
            <v>2.011206417933435</v>
          </cell>
          <cell r="AB37">
            <v>1.0613748775491536</v>
          </cell>
          <cell r="AC37">
            <v>0</v>
          </cell>
        </row>
        <row r="38">
          <cell r="H38">
            <v>0.32040856707624382</v>
          </cell>
          <cell r="I38">
            <v>0.39512560286213505</v>
          </cell>
          <cell r="J38">
            <v>0.40411344464049165</v>
          </cell>
          <cell r="K38">
            <v>0.52640075800791797</v>
          </cell>
          <cell r="L38">
            <v>0.71445758113640245</v>
          </cell>
          <cell r="M38">
            <v>0.90523445899760446</v>
          </cell>
          <cell r="N38">
            <v>0.90159934344498294</v>
          </cell>
          <cell r="O38">
            <v>0.86664778118185859</v>
          </cell>
          <cell r="P38">
            <v>0.9672550178453504</v>
          </cell>
          <cell r="Q38">
            <v>1.1948780969422044</v>
          </cell>
          <cell r="R38">
            <v>1.2096608550546599</v>
          </cell>
          <cell r="S38">
            <v>1.3366864578018307</v>
          </cell>
          <cell r="T38">
            <v>1.4833437586545914</v>
          </cell>
          <cell r="U38">
            <v>0.37225615303688114</v>
          </cell>
          <cell r="V38">
            <v>0.37887522376243804</v>
          </cell>
          <cell r="W38">
            <v>0.39071260349663606</v>
          </cell>
          <cell r="X38">
            <v>0.47650873816581396</v>
          </cell>
          <cell r="Y38">
            <v>0.7490007102358317</v>
          </cell>
          <cell r="Z38">
            <v>0.76021335135325507</v>
          </cell>
          <cell r="AA38">
            <v>1.1722043998814937</v>
          </cell>
          <cell r="AB38">
            <v>0.6380922448425107</v>
          </cell>
          <cell r="AC38">
            <v>0</v>
          </cell>
        </row>
        <row r="39">
          <cell r="H39">
            <v>9.7234434472343949</v>
          </cell>
          <cell r="I39">
            <v>9.3321071760123875</v>
          </cell>
          <cell r="J39">
            <v>10.794620666982793</v>
          </cell>
          <cell r="K39">
            <v>13.910248508988694</v>
          </cell>
          <cell r="L39">
            <v>13.139005246331006</v>
          </cell>
          <cell r="M39">
            <v>14.332457807701131</v>
          </cell>
          <cell r="N39">
            <v>15.676066882460074</v>
          </cell>
          <cell r="O39">
            <v>17.327460447149434</v>
          </cell>
          <cell r="P39">
            <v>20.852236156759616</v>
          </cell>
          <cell r="Q39">
            <v>21.691136366835831</v>
          </cell>
          <cell r="R39">
            <v>20.902004314583124</v>
          </cell>
          <cell r="S39">
            <v>22.639884199515947</v>
          </cell>
          <cell r="T39">
            <v>24.423637135559368</v>
          </cell>
          <cell r="U39">
            <v>6.0516301537402679</v>
          </cell>
          <cell r="V39">
            <v>6.0242947068569599</v>
          </cell>
          <cell r="W39">
            <v>6.1065834536200763</v>
          </cell>
          <cell r="X39">
            <v>7.3398397864876577</v>
          </cell>
          <cell r="Y39">
            <v>11.017395131207371</v>
          </cell>
          <cell r="Z39">
            <v>11.509489283708939</v>
          </cell>
          <cell r="AA39">
            <v>17.401741185975165</v>
          </cell>
          <cell r="AB39">
            <v>9.3507275278365096</v>
          </cell>
          <cell r="AC39">
            <v>0</v>
          </cell>
        </row>
        <row r="40">
          <cell r="H40">
            <v>3.5770126061212308</v>
          </cell>
          <cell r="I40">
            <v>3.6556901346242929</v>
          </cell>
          <cell r="J40">
            <v>3.4503562961362979</v>
          </cell>
          <cell r="K40">
            <v>4.6046757041990976</v>
          </cell>
          <cell r="L40">
            <v>3.9157400967848774</v>
          </cell>
          <cell r="M40">
            <v>3.626714610104909</v>
          </cell>
          <cell r="N40">
            <v>2.6312132366151775</v>
          </cell>
          <cell r="O40">
            <v>1.9953737918203558</v>
          </cell>
          <cell r="P40">
            <v>1.6822876748288493</v>
          </cell>
          <cell r="Q40">
            <v>1.9480831870558137</v>
          </cell>
          <cell r="R40">
            <v>1.7070671316341004</v>
          </cell>
          <cell r="S40">
            <v>1.6377953800312472</v>
          </cell>
          <cell r="T40">
            <v>2.961330149838441</v>
          </cell>
          <cell r="U40">
            <v>0.67467847732736308</v>
          </cell>
          <cell r="V40">
            <v>0.62545328032658865</v>
          </cell>
          <cell r="W40">
            <v>0.72130477851379826</v>
          </cell>
          <cell r="X40">
            <v>0.95596558069041937</v>
          </cell>
          <cell r="Y40">
            <v>1.6209347652278323</v>
          </cell>
          <cell r="Z40">
            <v>1.6476285826303976</v>
          </cell>
          <cell r="AA40">
            <v>2.4337302416500823</v>
          </cell>
          <cell r="AB40">
            <v>1.1763531332668968</v>
          </cell>
          <cell r="AC40">
            <v>0</v>
          </cell>
        </row>
        <row r="41">
          <cell r="H41">
            <v>1.5370675031920609</v>
          </cell>
          <cell r="I41">
            <v>1.4691522840560456</v>
          </cell>
          <cell r="J41">
            <v>3.2562226573020432</v>
          </cell>
          <cell r="K41">
            <v>3.1240894735749967</v>
          </cell>
          <cell r="L41">
            <v>2.8420280540236895</v>
          </cell>
          <cell r="M41">
            <v>2.9634334097274051</v>
          </cell>
          <cell r="N41">
            <v>2.8010693083038607</v>
          </cell>
          <cell r="O41">
            <v>3.1530251178208504</v>
          </cell>
          <cell r="P41">
            <v>3.1127511386529463</v>
          </cell>
          <cell r="Q41">
            <v>3.2261178297136421</v>
          </cell>
          <cell r="R41">
            <v>2.5684892561903045</v>
          </cell>
          <cell r="S41">
            <v>2.8427489054984743</v>
          </cell>
          <cell r="T41">
            <v>2.7593197434208303</v>
          </cell>
          <cell r="U41">
            <v>0.76687030532235823</v>
          </cell>
          <cell r="V41">
            <v>0.70937314644872096</v>
          </cell>
          <cell r="W41">
            <v>1.0118870134675595</v>
          </cell>
          <cell r="X41">
            <v>1.5494767070191464</v>
          </cell>
          <cell r="Y41">
            <v>2.896888337609175</v>
          </cell>
          <cell r="Z41">
            <v>3.3801991684376045</v>
          </cell>
          <cell r="AA41">
            <v>5.5062204544011291</v>
          </cell>
          <cell r="AB41">
            <v>3.1530048081310706</v>
          </cell>
          <cell r="AC41">
            <v>0</v>
          </cell>
        </row>
        <row r="42">
          <cell r="H42">
            <v>19.080635142161828</v>
          </cell>
          <cell r="I42">
            <v>21.440490556673435</v>
          </cell>
          <cell r="J42">
            <v>30.664128123399035</v>
          </cell>
          <cell r="K42">
            <v>25.457228531830776</v>
          </cell>
          <cell r="L42">
            <v>36.025078994813917</v>
          </cell>
          <cell r="M42">
            <v>30.68126818266607</v>
          </cell>
          <cell r="N42">
            <v>36.038447686863059</v>
          </cell>
          <cell r="O42">
            <v>42.286337039259678</v>
          </cell>
          <cell r="P42">
            <v>39.913582773016721</v>
          </cell>
          <cell r="Q42">
            <v>43.520758904764598</v>
          </cell>
          <cell r="R42">
            <v>39.160817122970421</v>
          </cell>
          <cell r="S42">
            <v>44.895437164966147</v>
          </cell>
          <cell r="T42">
            <v>41.927476286073905</v>
          </cell>
          <cell r="U42">
            <v>11.273308200548385</v>
          </cell>
          <cell r="V42">
            <v>12.18104335779539</v>
          </cell>
          <cell r="W42">
            <v>13.349846731829286</v>
          </cell>
          <cell r="X42">
            <v>12.554165980938981</v>
          </cell>
          <cell r="Y42">
            <v>15.471989453313642</v>
          </cell>
          <cell r="Z42">
            <v>16.222927247504174</v>
          </cell>
          <cell r="AA42">
            <v>20.041878811296119</v>
          </cell>
          <cell r="AB42">
            <v>1.6213173246505488</v>
          </cell>
          <cell r="AC42">
            <v>0</v>
          </cell>
        </row>
      </sheetData>
      <sheetData sheetId="23">
        <row r="12">
          <cell r="H12">
            <v>0.86942597472191496</v>
          </cell>
          <cell r="I12">
            <v>1.6317064686559697</v>
          </cell>
          <cell r="J12">
            <v>1.9599132493545164</v>
          </cell>
          <cell r="K12">
            <v>2.8277163217527206</v>
          </cell>
          <cell r="L12">
            <v>2.811196457578371</v>
          </cell>
          <cell r="M12">
            <v>3.0095577360876526</v>
          </cell>
          <cell r="N12">
            <v>3.8412047516714121</v>
          </cell>
          <cell r="O12">
            <v>4.843483011597475</v>
          </cell>
          <cell r="P12">
            <v>5.4226976871740522</v>
          </cell>
          <cell r="Q12">
            <v>6.3192555735906906</v>
          </cell>
          <cell r="R12">
            <v>6.0256694201129095</v>
          </cell>
          <cell r="S12">
            <v>7.0392495084875799</v>
          </cell>
          <cell r="T12">
            <v>9.0293410076791698</v>
          </cell>
          <cell r="U12">
            <v>3.1255242492712156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H13">
            <v>1.3749208700509468</v>
          </cell>
          <cell r="I13">
            <v>1.9127970631967008</v>
          </cell>
          <cell r="J13">
            <v>2.2562390439770645</v>
          </cell>
          <cell r="K13">
            <v>3.4129019578451016</v>
          </cell>
          <cell r="L13">
            <v>3.340388223948179</v>
          </cell>
          <cell r="M13">
            <v>3.5761527985449448</v>
          </cell>
          <cell r="N13">
            <v>4.573441358138064</v>
          </cell>
          <cell r="O13">
            <v>5.797901837148026</v>
          </cell>
          <cell r="P13">
            <v>6.3525568152957792</v>
          </cell>
          <cell r="Q13">
            <v>7.2564755845660081</v>
          </cell>
          <cell r="R13">
            <v>7.1970417604235992</v>
          </cell>
          <cell r="S13">
            <v>8.7962032383765827</v>
          </cell>
          <cell r="T13">
            <v>11.321521245537177</v>
          </cell>
          <cell r="U13">
            <v>3.9226430783945525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</row>
        <row r="14">
          <cell r="H14">
            <v>7.50367557330089E-2</v>
          </cell>
          <cell r="I14">
            <v>0.12400093154078383</v>
          </cell>
          <cell r="J14">
            <v>0.15032897756264804</v>
          </cell>
          <cell r="K14">
            <v>0.23218955420798282</v>
          </cell>
          <cell r="L14">
            <v>0.24345279837428235</v>
          </cell>
          <cell r="M14">
            <v>0.4516149846723731</v>
          </cell>
          <cell r="N14">
            <v>0.78387762272156969</v>
          </cell>
          <cell r="O14">
            <v>1.2160199357458776</v>
          </cell>
          <cell r="P14">
            <v>1.6008177973146793</v>
          </cell>
          <cell r="Q14">
            <v>2.0304336029255059</v>
          </cell>
          <cell r="R14">
            <v>1.9366590162329098</v>
          </cell>
          <cell r="S14">
            <v>2.4152100981672011</v>
          </cell>
          <cell r="T14">
            <v>3.210031696664311</v>
          </cell>
          <cell r="U14">
            <v>1.1493194902196913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</row>
        <row r="15">
          <cell r="H15">
            <v>8.4118866744490359E-2</v>
          </cell>
          <cell r="I15">
            <v>9.4707900937414283E-2</v>
          </cell>
          <cell r="J15">
            <v>0.14877912945429031</v>
          </cell>
          <cell r="K15">
            <v>0.31756309646762604</v>
          </cell>
          <cell r="L15">
            <v>0.32610972882680683</v>
          </cell>
          <cell r="M15">
            <v>0.36301654040426423</v>
          </cell>
          <cell r="N15">
            <v>0.61282307098645683</v>
          </cell>
          <cell r="O15">
            <v>0.94027822730910804</v>
          </cell>
          <cell r="P15">
            <v>1.0503791272901217</v>
          </cell>
          <cell r="Q15">
            <v>1.2207445531266479</v>
          </cell>
          <cell r="R15">
            <v>1.308514118934794</v>
          </cell>
          <cell r="S15">
            <v>1.512747684868035</v>
          </cell>
          <cell r="T15">
            <v>1.8336587785770202</v>
          </cell>
          <cell r="U15">
            <v>0.58375089522471235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H16">
            <v>1.3871551540716428E-2</v>
          </cell>
          <cell r="I16">
            <v>2.1157608520865689E-2</v>
          </cell>
          <cell r="J16">
            <v>3.1522472777942928E-2</v>
          </cell>
          <cell r="K16">
            <v>5.5019101424793646E-2</v>
          </cell>
          <cell r="L16">
            <v>6.8892245947525396E-2</v>
          </cell>
          <cell r="M16">
            <v>0.11073805615406222</v>
          </cell>
          <cell r="N16">
            <v>0.18009341720268165</v>
          </cell>
          <cell r="O16">
            <v>0.34255748500114769</v>
          </cell>
          <cell r="P16">
            <v>0.38444528146166901</v>
          </cell>
          <cell r="Q16">
            <v>0.45051353646957237</v>
          </cell>
          <cell r="R16">
            <v>0.45884805373870419</v>
          </cell>
          <cell r="S16">
            <v>0.57039144370998196</v>
          </cell>
          <cell r="T16">
            <v>0.71050621979398121</v>
          </cell>
          <cell r="U16">
            <v>0.23444247085532322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H17">
            <v>0.63120638597479695</v>
          </cell>
          <cell r="I17">
            <v>0.90818379073168765</v>
          </cell>
          <cell r="J17">
            <v>0.92059736970710759</v>
          </cell>
          <cell r="K17">
            <v>1.1858897636858206</v>
          </cell>
          <cell r="L17">
            <v>1.690815946512763</v>
          </cell>
          <cell r="M17">
            <v>2.3488107019696804</v>
          </cell>
          <cell r="N17">
            <v>3.9712445988499061</v>
          </cell>
          <cell r="O17">
            <v>5.3855933537562164</v>
          </cell>
          <cell r="P17">
            <v>6.5175057525971019</v>
          </cell>
          <cell r="Q17">
            <v>7.3947173607582677</v>
          </cell>
          <cell r="R17">
            <v>8.5228831817981145</v>
          </cell>
          <cell r="S17">
            <v>8.8560996195480417</v>
          </cell>
          <cell r="T17">
            <v>9.8996972639998937</v>
          </cell>
          <cell r="U17">
            <v>3.6451968921145053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H18">
            <v>0.33156845714878447</v>
          </cell>
          <cell r="I18">
            <v>0.85334343080010155</v>
          </cell>
          <cell r="J18">
            <v>1.0556921976193154</v>
          </cell>
          <cell r="K18">
            <v>2.5416856695276868</v>
          </cell>
          <cell r="L18">
            <v>2.8627526128027916</v>
          </cell>
          <cell r="M18">
            <v>3.1908953479702689</v>
          </cell>
          <cell r="N18">
            <v>3.5078264835212676</v>
          </cell>
          <cell r="O18">
            <v>5.6044363518541385</v>
          </cell>
          <cell r="P18">
            <v>8.7924835396514176</v>
          </cell>
          <cell r="Q18">
            <v>6.8431592349598471</v>
          </cell>
          <cell r="R18">
            <v>6.6942576704766701</v>
          </cell>
          <cell r="S18">
            <v>7.9914971205448024</v>
          </cell>
          <cell r="T18">
            <v>9.6518634851333704</v>
          </cell>
          <cell r="U18">
            <v>3.1234857379922145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H19">
            <v>2.5813049937850663E-2</v>
          </cell>
          <cell r="I19">
            <v>3.461053977293186E-2</v>
          </cell>
          <cell r="J19">
            <v>7.0894075830430794E-2</v>
          </cell>
          <cell r="K19">
            <v>0.14321964141618237</v>
          </cell>
          <cell r="L19">
            <v>0.21881101724164459</v>
          </cell>
          <cell r="M19">
            <v>0.21349130425804544</v>
          </cell>
          <cell r="N19">
            <v>0.32220277522774177</v>
          </cell>
          <cell r="O19">
            <v>0.4613313127316146</v>
          </cell>
          <cell r="P19">
            <v>0.51544524235867906</v>
          </cell>
          <cell r="Q19">
            <v>0.59986883166546046</v>
          </cell>
          <cell r="R19">
            <v>0.6052114955715393</v>
          </cell>
          <cell r="S19">
            <v>0.71304219133845859</v>
          </cell>
          <cell r="T19">
            <v>0.92235249561889965</v>
          </cell>
          <cell r="U19">
            <v>0.32151883726551989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H20">
            <v>0.25965846872512732</v>
          </cell>
          <cell r="I20">
            <v>0.56988391683227835</v>
          </cell>
          <cell r="J20">
            <v>0.68151017399710645</v>
          </cell>
          <cell r="K20">
            <v>1.4893983872529015</v>
          </cell>
          <cell r="L20">
            <v>1.6194384260947292</v>
          </cell>
          <cell r="M20">
            <v>2.162638129660885</v>
          </cell>
          <cell r="N20">
            <v>2.7633781030798645</v>
          </cell>
          <cell r="O20">
            <v>3.2926652712062769</v>
          </cell>
          <cell r="P20">
            <v>3.9784027481184747</v>
          </cell>
          <cell r="Q20">
            <v>4.7033146284973277</v>
          </cell>
          <cell r="R20">
            <v>4.8146799203305832</v>
          </cell>
          <cell r="S20">
            <v>6.0177458829230677</v>
          </cell>
          <cell r="T20">
            <v>7.4551195605427099</v>
          </cell>
          <cell r="U20">
            <v>2.3513469036175403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H21">
            <v>4.4168921512081036</v>
          </cell>
          <cell r="I21">
            <v>6.7629872035841032</v>
          </cell>
          <cell r="J21">
            <v>10.006620274129522</v>
          </cell>
          <cell r="K21">
            <v>14.76260004756568</v>
          </cell>
          <cell r="L21">
            <v>14.244218583785271</v>
          </cell>
          <cell r="M21">
            <v>18.17402534789289</v>
          </cell>
          <cell r="N21">
            <v>20.398409933274408</v>
          </cell>
          <cell r="O21">
            <v>25.840550313598765</v>
          </cell>
          <cell r="P21">
            <v>34.27845268188976</v>
          </cell>
          <cell r="Q21">
            <v>42.927113576882398</v>
          </cell>
          <cell r="R21">
            <v>46.138600884246586</v>
          </cell>
          <cell r="S21">
            <v>60.170727771855312</v>
          </cell>
          <cell r="T21">
            <v>77.790647151847253</v>
          </cell>
          <cell r="U21">
            <v>27.121146977568699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H22">
            <v>7.2193544371007112</v>
          </cell>
          <cell r="I22">
            <v>11.773308546542445</v>
          </cell>
          <cell r="J22">
            <v>17.376350082890699</v>
          </cell>
          <cell r="K22">
            <v>29.276898990817745</v>
          </cell>
          <cell r="L22">
            <v>28.874593551804516</v>
          </cell>
          <cell r="M22">
            <v>29.181807992542669</v>
          </cell>
          <cell r="N22">
            <v>34.913268415941594</v>
          </cell>
          <cell r="O22">
            <v>46.299445710049298</v>
          </cell>
          <cell r="P22">
            <v>64.191272323976506</v>
          </cell>
          <cell r="Q22">
            <v>74.569521280199865</v>
          </cell>
          <cell r="R22">
            <v>73.586339526036753</v>
          </cell>
          <cell r="S22">
            <v>104.71329473818813</v>
          </cell>
          <cell r="T22">
            <v>128.72300913754685</v>
          </cell>
          <cell r="U22">
            <v>42.558034107392444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H23">
            <v>0.46385610550758583</v>
          </cell>
          <cell r="I23">
            <v>0.49538520058832775</v>
          </cell>
          <cell r="J23">
            <v>0.62939518564459962</v>
          </cell>
          <cell r="K23">
            <v>1.631921420694971</v>
          </cell>
          <cell r="L23">
            <v>2.0824654716927715</v>
          </cell>
          <cell r="M23">
            <v>2.4044024790966665</v>
          </cell>
          <cell r="N23">
            <v>3.2658462934251773</v>
          </cell>
          <cell r="O23">
            <v>3.8286847855853563</v>
          </cell>
          <cell r="P23">
            <v>4.3619169428704119</v>
          </cell>
          <cell r="Q23">
            <v>5.1661129483871981</v>
          </cell>
          <cell r="R23">
            <v>5.2924390354657467</v>
          </cell>
          <cell r="S23">
            <v>5.2252952146783898</v>
          </cell>
          <cell r="T23">
            <v>7.2486883036881418</v>
          </cell>
          <cell r="U23">
            <v>2.6882584562660079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H24">
            <v>0.16241792243361219</v>
          </cell>
          <cell r="I24">
            <v>0.22904639387431738</v>
          </cell>
          <cell r="J24">
            <v>0.3914663481826432</v>
          </cell>
          <cell r="K24">
            <v>0.72647579369111659</v>
          </cell>
          <cell r="L24">
            <v>1.2137783502259871</v>
          </cell>
          <cell r="M24">
            <v>1.2907698672104664</v>
          </cell>
          <cell r="N24">
            <v>1.8401194156069645</v>
          </cell>
          <cell r="O24">
            <v>2.5397653179922233</v>
          </cell>
          <cell r="P24">
            <v>3.0915262861973316</v>
          </cell>
          <cell r="Q24">
            <v>3.6268408851294067</v>
          </cell>
          <cell r="R24">
            <v>3.6845457811131275</v>
          </cell>
          <cell r="S24">
            <v>4.8148074266661709</v>
          </cell>
          <cell r="T24">
            <v>6.1880612020389831</v>
          </cell>
          <cell r="U24">
            <v>2.0906793649114852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H25">
            <v>7.2280343586839504E-2</v>
          </cell>
          <cell r="I25">
            <v>8.7680937793221614E-2</v>
          </cell>
          <cell r="J25">
            <v>0.13610165652324918</v>
          </cell>
          <cell r="K25">
            <v>0.22623165945922527</v>
          </cell>
          <cell r="L25">
            <v>0.23554776252291801</v>
          </cell>
          <cell r="M25">
            <v>0.26955214791043985</v>
          </cell>
          <cell r="N25">
            <v>0.32006287117475096</v>
          </cell>
          <cell r="O25">
            <v>0.36179252465306944</v>
          </cell>
          <cell r="P25">
            <v>0.40453023677141597</v>
          </cell>
          <cell r="Q25">
            <v>0.41511988972401909</v>
          </cell>
          <cell r="R25">
            <v>0.4664427305594458</v>
          </cell>
          <cell r="S25">
            <v>0.6246878519596587</v>
          </cell>
          <cell r="T25">
            <v>0.82955961391734012</v>
          </cell>
          <cell r="U25">
            <v>0.29115434049424638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H26">
            <v>0.3538623321221353</v>
          </cell>
          <cell r="I26">
            <v>0.43313734645176588</v>
          </cell>
          <cell r="J26">
            <v>0.60023358269851446</v>
          </cell>
          <cell r="K26">
            <v>1.1178884026106048</v>
          </cell>
          <cell r="L26">
            <v>1.4059466934886413</v>
          </cell>
          <cell r="M26">
            <v>1.7009824890828247</v>
          </cell>
          <cell r="N26">
            <v>2.2380467221231366</v>
          </cell>
          <cell r="O26">
            <v>2.9597390825313044</v>
          </cell>
          <cell r="P26">
            <v>3.8736114643470074</v>
          </cell>
          <cell r="Q26">
            <v>3.2306148155078858</v>
          </cell>
          <cell r="R26">
            <v>2.9778167338240982</v>
          </cell>
          <cell r="S26">
            <v>3.6207999343414685</v>
          </cell>
          <cell r="T26">
            <v>4.548883499562935</v>
          </cell>
          <cell r="U26">
            <v>1.5390213974833957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H27">
            <v>2.795941576270041</v>
          </cell>
          <cell r="I27">
            <v>3.8193147471882898</v>
          </cell>
          <cell r="J27">
            <v>4.6018116621440237</v>
          </cell>
          <cell r="K27">
            <v>10.298663274795301</v>
          </cell>
          <cell r="L27">
            <v>14.011993532679531</v>
          </cell>
          <cell r="M27">
            <v>15.398369411736679</v>
          </cell>
          <cell r="N27">
            <v>16.486918798282129</v>
          </cell>
          <cell r="O27">
            <v>23.936233974214407</v>
          </cell>
          <cell r="P27">
            <v>35.406470713512959</v>
          </cell>
          <cell r="Q27">
            <v>34.458125264607858</v>
          </cell>
          <cell r="R27">
            <v>38.972224707808131</v>
          </cell>
          <cell r="S27">
            <v>37.436647155402873</v>
          </cell>
          <cell r="T27">
            <v>28.921826598292075</v>
          </cell>
          <cell r="U27">
            <v>11.317815710224547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H28">
            <v>1.9560129227063933E-2</v>
          </cell>
          <cell r="I28">
            <v>2.4546052974159717E-2</v>
          </cell>
          <cell r="J28">
            <v>3.4050532182272691E-2</v>
          </cell>
          <cell r="K28">
            <v>5.6656255174507016E-2</v>
          </cell>
          <cell r="L28">
            <v>0.11093912182276063</v>
          </cell>
          <cell r="M28">
            <v>0.19845756500942965</v>
          </cell>
          <cell r="N28">
            <v>0.39842812403283007</v>
          </cell>
          <cell r="O28">
            <v>0.48950508741444859</v>
          </cell>
          <cell r="P28">
            <v>0.5413149740034382</v>
          </cell>
          <cell r="Q28">
            <v>0.61954554825503461</v>
          </cell>
          <cell r="R28">
            <v>0.58023609923742048</v>
          </cell>
          <cell r="S28">
            <v>0.66388160559597453</v>
          </cell>
          <cell r="T28">
            <v>0.84057411546721106</v>
          </cell>
          <cell r="U28">
            <v>0.28808806778768431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H29">
            <v>4.3443126021332414E-2</v>
          </cell>
          <cell r="I29">
            <v>5.7092599796374786E-2</v>
          </cell>
          <cell r="J29">
            <v>7.7473392859610135E-2</v>
          </cell>
          <cell r="K29">
            <v>0.12713438217036463</v>
          </cell>
          <cell r="L29">
            <v>0.19231276015066612</v>
          </cell>
          <cell r="M29">
            <v>0.36764422058146784</v>
          </cell>
          <cell r="N29">
            <v>0.67304115823796495</v>
          </cell>
          <cell r="O29">
            <v>0.86133741643553752</v>
          </cell>
          <cell r="P29">
            <v>0.95367563869365579</v>
          </cell>
          <cell r="Q29">
            <v>1.101313504979077</v>
          </cell>
          <cell r="R29">
            <v>0.95604234481234607</v>
          </cell>
          <cell r="S29">
            <v>1.1463385291814761</v>
          </cell>
          <cell r="T29">
            <v>1.5268393131105618</v>
          </cell>
          <cell r="U29">
            <v>0.45915833700044034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H30">
            <v>4.7761472097693464E-2</v>
          </cell>
          <cell r="I30">
            <v>7.1276309706270302E-2</v>
          </cell>
          <cell r="J30">
            <v>9.5363261560298881E-2</v>
          </cell>
          <cell r="K30">
            <v>0.15649660536647925</v>
          </cell>
          <cell r="L30">
            <v>0.13937850894762321</v>
          </cell>
          <cell r="M30">
            <v>0.19728099555432208</v>
          </cell>
          <cell r="N30">
            <v>0.2442675365033726</v>
          </cell>
          <cell r="O30">
            <v>0.27445912815823154</v>
          </cell>
          <cell r="P30">
            <v>0.29062090771260141</v>
          </cell>
          <cell r="Q30">
            <v>0.32192203463415026</v>
          </cell>
          <cell r="R30">
            <v>0.36668353904499035</v>
          </cell>
          <cell r="S30">
            <v>0.50295774085797362</v>
          </cell>
          <cell r="T30">
            <v>0.41316441017748762</v>
          </cell>
          <cell r="U30">
            <v>0.18093017844801404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H31">
            <v>8.9448369373618941E-3</v>
          </cell>
          <cell r="I31">
            <v>1.421264201242773E-2</v>
          </cell>
          <cell r="J31">
            <v>2.0174519518264281E-2</v>
          </cell>
          <cell r="K31">
            <v>3.4129735274079302E-2</v>
          </cell>
          <cell r="L31">
            <v>4.423054602857196E-2</v>
          </cell>
          <cell r="M31">
            <v>5.8987940560930617E-2</v>
          </cell>
          <cell r="N31">
            <v>7.9628956176621205E-2</v>
          </cell>
          <cell r="O31">
            <v>0.10510916678639684</v>
          </cell>
          <cell r="P31">
            <v>0.12016162518434023</v>
          </cell>
          <cell r="Q31">
            <v>0.14299064614836626</v>
          </cell>
          <cell r="R31">
            <v>0.14729659972844283</v>
          </cell>
          <cell r="S31">
            <v>0.18428321716708299</v>
          </cell>
          <cell r="T31">
            <v>0.22614344785989682</v>
          </cell>
          <cell r="U31">
            <v>7.4911423927884024E-2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H32">
            <v>2.1884111576288152</v>
          </cell>
          <cell r="I32">
            <v>2.2271439202046186</v>
          </cell>
          <cell r="J32">
            <v>3.3030291763605089</v>
          </cell>
          <cell r="K32">
            <v>6.0717723536243966</v>
          </cell>
          <cell r="L32">
            <v>7.0283724000383065</v>
          </cell>
          <cell r="M32">
            <v>8.0105811955064308</v>
          </cell>
          <cell r="N32">
            <v>9.6565128399746829</v>
          </cell>
          <cell r="O32">
            <v>12.922672246076992</v>
          </cell>
          <cell r="P32">
            <v>15.405264388427819</v>
          </cell>
          <cell r="Q32">
            <v>17.357693636737395</v>
          </cell>
          <cell r="R32">
            <v>17.778087333976931</v>
          </cell>
          <cell r="S32">
            <v>19.694313803755168</v>
          </cell>
          <cell r="T32">
            <v>24.45938419452558</v>
          </cell>
          <cell r="U32">
            <v>8.1552562502741921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H33">
            <v>1.0064250578542231</v>
          </cell>
          <cell r="I33">
            <v>1.3650779997701736</v>
          </cell>
          <cell r="J33">
            <v>1.731349302210514</v>
          </cell>
          <cell r="K33">
            <v>3.0463464440033685</v>
          </cell>
          <cell r="L33">
            <v>3.2802285954544352</v>
          </cell>
          <cell r="M33">
            <v>4.3493177627977264</v>
          </cell>
          <cell r="N33">
            <v>3.907033441544054</v>
          </cell>
          <cell r="O33">
            <v>5.9384860372900947</v>
          </cell>
          <cell r="P33">
            <v>6.286330687097994</v>
          </cell>
          <cell r="Q33">
            <v>7.6085576287598826</v>
          </cell>
          <cell r="R33">
            <v>12.049759045917479</v>
          </cell>
          <cell r="S33">
            <v>15.633136467427962</v>
          </cell>
          <cell r="T33">
            <v>20.955551798815023</v>
          </cell>
          <cell r="U33">
            <v>6.6906243525983733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H34">
            <v>0.4316885531145494</v>
          </cell>
          <cell r="I34">
            <v>0.52202213892950022</v>
          </cell>
          <cell r="J34">
            <v>0.92513780580515226</v>
          </cell>
          <cell r="K34">
            <v>1.5414920827970597</v>
          </cell>
          <cell r="L34">
            <v>2.3258007408378187</v>
          </cell>
          <cell r="M34">
            <v>4.4652053225216743</v>
          </cell>
          <cell r="N34">
            <v>7.4908960226573162</v>
          </cell>
          <cell r="O34">
            <v>9.9984698783157455</v>
          </cell>
          <cell r="P34">
            <v>11.878708254268309</v>
          </cell>
          <cell r="Q34">
            <v>12.930438722658282</v>
          </cell>
          <cell r="R34">
            <v>12.175481265945141</v>
          </cell>
          <cell r="S34">
            <v>17.823323879893259</v>
          </cell>
          <cell r="T34">
            <v>23.175054459924265</v>
          </cell>
          <cell r="U34">
            <v>8.1237851305239808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H35">
            <v>0.73353306316611933</v>
          </cell>
          <cell r="I35">
            <v>0.96111828896168738</v>
          </cell>
          <cell r="J35">
            <v>1.0816698526660626</v>
          </cell>
          <cell r="K35">
            <v>1.655458872177844</v>
          </cell>
          <cell r="L35">
            <v>1.7306015268332846</v>
          </cell>
          <cell r="M35">
            <v>3.1363906237752102</v>
          </cell>
          <cell r="N35">
            <v>3.5304552030175351</v>
          </cell>
          <cell r="O35">
            <v>4.4195243531081925</v>
          </cell>
          <cell r="P35">
            <v>8.6659422380620459</v>
          </cell>
          <cell r="Q35">
            <v>11.047445930282947</v>
          </cell>
          <cell r="R35">
            <v>12.039212045988458</v>
          </cell>
          <cell r="S35">
            <v>14.202283678051931</v>
          </cell>
          <cell r="T35">
            <v>18.354464001011301</v>
          </cell>
          <cell r="U35">
            <v>7.096199284658022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H36">
            <v>0.28853985810213373</v>
          </cell>
          <cell r="I36">
            <v>0.31877746028145171</v>
          </cell>
          <cell r="J36">
            <v>8.9719137207592073E-2</v>
          </cell>
          <cell r="K36">
            <v>6.1856282307642195E-2</v>
          </cell>
          <cell r="L36">
            <v>0.11870448725182101</v>
          </cell>
          <cell r="M36">
            <v>0.18227161120965921</v>
          </cell>
          <cell r="N36">
            <v>0.42806287319190262</v>
          </cell>
          <cell r="O36">
            <v>1.6339620792604883</v>
          </cell>
          <cell r="P36">
            <v>2.8822429881047849</v>
          </cell>
          <cell r="Q36">
            <v>2.8641913341816982</v>
          </cell>
          <cell r="R36">
            <v>3.2236720760238744</v>
          </cell>
          <cell r="S36">
            <v>4.3572925316984854</v>
          </cell>
          <cell r="T36">
            <v>6.0557388217614339</v>
          </cell>
          <cell r="U36">
            <v>2.2613562333668051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H37">
            <v>0.18261575927829246</v>
          </cell>
          <cell r="I37">
            <v>0.18657286115746544</v>
          </cell>
          <cell r="J37">
            <v>0.19223758959198667</v>
          </cell>
          <cell r="K37">
            <v>0.32184832404201236</v>
          </cell>
          <cell r="L37">
            <v>0.35969979430654708</v>
          </cell>
          <cell r="M37">
            <v>0.42053960378679944</v>
          </cell>
          <cell r="N37">
            <v>0.62571319240342138</v>
          </cell>
          <cell r="O37">
            <v>0.8590913370874349</v>
          </cell>
          <cell r="P37">
            <v>1.0434427584454835</v>
          </cell>
          <cell r="Q37">
            <v>1.3030320446785284</v>
          </cell>
          <cell r="R37">
            <v>1.3974244267593559</v>
          </cell>
          <cell r="S37">
            <v>1.8182814382400676</v>
          </cell>
          <cell r="T37">
            <v>2.5830181969368393</v>
          </cell>
          <cell r="U37">
            <v>0.98162382021668815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H38">
            <v>5.4515536160830227E-2</v>
          </cell>
          <cell r="I38">
            <v>0.1050081625317449</v>
          </cell>
          <cell r="J38">
            <v>0.14047800029199775</v>
          </cell>
          <cell r="K38">
            <v>0.22839636737804578</v>
          </cell>
          <cell r="L38">
            <v>0.29373519087104666</v>
          </cell>
          <cell r="M38">
            <v>0.39117547489260102</v>
          </cell>
          <cell r="N38">
            <v>0.45129984005588569</v>
          </cell>
          <cell r="O38">
            <v>0.75267892374876344</v>
          </cell>
          <cell r="P38">
            <v>0.8688315052194816</v>
          </cell>
          <cell r="Q38">
            <v>1.0512240596641755</v>
          </cell>
          <cell r="R38">
            <v>1.0772053919560387</v>
          </cell>
          <cell r="S38">
            <v>1.340744543107721</v>
          </cell>
          <cell r="T38">
            <v>1.4098564723440152</v>
          </cell>
          <cell r="U38">
            <v>0.47443420352519144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H39">
            <v>2.0323735855280529</v>
          </cell>
          <cell r="I39">
            <v>3.0243037889342137</v>
          </cell>
          <cell r="J39">
            <v>3.7881841891002983</v>
          </cell>
          <cell r="K39">
            <v>7.6004639175559445</v>
          </cell>
          <cell r="L39">
            <v>8.1276470243519015</v>
          </cell>
          <cell r="M39">
            <v>12.845068514195635</v>
          </cell>
          <cell r="N39">
            <v>17.953062138918714</v>
          </cell>
          <cell r="O39">
            <v>24.5376387266645</v>
          </cell>
          <cell r="P39">
            <v>27.6648275175415</v>
          </cell>
          <cell r="Q39">
            <v>32.249447397714668</v>
          </cell>
          <cell r="R39">
            <v>32.386057110740495</v>
          </cell>
          <cell r="S39">
            <v>39.724533557290393</v>
          </cell>
          <cell r="T39">
            <v>49.33797978547755</v>
          </cell>
          <cell r="U39">
            <v>16.393544435472922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H40">
            <v>1.0915632456564652</v>
          </cell>
          <cell r="I40">
            <v>1.3848048078494921</v>
          </cell>
          <cell r="J40">
            <v>2.2460353941158373</v>
          </cell>
          <cell r="K40">
            <v>3.1122561167911811</v>
          </cell>
          <cell r="L40">
            <v>3.1344183073808551</v>
          </cell>
          <cell r="M40">
            <v>3.5740805837079859</v>
          </cell>
          <cell r="N40">
            <v>5.2671554560975133</v>
          </cell>
          <cell r="O40">
            <v>7.4702229327236758</v>
          </cell>
          <cell r="P40">
            <v>9.3109831237316936</v>
          </cell>
          <cell r="Q40">
            <v>13.341747127647158</v>
          </cell>
          <cell r="R40">
            <v>13.062005903328538</v>
          </cell>
          <cell r="S40">
            <v>15.64125886434125</v>
          </cell>
          <cell r="T40">
            <v>21.506477226896237</v>
          </cell>
          <cell r="U40">
            <v>6.4448681330621191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H41">
            <v>1.5508529099085726</v>
          </cell>
          <cell r="I41">
            <v>1.9810773406990614</v>
          </cell>
          <cell r="J41">
            <v>3.0100411233902413</v>
          </cell>
          <cell r="K41">
            <v>5.5263569905987593</v>
          </cell>
          <cell r="L41">
            <v>6.0436356406215177</v>
          </cell>
          <cell r="M41">
            <v>6.2843320329439019</v>
          </cell>
          <cell r="N41">
            <v>7.4668942193484655</v>
          </cell>
          <cell r="O41">
            <v>10.896261330297129</v>
          </cell>
          <cell r="P41">
            <v>12.413448163708933</v>
          </cell>
          <cell r="Q41">
            <v>16.093825390079022</v>
          </cell>
          <cell r="R41">
            <v>17.279018579943237</v>
          </cell>
          <cell r="S41">
            <v>20.048515024476188</v>
          </cell>
          <cell r="T41">
            <v>25.501424656379758</v>
          </cell>
          <cell r="U41">
            <v>8.1682955411085523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H42">
            <v>7.3392450624802521</v>
          </cell>
          <cell r="I42">
            <v>9.6767116019921975</v>
          </cell>
          <cell r="J42">
            <v>16.06331267323435</v>
          </cell>
          <cell r="K42">
            <v>27.481540174744623</v>
          </cell>
          <cell r="L42">
            <v>23.024500123969705</v>
          </cell>
          <cell r="M42">
            <v>33.652836492321363</v>
          </cell>
          <cell r="N42">
            <v>41.785321742612517</v>
          </cell>
          <cell r="O42">
            <v>44.899891661657897</v>
          </cell>
          <cell r="P42">
            <v>58.737130588970558</v>
          </cell>
          <cell r="Q42">
            <v>77.561093426581579</v>
          </cell>
          <cell r="R42">
            <v>80.139644199923467</v>
          </cell>
          <cell r="S42">
            <v>84.700408237859236</v>
          </cell>
          <cell r="T42">
            <v>95.369561838872784</v>
          </cell>
          <cell r="U42">
            <v>28.14358569873302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</sheetData>
      <sheetData sheetId="24">
        <row r="12"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C5">
            <v>7.0085255188471534E-3</v>
          </cell>
          <cell r="D5">
            <v>1.3297230122843716E-2</v>
          </cell>
          <cell r="E5">
            <v>1.2878388122782747E-2</v>
          </cell>
          <cell r="F5">
            <v>1.7937504706107412E-2</v>
          </cell>
          <cell r="G5">
            <v>1.9787903211282758E-2</v>
          </cell>
          <cell r="H5">
            <v>2.692066882804265E-2</v>
          </cell>
          <cell r="I5">
            <v>2.3865887395759747E-2</v>
          </cell>
          <cell r="J5">
            <v>2.6138722995290901E-2</v>
          </cell>
          <cell r="K5">
            <v>2.396640186588498E-2</v>
          </cell>
          <cell r="L5">
            <v>2.4658716626231623E-2</v>
          </cell>
          <cell r="M5">
            <v>2.5341301094850034E-2</v>
          </cell>
          <cell r="N5">
            <v>2.15568870257987E-2</v>
          </cell>
          <cell r="O5">
            <v>1.5030475486600988E-2</v>
          </cell>
          <cell r="P5">
            <v>1.59275015978593E-2</v>
          </cell>
          <cell r="Q5">
            <v>1.7322632175366427E-2</v>
          </cell>
          <cell r="R5">
            <v>1.5470059082960874E-2</v>
          </cell>
          <cell r="S5">
            <v>1.2360791480271886E-2</v>
          </cell>
          <cell r="T5">
            <v>1.3945670598441073E-2</v>
          </cell>
          <cell r="U5">
            <v>1.6485375781176176E-2</v>
          </cell>
          <cell r="V5">
            <v>1.5757603737029412E-2</v>
          </cell>
          <cell r="W5">
            <v>2.2834282031425516E-2</v>
          </cell>
          <cell r="X5">
            <v>1.7847657180295413E-2</v>
          </cell>
        </row>
        <row r="6">
          <cell r="C6">
            <v>1.7022242264717019E-2</v>
          </cell>
          <cell r="D6">
            <v>1.6145046435952534E-2</v>
          </cell>
          <cell r="E6">
            <v>1.4348687724917229E-2</v>
          </cell>
          <cell r="F6">
            <v>1.5516526422350877E-2</v>
          </cell>
          <cell r="G6">
            <v>1.7710552588050855E-2</v>
          </cell>
          <cell r="H6">
            <v>1.8722032009980613E-2</v>
          </cell>
          <cell r="I6">
            <v>2.1238675593516637E-2</v>
          </cell>
          <cell r="J6">
            <v>2.496754071339289E-2</v>
          </cell>
          <cell r="K6">
            <v>2.2811311901453826E-2</v>
          </cell>
          <cell r="L6">
            <v>2.0155154311157546E-2</v>
          </cell>
          <cell r="M6">
            <v>2.0205544712290319E-2</v>
          </cell>
          <cell r="N6">
            <v>1.772661209527646E-2</v>
          </cell>
          <cell r="O6">
            <v>1.7320004148087535E-2</v>
          </cell>
          <cell r="P6">
            <v>1.9753086352908737E-2</v>
          </cell>
          <cell r="Q6">
            <v>2.1366397880014126E-2</v>
          </cell>
          <cell r="R6">
            <v>2.4119370088759595E-2</v>
          </cell>
          <cell r="S6">
            <v>2.9959165542173358E-2</v>
          </cell>
          <cell r="T6">
            <v>2.696658557660701E-2</v>
          </cell>
          <cell r="U6">
            <v>3.0988708129856862E-2</v>
          </cell>
          <cell r="V6">
            <v>3.3280537893015084E-2</v>
          </cell>
          <cell r="W6">
            <v>4.3905593336371646E-2</v>
          </cell>
          <cell r="X6">
            <v>4.8025423649028641E-2</v>
          </cell>
        </row>
        <row r="7">
          <cell r="C7">
            <v>1.767970248156239E-3</v>
          </cell>
          <cell r="D7">
            <v>2.0864486108579479E-3</v>
          </cell>
          <cell r="E7">
            <v>2.6506819351711391E-3</v>
          </cell>
          <cell r="F7">
            <v>3.3571098493254607E-3</v>
          </cell>
          <cell r="G7">
            <v>3.4706031619970027E-3</v>
          </cell>
          <cell r="H7">
            <v>3.3163221625634133E-3</v>
          </cell>
          <cell r="I7">
            <v>2.5505034887958271E-3</v>
          </cell>
          <cell r="J7">
            <v>2.5050742117133261E-3</v>
          </cell>
          <cell r="K7">
            <v>2.8717232393824722E-3</v>
          </cell>
          <cell r="L7">
            <v>3.7356283046414904E-3</v>
          </cell>
          <cell r="M7">
            <v>3.520007907265608E-3</v>
          </cell>
          <cell r="N7">
            <v>3.5204125183694495E-3</v>
          </cell>
          <cell r="O7">
            <v>3.6046554211974498E-3</v>
          </cell>
          <cell r="P7">
            <v>3.3169629909842839E-3</v>
          </cell>
          <cell r="Q7">
            <v>3.0520874469300708E-3</v>
          </cell>
          <cell r="R7">
            <v>2.5597926366722197E-3</v>
          </cell>
          <cell r="S7">
            <v>2.9624830409560976E-3</v>
          </cell>
          <cell r="T7">
            <v>2.5599451220099261E-3</v>
          </cell>
          <cell r="U7">
            <v>3.225525356884645E-3</v>
          </cell>
          <cell r="V7">
            <v>3.2349402691920124E-3</v>
          </cell>
          <cell r="W7">
            <v>4.0506343959775138E-3</v>
          </cell>
          <cell r="X7">
            <v>3.4177434924191901E-3</v>
          </cell>
        </row>
        <row r="8">
          <cell r="C8">
            <v>2.9547683597984024E-3</v>
          </cell>
          <cell r="D8">
            <v>2.9809960764369376E-3</v>
          </cell>
          <cell r="E8">
            <v>4.8769934023093486E-3</v>
          </cell>
          <cell r="F8">
            <v>5.4282630951802266E-3</v>
          </cell>
          <cell r="G8">
            <v>5.6748258065975332E-3</v>
          </cell>
          <cell r="H8">
            <v>4.9597577066300439E-3</v>
          </cell>
          <cell r="I8">
            <v>4.4948630785420088E-3</v>
          </cell>
          <cell r="J8">
            <v>4.0856610981630688E-3</v>
          </cell>
          <cell r="K8">
            <v>3.6435342750748365E-3</v>
          </cell>
          <cell r="L8">
            <v>3.6849986814839193E-3</v>
          </cell>
          <cell r="M8">
            <v>2.9141638981946784E-3</v>
          </cell>
          <cell r="N8">
            <v>3.1710301046981334E-3</v>
          </cell>
          <cell r="O8">
            <v>3.4281429450151234E-3</v>
          </cell>
          <cell r="P8">
            <v>3.2721722803537813E-3</v>
          </cell>
          <cell r="Q8">
            <v>2.9625471046068478E-3</v>
          </cell>
          <cell r="R8">
            <v>3.511634397799434E-3</v>
          </cell>
          <cell r="S8">
            <v>3.3866597240867105E-3</v>
          </cell>
          <cell r="T8">
            <v>3.8019435907940247E-3</v>
          </cell>
          <cell r="U8">
            <v>3.7116693103115238E-3</v>
          </cell>
          <cell r="V8">
            <v>3.6516151426631807E-3</v>
          </cell>
          <cell r="W8">
            <v>4.3735600357026868E-3</v>
          </cell>
          <cell r="X8">
            <v>5.0466315803510886E-3</v>
          </cell>
        </row>
        <row r="9">
          <cell r="C9">
            <v>1.2847653530488475E-3</v>
          </cell>
          <cell r="D9">
            <v>1.4296735673710928E-3</v>
          </cell>
          <cell r="E9">
            <v>1.2980370264328907E-3</v>
          </cell>
          <cell r="F9">
            <v>1.2730617493233907E-3</v>
          </cell>
          <cell r="G9">
            <v>1.4009832967471051E-3</v>
          </cell>
          <cell r="H9">
            <v>1.3974038189777066E-3</v>
          </cell>
          <cell r="I9">
            <v>1.2538903857781747E-3</v>
          </cell>
          <cell r="J9">
            <v>1.5438340411667885E-3</v>
          </cell>
          <cell r="K9">
            <v>1.3151358652477131E-3</v>
          </cell>
          <cell r="L9">
            <v>1.305183335531419E-3</v>
          </cell>
          <cell r="M9">
            <v>1.2080492915155282E-3</v>
          </cell>
          <cell r="N9">
            <v>1.3102157618379571E-3</v>
          </cell>
          <cell r="O9">
            <v>8.688049801602978E-4</v>
          </cell>
          <cell r="P9">
            <v>7.1586357450043091E-4</v>
          </cell>
          <cell r="Q9">
            <v>7.0205546328406642E-4</v>
          </cell>
          <cell r="R9">
            <v>8.7195189581535401E-4</v>
          </cell>
          <cell r="S9">
            <v>1.3197049994708695E-3</v>
          </cell>
          <cell r="T9">
            <v>1.300302317670844E-3</v>
          </cell>
          <cell r="U9">
            <v>1.552480661448965E-3</v>
          </cell>
          <cell r="V9">
            <v>1.1827559643047083E-3</v>
          </cell>
          <cell r="W9">
            <v>1.6670115917726323E-3</v>
          </cell>
          <cell r="X9">
            <v>2.3450672645575748E-3</v>
          </cell>
        </row>
        <row r="10">
          <cell r="C10">
            <v>6.2779799135222105E-3</v>
          </cell>
          <cell r="D10">
            <v>6.7101759914404684E-3</v>
          </cell>
          <cell r="E10">
            <v>6.6004230946584402E-3</v>
          </cell>
          <cell r="F10">
            <v>6.2586688412162158E-3</v>
          </cell>
          <cell r="G10">
            <v>6.7753892342972575E-3</v>
          </cell>
          <cell r="H10">
            <v>7.6790699599479564E-3</v>
          </cell>
          <cell r="I10">
            <v>8.1321420567837706E-3</v>
          </cell>
          <cell r="J10">
            <v>9.7404078717960359E-3</v>
          </cell>
          <cell r="K10">
            <v>8.0006231337040237E-3</v>
          </cell>
          <cell r="L10">
            <v>7.6534259244466756E-3</v>
          </cell>
          <cell r="M10">
            <v>6.5955924781590288E-3</v>
          </cell>
          <cell r="N10">
            <v>6.8950860215015747E-3</v>
          </cell>
          <cell r="O10">
            <v>6.5560765323516238E-3</v>
          </cell>
          <cell r="P10">
            <v>5.8523651595179839E-3</v>
          </cell>
          <cell r="Q10">
            <v>6.7667542765635479E-3</v>
          </cell>
          <cell r="R10">
            <v>7.4729720605970842E-3</v>
          </cell>
          <cell r="S10">
            <v>8.0010443885285346E-3</v>
          </cell>
          <cell r="T10">
            <v>8.1798531436886295E-3</v>
          </cell>
          <cell r="U10">
            <v>7.8051572524874711E-3</v>
          </cell>
          <cell r="V10">
            <v>6.5459108407567657E-3</v>
          </cell>
          <cell r="W10">
            <v>8.9497795657213167E-3</v>
          </cell>
          <cell r="X10">
            <v>9.6578263632064957E-3</v>
          </cell>
        </row>
        <row r="11">
          <cell r="C11">
            <v>1.1401633977159384E-2</v>
          </cell>
          <cell r="D11">
            <v>1.6027422585305533E-2</v>
          </cell>
          <cell r="E11">
            <v>1.3843830063425345E-2</v>
          </cell>
          <cell r="F11">
            <v>1.4165953812451712E-2</v>
          </cell>
          <cell r="G11">
            <v>1.5308004155011443E-2</v>
          </cell>
          <cell r="H11">
            <v>1.2519802223666792E-2</v>
          </cell>
          <cell r="I11">
            <v>1.265832971319098E-2</v>
          </cell>
          <cell r="J11">
            <v>1.4418313982820431E-2</v>
          </cell>
          <cell r="K11">
            <v>1.3133756150274699E-2</v>
          </cell>
          <cell r="L11">
            <v>1.290461385310308E-2</v>
          </cell>
          <cell r="M11">
            <v>1.1335669592060168E-2</v>
          </cell>
          <cell r="N11">
            <v>1.0903461532909752E-2</v>
          </cell>
          <cell r="O11">
            <v>1.0758025068752078E-2</v>
          </cell>
          <cell r="P11">
            <v>1.188430291372258E-2</v>
          </cell>
          <cell r="Q11">
            <v>1.2557569471054677E-2</v>
          </cell>
          <cell r="R11">
            <v>1.3448643519215226E-2</v>
          </cell>
          <cell r="S11">
            <v>1.2050103554338977E-2</v>
          </cell>
          <cell r="T11">
            <v>1.1024539541784529E-2</v>
          </cell>
          <cell r="U11">
            <v>8.3657653036057177E-3</v>
          </cell>
          <cell r="V11">
            <v>9.0798786242251954E-3</v>
          </cell>
          <cell r="W11">
            <v>7.7484225565612602E-3</v>
          </cell>
          <cell r="X11">
            <v>9.4843531321358275E-3</v>
          </cell>
        </row>
        <row r="12">
          <cell r="C12">
            <v>5.6305565694837875E-4</v>
          </cell>
          <cell r="D12">
            <v>6.5655050885996978E-4</v>
          </cell>
          <cell r="E12">
            <v>6.8255426011976854E-4</v>
          </cell>
          <cell r="F12">
            <v>7.6267533583474346E-4</v>
          </cell>
          <cell r="G12">
            <v>9.0694374687284808E-4</v>
          </cell>
          <cell r="H12">
            <v>1.1168191400594241E-3</v>
          </cell>
          <cell r="I12">
            <v>1.1120113691189786E-3</v>
          </cell>
          <cell r="J12">
            <v>1.0553929399534766E-3</v>
          </cell>
          <cell r="K12">
            <v>8.768404539881569E-4</v>
          </cell>
          <cell r="L12">
            <v>8.497788083545474E-4</v>
          </cell>
          <cell r="M12">
            <v>7.5226456792047822E-4</v>
          </cell>
          <cell r="N12">
            <v>8.3866315127791784E-4</v>
          </cell>
          <cell r="O12">
            <v>8.8266508741806241E-4</v>
          </cell>
          <cell r="P12">
            <v>9.4809560028688859E-4</v>
          </cell>
          <cell r="Q12">
            <v>9.9401198420048234E-4</v>
          </cell>
          <cell r="R12">
            <v>1.0086691186669166E-3</v>
          </cell>
          <cell r="S12">
            <v>1.1139820284513855E-3</v>
          </cell>
          <cell r="T12">
            <v>1.0596354829496874E-3</v>
          </cell>
          <cell r="U12">
            <v>1.1528335744090679E-3</v>
          </cell>
          <cell r="V12">
            <v>1.20327488755057E-3</v>
          </cell>
          <cell r="W12">
            <v>1.4749207865468734E-3</v>
          </cell>
          <cell r="X12">
            <v>1.4306930435471969E-3</v>
          </cell>
        </row>
        <row r="13">
          <cell r="C13">
            <v>5.9073275413819145E-3</v>
          </cell>
          <cell r="D13">
            <v>8.9319937497493052E-3</v>
          </cell>
          <cell r="E13">
            <v>8.9805851069922425E-3</v>
          </cell>
          <cell r="F13">
            <v>9.2221376266777774E-3</v>
          </cell>
          <cell r="G13">
            <v>9.2349372491903926E-3</v>
          </cell>
          <cell r="H13">
            <v>8.1534858765571015E-3</v>
          </cell>
          <cell r="I13">
            <v>7.705705274301553E-3</v>
          </cell>
          <cell r="J13">
            <v>8.1631136881132917E-3</v>
          </cell>
          <cell r="K13">
            <v>7.9118603634968782E-3</v>
          </cell>
          <cell r="L13">
            <v>8.6505142052281121E-3</v>
          </cell>
          <cell r="M13">
            <v>8.5639085446567904E-3</v>
          </cell>
          <cell r="N13">
            <v>8.9367720609887947E-3</v>
          </cell>
          <cell r="O13">
            <v>9.2652953092052012E-3</v>
          </cell>
          <cell r="P13">
            <v>9.7316247375563471E-3</v>
          </cell>
          <cell r="Q13">
            <v>1.0112113142415061E-2</v>
          </cell>
          <cell r="R13">
            <v>9.4143826935880696E-3</v>
          </cell>
          <cell r="S13">
            <v>9.7700094009263369E-3</v>
          </cell>
          <cell r="T13">
            <v>8.0681950130263354E-3</v>
          </cell>
          <cell r="U13">
            <v>8.880633189894899E-3</v>
          </cell>
          <cell r="V13">
            <v>9.4825259052266006E-3</v>
          </cell>
          <cell r="W13">
            <v>1.016987038143388E-2</v>
          </cell>
          <cell r="X13">
            <v>1.0999125235747987E-2</v>
          </cell>
        </row>
        <row r="14">
          <cell r="C14">
            <v>0.17903065197975762</v>
          </cell>
          <cell r="D14">
            <v>0.18654356047238824</v>
          </cell>
          <cell r="E14">
            <v>0.15698145520738863</v>
          </cell>
          <cell r="F14">
            <v>0.17078134143890378</v>
          </cell>
          <cell r="G14">
            <v>0.14116047860808681</v>
          </cell>
          <cell r="H14">
            <v>0.14057399416213798</v>
          </cell>
          <cell r="I14">
            <v>0.13739903077017485</v>
          </cell>
          <cell r="J14">
            <v>0.14678180092359669</v>
          </cell>
          <cell r="K14">
            <v>0.14735035753098114</v>
          </cell>
          <cell r="L14">
            <v>0.1492122217475261</v>
          </cell>
          <cell r="M14">
            <v>0.15214023405349841</v>
          </cell>
          <cell r="N14">
            <v>0.17302853594899414</v>
          </cell>
          <cell r="O14">
            <v>0.17153477581306109</v>
          </cell>
          <cell r="P14">
            <v>0.16710753160979733</v>
          </cell>
          <cell r="Q14">
            <v>0.15537397799445035</v>
          </cell>
          <cell r="R14">
            <v>0.15064614467397555</v>
          </cell>
          <cell r="S14">
            <v>0.14690994551794676</v>
          </cell>
          <cell r="T14">
            <v>0.17054299284040833</v>
          </cell>
          <cell r="U14">
            <v>0.17418539970598199</v>
          </cell>
          <cell r="V14">
            <v>0.17014906102065586</v>
          </cell>
          <cell r="W14">
            <v>0.18584896970816803</v>
          </cell>
          <cell r="X14">
            <v>0.21252741777934667</v>
          </cell>
        </row>
        <row r="15">
          <cell r="C15">
            <v>0.13778150781231827</v>
          </cell>
          <cell r="D15">
            <v>0.1593534954072334</v>
          </cell>
          <cell r="E15">
            <v>0.1726512702664553</v>
          </cell>
          <cell r="F15">
            <v>0.16040694047661877</v>
          </cell>
          <cell r="G15">
            <v>0.13930833938396683</v>
          </cell>
          <cell r="H15">
            <v>0.15789086037851249</v>
          </cell>
          <cell r="I15">
            <v>0.19033091805535957</v>
          </cell>
          <cell r="J15">
            <v>0.20517230505887593</v>
          </cell>
          <cell r="K15">
            <v>0.2019745312263406</v>
          </cell>
          <cell r="L15">
            <v>0.18446202877956358</v>
          </cell>
          <cell r="M15">
            <v>0.18893341629240976</v>
          </cell>
          <cell r="N15">
            <v>0.20101094709724246</v>
          </cell>
          <cell r="O15">
            <v>0.19369142687362018</v>
          </cell>
          <cell r="P15">
            <v>0.17119471228451197</v>
          </cell>
          <cell r="Q15">
            <v>0.15684032068898368</v>
          </cell>
          <cell r="R15">
            <v>0.14780927532560256</v>
          </cell>
          <cell r="S15">
            <v>0.15825513402817382</v>
          </cell>
          <cell r="T15">
            <v>0.16798603975974441</v>
          </cell>
          <cell r="U15">
            <v>0.173387793015152</v>
          </cell>
          <cell r="V15">
            <v>0.17194857900662464</v>
          </cell>
          <cell r="W15">
            <v>0.18499523494790801</v>
          </cell>
          <cell r="X15">
            <v>0.18422025811088288</v>
          </cell>
        </row>
        <row r="16">
          <cell r="C16">
            <v>1.3221404892079338E-2</v>
          </cell>
          <cell r="D16">
            <v>1.3439435312159097E-2</v>
          </cell>
          <cell r="E16">
            <v>1.2332503618295437E-2</v>
          </cell>
          <cell r="F16">
            <v>1.2434605951807287E-2</v>
          </cell>
          <cell r="G16">
            <v>1.6946441553294077E-2</v>
          </cell>
          <cell r="H16">
            <v>1.5202163868080468E-2</v>
          </cell>
          <cell r="I16">
            <v>1.556236697210038E-2</v>
          </cell>
          <cell r="J16">
            <v>1.5911400722901852E-2</v>
          </cell>
          <cell r="K16">
            <v>1.8257672041547445E-2</v>
          </cell>
          <cell r="L16">
            <v>1.6154421871004201E-2</v>
          </cell>
          <cell r="M16">
            <v>1.3812898661434909E-2</v>
          </cell>
          <cell r="N16">
            <v>1.2558150044803583E-2</v>
          </cell>
          <cell r="O16">
            <v>9.4353693084372088E-3</v>
          </cell>
          <cell r="P16">
            <v>1.0438111645172983E-2</v>
          </cell>
          <cell r="Q16">
            <v>1.176979702527863E-2</v>
          </cell>
          <cell r="R16">
            <v>1.248540185744746E-2</v>
          </cell>
          <cell r="S16">
            <v>1.494657069696566E-2</v>
          </cell>
          <cell r="T16">
            <v>1.5897217442766422E-2</v>
          </cell>
          <cell r="U16">
            <v>1.9062817550334246E-2</v>
          </cell>
          <cell r="V16">
            <v>2.1195506708650957E-2</v>
          </cell>
          <cell r="W16">
            <v>2.6745857396795709E-2</v>
          </cell>
          <cell r="X16">
            <v>3.0003843718452394E-2</v>
          </cell>
        </row>
        <row r="17">
          <cell r="C17">
            <v>9.2317593402221933E-3</v>
          </cell>
          <cell r="D17">
            <v>8.8619630836561953E-3</v>
          </cell>
          <cell r="E17">
            <v>7.7884474189299597E-3</v>
          </cell>
          <cell r="F17">
            <v>7.2616602777284267E-3</v>
          </cell>
          <cell r="G17">
            <v>7.9645337651414409E-3</v>
          </cell>
          <cell r="H17">
            <v>8.8767244119555798E-3</v>
          </cell>
          <cell r="I17">
            <v>7.8269526965757171E-3</v>
          </cell>
          <cell r="J17">
            <v>8.5178544779807384E-3</v>
          </cell>
          <cell r="K17">
            <v>7.1411236514261111E-3</v>
          </cell>
          <cell r="L17">
            <v>6.2966611158000773E-3</v>
          </cell>
          <cell r="M17">
            <v>6.3133695420721564E-3</v>
          </cell>
          <cell r="N17">
            <v>6.5377160694911696E-3</v>
          </cell>
          <cell r="O17">
            <v>6.5976738295820932E-3</v>
          </cell>
          <cell r="P17">
            <v>6.6770536923751438E-3</v>
          </cell>
          <cell r="Q17">
            <v>6.4521456741138397E-3</v>
          </cell>
          <cell r="R17">
            <v>6.4779149401492826E-3</v>
          </cell>
          <cell r="S17">
            <v>7.0748273280787088E-3</v>
          </cell>
          <cell r="T17">
            <v>7.7254087896923536E-3</v>
          </cell>
          <cell r="U17">
            <v>8.656937982562599E-3</v>
          </cell>
          <cell r="V17">
            <v>8.4459186152626396E-3</v>
          </cell>
          <cell r="W17">
            <v>1.096018367823124E-2</v>
          </cell>
          <cell r="X17">
            <v>1.0826022850227476E-2</v>
          </cell>
        </row>
        <row r="18">
          <cell r="C18">
            <v>9.7401674079413466E-4</v>
          </cell>
          <cell r="D18">
            <v>8.8388377359916869E-4</v>
          </cell>
          <cell r="E18">
            <v>6.9301061209300842E-4</v>
          </cell>
          <cell r="F18">
            <v>1.0019799123814131E-3</v>
          </cell>
          <cell r="G18">
            <v>1.247467723677028E-3</v>
          </cell>
          <cell r="H18">
            <v>1.0806069323951186E-3</v>
          </cell>
          <cell r="I18">
            <v>1.0010226360145638E-3</v>
          </cell>
          <cell r="J18">
            <v>6.7683628344672258E-4</v>
          </cell>
          <cell r="K18">
            <v>5.8956872540687991E-4</v>
          </cell>
          <cell r="L18">
            <v>1.3772035450928663E-3</v>
          </cell>
          <cell r="M18">
            <v>1.9615437143002627E-3</v>
          </cell>
          <cell r="N18">
            <v>2.7424897306518041E-3</v>
          </cell>
          <cell r="O18">
            <v>2.7910947428092434E-3</v>
          </cell>
          <cell r="P18">
            <v>2.8998102265498952E-3</v>
          </cell>
          <cell r="Q18">
            <v>2.894656400774426E-3</v>
          </cell>
          <cell r="R18">
            <v>2.796066460291268E-3</v>
          </cell>
          <cell r="S18">
            <v>3.242831251433645E-3</v>
          </cell>
          <cell r="T18">
            <v>1.9335198138856449E-3</v>
          </cell>
          <cell r="U18">
            <v>1.9177736730544353E-3</v>
          </cell>
          <cell r="V18">
            <v>1.7791125850666121E-3</v>
          </cell>
          <cell r="W18">
            <v>2.2285759179855019E-3</v>
          </cell>
          <cell r="X18">
            <v>2.2358796888005709E-3</v>
          </cell>
        </row>
        <row r="19">
          <cell r="C19">
            <v>9.1133641623302435E-3</v>
          </cell>
          <cell r="D19">
            <v>9.7511824234457409E-3</v>
          </cell>
          <cell r="E19">
            <v>8.9163521352132891E-3</v>
          </cell>
          <cell r="F19">
            <v>9.1991327867116113E-3</v>
          </cell>
          <cell r="G19">
            <v>1.1212637678273152E-2</v>
          </cell>
          <cell r="H19">
            <v>1.1370516709249972E-2</v>
          </cell>
          <cell r="I19">
            <v>1.1912091213708106E-2</v>
          </cell>
          <cell r="J19">
            <v>1.3904783283739194E-2</v>
          </cell>
          <cell r="K19">
            <v>1.1893695879575568E-2</v>
          </cell>
          <cell r="L19">
            <v>1.1572546261254139E-2</v>
          </cell>
          <cell r="M19">
            <v>1.051510005741417E-2</v>
          </cell>
          <cell r="N19">
            <v>9.2299157158809431E-3</v>
          </cell>
          <cell r="O19">
            <v>9.3548120889648187E-3</v>
          </cell>
          <cell r="P19">
            <v>9.5334184559400931E-3</v>
          </cell>
          <cell r="Q19">
            <v>9.2995278797512806E-3</v>
          </cell>
          <cell r="R19">
            <v>9.5809807821587174E-3</v>
          </cell>
          <cell r="S19">
            <v>1.1169161296591694E-2</v>
          </cell>
          <cell r="T19">
            <v>1.2053514415739049E-2</v>
          </cell>
          <cell r="U19">
            <v>1.389966872953668E-2</v>
          </cell>
          <cell r="V19">
            <v>1.4551526465024998E-2</v>
          </cell>
          <cell r="W19">
            <v>1.8046212898063914E-2</v>
          </cell>
          <cell r="X19">
            <v>1.7366221377362979E-2</v>
          </cell>
        </row>
        <row r="20">
          <cell r="C20">
            <v>8.2527116430967523E-2</v>
          </cell>
          <cell r="D20">
            <v>8.1840611449894934E-2</v>
          </cell>
          <cell r="E20">
            <v>6.3663826867050799E-2</v>
          </cell>
          <cell r="F20">
            <v>6.4947570923665127E-2</v>
          </cell>
          <cell r="G20">
            <v>7.0073026609480629E-2</v>
          </cell>
          <cell r="H20">
            <v>8.1437207128636932E-2</v>
          </cell>
          <cell r="I20">
            <v>7.7547184017840151E-2</v>
          </cell>
          <cell r="J20">
            <v>8.0805924234253271E-2</v>
          </cell>
          <cell r="K20">
            <v>9.2409419616123603E-2</v>
          </cell>
          <cell r="L20">
            <v>9.6001257030892129E-2</v>
          </cell>
          <cell r="M20">
            <v>9.0892107355267246E-2</v>
          </cell>
          <cell r="N20">
            <v>8.0355332715291911E-2</v>
          </cell>
          <cell r="O20">
            <v>5.9047209802195043E-2</v>
          </cell>
          <cell r="P20">
            <v>4.9868387535735997E-2</v>
          </cell>
          <cell r="Q20">
            <v>5.5103150294111135E-2</v>
          </cell>
          <cell r="R20">
            <v>6.2878034603529295E-2</v>
          </cell>
          <cell r="S20">
            <v>6.3222022238650186E-2</v>
          </cell>
          <cell r="T20">
            <v>7.5603526941238397E-2</v>
          </cell>
          <cell r="U20">
            <v>6.0661137598300226E-2</v>
          </cell>
          <cell r="V20">
            <v>6.3554573336887979E-2</v>
          </cell>
          <cell r="W20">
            <v>6.4812951225818663E-2</v>
          </cell>
          <cell r="X20">
            <v>7.2915780614089098E-2</v>
          </cell>
        </row>
        <row r="21">
          <cell r="C21">
            <v>1.1726865072003467E-3</v>
          </cell>
          <cell r="D21">
            <v>9.9497188034581392E-4</v>
          </cell>
          <cell r="E21">
            <v>7.9981758398950788E-4</v>
          </cell>
          <cell r="F21">
            <v>9.093335957652078E-4</v>
          </cell>
          <cell r="G21">
            <v>1.0226042681723672E-3</v>
          </cell>
          <cell r="H21">
            <v>1.1231601719142439E-3</v>
          </cell>
          <cell r="I21">
            <v>1.1184577049065184E-3</v>
          </cell>
          <cell r="J21">
            <v>9.8401962576227147E-4</v>
          </cell>
          <cell r="K21">
            <v>8.5591051436219648E-4</v>
          </cell>
          <cell r="L21">
            <v>7.3603526718584421E-4</v>
          </cell>
          <cell r="M21">
            <v>6.92426610855275E-4</v>
          </cell>
          <cell r="N21">
            <v>7.8981928049210901E-4</v>
          </cell>
          <cell r="O21">
            <v>1.0148405662737973E-3</v>
          </cell>
          <cell r="P21">
            <v>1.079649982881071E-3</v>
          </cell>
          <cell r="Q21">
            <v>1.0952987336783015E-3</v>
          </cell>
          <cell r="R21">
            <v>1.0736101655781389E-3</v>
          </cell>
          <cell r="S21">
            <v>1.1592841266259354E-3</v>
          </cell>
          <cell r="T21">
            <v>1.3184727051057464E-3</v>
          </cell>
          <cell r="U21">
            <v>1.3959298876778598E-3</v>
          </cell>
          <cell r="V21">
            <v>1.2358334562804277E-3</v>
          </cell>
          <cell r="W21">
            <v>1.6939026181206243E-3</v>
          </cell>
          <cell r="X21">
            <v>1.8818739754426818E-3</v>
          </cell>
        </row>
        <row r="22">
          <cell r="C22">
            <v>1.6604071053298868E-3</v>
          </cell>
          <cell r="D22">
            <v>1.5713564104871017E-3</v>
          </cell>
          <cell r="E22">
            <v>1.062965007169624E-3</v>
          </cell>
          <cell r="F22">
            <v>1.0382667978090111E-3</v>
          </cell>
          <cell r="G22">
            <v>1.1356863770364929E-3</v>
          </cell>
          <cell r="H22">
            <v>1.3303801928630072E-3</v>
          </cell>
          <cell r="I22">
            <v>1.5090785916982491E-3</v>
          </cell>
          <cell r="J22">
            <v>1.5419814736363569E-3</v>
          </cell>
          <cell r="K22">
            <v>1.3508333073986032E-3</v>
          </cell>
          <cell r="L22">
            <v>1.3618186425571192E-3</v>
          </cell>
          <cell r="M22">
            <v>1.2245911472143897E-3</v>
          </cell>
          <cell r="N22">
            <v>1.0952687309869016E-3</v>
          </cell>
          <cell r="O22">
            <v>1.1773882241075395E-3</v>
          </cell>
          <cell r="P22">
            <v>1.2458944429626438E-3</v>
          </cell>
          <cell r="Q22">
            <v>1.7438548001092315E-3</v>
          </cell>
          <cell r="R22">
            <v>1.5270471476160957E-3</v>
          </cell>
          <cell r="S22">
            <v>1.4772929378548108E-3</v>
          </cell>
          <cell r="T22">
            <v>1.2324406693568525E-3</v>
          </cell>
          <cell r="U22">
            <v>1.5508523545235372E-3</v>
          </cell>
          <cell r="V22">
            <v>2.0547677349183721E-3</v>
          </cell>
          <cell r="W22">
            <v>2.3996661205250504E-3</v>
          </cell>
          <cell r="X22">
            <v>2.6659417446782152E-3</v>
          </cell>
        </row>
        <row r="23">
          <cell r="C23">
            <v>2.027572727107782E-3</v>
          </cell>
          <cell r="D23">
            <v>1.987529742734322E-3</v>
          </cell>
          <cell r="E23">
            <v>1.7678121993363451E-3</v>
          </cell>
          <cell r="F23">
            <v>1.7766494709871743E-3</v>
          </cell>
          <cell r="G23">
            <v>1.856053303672912E-3</v>
          </cell>
          <cell r="H23">
            <v>1.6001395314978171E-3</v>
          </cell>
          <cell r="I23">
            <v>1.3844227655633221E-3</v>
          </cell>
          <cell r="J23">
            <v>1.1193227899968809E-3</v>
          </cell>
          <cell r="K23">
            <v>1.0897239168510178E-3</v>
          </cell>
          <cell r="L23">
            <v>1.2216576277871666E-3</v>
          </cell>
          <cell r="M23">
            <v>1.1743224781321964E-3</v>
          </cell>
          <cell r="N23">
            <v>1.2691761388987778E-3</v>
          </cell>
          <cell r="O23">
            <v>1.318044306487448E-3</v>
          </cell>
          <cell r="P23">
            <v>1.3619114120927943E-3</v>
          </cell>
          <cell r="Q23">
            <v>1.3448564610220757E-3</v>
          </cell>
          <cell r="R23">
            <v>1.3815639635594667E-3</v>
          </cell>
          <cell r="S23">
            <v>1.5153300288829755E-3</v>
          </cell>
          <cell r="T23">
            <v>1.6417903003447996E-3</v>
          </cell>
          <cell r="U23">
            <v>1.6673329675937812E-3</v>
          </cell>
          <cell r="V23">
            <v>1.9355014568783293E-3</v>
          </cell>
          <cell r="W23">
            <v>2.388532283824091E-3</v>
          </cell>
          <cell r="X23">
            <v>2.2513075004298678E-3</v>
          </cell>
        </row>
        <row r="24">
          <cell r="C24">
            <v>4.7471110654876482E-4</v>
          </cell>
          <cell r="D24">
            <v>4.803885067485195E-4</v>
          </cell>
          <cell r="E24">
            <v>4.8848832383869255E-4</v>
          </cell>
          <cell r="F24">
            <v>5.2663469210310172E-4</v>
          </cell>
          <cell r="G24">
            <v>5.5122147096591933E-4</v>
          </cell>
          <cell r="H24">
            <v>5.0828220485987048E-4</v>
          </cell>
          <cell r="I24">
            <v>4.8526278147030419E-4</v>
          </cell>
          <cell r="J24">
            <v>4.6206683087885684E-4</v>
          </cell>
          <cell r="K24">
            <v>3.6623224365626923E-4</v>
          </cell>
          <cell r="L24">
            <v>3.6908698587439457E-4</v>
          </cell>
          <cell r="M24">
            <v>3.5443528489614428E-4</v>
          </cell>
          <cell r="N24">
            <v>3.7585463431075535E-4</v>
          </cell>
          <cell r="O24">
            <v>3.6502130494136452E-4</v>
          </cell>
          <cell r="P24">
            <v>3.6746979496078219E-4</v>
          </cell>
          <cell r="Q24">
            <v>2.6106709450799298E-4</v>
          </cell>
          <cell r="R24">
            <v>2.1002946514171587E-4</v>
          </cell>
          <cell r="S24">
            <v>2.578067288455923E-4</v>
          </cell>
          <cell r="T24">
            <v>2.4026064357576067E-4</v>
          </cell>
          <cell r="U24">
            <v>2.7157701928834621E-4</v>
          </cell>
          <cell r="V24">
            <v>3.0920319596147402E-4</v>
          </cell>
          <cell r="W24">
            <v>3.1223014819813886E-4</v>
          </cell>
          <cell r="X24">
            <v>1.8193382085172894E-4</v>
          </cell>
        </row>
        <row r="25">
          <cell r="C25">
            <v>5.8598380844630711E-2</v>
          </cell>
          <cell r="D25">
            <v>5.8128743083599894E-2</v>
          </cell>
          <cell r="E25">
            <v>4.5874241689341809E-2</v>
          </cell>
          <cell r="F25">
            <v>4.3429961682318267E-2</v>
          </cell>
          <cell r="G25">
            <v>4.2369941228855866E-2</v>
          </cell>
          <cell r="H25">
            <v>3.9823815866656842E-2</v>
          </cell>
          <cell r="I25">
            <v>4.1043657383102568E-2</v>
          </cell>
          <cell r="J25">
            <v>3.9688357269784882E-2</v>
          </cell>
          <cell r="K25">
            <v>3.8657918054187966E-2</v>
          </cell>
          <cell r="L25">
            <v>3.8629738402839391E-2</v>
          </cell>
          <cell r="M25">
            <v>3.4484556657141667E-2</v>
          </cell>
          <cell r="N25">
            <v>3.4395969533307182E-2</v>
          </cell>
          <cell r="O25">
            <v>3.8124915010706528E-2</v>
          </cell>
          <cell r="P25">
            <v>3.8667943825757833E-2</v>
          </cell>
          <cell r="Q25">
            <v>3.9511328628936138E-2</v>
          </cell>
          <cell r="R25">
            <v>3.9045562952602468E-2</v>
          </cell>
          <cell r="S25">
            <v>4.179956271673594E-2</v>
          </cell>
          <cell r="T25">
            <v>4.0598913679693253E-2</v>
          </cell>
          <cell r="U25">
            <v>4.4762312894108411E-2</v>
          </cell>
          <cell r="V25">
            <v>4.5199684348433931E-2</v>
          </cell>
          <cell r="W25">
            <v>5.7906428656979939E-2</v>
          </cell>
          <cell r="X25">
            <v>5.9542669998576422E-2</v>
          </cell>
        </row>
        <row r="26">
          <cell r="C26">
            <v>1.77807121672744E-2</v>
          </cell>
          <cell r="D26">
            <v>1.5804390881920996E-2</v>
          </cell>
          <cell r="E26">
            <v>1.4841983540035084E-2</v>
          </cell>
          <cell r="F26">
            <v>1.960531955972801E-2</v>
          </cell>
          <cell r="G26">
            <v>2.2511766695254731E-2</v>
          </cell>
          <cell r="H26">
            <v>1.9841030968571545E-2</v>
          </cell>
          <cell r="I26">
            <v>1.8109504725412257E-2</v>
          </cell>
          <cell r="J26">
            <v>1.2837971817888216E-2</v>
          </cell>
          <cell r="K26">
            <v>2.1731228446895963E-2</v>
          </cell>
          <cell r="L26">
            <v>3.3195153522178646E-2</v>
          </cell>
          <cell r="M26">
            <v>4.158244518201086E-2</v>
          </cell>
          <cell r="N26">
            <v>4.3556820976507545E-2</v>
          </cell>
          <cell r="O26">
            <v>4.48992572741937E-2</v>
          </cell>
          <cell r="P26">
            <v>4.7068244026883158E-2</v>
          </cell>
          <cell r="Q26">
            <v>4.7107976350855646E-2</v>
          </cell>
          <cell r="R26">
            <v>4.5632070024315137E-2</v>
          </cell>
          <cell r="S26">
            <v>5.1675082507439317E-2</v>
          </cell>
          <cell r="T26">
            <v>3.1720005059558812E-2</v>
          </cell>
          <cell r="U26">
            <v>3.0698662802133427E-2</v>
          </cell>
          <cell r="V26">
            <v>2.8092262825750822E-2</v>
          </cell>
          <cell r="W26">
            <v>3.4633666121111586E-2</v>
          </cell>
          <cell r="X26">
            <v>3.4297561134694128E-2</v>
          </cell>
        </row>
        <row r="27">
          <cell r="C27">
            <v>2.6785473571478955E-2</v>
          </cell>
          <cell r="D27">
            <v>2.1674837206931325E-2</v>
          </cell>
          <cell r="E27">
            <v>1.8046704050646862E-2</v>
          </cell>
          <cell r="F27">
            <v>2.087878704622426E-2</v>
          </cell>
          <cell r="G27">
            <v>2.9042367049692396E-2</v>
          </cell>
          <cell r="H27">
            <v>3.7843732683218778E-2</v>
          </cell>
          <cell r="I27">
            <v>4.078368343008331E-2</v>
          </cell>
          <cell r="J27">
            <v>4.2752193700890007E-2</v>
          </cell>
          <cell r="K27">
            <v>4.0773014872579172E-2</v>
          </cell>
          <cell r="L27">
            <v>4.0271514787018542E-2</v>
          </cell>
          <cell r="M27">
            <v>3.4541717910492431E-2</v>
          </cell>
          <cell r="N27">
            <v>3.0531458249468197E-2</v>
          </cell>
          <cell r="O27">
            <v>3.4339803393463188E-2</v>
          </cell>
          <cell r="P27">
            <v>3.1102361280133588E-2</v>
          </cell>
          <cell r="Q27">
            <v>2.8521232295561843E-2</v>
          </cell>
          <cell r="R27">
            <v>2.6606849867236857E-2</v>
          </cell>
          <cell r="S27">
            <v>2.8491229740803928E-2</v>
          </cell>
          <cell r="T27">
            <v>2.8947583356197959E-2</v>
          </cell>
          <cell r="U27">
            <v>3.3296648788067151E-2</v>
          </cell>
          <cell r="V27">
            <v>2.3832220739489079E-2</v>
          </cell>
          <cell r="W27">
            <v>3.2870757125065091E-2</v>
          </cell>
          <cell r="X27">
            <v>3.6362124527832905E-2</v>
          </cell>
        </row>
        <row r="28">
          <cell r="C28">
            <v>1.6311772952877092E-2</v>
          </cell>
          <cell r="D28">
            <v>1.5513485670666006E-2</v>
          </cell>
          <cell r="E28">
            <v>1.5057424925173493E-2</v>
          </cell>
          <cell r="F28">
            <v>1.5578154357622682E-2</v>
          </cell>
          <cell r="G28">
            <v>1.6632389067440054E-2</v>
          </cell>
          <cell r="H28">
            <v>2.1162428413428237E-2</v>
          </cell>
          <cell r="I28">
            <v>1.8291179136669306E-2</v>
          </cell>
          <cell r="J28">
            <v>1.5792586769334267E-2</v>
          </cell>
          <cell r="K28">
            <v>1.4373674837769395E-2</v>
          </cell>
          <cell r="L28">
            <v>1.4981172867195714E-2</v>
          </cell>
          <cell r="M28">
            <v>1.3236392481030642E-2</v>
          </cell>
          <cell r="N28">
            <v>1.3552743660302007E-2</v>
          </cell>
          <cell r="O28">
            <v>1.0796280745127581E-2</v>
          </cell>
          <cell r="P28">
            <v>8.2073728077684399E-3</v>
          </cell>
          <cell r="Q28">
            <v>6.4366846955943146E-3</v>
          </cell>
          <cell r="R28">
            <v>5.516796546836308E-3</v>
          </cell>
          <cell r="S28">
            <v>6.7628555615599651E-3</v>
          </cell>
          <cell r="T28">
            <v>7.0388783266761281E-3</v>
          </cell>
          <cell r="U28">
            <v>8.3372717319031044E-3</v>
          </cell>
          <cell r="V28">
            <v>9.6977475508490032E-3</v>
          </cell>
          <cell r="W28">
            <v>1.0522717646504715E-2</v>
          </cell>
          <cell r="X28">
            <v>1.1144666679847433E-2</v>
          </cell>
        </row>
        <row r="29">
          <cell r="C29">
            <v>7.611860661635131E-3</v>
          </cell>
          <cell r="D29">
            <v>9.3402117926936826E-3</v>
          </cell>
          <cell r="E29">
            <v>9.15009992182177E-3</v>
          </cell>
          <cell r="F29">
            <v>9.2055674348990695E-3</v>
          </cell>
          <cell r="G29">
            <v>8.0259884969002999E-3</v>
          </cell>
          <cell r="H29">
            <v>6.4401897226653241E-3</v>
          </cell>
          <cell r="I29">
            <v>5.7662825580229718E-3</v>
          </cell>
          <cell r="J29">
            <v>8.1141820670656908E-3</v>
          </cell>
          <cell r="K29">
            <v>1.011478534267669E-2</v>
          </cell>
          <cell r="L29">
            <v>1.0832238019982062E-2</v>
          </cell>
          <cell r="M29">
            <v>1.0212351688985538E-2</v>
          </cell>
          <cell r="N29">
            <v>1.0065762874392196E-2</v>
          </cell>
          <cell r="O29">
            <v>9.5934222177219801E-3</v>
          </cell>
          <cell r="P29">
            <v>1.0030065139756668E-2</v>
          </cell>
          <cell r="Q29">
            <v>1.0029950767067138E-2</v>
          </cell>
          <cell r="R29">
            <v>9.0983062024290601E-3</v>
          </cell>
          <cell r="S29">
            <v>1.0958515938838115E-2</v>
          </cell>
          <cell r="T29">
            <v>1.2103700099972666E-2</v>
          </cell>
          <cell r="U29">
            <v>1.4039609509183513E-2</v>
          </cell>
          <cell r="V29">
            <v>1.4962401032041314E-2</v>
          </cell>
          <cell r="W29">
            <v>1.5704192555795631E-2</v>
          </cell>
          <cell r="X29">
            <v>1.8740213189743369E-2</v>
          </cell>
        </row>
        <row r="30">
          <cell r="C30">
            <v>2.5321929065941387E-3</v>
          </cell>
          <cell r="D30">
            <v>3.0174258651342947E-3</v>
          </cell>
          <cell r="E30">
            <v>3.1276485241980428E-3</v>
          </cell>
          <cell r="F30">
            <v>3.7904221379491273E-3</v>
          </cell>
          <cell r="G30">
            <v>3.5643202942596849E-3</v>
          </cell>
          <cell r="H30">
            <v>3.6101519530530764E-3</v>
          </cell>
          <cell r="I30">
            <v>3.6692783057730087E-3</v>
          </cell>
          <cell r="J30">
            <v>3.7024840591961569E-3</v>
          </cell>
          <cell r="K30">
            <v>3.5398789151624404E-3</v>
          </cell>
          <cell r="L30">
            <v>3.497583094012457E-3</v>
          </cell>
          <cell r="M30">
            <v>3.3972772018270097E-3</v>
          </cell>
          <cell r="N30">
            <v>3.8277949203022786E-3</v>
          </cell>
          <cell r="O30">
            <v>4.3838070390610547E-3</v>
          </cell>
          <cell r="P30">
            <v>4.7211232044280923E-3</v>
          </cell>
          <cell r="Q30">
            <v>4.8565964484565431E-3</v>
          </cell>
          <cell r="R30">
            <v>5.0251913207561439E-3</v>
          </cell>
          <cell r="S30">
            <v>5.3334929323902696E-3</v>
          </cell>
          <cell r="T30">
            <v>4.8271454101125634E-3</v>
          </cell>
          <cell r="U30">
            <v>5.1791487605342525E-3</v>
          </cell>
          <cell r="V30">
            <v>5.4292647457094599E-3</v>
          </cell>
          <cell r="W30">
            <v>6.7172085053555323E-3</v>
          </cell>
          <cell r="X30">
            <v>6.5642023134586036E-3</v>
          </cell>
        </row>
        <row r="31">
          <cell r="C31">
            <v>1.526085951159162E-3</v>
          </cell>
          <cell r="D31">
            <v>1.6336180780719351E-3</v>
          </cell>
          <cell r="E31">
            <v>1.6677588654359361E-3</v>
          </cell>
          <cell r="F31">
            <v>1.6284770682470414E-3</v>
          </cell>
          <cell r="G31">
            <v>2.1450316601707244E-3</v>
          </cell>
          <cell r="H31">
            <v>2.0851982478135838E-3</v>
          </cell>
          <cell r="I31">
            <v>2.067514324002036E-3</v>
          </cell>
          <cell r="J31">
            <v>2.1662491579308952E-3</v>
          </cell>
          <cell r="K31">
            <v>1.8436974154660568E-3</v>
          </cell>
          <cell r="L31">
            <v>1.700374737842146E-3</v>
          </cell>
          <cell r="M31">
            <v>1.4554701892368254E-3</v>
          </cell>
          <cell r="N31">
            <v>1.4823650412506331E-3</v>
          </cell>
          <cell r="O31">
            <v>1.151974985843959E-3</v>
          </cell>
          <cell r="P31">
            <v>1.1233611997227332E-3</v>
          </cell>
          <cell r="Q31">
            <v>1.2233593830925E-3</v>
          </cell>
          <cell r="R31">
            <v>1.1977783341243055E-3</v>
          </cell>
          <cell r="S31">
            <v>1.2877596091990838E-3</v>
          </cell>
          <cell r="T31">
            <v>1.4224053426434577E-3</v>
          </cell>
          <cell r="U31">
            <v>2.1242820442092195E-3</v>
          </cell>
          <cell r="V31">
            <v>2.116149646997616E-3</v>
          </cell>
          <cell r="W31">
            <v>2.4737981419376935E-3</v>
          </cell>
          <cell r="X31">
            <v>3.065880073871824E-3</v>
          </cell>
        </row>
        <row r="32">
          <cell r="C32">
            <v>0.11100091148072555</v>
          </cell>
          <cell r="D32">
            <v>0.10378293425280266</v>
          </cell>
          <cell r="E32">
            <v>8.2488571948906991E-2</v>
          </cell>
          <cell r="F32">
            <v>8.8106513146557847E-2</v>
          </cell>
          <cell r="G32">
            <v>0.10033978609536244</v>
          </cell>
          <cell r="H32">
            <v>0.11391044561959698</v>
          </cell>
          <cell r="I32">
            <v>9.9258290240270997E-2</v>
          </cell>
          <cell r="J32">
            <v>9.5745394587567201E-2</v>
          </cell>
          <cell r="K32">
            <v>0.10914366829140613</v>
          </cell>
          <cell r="L32">
            <v>0.10558955698263417</v>
          </cell>
          <cell r="M32">
            <v>9.1336667315679812E-2</v>
          </cell>
          <cell r="N32">
            <v>8.8512144690091971E-2</v>
          </cell>
          <cell r="O32">
            <v>7.8345132313744764E-2</v>
          </cell>
          <cell r="P32">
            <v>7.3728406317650763E-2</v>
          </cell>
          <cell r="Q32">
            <v>6.5441199046274892E-2</v>
          </cell>
          <cell r="R32">
            <v>7.919163755900821E-2</v>
          </cell>
          <cell r="S32">
            <v>8.5191287034446408E-2</v>
          </cell>
          <cell r="T32">
            <v>7.0869709591701441E-2</v>
          </cell>
          <cell r="U32">
            <v>6.5615836501907415E-2</v>
          </cell>
          <cell r="V32">
            <v>6.443695898864292E-2</v>
          </cell>
          <cell r="W32">
            <v>7.5476817609327895E-2</v>
          </cell>
          <cell r="X32">
            <v>9.2300170821798921E-2</v>
          </cell>
        </row>
        <row r="33">
          <cell r="C33">
            <v>2.8834612461994008E-2</v>
          </cell>
          <cell r="D33">
            <v>3.2982352147905201E-2</v>
          </cell>
          <cell r="E33">
            <v>2.9655436744671571E-2</v>
          </cell>
          <cell r="F33">
            <v>2.7037884890018349E-2</v>
          </cell>
          <cell r="G33">
            <v>2.6185401122100667E-2</v>
          </cell>
          <cell r="H33">
            <v>1.9743042860379426E-2</v>
          </cell>
          <cell r="I33">
            <v>1.9787117866288818E-2</v>
          </cell>
          <cell r="J33">
            <v>1.9839265682664763E-2</v>
          </cell>
          <cell r="K33">
            <v>1.8899387024772299E-2</v>
          </cell>
          <cell r="L33">
            <v>2.1689765200846051E-2</v>
          </cell>
          <cell r="M33">
            <v>1.9598416442133785E-2</v>
          </cell>
          <cell r="N33">
            <v>2.2303817977483226E-2</v>
          </cell>
          <cell r="O33">
            <v>2.116624676110444E-2</v>
          </cell>
          <cell r="P33">
            <v>2.0856426638679683E-2</v>
          </cell>
          <cell r="Q33">
            <v>1.9600033183326353E-2</v>
          </cell>
          <cell r="R33">
            <v>1.7588685232093018E-2</v>
          </cell>
          <cell r="S33">
            <v>1.6137710356234698E-2</v>
          </cell>
          <cell r="T33">
            <v>1.534157402088801E-2</v>
          </cell>
          <cell r="U33">
            <v>1.4819588855886905E-2</v>
          </cell>
          <cell r="V33">
            <v>1.4516307015241895E-2</v>
          </cell>
          <cell r="W33">
            <v>1.6698370496632621E-2</v>
          </cell>
          <cell r="X33">
            <v>1.564736210936974E-2</v>
          </cell>
        </row>
        <row r="34">
          <cell r="C34">
            <v>2.8665589850584008E-2</v>
          </cell>
          <cell r="D34">
            <v>2.5487695206322901E-2</v>
          </cell>
          <cell r="E34">
            <v>2.3949598240067687E-2</v>
          </cell>
          <cell r="F34">
            <v>3.1773019178745275E-2</v>
          </cell>
          <cell r="G34">
            <v>3.7120778726531203E-2</v>
          </cell>
          <cell r="H34">
            <v>3.2697592130739049E-2</v>
          </cell>
          <cell r="I34">
            <v>2.9844573312956951E-2</v>
          </cell>
          <cell r="J34">
            <v>2.1745646362288797E-2</v>
          </cell>
          <cell r="K34">
            <v>1.8415271889357487E-2</v>
          </cell>
          <cell r="L34">
            <v>2.6659461052078514E-2</v>
          </cell>
          <cell r="M34">
            <v>2.8279198193186198E-2</v>
          </cell>
          <cell r="N34">
            <v>3.2825401346172851E-2</v>
          </cell>
          <cell r="O34">
            <v>3.6672241919004409E-2</v>
          </cell>
          <cell r="P34">
            <v>4.1415598643410594E-2</v>
          </cell>
          <cell r="Q34">
            <v>4.4611680155284501E-2</v>
          </cell>
          <cell r="R34">
            <v>4.6263516052512416E-2</v>
          </cell>
          <cell r="S34">
            <v>5.110943457782452E-2</v>
          </cell>
          <cell r="T34">
            <v>5.0530700558225852E-2</v>
          </cell>
          <cell r="U34">
            <v>4.8469876421832807E-2</v>
          </cell>
          <cell r="V34">
            <v>4.3960402048213269E-2</v>
          </cell>
          <cell r="W34">
            <v>5.3703142199011122E-2</v>
          </cell>
          <cell r="X34">
            <v>5.2833918791788802E-2</v>
          </cell>
        </row>
        <row r="35">
          <cell r="C35">
            <v>0.20894893951281102</v>
          </cell>
          <cell r="D35">
            <v>0.17866038970244116</v>
          </cell>
          <cell r="E35">
            <v>0.26283440157313109</v>
          </cell>
          <cell r="F35">
            <v>0.2347598757347415</v>
          </cell>
          <cell r="G35">
            <v>0.2393135963716172</v>
          </cell>
          <cell r="H35">
            <v>0.19706297411534821</v>
          </cell>
          <cell r="I35">
            <v>0.19229012215621819</v>
          </cell>
          <cell r="J35">
            <v>0.1691193112779103</v>
          </cell>
          <cell r="K35">
            <v>0.1546972190075494</v>
          </cell>
          <cell r="L35">
            <v>0.1505904884086563</v>
          </cell>
          <cell r="M35">
            <v>0.17342455945386792</v>
          </cell>
          <cell r="N35">
            <v>0.15509337435101878</v>
          </cell>
          <cell r="O35">
            <v>0.19648511650076017</v>
          </cell>
          <cell r="P35">
            <v>0.22990317062513729</v>
          </cell>
          <cell r="Q35">
            <v>0.25464513705433384</v>
          </cell>
          <cell r="R35">
            <v>0.2500900610289617</v>
          </cell>
          <cell r="S35">
            <v>0.21109891868527378</v>
          </cell>
          <cell r="T35">
            <v>0.20351752984550014</v>
          </cell>
          <cell r="U35">
            <v>0.19383139264615243</v>
          </cell>
          <cell r="V35">
            <v>0.20717797421245474</v>
          </cell>
          <cell r="W35">
            <v>8.7686509317125877E-2</v>
          </cell>
          <cell r="X35">
            <v>2.4170228237164096E-2</v>
          </cell>
        </row>
      </sheetData>
      <sheetData sheetId="40">
        <row r="5">
          <cell r="C5">
            <v>1.4911349056139474E-2</v>
          </cell>
          <cell r="D5">
            <v>1.6068330907888121E-2</v>
          </cell>
          <cell r="E5">
            <v>1.644628457582312E-2</v>
          </cell>
          <cell r="F5">
            <v>1.665021052518225E-2</v>
          </cell>
          <cell r="G5">
            <v>1.5768898389996219E-2</v>
          </cell>
          <cell r="H5">
            <v>1.574044137802225E-2</v>
          </cell>
          <cell r="I5">
            <v>1.6008997712050221E-2</v>
          </cell>
          <cell r="J5">
            <v>1.6850575936015307E-2</v>
          </cell>
          <cell r="K5">
            <v>1.7773767814452262E-2</v>
          </cell>
          <cell r="L5">
            <v>1.9218643478651529E-2</v>
          </cell>
          <cell r="M5">
            <v>1.7782347090621417E-2</v>
          </cell>
          <cell r="N5">
            <v>1.7223348550332012E-2</v>
          </cell>
          <cell r="O5">
            <v>1.9402676168455979E-2</v>
          </cell>
          <cell r="P5">
            <v>1.9508306489520857E-2</v>
          </cell>
          <cell r="Q5">
            <v>1.938627860944141E-2</v>
          </cell>
          <cell r="R5">
            <v>1.9261207764735694E-2</v>
          </cell>
          <cell r="S5">
            <v>2.04870038040788E-2</v>
          </cell>
          <cell r="T5">
            <v>2.1225374043841179E-2</v>
          </cell>
          <cell r="U5">
            <v>2.2079313913298312E-2</v>
          </cell>
          <cell r="V5">
            <v>2.4029952832978263E-2</v>
          </cell>
          <cell r="W5">
            <v>2.5198533676107249E-2</v>
          </cell>
          <cell r="X5">
            <v>2.5694226158275352E-2</v>
          </cell>
        </row>
        <row r="6">
          <cell r="C6">
            <v>1.9499646566719292E-2</v>
          </cell>
          <cell r="D6">
            <v>2.3577270241739109E-2</v>
          </cell>
          <cell r="E6">
            <v>2.2935395656687091E-2</v>
          </cell>
          <cell r="F6">
            <v>2.2199377937023212E-2</v>
          </cell>
          <cell r="G6">
            <v>2.0163693821743434E-2</v>
          </cell>
          <cell r="H6">
            <v>1.9353265431299171E-2</v>
          </cell>
          <cell r="I6">
            <v>1.9557480776498701E-2</v>
          </cell>
          <cell r="J6">
            <v>1.9491910876524056E-2</v>
          </cell>
          <cell r="K6">
            <v>1.9608891705279522E-2</v>
          </cell>
          <cell r="L6">
            <v>1.9984862801780759E-2</v>
          </cell>
          <cell r="M6">
            <v>2.025917875437324E-2</v>
          </cell>
          <cell r="N6">
            <v>1.9858000770619406E-2</v>
          </cell>
          <cell r="O6">
            <v>2.0054046330787584E-2</v>
          </cell>
          <cell r="P6">
            <v>2.0279887623441795E-2</v>
          </cell>
          <cell r="Q6">
            <v>2.0205205795003758E-2</v>
          </cell>
          <cell r="R6">
            <v>2.0656392170455857E-2</v>
          </cell>
          <cell r="S6">
            <v>1.9414327960458506E-2</v>
          </cell>
          <cell r="T6">
            <v>1.935350900614936E-2</v>
          </cell>
          <cell r="U6">
            <v>2.0394832439812775E-2</v>
          </cell>
          <cell r="V6">
            <v>2.1631290485815583E-2</v>
          </cell>
          <cell r="W6">
            <v>2.2093980821468899E-2</v>
          </cell>
          <cell r="X6">
            <v>2.2533852279931661E-2</v>
          </cell>
        </row>
        <row r="7">
          <cell r="C7">
            <v>3.6208027745723856E-3</v>
          </cell>
          <cell r="D7">
            <v>2.9915709252649764E-3</v>
          </cell>
          <cell r="E7">
            <v>2.9236756325853931E-3</v>
          </cell>
          <cell r="F7">
            <v>4.0539710443749811E-3</v>
          </cell>
          <cell r="G7">
            <v>4.7044464762669071E-3</v>
          </cell>
          <cell r="H7">
            <v>5.4140591133366523E-3</v>
          </cell>
          <cell r="I7">
            <v>5.9347700895565824E-3</v>
          </cell>
          <cell r="J7">
            <v>6.3320838986458839E-3</v>
          </cell>
          <cell r="K7">
            <v>6.7466526897493606E-3</v>
          </cell>
          <cell r="L7">
            <v>7.1303318559097434E-3</v>
          </cell>
          <cell r="M7">
            <v>7.6179534843362267E-3</v>
          </cell>
          <cell r="N7">
            <v>8.4418158157564156E-3</v>
          </cell>
          <cell r="O7">
            <v>9.1425088233904675E-3</v>
          </cell>
          <cell r="P7">
            <v>9.7589796390832075E-3</v>
          </cell>
          <cell r="Q7">
            <v>1.0238244430882925E-2</v>
          </cell>
          <cell r="R7">
            <v>9.1476146346362777E-3</v>
          </cell>
          <cell r="S7">
            <v>8.8396019438137814E-3</v>
          </cell>
          <cell r="T7">
            <v>8.0161998806271683E-3</v>
          </cell>
          <cell r="U7">
            <v>8.2264090574310118E-3</v>
          </cell>
          <cell r="V7">
            <v>9.9876548626886118E-3</v>
          </cell>
          <cell r="W7">
            <v>9.1924577911206545E-3</v>
          </cell>
          <cell r="X7">
            <v>9.2931904024973512E-3</v>
          </cell>
        </row>
        <row r="8">
          <cell r="C8">
            <v>5.7593039329846283E-3</v>
          </cell>
          <cell r="D8">
            <v>5.7774926057109653E-3</v>
          </cell>
          <cell r="E8">
            <v>6.5038901691050546E-3</v>
          </cell>
          <cell r="F8">
            <v>6.3490445070295831E-3</v>
          </cell>
          <cell r="G8">
            <v>6.0635088067123536E-3</v>
          </cell>
          <cell r="H8">
            <v>6.0867959291694305E-3</v>
          </cell>
          <cell r="I8">
            <v>6.3880784500302034E-3</v>
          </cell>
          <cell r="J8">
            <v>6.5801092308246361E-3</v>
          </cell>
          <cell r="K8">
            <v>6.8082141472780005E-3</v>
          </cell>
          <cell r="L8">
            <v>7.0196227784990912E-3</v>
          </cell>
          <cell r="M8">
            <v>6.7355838236159808E-3</v>
          </cell>
          <cell r="N8">
            <v>6.7738463627365422E-3</v>
          </cell>
          <cell r="O8">
            <v>6.6045414732665E-3</v>
          </cell>
          <cell r="P8">
            <v>6.3754158633963064E-3</v>
          </cell>
          <cell r="Q8">
            <v>6.0653424295434733E-3</v>
          </cell>
          <cell r="R8">
            <v>6.6883939094629311E-3</v>
          </cell>
          <cell r="S8">
            <v>6.6725267655664729E-3</v>
          </cell>
          <cell r="T8">
            <v>6.6629597867834183E-3</v>
          </cell>
          <cell r="U8">
            <v>6.7267220246524581E-3</v>
          </cell>
          <cell r="V8">
            <v>7.1477916937271596E-3</v>
          </cell>
          <cell r="W8">
            <v>7.0361249167135986E-3</v>
          </cell>
          <cell r="X8">
            <v>7.1107333668761537E-3</v>
          </cell>
        </row>
        <row r="9">
          <cell r="C9">
            <v>1.1438092182795151E-3</v>
          </cell>
          <cell r="D9">
            <v>1.3786918239635695E-3</v>
          </cell>
          <cell r="E9">
            <v>1.4762681570695546E-3</v>
          </cell>
          <cell r="F9">
            <v>1.786218196149628E-3</v>
          </cell>
          <cell r="G9">
            <v>1.6511801091510436E-3</v>
          </cell>
          <cell r="H9">
            <v>1.6126036295471126E-3</v>
          </cell>
          <cell r="I9">
            <v>1.6562503814234555E-3</v>
          </cell>
          <cell r="J9">
            <v>1.6581609786698798E-3</v>
          </cell>
          <cell r="K9">
            <v>1.7179259813858709E-3</v>
          </cell>
          <cell r="L9">
            <v>1.6354136945895984E-3</v>
          </cell>
          <cell r="M9">
            <v>1.5723468964041888E-3</v>
          </cell>
          <cell r="N9">
            <v>1.5785151768832081E-3</v>
          </cell>
          <cell r="O9">
            <v>1.5849728843307898E-3</v>
          </cell>
          <cell r="P9">
            <v>1.5418298514331807E-3</v>
          </cell>
          <cell r="Q9">
            <v>1.4587305932185013E-3</v>
          </cell>
          <cell r="R9">
            <v>1.4079965891137961E-3</v>
          </cell>
          <cell r="S9">
            <v>1.3830764092541536E-3</v>
          </cell>
          <cell r="T9">
            <v>1.3316092189107451E-3</v>
          </cell>
          <cell r="U9">
            <v>1.2876792429914693E-3</v>
          </cell>
          <cell r="V9">
            <v>1.5422053290668155E-3</v>
          </cell>
          <cell r="W9">
            <v>1.6887635538900276E-3</v>
          </cell>
          <cell r="X9">
            <v>1.7313546482392961E-3</v>
          </cell>
        </row>
        <row r="10">
          <cell r="C10">
            <v>1.5581434872524974E-2</v>
          </cell>
          <cell r="D10">
            <v>1.677045472132787E-2</v>
          </cell>
          <cell r="E10">
            <v>1.7103417740387056E-2</v>
          </cell>
          <cell r="F10">
            <v>1.7292375507138826E-2</v>
          </cell>
          <cell r="G10">
            <v>1.766426321603708E-2</v>
          </cell>
          <cell r="H10">
            <v>1.786821490973042E-2</v>
          </cell>
          <cell r="I10">
            <v>1.8183267734126637E-2</v>
          </cell>
          <cell r="J10">
            <v>1.6529366316833452E-2</v>
          </cell>
          <cell r="K10">
            <v>1.7048375062259025E-2</v>
          </cell>
          <cell r="L10">
            <v>1.5330407632155032E-2</v>
          </cell>
          <cell r="M10">
            <v>1.3853800245862465E-2</v>
          </cell>
          <cell r="N10">
            <v>1.2478278371596707E-2</v>
          </cell>
          <cell r="O10">
            <v>1.2172507830465541E-2</v>
          </cell>
          <cell r="P10">
            <v>1.1743399422159715E-2</v>
          </cell>
          <cell r="Q10">
            <v>1.2671008209789402E-2</v>
          </cell>
          <cell r="R10">
            <v>1.2741646408023518E-2</v>
          </cell>
          <cell r="S10">
            <v>1.3639118097196933E-2</v>
          </cell>
          <cell r="T10">
            <v>1.4360818466658754E-2</v>
          </cell>
          <cell r="U10">
            <v>1.5224114370755441E-2</v>
          </cell>
          <cell r="V10">
            <v>2.0732963334214725E-2</v>
          </cell>
          <cell r="W10">
            <v>2.0928673709666518E-2</v>
          </cell>
          <cell r="X10">
            <v>2.1280464330662229E-2</v>
          </cell>
        </row>
        <row r="11">
          <cell r="C11">
            <v>1.0424859332108682E-2</v>
          </cell>
          <cell r="D11">
            <v>1.1406970530666072E-2</v>
          </cell>
          <cell r="E11">
            <v>1.3235116150644146E-2</v>
          </cell>
          <cell r="F11">
            <v>1.4065451804468233E-2</v>
          </cell>
          <cell r="G11">
            <v>1.3849562772935288E-2</v>
          </cell>
          <cell r="H11">
            <v>1.4249059768191099E-2</v>
          </cell>
          <cell r="I11">
            <v>1.3982661773441381E-2</v>
          </cell>
          <cell r="J11">
            <v>1.3290098395495482E-2</v>
          </cell>
          <cell r="K11">
            <v>1.2665288791547973E-2</v>
          </cell>
          <cell r="L11">
            <v>1.2080801199793751E-2</v>
          </cell>
          <cell r="M11">
            <v>1.1692689985256625E-2</v>
          </cell>
          <cell r="N11">
            <v>1.1790598156502534E-2</v>
          </cell>
          <cell r="O11">
            <v>1.3781495482430533E-2</v>
          </cell>
          <cell r="P11">
            <v>1.1825524527260076E-2</v>
          </cell>
          <cell r="Q11">
            <v>1.172557894677452E-2</v>
          </cell>
          <cell r="R11">
            <v>1.2126705871425806E-2</v>
          </cell>
          <cell r="S11">
            <v>1.2289211186655366E-2</v>
          </cell>
          <cell r="T11">
            <v>1.2718916445345115E-2</v>
          </cell>
          <cell r="U11">
            <v>1.2432541698717972E-2</v>
          </cell>
          <cell r="V11">
            <v>1.4173421131549829E-2</v>
          </cell>
          <cell r="W11">
            <v>1.5073836831665572E-2</v>
          </cell>
          <cell r="X11">
            <v>1.5361445624717657E-2</v>
          </cell>
        </row>
        <row r="12">
          <cell r="C12">
            <v>1.7309182817060967E-3</v>
          </cell>
          <cell r="D12">
            <v>1.8651676904736481E-3</v>
          </cell>
          <cell r="E12">
            <v>1.8552461721227432E-3</v>
          </cell>
          <cell r="F12">
            <v>1.8318489854009768E-3</v>
          </cell>
          <cell r="G12">
            <v>1.8898653411592952E-3</v>
          </cell>
          <cell r="H12">
            <v>2.1022939263079026E-3</v>
          </cell>
          <cell r="I12">
            <v>2.2127143528704973E-3</v>
          </cell>
          <cell r="J12">
            <v>1.9918722691301765E-3</v>
          </cell>
          <cell r="K12">
            <v>1.8067112646151717E-3</v>
          </cell>
          <cell r="L12">
            <v>1.8815896712629746E-3</v>
          </cell>
          <cell r="M12">
            <v>1.9854259039752652E-3</v>
          </cell>
          <cell r="N12">
            <v>2.1899308777946483E-3</v>
          </cell>
          <cell r="O12">
            <v>2.3347037574861992E-3</v>
          </cell>
          <cell r="P12">
            <v>2.4577771527475359E-3</v>
          </cell>
          <cell r="Q12">
            <v>2.1432722447786196E-3</v>
          </cell>
          <cell r="R12">
            <v>1.8381425416276276E-3</v>
          </cell>
          <cell r="S12">
            <v>2.3449829418217649E-3</v>
          </cell>
          <cell r="T12">
            <v>1.965623878174626E-3</v>
          </cell>
          <cell r="U12">
            <v>2.0873492261777793E-3</v>
          </cell>
          <cell r="V12">
            <v>2.3251500481477941E-3</v>
          </cell>
          <cell r="W12">
            <v>2.2446355118084177E-3</v>
          </cell>
          <cell r="X12">
            <v>2.2825680526771096E-3</v>
          </cell>
        </row>
        <row r="13">
          <cell r="C13">
            <v>1.1612860698375622E-2</v>
          </cell>
          <cell r="D13">
            <v>1.3445099776652022E-2</v>
          </cell>
          <cell r="E13">
            <v>1.4531732738080073E-2</v>
          </cell>
          <cell r="F13">
            <v>1.1946012290845544E-2</v>
          </cell>
          <cell r="G13">
            <v>1.0317618307846027E-2</v>
          </cell>
          <cell r="H13">
            <v>9.4190858832612547E-3</v>
          </cell>
          <cell r="I13">
            <v>8.4611666804667845E-3</v>
          </cell>
          <cell r="J13">
            <v>9.7086180140777065E-3</v>
          </cell>
          <cell r="K13">
            <v>1.0970415349478168E-2</v>
          </cell>
          <cell r="L13">
            <v>1.102471499711909E-2</v>
          </cell>
          <cell r="M13">
            <v>1.1237518255923597E-2</v>
          </cell>
          <cell r="N13">
            <v>1.0654153501180232E-2</v>
          </cell>
          <cell r="O13">
            <v>9.3338613226722593E-3</v>
          </cell>
          <cell r="P13">
            <v>9.9470936695100261E-3</v>
          </cell>
          <cell r="Q13">
            <v>1.0426756488540632E-2</v>
          </cell>
          <cell r="R13">
            <v>1.0189709550396617E-2</v>
          </cell>
          <cell r="S13">
            <v>1.2658993955131315E-2</v>
          </cell>
          <cell r="T13">
            <v>1.2676819043211782E-2</v>
          </cell>
          <cell r="U13">
            <v>1.2754986209943399E-2</v>
          </cell>
          <cell r="V13">
            <v>1.0768345553839433E-2</v>
          </cell>
          <cell r="W13">
            <v>1.2176086636075393E-2</v>
          </cell>
          <cell r="X13">
            <v>1.2390721704955358E-2</v>
          </cell>
        </row>
        <row r="14">
          <cell r="C14">
            <v>7.4733310038334305E-2</v>
          </cell>
          <cell r="D14">
            <v>7.868606184608086E-2</v>
          </cell>
          <cell r="E14">
            <v>7.8761887991921353E-2</v>
          </cell>
          <cell r="F14">
            <v>9.9124117852187624E-2</v>
          </cell>
          <cell r="G14">
            <v>0.10977029445274003</v>
          </cell>
          <cell r="H14">
            <v>0.13240755990921327</v>
          </cell>
          <cell r="I14">
            <v>0.13140348149637254</v>
          </cell>
          <cell r="J14">
            <v>0.13041737196123368</v>
          </cell>
          <cell r="K14">
            <v>0.13045711931036011</v>
          </cell>
          <cell r="L14">
            <v>0.13356527700714935</v>
          </cell>
          <cell r="M14">
            <v>0.12907463030649205</v>
          </cell>
          <cell r="N14">
            <v>0.11933567614977998</v>
          </cell>
          <cell r="O14">
            <v>0.11707101630567621</v>
          </cell>
          <cell r="P14">
            <v>0.12021586848517016</v>
          </cell>
          <cell r="Q14">
            <v>0.12222761691683959</v>
          </cell>
          <cell r="R14">
            <v>0.13354387498155537</v>
          </cell>
          <cell r="S14">
            <v>0.12710491730856668</v>
          </cell>
          <cell r="T14">
            <v>0.12697346796084336</v>
          </cell>
          <cell r="U14">
            <v>0.1203869162273358</v>
          </cell>
          <cell r="V14">
            <v>0.11860854244290962</v>
          </cell>
          <cell r="W14">
            <v>0.11057146973426195</v>
          </cell>
          <cell r="X14">
            <v>0.11290923766290904</v>
          </cell>
        </row>
        <row r="15">
          <cell r="C15">
            <v>0.17755823295399001</v>
          </cell>
          <cell r="D15">
            <v>0.20650021678756134</v>
          </cell>
          <cell r="E15">
            <v>0.19225905818880465</v>
          </cell>
          <cell r="F15">
            <v>0.17807907126119965</v>
          </cell>
          <cell r="G15">
            <v>0.15480384397482855</v>
          </cell>
          <cell r="H15">
            <v>0.14214332034808305</v>
          </cell>
          <cell r="I15">
            <v>0.13725179676508792</v>
          </cell>
          <cell r="J15">
            <v>0.13060381036236407</v>
          </cell>
          <cell r="K15">
            <v>0.12545646497914711</v>
          </cell>
          <cell r="L15">
            <v>0.12036301574055874</v>
          </cell>
          <cell r="M15">
            <v>0.12240073285730591</v>
          </cell>
          <cell r="N15">
            <v>0.13260678917699287</v>
          </cell>
          <cell r="O15">
            <v>0.12937725348992754</v>
          </cell>
          <cell r="P15">
            <v>0.13310991856623583</v>
          </cell>
          <cell r="Q15">
            <v>0.13515830487303429</v>
          </cell>
          <cell r="R15">
            <v>0.13570357962672808</v>
          </cell>
          <cell r="S15">
            <v>0.11523388972981165</v>
          </cell>
          <cell r="T15">
            <v>0.11372264726957726</v>
          </cell>
          <cell r="U15">
            <v>0.11971508359944957</v>
          </cell>
          <cell r="V15">
            <v>0.11778758086640061</v>
          </cell>
          <cell r="W15">
            <v>0.13097034259487753</v>
          </cell>
          <cell r="X15">
            <v>0.13305560215460549</v>
          </cell>
        </row>
        <row r="16">
          <cell r="C16">
            <v>2.6869688704170905E-2</v>
          </cell>
          <cell r="D16">
            <v>1.9968160482085211E-2</v>
          </cell>
          <cell r="E16">
            <v>2.2352206529363237E-2</v>
          </cell>
          <cell r="F16">
            <v>2.4246492927796143E-2</v>
          </cell>
          <cell r="G16">
            <v>2.0981135548429748E-2</v>
          </cell>
          <cell r="H16">
            <v>1.9749956477122542E-2</v>
          </cell>
          <cell r="I16">
            <v>2.20555133759943E-2</v>
          </cell>
          <cell r="J16">
            <v>2.3983931523427288E-2</v>
          </cell>
          <cell r="K16">
            <v>2.5980037672394748E-2</v>
          </cell>
          <cell r="L16">
            <v>2.3884934630638448E-2</v>
          </cell>
          <cell r="M16">
            <v>1.842771223921523E-2</v>
          </cell>
          <cell r="N16">
            <v>1.5707821021683631E-2</v>
          </cell>
          <cell r="O16">
            <v>1.2319715150932269E-2</v>
          </cell>
          <cell r="P16">
            <v>1.3290606633901945E-2</v>
          </cell>
          <cell r="Q16">
            <v>1.4068155824794199E-2</v>
          </cell>
          <cell r="R16">
            <v>1.4781265702714336E-2</v>
          </cell>
          <cell r="S16">
            <v>1.2658916460191556E-2</v>
          </cell>
          <cell r="T16">
            <v>1.5211493454892209E-2</v>
          </cell>
          <cell r="U16">
            <v>1.9162929954557338E-2</v>
          </cell>
          <cell r="V16">
            <v>1.6098965622727432E-2</v>
          </cell>
          <cell r="W16">
            <v>1.4660350638357213E-2</v>
          </cell>
          <cell r="X16">
            <v>1.4840363211068306E-2</v>
          </cell>
        </row>
        <row r="17">
          <cell r="C17">
            <v>1.6109237161809994E-2</v>
          </cell>
          <cell r="D17">
            <v>1.4931959332556715E-2</v>
          </cell>
          <cell r="E17">
            <v>1.3150361382378026E-2</v>
          </cell>
          <cell r="F17">
            <v>1.4959693993760591E-2</v>
          </cell>
          <cell r="G17">
            <v>1.5232399665403748E-2</v>
          </cell>
          <cell r="H17">
            <v>1.580175329821415E-2</v>
          </cell>
          <cell r="I17">
            <v>1.5831477431501154E-2</v>
          </cell>
          <cell r="J17">
            <v>1.6333492715025079E-2</v>
          </cell>
          <cell r="K17">
            <v>1.4971321633747552E-2</v>
          </cell>
          <cell r="L17">
            <v>1.6965354375514649E-2</v>
          </cell>
          <cell r="M17">
            <v>1.4305886509979391E-2</v>
          </cell>
          <cell r="N17">
            <v>1.3940127943514635E-2</v>
          </cell>
          <cell r="O17">
            <v>1.2464415085642493E-2</v>
          </cell>
          <cell r="P17">
            <v>1.4956292766005394E-2</v>
          </cell>
          <cell r="Q17">
            <v>1.7196023429559268E-2</v>
          </cell>
          <cell r="R17">
            <v>1.5620415971133512E-2</v>
          </cell>
          <cell r="S17">
            <v>1.501867624399243E-2</v>
          </cell>
          <cell r="T17">
            <v>1.4014349546470427E-2</v>
          </cell>
          <cell r="U17">
            <v>1.7311378591900729E-2</v>
          </cell>
          <cell r="V17">
            <v>1.4128837394561389E-2</v>
          </cell>
          <cell r="W17">
            <v>1.2905889403094228E-2</v>
          </cell>
          <cell r="X17">
            <v>1.3061195830498069E-2</v>
          </cell>
        </row>
        <row r="18">
          <cell r="C18">
            <v>2.0841577336430444E-3</v>
          </cell>
          <cell r="D18">
            <v>2.0825051406558577E-3</v>
          </cell>
          <cell r="E18">
            <v>1.9767238275829459E-3</v>
          </cell>
          <cell r="F18">
            <v>1.8600388675069841E-3</v>
          </cell>
          <cell r="G18">
            <v>1.645926271729224E-3</v>
          </cell>
          <cell r="H18">
            <v>1.5437539353902565E-3</v>
          </cell>
          <cell r="I18">
            <v>1.540210099852647E-3</v>
          </cell>
          <cell r="J18">
            <v>1.522074792111568E-3</v>
          </cell>
          <cell r="K18">
            <v>1.517361993205625E-3</v>
          </cell>
          <cell r="L18">
            <v>1.4392721677176344E-3</v>
          </cell>
          <cell r="M18">
            <v>1.5247250653062396E-3</v>
          </cell>
          <cell r="N18">
            <v>1.7841368840786436E-3</v>
          </cell>
          <cell r="O18">
            <v>1.8236299033024925E-3</v>
          </cell>
          <cell r="P18">
            <v>2.0347200372656592E-3</v>
          </cell>
          <cell r="Q18">
            <v>2.1014630538329715E-3</v>
          </cell>
          <cell r="R18">
            <v>2.3978426404657051E-3</v>
          </cell>
          <cell r="S18">
            <v>2.3625478211361916E-3</v>
          </cell>
          <cell r="T18">
            <v>2.5459219512988071E-3</v>
          </cell>
          <cell r="U18">
            <v>2.4836772760868883E-3</v>
          </cell>
          <cell r="V18">
            <v>2.7577865718284023E-3</v>
          </cell>
          <cell r="W18">
            <v>2.9356157760353726E-3</v>
          </cell>
          <cell r="X18">
            <v>3.0209084873082073E-3</v>
          </cell>
        </row>
        <row r="19">
          <cell r="C19">
            <v>9.1538408737248354E-3</v>
          </cell>
          <cell r="D19">
            <v>1.1715772602470566E-2</v>
          </cell>
          <cell r="E19">
            <v>1.2951331944203365E-2</v>
          </cell>
          <cell r="F19">
            <v>1.3982595387527821E-2</v>
          </cell>
          <cell r="G19">
            <v>1.397993133364729E-2</v>
          </cell>
          <cell r="H19">
            <v>1.4661881940627865E-2</v>
          </cell>
          <cell r="I19">
            <v>1.5109483692101095E-2</v>
          </cell>
          <cell r="J19">
            <v>1.3774234292933289E-2</v>
          </cell>
          <cell r="K19">
            <v>1.2519463949670786E-2</v>
          </cell>
          <cell r="L19">
            <v>1.1130810756705072E-2</v>
          </cell>
          <cell r="M19">
            <v>9.713083208245616E-3</v>
          </cell>
          <cell r="N19">
            <v>7.7738567288155912E-3</v>
          </cell>
          <cell r="O19">
            <v>6.4188716481169061E-3</v>
          </cell>
          <cell r="P19">
            <v>6.3292031189490635E-3</v>
          </cell>
          <cell r="Q19">
            <v>6.1672485659312829E-3</v>
          </cell>
          <cell r="R19">
            <v>9.0200142460735069E-3</v>
          </cell>
          <cell r="S19">
            <v>8.5808418330232082E-3</v>
          </cell>
          <cell r="T19">
            <v>6.5339952903883548E-3</v>
          </cell>
          <cell r="U19">
            <v>7.8194743350572249E-3</v>
          </cell>
          <cell r="V19">
            <v>7.2035595058274667E-3</v>
          </cell>
          <cell r="W19">
            <v>7.5454717896473221E-3</v>
          </cell>
          <cell r="X19">
            <v>7.7313669169207372E-3</v>
          </cell>
        </row>
        <row r="20">
          <cell r="C20">
            <v>0.18856932362914355</v>
          </cell>
          <cell r="D20">
            <v>0.17528450475004489</v>
          </cell>
          <cell r="E20">
            <v>0.15609412432786415</v>
          </cell>
          <cell r="F20">
            <v>0.13410433958150575</v>
          </cell>
          <cell r="G20">
            <v>0.15974897306268676</v>
          </cell>
          <cell r="H20">
            <v>0.13603852651894432</v>
          </cell>
          <cell r="I20">
            <v>0.12596357920239704</v>
          </cell>
          <cell r="J20">
            <v>0.10756660080236771</v>
          </cell>
          <cell r="K20">
            <v>0.10166907526569405</v>
          </cell>
          <cell r="L20">
            <v>9.3400089252026502E-2</v>
          </cell>
          <cell r="M20">
            <v>0.10223871390315294</v>
          </cell>
          <cell r="N20">
            <v>0.12193188300921738</v>
          </cell>
          <cell r="O20">
            <v>0.12469577660825501</v>
          </cell>
          <cell r="P20">
            <v>0.1195094697164136</v>
          </cell>
          <cell r="Q20">
            <v>0.11429183797671012</v>
          </cell>
          <cell r="R20">
            <v>0.1104418612753352</v>
          </cell>
          <cell r="S20">
            <v>9.5659181437692684E-2</v>
          </cell>
          <cell r="T20">
            <v>0.11026897795144275</v>
          </cell>
          <cell r="U20">
            <v>0.10755899288473095</v>
          </cell>
          <cell r="V20">
            <v>0.10228264454270247</v>
          </cell>
          <cell r="W20">
            <v>9.7711669140825894E-2</v>
          </cell>
          <cell r="X20">
            <v>9.8606704845459386E-2</v>
          </cell>
        </row>
        <row r="21">
          <cell r="C21">
            <v>2.3370180447624088E-3</v>
          </cell>
          <cell r="D21">
            <v>2.152026564455459E-3</v>
          </cell>
          <cell r="E21">
            <v>2.7196315352951491E-3</v>
          </cell>
          <cell r="F21">
            <v>3.1908933383742945E-3</v>
          </cell>
          <cell r="G21">
            <v>2.9438285093057607E-3</v>
          </cell>
          <cell r="H21">
            <v>2.855255069341321E-3</v>
          </cell>
          <cell r="I21">
            <v>2.9111840541852329E-3</v>
          </cell>
          <cell r="J21">
            <v>2.9232965696445613E-3</v>
          </cell>
          <cell r="K21">
            <v>2.7369731437992349E-3</v>
          </cell>
          <cell r="L21">
            <v>2.4608580154272864E-3</v>
          </cell>
          <cell r="M21">
            <v>2.2271336675599904E-3</v>
          </cell>
          <cell r="N21">
            <v>2.1018924050350348E-3</v>
          </cell>
          <cell r="O21">
            <v>2.6173712110427218E-3</v>
          </cell>
          <cell r="P21">
            <v>2.555105064992748E-3</v>
          </cell>
          <cell r="Q21">
            <v>2.3365130802343336E-3</v>
          </cell>
          <cell r="R21">
            <v>2.3686079963130173E-3</v>
          </cell>
          <cell r="S21">
            <v>2.9243101552204873E-3</v>
          </cell>
          <cell r="T21">
            <v>2.5555444662664043E-3</v>
          </cell>
          <cell r="U21">
            <v>2.5477299108594142E-3</v>
          </cell>
          <cell r="V21">
            <v>2.6735689986202601E-3</v>
          </cell>
          <cell r="W21">
            <v>2.2553815599520035E-3</v>
          </cell>
          <cell r="X21">
            <v>2.2742521137238429E-3</v>
          </cell>
        </row>
        <row r="22">
          <cell r="C22">
            <v>3.4461639249620058E-3</v>
          </cell>
          <cell r="D22">
            <v>2.7492804560828679E-3</v>
          </cell>
          <cell r="E22">
            <v>5.5769299683523224E-3</v>
          </cell>
          <cell r="F22">
            <v>4.6617556470111626E-3</v>
          </cell>
          <cell r="G22">
            <v>4.9432580658273079E-3</v>
          </cell>
          <cell r="H22">
            <v>5.2273303752247806E-3</v>
          </cell>
          <cell r="I22">
            <v>5.1156542878518429E-3</v>
          </cell>
          <cell r="J22">
            <v>5.002144531970446E-3</v>
          </cell>
          <cell r="K22">
            <v>3.984867271758276E-3</v>
          </cell>
          <cell r="L22">
            <v>4.0343170651902993E-3</v>
          </cell>
          <cell r="M22">
            <v>4.1295864230806957E-3</v>
          </cell>
          <cell r="N22">
            <v>4.6165197222288101E-3</v>
          </cell>
          <cell r="O22">
            <v>4.8087438300171374E-3</v>
          </cell>
          <cell r="P22">
            <v>4.2403905376075706E-3</v>
          </cell>
          <cell r="Q22">
            <v>3.638957026398138E-3</v>
          </cell>
          <cell r="R22">
            <v>3.5628226100202914E-3</v>
          </cell>
          <cell r="S22">
            <v>3.9805964334636386E-3</v>
          </cell>
          <cell r="T22">
            <v>4.7255143448975386E-3</v>
          </cell>
          <cell r="U22">
            <v>4.3944575654879898E-3</v>
          </cell>
          <cell r="V22">
            <v>5.3588736479350287E-3</v>
          </cell>
          <cell r="W22">
            <v>4.3180670682558455E-3</v>
          </cell>
          <cell r="X22">
            <v>4.3899305561091E-3</v>
          </cell>
        </row>
        <row r="23">
          <cell r="C23">
            <v>1.1967374729976389E-3</v>
          </cell>
          <cell r="D23">
            <v>1.4125280526337853E-3</v>
          </cell>
          <cell r="E23">
            <v>1.5501555704302873E-3</v>
          </cell>
          <cell r="F23">
            <v>1.5121230356608297E-3</v>
          </cell>
          <cell r="G23">
            <v>1.3999983294087368E-3</v>
          </cell>
          <cell r="H23">
            <v>1.1789974576974656E-3</v>
          </cell>
          <cell r="I23">
            <v>1.0335101008775213E-3</v>
          </cell>
          <cell r="J23">
            <v>8.7609571926795424E-4</v>
          </cell>
          <cell r="K23">
            <v>1.0013191202279282E-3</v>
          </cell>
          <cell r="L23">
            <v>1.033241353485827E-3</v>
          </cell>
          <cell r="M23">
            <v>1.0606648571509344E-3</v>
          </cell>
          <cell r="N23">
            <v>1.0094922766957608E-3</v>
          </cell>
          <cell r="O23">
            <v>1.0532538939909415E-3</v>
          </cell>
          <cell r="P23">
            <v>1.0791466150466562E-3</v>
          </cell>
          <cell r="Q23">
            <v>1.0916145270265709E-3</v>
          </cell>
          <cell r="R23">
            <v>1.1019909883702376E-3</v>
          </cell>
          <cell r="S23">
            <v>1.0614410348929629E-3</v>
          </cell>
          <cell r="T23">
            <v>1.0316476960465662E-3</v>
          </cell>
          <cell r="U23">
            <v>1.4918034407006954E-3</v>
          </cell>
          <cell r="V23">
            <v>1.4857333779248381E-3</v>
          </cell>
          <cell r="W23">
            <v>1.1740521051842394E-3</v>
          </cell>
          <cell r="X23">
            <v>1.2093397894509725E-3</v>
          </cell>
        </row>
        <row r="24">
          <cell r="C24">
            <v>4.125384219179646E-4</v>
          </cell>
          <cell r="D24">
            <v>6.9499583306519572E-4</v>
          </cell>
          <cell r="E24">
            <v>7.1312695142697531E-4</v>
          </cell>
          <cell r="F24">
            <v>8.0071907641732362E-4</v>
          </cell>
          <cell r="G24">
            <v>7.2277738580615555E-4</v>
          </cell>
          <cell r="H24">
            <v>6.8950335251247055E-4</v>
          </cell>
          <cell r="I24">
            <v>6.0804480427243746E-4</v>
          </cell>
          <cell r="J24">
            <v>4.9828359901358372E-4</v>
          </cell>
          <cell r="K24">
            <v>4.0074097345198998E-4</v>
          </cell>
          <cell r="L24">
            <v>4.7495486987638922E-4</v>
          </cell>
          <cell r="M24">
            <v>5.0573421713606096E-4</v>
          </cell>
          <cell r="N24">
            <v>4.376952936767139E-4</v>
          </cell>
          <cell r="O24">
            <v>3.5369678858434959E-4</v>
          </cell>
          <cell r="P24">
            <v>3.2947980549611196E-4</v>
          </cell>
          <cell r="Q24">
            <v>3.0198671211800635E-4</v>
          </cell>
          <cell r="R24">
            <v>5.5966828219222416E-4</v>
          </cell>
          <cell r="S24">
            <v>7.5514032855371544E-4</v>
          </cell>
          <cell r="T24">
            <v>7.9138714124154304E-4</v>
          </cell>
          <cell r="U24">
            <v>8.4518069232039845E-4</v>
          </cell>
          <cell r="V24">
            <v>6.7244691697001787E-4</v>
          </cell>
          <cell r="W24">
            <v>4.539006753991636E-4</v>
          </cell>
          <cell r="X24">
            <v>4.6256896073565656E-4</v>
          </cell>
        </row>
        <row r="25">
          <cell r="C25">
            <v>3.2569410577578409E-2</v>
          </cell>
          <cell r="D25">
            <v>3.8130131245838764E-2</v>
          </cell>
          <cell r="E25">
            <v>3.1534927580424345E-2</v>
          </cell>
          <cell r="F25">
            <v>3.0374709935480144E-2</v>
          </cell>
          <cell r="G25">
            <v>2.7162085567553843E-2</v>
          </cell>
          <cell r="H25">
            <v>2.5479863412932544E-2</v>
          </cell>
          <cell r="I25">
            <v>2.4845350111731227E-2</v>
          </cell>
          <cell r="J25">
            <v>2.4932874130096649E-2</v>
          </cell>
          <cell r="K25">
            <v>2.0426006064326357E-2</v>
          </cell>
          <cell r="L25">
            <v>2.058059277501062E-2</v>
          </cell>
          <cell r="M25">
            <v>1.9383441980694766E-2</v>
          </cell>
          <cell r="N25">
            <v>2.1648699915142462E-2</v>
          </cell>
          <cell r="O25">
            <v>2.3461645703852136E-2</v>
          </cell>
          <cell r="P25">
            <v>3.3072023037818421E-2</v>
          </cell>
          <cell r="Q25">
            <v>3.3395282675215833E-2</v>
          </cell>
          <cell r="R25">
            <v>3.3616389478413777E-2</v>
          </cell>
          <cell r="S25">
            <v>3.565592077822867E-2</v>
          </cell>
          <cell r="T25">
            <v>3.6636154164418649E-2</v>
          </cell>
          <cell r="U25">
            <v>3.7896696067590385E-2</v>
          </cell>
          <cell r="V25">
            <v>4.1074777430781466E-2</v>
          </cell>
          <cell r="W25">
            <v>4.2867614616955776E-2</v>
          </cell>
          <cell r="X25">
            <v>4.3725973716843961E-2</v>
          </cell>
        </row>
        <row r="26">
          <cell r="C26">
            <v>3.2194960797086378E-2</v>
          </cell>
          <cell r="D26">
            <v>3.18546981564653E-2</v>
          </cell>
          <cell r="E26">
            <v>3.003437399600118E-2</v>
          </cell>
          <cell r="F26">
            <v>2.8250359303825998E-2</v>
          </cell>
          <cell r="G26">
            <v>2.4955215313578635E-2</v>
          </cell>
          <cell r="H26">
            <v>2.3312558382701548E-2</v>
          </cell>
          <cell r="I26">
            <v>2.2936613031656134E-2</v>
          </cell>
          <cell r="J26">
            <v>2.2290088998793044E-2</v>
          </cell>
          <cell r="K26">
            <v>2.1931416521850662E-2</v>
          </cell>
          <cell r="L26">
            <v>2.3071513884037435E-2</v>
          </cell>
          <cell r="M26">
            <v>2.4581939508218693E-2</v>
          </cell>
          <cell r="N26">
            <v>2.7429517729927775E-2</v>
          </cell>
          <cell r="O26">
            <v>2.9630026652383491E-2</v>
          </cell>
          <cell r="P26">
            <v>3.1624677314195257E-2</v>
          </cell>
          <cell r="Q26">
            <v>3.3173683891329721E-2</v>
          </cell>
          <cell r="R26">
            <v>3.461519021582031E-2</v>
          </cell>
          <cell r="S26">
            <v>3.8351123842859609E-2</v>
          </cell>
          <cell r="T26">
            <v>4.1484677609263498E-2</v>
          </cell>
          <cell r="U26">
            <v>3.2621578145673021E-2</v>
          </cell>
          <cell r="V26">
            <v>3.0852420783508871E-2</v>
          </cell>
          <cell r="W26">
            <v>2.7472092589693829E-2</v>
          </cell>
          <cell r="X26">
            <v>2.2970138534514847E-2</v>
          </cell>
        </row>
        <row r="27">
          <cell r="C27">
            <v>4.1961584109510286E-2</v>
          </cell>
          <cell r="D27">
            <v>4.490218509074758E-2</v>
          </cell>
          <cell r="E27">
            <v>4.9080578378528736E-2</v>
          </cell>
          <cell r="F27">
            <v>4.2616145402435621E-2</v>
          </cell>
          <cell r="G27">
            <v>4.354434045483864E-2</v>
          </cell>
          <cell r="H27">
            <v>4.9506581975952292E-2</v>
          </cell>
          <cell r="I27">
            <v>5.131120109001145E-2</v>
          </cell>
          <cell r="J27">
            <v>5.2941951844119838E-2</v>
          </cell>
          <cell r="K27">
            <v>4.5684920093417673E-2</v>
          </cell>
          <cell r="L27">
            <v>4.4746595707662776E-2</v>
          </cell>
          <cell r="M27">
            <v>4.4446289541807647E-2</v>
          </cell>
          <cell r="N27">
            <v>4.5637284500002803E-2</v>
          </cell>
          <cell r="O27">
            <v>3.7862673396210196E-2</v>
          </cell>
          <cell r="P27">
            <v>3.4296733405424974E-2</v>
          </cell>
          <cell r="Q27">
            <v>3.6452104384904961E-2</v>
          </cell>
          <cell r="R27">
            <v>3.8472295772052301E-2</v>
          </cell>
          <cell r="S27">
            <v>4.9409102165995158E-2</v>
          </cell>
          <cell r="T27">
            <v>5.464074090917935E-2</v>
          </cell>
          <cell r="U27">
            <v>5.8346976787563766E-2</v>
          </cell>
          <cell r="V27">
            <v>6.0601386287504826E-2</v>
          </cell>
          <cell r="W27">
            <v>6.156770514975083E-2</v>
          </cell>
          <cell r="X27">
            <v>6.2362052875455536E-2</v>
          </cell>
        </row>
        <row r="28">
          <cell r="C28">
            <v>2.1559317384630371E-2</v>
          </cell>
          <cell r="D28">
            <v>2.3349909321888913E-2</v>
          </cell>
          <cell r="E28">
            <v>2.2212028693455146E-2</v>
          </cell>
          <cell r="F28">
            <v>2.317377090833931E-2</v>
          </cell>
          <cell r="G28">
            <v>2.1497693076721325E-2</v>
          </cell>
          <cell r="H28">
            <v>2.1538876802742669E-2</v>
          </cell>
          <cell r="I28">
            <v>2.2579264284957767E-2</v>
          </cell>
          <cell r="J28">
            <v>2.2089112437902521E-2</v>
          </cell>
          <cell r="K28">
            <v>2.3224802229455777E-2</v>
          </cell>
          <cell r="L28">
            <v>2.1508329336071969E-2</v>
          </cell>
          <cell r="M28">
            <v>2.1247426061093821E-2</v>
          </cell>
          <cell r="N28">
            <v>2.202622415910474E-2</v>
          </cell>
          <cell r="O28">
            <v>2.0754750843010927E-2</v>
          </cell>
          <cell r="P28">
            <v>2.1363787665809437E-2</v>
          </cell>
          <cell r="Q28">
            <v>2.1669378217310589E-2</v>
          </cell>
          <cell r="R28">
            <v>1.9015651424272053E-2</v>
          </cell>
          <cell r="S28">
            <v>1.8590314537570672E-2</v>
          </cell>
          <cell r="T28">
            <v>1.8637303594652831E-2</v>
          </cell>
          <cell r="U28">
            <v>1.8012694849327555E-2</v>
          </cell>
          <cell r="V28">
            <v>1.7707935068595308E-2</v>
          </cell>
          <cell r="W28">
            <v>2.0070800882007054E-2</v>
          </cell>
          <cell r="X28">
            <v>2.0397865323040245E-2</v>
          </cell>
        </row>
        <row r="29">
          <cell r="C29">
            <v>2.2034069420099219E-2</v>
          </cell>
          <cell r="D29">
            <v>1.9038765838164266E-2</v>
          </cell>
          <cell r="E29">
            <v>1.5002079041124701E-2</v>
          </cell>
          <cell r="F29">
            <v>1.5118890551676522E-2</v>
          </cell>
          <cell r="G29">
            <v>1.4289420758687497E-2</v>
          </cell>
          <cell r="H29">
            <v>2.1099249108210802E-2</v>
          </cell>
          <cell r="I29">
            <v>1.9955008389923996E-2</v>
          </cell>
          <cell r="J29">
            <v>2.7306675780995989E-2</v>
          </cell>
          <cell r="K29">
            <v>2.7251332170042976E-2</v>
          </cell>
          <cell r="L29">
            <v>2.6458528561234596E-2</v>
          </cell>
          <cell r="M29">
            <v>2.6203899573427399E-2</v>
          </cell>
          <cell r="N29">
            <v>2.4771590305429123E-2</v>
          </cell>
          <cell r="O29">
            <v>2.6424555094450995E-2</v>
          </cell>
          <cell r="P29">
            <v>2.787659062742007E-2</v>
          </cell>
          <cell r="Q29">
            <v>2.800640765344627E-2</v>
          </cell>
          <cell r="R29">
            <v>2.804479003725812E-2</v>
          </cell>
          <cell r="S29">
            <v>3.1830142352784092E-2</v>
          </cell>
          <cell r="T29">
            <v>2.8960974074226504E-2</v>
          </cell>
          <cell r="U29">
            <v>2.8197561849021849E-2</v>
          </cell>
          <cell r="V29">
            <v>2.9020181089522454E-2</v>
          </cell>
          <cell r="W29">
            <v>3.0894340789578145E-2</v>
          </cell>
          <cell r="X29">
            <v>3.1184099360478151E-2</v>
          </cell>
        </row>
        <row r="30">
          <cell r="C30">
            <v>4.0020113350739761E-3</v>
          </cell>
          <cell r="D30">
            <v>7.2634594238330857E-3</v>
          </cell>
          <cell r="E30">
            <v>9.9523644712454368E-3</v>
          </cell>
          <cell r="F30">
            <v>8.9169976440405876E-3</v>
          </cell>
          <cell r="G30">
            <v>8.6030403561950172E-3</v>
          </cell>
          <cell r="H30">
            <v>7.6997261769841101E-3</v>
          </cell>
          <cell r="I30">
            <v>9.2375565459465823E-3</v>
          </cell>
          <cell r="J30">
            <v>8.8189079828868595E-3</v>
          </cell>
          <cell r="K30">
            <v>8.6299457486269937E-3</v>
          </cell>
          <cell r="L30">
            <v>8.452924716340772E-3</v>
          </cell>
          <cell r="M30">
            <v>8.428515697479412E-3</v>
          </cell>
          <cell r="N30">
            <v>8.6955595617733746E-3</v>
          </cell>
          <cell r="O30">
            <v>8.1374909053064798E-3</v>
          </cell>
          <cell r="P30">
            <v>8.4805993390939336E-3</v>
          </cell>
          <cell r="Q30">
            <v>8.7074742030827674E-3</v>
          </cell>
          <cell r="R30">
            <v>9.0435621928640006E-3</v>
          </cell>
          <cell r="S30">
            <v>8.2929301564624528E-3</v>
          </cell>
          <cell r="T30">
            <v>8.6273661965053407E-3</v>
          </cell>
          <cell r="U30">
            <v>9.4034156961965449E-3</v>
          </cell>
          <cell r="V30">
            <v>9.8949846921463601E-3</v>
          </cell>
          <cell r="W30">
            <v>9.4851263798355918E-3</v>
          </cell>
          <cell r="X30">
            <v>9.6408675635923265E-3</v>
          </cell>
        </row>
        <row r="31">
          <cell r="C31">
            <v>5.6386409078481069E-3</v>
          </cell>
          <cell r="D31">
            <v>4.7941452443369201E-3</v>
          </cell>
          <cell r="E31">
            <v>4.563281925403089E-3</v>
          </cell>
          <cell r="F31">
            <v>3.6353007694041673E-3</v>
          </cell>
          <cell r="G31">
            <v>4.1277988666423094E-3</v>
          </cell>
          <cell r="H31">
            <v>3.5116741954815795E-3</v>
          </cell>
          <cell r="I31">
            <v>3.9025664708999389E-3</v>
          </cell>
          <cell r="J31">
            <v>4.3262065252155091E-3</v>
          </cell>
          <cell r="K31">
            <v>3.4936282246334632E-3</v>
          </cell>
          <cell r="L31">
            <v>3.2331320242776919E-3</v>
          </cell>
          <cell r="M31">
            <v>3.4420331418292781E-3</v>
          </cell>
          <cell r="N31">
            <v>3.8807903619872582E-3</v>
          </cell>
          <cell r="O31">
            <v>4.7782287150835946E-3</v>
          </cell>
          <cell r="P31">
            <v>4.3639771793747058E-3</v>
          </cell>
          <cell r="Q31">
            <v>3.8947279227426806E-3</v>
          </cell>
          <cell r="R31">
            <v>3.9766611833712568E-3</v>
          </cell>
          <cell r="S31">
            <v>3.9512922041158097E-3</v>
          </cell>
          <cell r="T31">
            <v>3.8319690122999872E-3</v>
          </cell>
          <cell r="U31">
            <v>3.6921397525222326E-3</v>
          </cell>
          <cell r="V31">
            <v>3.2309243892292279E-3</v>
          </cell>
          <cell r="W31">
            <v>3.3606495155108652E-3</v>
          </cell>
          <cell r="X31">
            <v>3.4360050006343522E-3</v>
          </cell>
        </row>
        <row r="32">
          <cell r="C32">
            <v>8.8851962756589187E-2</v>
          </cell>
          <cell r="D32">
            <v>8.3946408384683674E-2</v>
          </cell>
          <cell r="E32">
            <v>9.4620111328786435E-2</v>
          </cell>
          <cell r="F32">
            <v>0.10749789724687694</v>
          </cell>
          <cell r="G32">
            <v>0.11155507824732336</v>
          </cell>
          <cell r="H32">
            <v>0.1118863702166365</v>
          </cell>
          <cell r="I32">
            <v>0.10761019267437683</v>
          </cell>
          <cell r="J32">
            <v>0.10208701366249259</v>
          </cell>
          <cell r="K32">
            <v>9.7843652293432559E-2</v>
          </cell>
          <cell r="L32">
            <v>0.11239087857062705</v>
          </cell>
          <cell r="M32">
            <v>0.10995964067305238</v>
          </cell>
          <cell r="N32">
            <v>0.10714639470470998</v>
          </cell>
          <cell r="O32">
            <v>0.10292347185665844</v>
          </cell>
          <cell r="P32">
            <v>9.719336490753154E-2</v>
          </cell>
          <cell r="Q32">
            <v>0.10195081459329598</v>
          </cell>
          <cell r="R32">
            <v>9.391214987797393E-2</v>
          </cell>
          <cell r="S32">
            <v>9.8542140773176384E-2</v>
          </cell>
          <cell r="T32">
            <v>0.10144290710458394</v>
          </cell>
          <cell r="U32">
            <v>0.10522739712921907</v>
          </cell>
          <cell r="V32">
            <v>0.1099053252096083</v>
          </cell>
          <cell r="W32">
            <v>0.12074996320718034</v>
          </cell>
          <cell r="X32">
            <v>0.12286101541902515</v>
          </cell>
        </row>
        <row r="33">
          <cell r="C33">
            <v>2.7662304416467824E-2</v>
          </cell>
          <cell r="D33">
            <v>3.2270667925900873E-2</v>
          </cell>
          <cell r="E33">
            <v>3.3579369082983229E-2</v>
          </cell>
          <cell r="F33">
            <v>2.7131255442659197E-2</v>
          </cell>
          <cell r="G33">
            <v>2.0897994163124302E-2</v>
          </cell>
          <cell r="H33">
            <v>1.6653678142711393E-2</v>
          </cell>
          <cell r="I33">
            <v>1.4566334782369733E-2</v>
          </cell>
          <cell r="J33">
            <v>2.3707192184166198E-2</v>
          </cell>
          <cell r="K33">
            <v>2.0842110771429848E-2</v>
          </cell>
          <cell r="L33">
            <v>2.0761351757086752E-2</v>
          </cell>
          <cell r="M33">
            <v>2.3182520502144879E-2</v>
          </cell>
          <cell r="N33">
            <v>2.464506583665959E-2</v>
          </cell>
          <cell r="O33">
            <v>2.5403366445179518E-2</v>
          </cell>
          <cell r="P33">
            <v>1.8685745138920924E-2</v>
          </cell>
          <cell r="Q33">
            <v>1.1723986400655752E-2</v>
          </cell>
          <cell r="R33">
            <v>1.4017457846484935E-2</v>
          </cell>
          <cell r="S33">
            <v>1.7361754131236026E-2</v>
          </cell>
          <cell r="T33">
            <v>1.5806401793686656E-2</v>
          </cell>
          <cell r="U33">
            <v>1.7269989985981199E-2</v>
          </cell>
          <cell r="V33">
            <v>1.4530137970060125E-2</v>
          </cell>
          <cell r="W33">
            <v>1.3724262785856641E-2</v>
          </cell>
          <cell r="X33">
            <v>1.4014549202356768E-2</v>
          </cell>
        </row>
        <row r="34">
          <cell r="C34">
            <v>5.148742327829163E-2</v>
          </cell>
          <cell r="D34">
            <v>5.0936985616744951E-2</v>
          </cell>
          <cell r="E34">
            <v>4.8109885906912911E-2</v>
          </cell>
          <cell r="F34">
            <v>4.5335181697667468E-2</v>
          </cell>
          <cell r="G34">
            <v>4.0098591127465957E-2</v>
          </cell>
          <cell r="H34">
            <v>3.7481186363127347E-2</v>
          </cell>
          <cell r="I34">
            <v>3.682352289593685E-2</v>
          </cell>
          <cell r="J34">
            <v>3.5708237469338211E-2</v>
          </cell>
          <cell r="K34">
            <v>3.5108329632917094E-2</v>
          </cell>
          <cell r="L34">
            <v>3.4633924175790171E-2</v>
          </cell>
          <cell r="M34">
            <v>3.7097082680621819E-2</v>
          </cell>
          <cell r="N34">
            <v>4.1601175662205579E-2</v>
          </cell>
          <cell r="O34">
            <v>4.5060969612040605E-2</v>
          </cell>
          <cell r="P34">
            <v>4.8201801365571076E-2</v>
          </cell>
          <cell r="Q34">
            <v>5.082992822508401E-2</v>
          </cell>
          <cell r="R34">
            <v>5.3292210977038477E-2</v>
          </cell>
          <cell r="S34">
            <v>5.9340177474991422E-2</v>
          </cell>
          <cell r="T34">
            <v>6.4560038313615634E-2</v>
          </cell>
          <cell r="U34">
            <v>5.2258962043026019E-2</v>
          </cell>
          <cell r="V34">
            <v>4.7117574244389879E-2</v>
          </cell>
          <cell r="W34">
            <v>3.7156048378017115E-2</v>
          </cell>
          <cell r="X34">
            <v>2.5369377250862937E-2</v>
          </cell>
        </row>
        <row r="35">
          <cell r="C35">
            <v>8.528308132395726E-2</v>
          </cell>
          <cell r="D35">
            <v>5.4053582680016581E-2</v>
          </cell>
          <cell r="E35">
            <v>7.619443438500835E-2</v>
          </cell>
          <cell r="F35">
            <v>9.525313933103266E-2</v>
          </cell>
          <cell r="G35">
            <v>0.10502333822620832</v>
          </cell>
          <cell r="H35">
            <v>0.11768657657128244</v>
          </cell>
          <cell r="I35">
            <v>0.13502306646123094</v>
          </cell>
          <cell r="J35">
            <v>0.14985760619841676</v>
          </cell>
          <cell r="K35">
            <v>0.1797228681303642</v>
          </cell>
          <cell r="L35">
            <v>0.18010371514780871</v>
          </cell>
          <cell r="M35">
            <v>0.18368176294463581</v>
          </cell>
          <cell r="N35">
            <v>0.16028331906793655</v>
          </cell>
          <cell r="O35">
            <v>0.16814776278704952</v>
          </cell>
          <cell r="P35">
            <v>0.16375228443320247</v>
          </cell>
          <cell r="Q35">
            <v>0.15729607209847951</v>
          </cell>
          <cell r="R35">
            <v>0.14883388723367122</v>
          </cell>
          <cell r="S35">
            <v>0.15560579973205749</v>
          </cell>
          <cell r="T35">
            <v>0.12868469038450026</v>
          </cell>
          <cell r="U35">
            <v>0.1321410150316106</v>
          </cell>
          <cell r="V35">
            <v>0.13466703767421706</v>
          </cell>
          <cell r="W35">
            <v>0.1315160917712071</v>
          </cell>
          <cell r="X35">
            <v>0.13479802865557494</v>
          </cell>
        </row>
      </sheetData>
      <sheetData sheetId="41">
        <row r="5">
          <cell r="C5">
            <v>1.4327057965146356E-2</v>
          </cell>
          <cell r="D5">
            <v>1.4570908307928425E-2</v>
          </cell>
          <cell r="E5">
            <v>1.2951794242504679E-2</v>
          </cell>
          <cell r="F5">
            <v>1.2299575482515087E-2</v>
          </cell>
          <cell r="G5">
            <v>1.6041045977092383E-2</v>
          </cell>
          <cell r="H5">
            <v>2.0844854308628362E-2</v>
          </cell>
          <cell r="I5">
            <v>2.1896282045327793E-2</v>
          </cell>
          <cell r="J5">
            <v>1.5696232637482425E-2</v>
          </cell>
          <cell r="K5">
            <v>8.9879703244430866E-3</v>
          </cell>
          <cell r="L5">
            <v>1.1961618776780788E-2</v>
          </cell>
          <cell r="M5">
            <v>1.3904612234278127E-2</v>
          </cell>
          <cell r="N5">
            <v>1.4055267918316808E-2</v>
          </cell>
          <cell r="O5">
            <v>1.4322270573262966E-2</v>
          </cell>
          <cell r="P5">
            <v>1.3591615015611942E-2</v>
          </cell>
          <cell r="Q5">
            <v>1.2843980231882358E-2</v>
          </cell>
          <cell r="R5">
            <v>1.2920899355955313E-2</v>
          </cell>
          <cell r="S5">
            <v>8.8692561007478049E-3</v>
          </cell>
          <cell r="T5">
            <v>3.9012321228178545E-3</v>
          </cell>
          <cell r="U5">
            <v>7.0981474825548329E-3</v>
          </cell>
          <cell r="V5">
            <v>1.0560127142967314E-2</v>
          </cell>
          <cell r="W5">
            <v>1.2120743252206096E-2</v>
          </cell>
          <cell r="X5">
            <v>1.2005675830161358E-2</v>
          </cell>
        </row>
        <row r="6">
          <cell r="C6">
            <v>4.4534886756090575E-2</v>
          </cell>
          <cell r="D6">
            <v>4.2147450346898721E-2</v>
          </cell>
          <cell r="E6">
            <v>4.7568968827066703E-2</v>
          </cell>
          <cell r="F6">
            <v>4.2285990031867289E-2</v>
          </cell>
          <cell r="G6">
            <v>3.5595731358711524E-2</v>
          </cell>
          <cell r="H6">
            <v>3.3665209775948987E-2</v>
          </cell>
          <cell r="I6">
            <v>3.1617629339276511E-2</v>
          </cell>
          <cell r="J6">
            <v>2.8083805669754186E-2</v>
          </cell>
          <cell r="K6">
            <v>2.9137441982451044E-2</v>
          </cell>
          <cell r="L6">
            <v>2.6502558696081965E-2</v>
          </cell>
          <cell r="M6">
            <v>1.9203360937754262E-2</v>
          </cell>
          <cell r="N6">
            <v>1.9677883843014384E-2</v>
          </cell>
          <cell r="O6">
            <v>1.9595932038881363E-2</v>
          </cell>
          <cell r="P6">
            <v>1.8141072229162843E-2</v>
          </cell>
          <cell r="Q6">
            <v>1.6681974221478685E-2</v>
          </cell>
          <cell r="R6">
            <v>1.6320486765994364E-2</v>
          </cell>
          <cell r="S6">
            <v>1.7733143336932811E-2</v>
          </cell>
          <cell r="T6">
            <v>2.1468041885050654E-2</v>
          </cell>
          <cell r="U6">
            <v>2.5625565746754522E-2</v>
          </cell>
          <cell r="V6">
            <v>2.6344356755352804E-2</v>
          </cell>
          <cell r="W6">
            <v>2.7478311500286047E-2</v>
          </cell>
          <cell r="X6">
            <v>2.7223790917644555E-2</v>
          </cell>
        </row>
        <row r="7">
          <cell r="C7">
            <v>4.0989035482243375E-3</v>
          </cell>
          <cell r="D7">
            <v>4.1860004670107188E-3</v>
          </cell>
          <cell r="E7">
            <v>3.6617387395860741E-3</v>
          </cell>
          <cell r="F7">
            <v>4.5184659306871239E-3</v>
          </cell>
          <cell r="G7">
            <v>4.9711903615249206E-3</v>
          </cell>
          <cell r="H7">
            <v>5.5169228075278636E-3</v>
          </cell>
          <cell r="I7">
            <v>5.2280796356541917E-3</v>
          </cell>
          <cell r="J7">
            <v>5.1682099581848518E-3</v>
          </cell>
          <cell r="K7">
            <v>5.8723471686477928E-3</v>
          </cell>
          <cell r="L7">
            <v>6.9673064280605925E-3</v>
          </cell>
          <cell r="M7">
            <v>6.7737579675520793E-3</v>
          </cell>
          <cell r="N7">
            <v>7.1276661464684541E-3</v>
          </cell>
          <cell r="O7">
            <v>8.1673221184386992E-3</v>
          </cell>
          <cell r="P7">
            <v>7.4266377963047329E-3</v>
          </cell>
          <cell r="Q7">
            <v>6.72281688881391E-3</v>
          </cell>
          <cell r="R7">
            <v>7.1631061393588888E-3</v>
          </cell>
          <cell r="S7">
            <v>8.3848170857839417E-3</v>
          </cell>
          <cell r="T7">
            <v>9.4558857593567153E-3</v>
          </cell>
          <cell r="U7">
            <v>9.9137773650359463E-3</v>
          </cell>
          <cell r="V7">
            <v>1.0623079576796764E-2</v>
          </cell>
          <cell r="W7">
            <v>1.1509854875916742E-2</v>
          </cell>
          <cell r="X7">
            <v>1.1863213382585575E-2</v>
          </cell>
        </row>
        <row r="8">
          <cell r="C8">
            <v>3.9003465795763364E-3</v>
          </cell>
          <cell r="D8">
            <v>5.3722318211979377E-3</v>
          </cell>
          <cell r="E8">
            <v>6.1380205111653107E-3</v>
          </cell>
          <cell r="F8">
            <v>6.072665159150596E-3</v>
          </cell>
          <cell r="G8">
            <v>7.5816205049907713E-3</v>
          </cell>
          <cell r="H8">
            <v>7.4366800755191207E-3</v>
          </cell>
          <cell r="I8">
            <v>7.2700019917192483E-3</v>
          </cell>
          <cell r="J8">
            <v>5.7454043522968592E-3</v>
          </cell>
          <cell r="K8">
            <v>5.7202298000198874E-3</v>
          </cell>
          <cell r="L8">
            <v>5.0182377890916358E-3</v>
          </cell>
          <cell r="M8">
            <v>3.4525970112303577E-3</v>
          </cell>
          <cell r="N8">
            <v>2.8853027668955481E-3</v>
          </cell>
          <cell r="O8">
            <v>3.3714997060179468E-3</v>
          </cell>
          <cell r="P8">
            <v>3.5252742398209883E-3</v>
          </cell>
          <cell r="Q8">
            <v>3.6108321818333743E-3</v>
          </cell>
          <cell r="R8">
            <v>4.2253654846492097E-3</v>
          </cell>
          <cell r="S8">
            <v>4.9197667796199327E-3</v>
          </cell>
          <cell r="T8">
            <v>6.2851653225898868E-3</v>
          </cell>
          <cell r="U8">
            <v>7.252171982006143E-3</v>
          </cell>
          <cell r="V8">
            <v>7.1886767659937022E-3</v>
          </cell>
          <cell r="W8">
            <v>7.9879054203063089E-3</v>
          </cell>
          <cell r="X8">
            <v>7.8417113999955431E-3</v>
          </cell>
        </row>
        <row r="9">
          <cell r="C9">
            <v>1.2635524948565499E-3</v>
          </cell>
          <cell r="D9">
            <v>1.3756001716352044E-3</v>
          </cell>
          <cell r="E9">
            <v>1.1699388571090224E-3</v>
          </cell>
          <cell r="F9">
            <v>1.062595103751972E-3</v>
          </cell>
          <cell r="G9">
            <v>1.1972295258792763E-3</v>
          </cell>
          <cell r="H9">
            <v>1.3390643560987226E-3</v>
          </cell>
          <cell r="I9">
            <v>1.5409508735388334E-3</v>
          </cell>
          <cell r="J9">
            <v>1.4879092749881162E-3</v>
          </cell>
          <cell r="K9">
            <v>1.4826513098297378E-3</v>
          </cell>
          <cell r="L9">
            <v>1.2375994389864726E-3</v>
          </cell>
          <cell r="M9">
            <v>1.4451690416097723E-3</v>
          </cell>
          <cell r="N9">
            <v>1.5645889036388571E-3</v>
          </cell>
          <cell r="O9">
            <v>1.1652979149550358E-3</v>
          </cell>
          <cell r="P9">
            <v>1.1007058514568996E-3</v>
          </cell>
          <cell r="Q9">
            <v>1.0200715873737855E-3</v>
          </cell>
          <cell r="R9">
            <v>1.100765953683707E-3</v>
          </cell>
          <cell r="S9">
            <v>1.1212862031028945E-3</v>
          </cell>
          <cell r="T9">
            <v>1.8900023341831705E-3</v>
          </cell>
          <cell r="U9">
            <v>1.8229962484613872E-3</v>
          </cell>
          <cell r="V9">
            <v>1.8931376052815918E-3</v>
          </cell>
          <cell r="W9">
            <v>1.8712094286714674E-3</v>
          </cell>
          <cell r="X9">
            <v>1.8635312271359508E-3</v>
          </cell>
        </row>
        <row r="10">
          <cell r="C10">
            <v>1.610819402879073E-2</v>
          </cell>
          <cell r="D10">
            <v>1.829515221665489E-2</v>
          </cell>
          <cell r="E10">
            <v>1.7867911746451363E-2</v>
          </cell>
          <cell r="F10">
            <v>1.8481362304137685E-2</v>
          </cell>
          <cell r="G10">
            <v>1.8012975523607932E-2</v>
          </cell>
          <cell r="H10">
            <v>1.800606914526871E-2</v>
          </cell>
          <cell r="I10">
            <v>1.5812907509928621E-2</v>
          </cell>
          <cell r="J10">
            <v>1.4874651494368967E-2</v>
          </cell>
          <cell r="K10">
            <v>1.6344131863637146E-2</v>
          </cell>
          <cell r="L10">
            <v>1.8881083074281383E-2</v>
          </cell>
          <cell r="M10">
            <v>1.8598285024190964E-2</v>
          </cell>
          <cell r="N10">
            <v>1.9021369401624803E-2</v>
          </cell>
          <cell r="O10">
            <v>1.9418055032691943E-2</v>
          </cell>
          <cell r="P10">
            <v>1.8826196569312718E-2</v>
          </cell>
          <cell r="Q10">
            <v>1.8075422683433099E-2</v>
          </cell>
          <cell r="R10">
            <v>1.8452341781404098E-2</v>
          </cell>
          <cell r="S10">
            <v>2.0826542340599635E-2</v>
          </cell>
          <cell r="T10">
            <v>2.3296542386666105E-2</v>
          </cell>
          <cell r="U10">
            <v>2.4282709092101035E-2</v>
          </cell>
          <cell r="V10">
            <v>2.5921639402236085E-2</v>
          </cell>
          <cell r="W10">
            <v>2.8021417355313185E-2</v>
          </cell>
          <cell r="X10">
            <v>2.7677482140969684E-2</v>
          </cell>
        </row>
        <row r="11">
          <cell r="C11">
            <v>1.4531547569803759E-2</v>
          </cell>
          <cell r="D11">
            <v>1.4125358311503418E-2</v>
          </cell>
          <cell r="E11">
            <v>1.2673112093659912E-2</v>
          </cell>
          <cell r="F11">
            <v>1.6055562437235986E-2</v>
          </cell>
          <cell r="G11">
            <v>1.2954226663831997E-2</v>
          </cell>
          <cell r="H11">
            <v>1.1381925495904254E-2</v>
          </cell>
          <cell r="I11">
            <v>1.1820862646456813E-2</v>
          </cell>
          <cell r="J11">
            <v>1.2633254819032972E-2</v>
          </cell>
          <cell r="K11">
            <v>1.2303780851422469E-2</v>
          </cell>
          <cell r="L11">
            <v>1.0670980283612103E-2</v>
          </cell>
          <cell r="M11">
            <v>1.420748396914423E-2</v>
          </cell>
          <cell r="N11">
            <v>1.2810259870132802E-2</v>
          </cell>
          <cell r="O11">
            <v>1.0633073317993428E-2</v>
          </cell>
          <cell r="P11">
            <v>7.9064462138720912E-3</v>
          </cell>
          <cell r="Q11">
            <v>6.4582064619865898E-3</v>
          </cell>
          <cell r="R11">
            <v>5.525168446489561E-3</v>
          </cell>
          <cell r="S11">
            <v>6.0834807962295324E-3</v>
          </cell>
          <cell r="T11">
            <v>4.8073817841062126E-3</v>
          </cell>
          <cell r="U11">
            <v>4.6351666259322154E-3</v>
          </cell>
          <cell r="V11">
            <v>4.5668421390591719E-3</v>
          </cell>
          <cell r="W11">
            <v>6.2185958019955736E-3</v>
          </cell>
          <cell r="X11">
            <v>6.1559870170856575E-3</v>
          </cell>
        </row>
        <row r="12">
          <cell r="C12">
            <v>1.9667133693256175E-3</v>
          </cell>
          <cell r="D12">
            <v>2.4233061437423228E-3</v>
          </cell>
          <cell r="E12">
            <v>2.3887339918126581E-3</v>
          </cell>
          <cell r="F12">
            <v>2.4832320580875089E-3</v>
          </cell>
          <cell r="G12">
            <v>2.591041397066425E-3</v>
          </cell>
          <cell r="H12">
            <v>3.5016484287537365E-3</v>
          </cell>
          <cell r="I12">
            <v>2.576539026158097E-3</v>
          </cell>
          <cell r="J12">
            <v>2.0236872889466202E-3</v>
          </cell>
          <cell r="K12">
            <v>1.8398767508155027E-3</v>
          </cell>
          <cell r="L12">
            <v>1.7462492058540491E-3</v>
          </cell>
          <cell r="M12">
            <v>1.3475957308295421E-3</v>
          </cell>
          <cell r="N12">
            <v>1.3675275798479031E-3</v>
          </cell>
          <cell r="O12">
            <v>1.3471195315826368E-3</v>
          </cell>
          <cell r="P12">
            <v>1.2345734237549325E-3</v>
          </cell>
          <cell r="Q12">
            <v>1.1264079566215145E-3</v>
          </cell>
          <cell r="R12">
            <v>1.4018413485045252E-3</v>
          </cell>
          <cell r="S12">
            <v>1.8446209210623019E-3</v>
          </cell>
          <cell r="T12">
            <v>2.3276913541025804E-3</v>
          </cell>
          <cell r="U12">
            <v>2.2092795665738223E-3</v>
          </cell>
          <cell r="V12">
            <v>2.1463814816406143E-3</v>
          </cell>
          <cell r="W12">
            <v>2.3343962580633362E-3</v>
          </cell>
          <cell r="X12">
            <v>2.3059483276166833E-3</v>
          </cell>
        </row>
        <row r="13">
          <cell r="C13">
            <v>1.162759651577315E-2</v>
          </cell>
          <cell r="D13">
            <v>9.4888372093418598E-3</v>
          </cell>
          <cell r="E13">
            <v>9.6168960295049087E-3</v>
          </cell>
          <cell r="F13">
            <v>8.5328958547379197E-3</v>
          </cell>
          <cell r="G13">
            <v>7.1765393567992594E-3</v>
          </cell>
          <cell r="H13">
            <v>6.2727297029999338E-3</v>
          </cell>
          <cell r="I13">
            <v>1.2783809567154771E-2</v>
          </cell>
          <cell r="J13">
            <v>1.1674669873090808E-2</v>
          </cell>
          <cell r="K13">
            <v>1.277751006711801E-2</v>
          </cell>
          <cell r="L13">
            <v>1.0866057512291546E-2</v>
          </cell>
          <cell r="M13">
            <v>1.0689328695430699E-2</v>
          </cell>
          <cell r="N13">
            <v>1.4682736488195576E-2</v>
          </cell>
          <cell r="O13">
            <v>1.498973099326035E-2</v>
          </cell>
          <cell r="P13">
            <v>1.2411337152478746E-2</v>
          </cell>
          <cell r="Q13">
            <v>1.0086253533431946E-2</v>
          </cell>
          <cell r="R13">
            <v>8.5534559672969922E-3</v>
          </cell>
          <cell r="S13">
            <v>8.1086099402261375E-3</v>
          </cell>
          <cell r="T13">
            <v>8.6457891375948358E-3</v>
          </cell>
          <cell r="U13">
            <v>8.5896613574678905E-3</v>
          </cell>
          <cell r="V13">
            <v>9.7630857785562051E-3</v>
          </cell>
          <cell r="W13">
            <v>1.221842460846736E-2</v>
          </cell>
          <cell r="X13">
            <v>1.2078171018216337E-2</v>
          </cell>
        </row>
        <row r="14">
          <cell r="C14">
            <v>7.6640093394021641E-2</v>
          </cell>
          <cell r="D14">
            <v>7.5449960512153844E-2</v>
          </cell>
          <cell r="E14">
            <v>6.8629584105307978E-2</v>
          </cell>
          <cell r="F14">
            <v>6.6674073187514671E-2</v>
          </cell>
          <cell r="G14">
            <v>7.5862103283868859E-2</v>
          </cell>
          <cell r="H14">
            <v>0.10635174219098827</v>
          </cell>
          <cell r="I14">
            <v>0.1028911758489876</v>
          </cell>
          <cell r="J14">
            <v>0.1044648678500521</v>
          </cell>
          <cell r="K14">
            <v>9.6879087327246094E-2</v>
          </cell>
          <cell r="L14">
            <v>9.8718319076973204E-2</v>
          </cell>
          <cell r="M14">
            <v>0.10632842630306237</v>
          </cell>
          <cell r="N14">
            <v>0.12265733175707311</v>
          </cell>
          <cell r="O14">
            <v>0.10672600490482441</v>
          </cell>
          <cell r="P14">
            <v>8.4750792546070791E-2</v>
          </cell>
          <cell r="Q14">
            <v>9.9793780473561383E-2</v>
          </cell>
          <cell r="R14">
            <v>9.0057680929000405E-2</v>
          </cell>
          <cell r="S14">
            <v>8.0405575602342808E-2</v>
          </cell>
          <cell r="T14">
            <v>6.8347103600872566E-2</v>
          </cell>
          <cell r="U14">
            <v>7.6055753068049736E-2</v>
          </cell>
          <cell r="V14">
            <v>7.8667011064274608E-2</v>
          </cell>
          <cell r="W14">
            <v>0.10949071096734757</v>
          </cell>
          <cell r="X14">
            <v>0.10860773497051106</v>
          </cell>
        </row>
        <row r="15">
          <cell r="C15">
            <v>0.35479677621921157</v>
          </cell>
          <cell r="D15">
            <v>0.33104018948869185</v>
          </cell>
          <cell r="E15">
            <v>0.25586436332724322</v>
          </cell>
          <cell r="F15">
            <v>0.24575605426197428</v>
          </cell>
          <cell r="G15">
            <v>0.22389934126454969</v>
          </cell>
          <cell r="H15">
            <v>0.23029933468442357</v>
          </cell>
          <cell r="I15">
            <v>0.20654352773255361</v>
          </cell>
          <cell r="J15">
            <v>0.19837077278871568</v>
          </cell>
          <cell r="K15">
            <v>0.2120813969988411</v>
          </cell>
          <cell r="L15">
            <v>0.20660668200420368</v>
          </cell>
          <cell r="M15">
            <v>0.23049185725069132</v>
          </cell>
          <cell r="N15">
            <v>0.20893491623437541</v>
          </cell>
          <cell r="O15">
            <v>0.21563812019830053</v>
          </cell>
          <cell r="P15">
            <v>0.22751504641368589</v>
          </cell>
          <cell r="Q15">
            <v>0.23519581400065903</v>
          </cell>
          <cell r="R15">
            <v>0.2269448905443231</v>
          </cell>
          <cell r="S15">
            <v>0.21141961778744131</v>
          </cell>
          <cell r="T15">
            <v>0.17876300889726007</v>
          </cell>
          <cell r="U15">
            <v>0.13055394823399491</v>
          </cell>
          <cell r="V15">
            <v>8.4222710507303025E-2</v>
          </cell>
          <cell r="W15">
            <v>0.1061272279456109</v>
          </cell>
          <cell r="X15">
            <v>0.10473313646459381</v>
          </cell>
        </row>
        <row r="16">
          <cell r="C16">
            <v>1.8709942241610961E-2</v>
          </cell>
          <cell r="D16">
            <v>2.0813968981683938E-2</v>
          </cell>
          <cell r="E16">
            <v>2.2497032759503103E-2</v>
          </cell>
          <cell r="F16">
            <v>2.5024676690029668E-2</v>
          </cell>
          <cell r="G16">
            <v>2.3081054937440483E-2</v>
          </cell>
          <cell r="H16">
            <v>2.1988751942983685E-2</v>
          </cell>
          <cell r="I16">
            <v>1.7699981033585784E-2</v>
          </cell>
          <cell r="J16">
            <v>1.5333925475195975E-2</v>
          </cell>
          <cell r="K16">
            <v>1.5495915424848246E-2</v>
          </cell>
          <cell r="L16">
            <v>1.5227134258430345E-2</v>
          </cell>
          <cell r="M16">
            <v>1.4621712898747332E-2</v>
          </cell>
          <cell r="N16">
            <v>1.5375983887637871E-2</v>
          </cell>
          <cell r="O16">
            <v>1.7625439838100429E-2</v>
          </cell>
          <cell r="P16">
            <v>1.5991174305435077E-2</v>
          </cell>
          <cell r="Q16">
            <v>1.4443244918797117E-2</v>
          </cell>
          <cell r="R16">
            <v>1.3817879730850739E-2</v>
          </cell>
          <cell r="S16">
            <v>1.5497005199842815E-2</v>
          </cell>
          <cell r="T16">
            <v>1.7300491464888299E-2</v>
          </cell>
          <cell r="U16">
            <v>1.7964626972886678E-2</v>
          </cell>
          <cell r="V16">
            <v>1.7440460506164008E-2</v>
          </cell>
          <cell r="W16">
            <v>1.9584173339404008E-2</v>
          </cell>
          <cell r="X16">
            <v>1.9257615216312477E-2</v>
          </cell>
        </row>
        <row r="17">
          <cell r="C17">
            <v>1.3551357192353217E-2</v>
          </cell>
          <cell r="D17">
            <v>1.6221927241009518E-2</v>
          </cell>
          <cell r="E17">
            <v>1.6515613403310928E-2</v>
          </cell>
          <cell r="F17">
            <v>1.7593570230034966E-2</v>
          </cell>
          <cell r="G17">
            <v>1.5865354591255661E-2</v>
          </cell>
          <cell r="H17">
            <v>1.4794091082130416E-2</v>
          </cell>
          <cell r="I17">
            <v>1.2169883789076059E-2</v>
          </cell>
          <cell r="J17">
            <v>1.0786736153739934E-2</v>
          </cell>
          <cell r="K17">
            <v>1.1145252778381128E-2</v>
          </cell>
          <cell r="L17">
            <v>1.2172580262048252E-2</v>
          </cell>
          <cell r="M17">
            <v>1.0990188545342401E-2</v>
          </cell>
          <cell r="N17">
            <v>1.092670721476708E-2</v>
          </cell>
          <cell r="O17">
            <v>1.0913141130767587E-2</v>
          </cell>
          <cell r="P17">
            <v>1.1500716807180846E-2</v>
          </cell>
          <cell r="Q17">
            <v>1.1848383686599446E-2</v>
          </cell>
          <cell r="R17">
            <v>1.3624667466226677E-2</v>
          </cell>
          <cell r="S17">
            <v>1.5434134396722721E-2</v>
          </cell>
          <cell r="T17">
            <v>1.7286754892754906E-2</v>
          </cell>
          <cell r="U17">
            <v>1.8045456597564836E-2</v>
          </cell>
          <cell r="V17">
            <v>1.9442531303817505E-2</v>
          </cell>
          <cell r="W17">
            <v>2.1013942372931093E-2</v>
          </cell>
          <cell r="X17">
            <v>2.0658540063704236E-2</v>
          </cell>
        </row>
        <row r="18">
          <cell r="C18">
            <v>4.6659383948197976E-4</v>
          </cell>
          <cell r="D18">
            <v>7.1488389065947069E-4</v>
          </cell>
          <cell r="E18">
            <v>1.0989311166828728E-3</v>
          </cell>
          <cell r="F18">
            <v>1.3836175998649511E-3</v>
          </cell>
          <cell r="G18">
            <v>1.23327380617739E-3</v>
          </cell>
          <cell r="H18">
            <v>6.1448676436024938E-4</v>
          </cell>
          <cell r="I18">
            <v>5.6034397079638592E-4</v>
          </cell>
          <cell r="J18">
            <v>4.6559192606958854E-4</v>
          </cell>
          <cell r="K18">
            <v>6.7320718506813399E-4</v>
          </cell>
          <cell r="L18">
            <v>5.2402641013282432E-4</v>
          </cell>
          <cell r="M18">
            <v>4.2413567985158135E-4</v>
          </cell>
          <cell r="N18">
            <v>3.7834115019907846E-4</v>
          </cell>
          <cell r="O18">
            <v>4.6823087421191811E-4</v>
          </cell>
          <cell r="P18">
            <v>4.5384300032080696E-4</v>
          </cell>
          <cell r="Q18">
            <v>3.9991561182031889E-4</v>
          </cell>
          <cell r="R18">
            <v>4.1416454371109184E-4</v>
          </cell>
          <cell r="S18">
            <v>6.1127328666680841E-4</v>
          </cell>
          <cell r="T18">
            <v>1.1468399322823654E-3</v>
          </cell>
          <cell r="U18">
            <v>1.4401952543132465E-3</v>
          </cell>
          <cell r="V18">
            <v>1.7832407472650681E-3</v>
          </cell>
          <cell r="W18">
            <v>2.1758989269587614E-3</v>
          </cell>
          <cell r="X18">
            <v>1.9475855457840861E-3</v>
          </cell>
        </row>
        <row r="19">
          <cell r="C19">
            <v>1.029899803293906E-2</v>
          </cell>
          <cell r="D19">
            <v>1.0121010946142917E-2</v>
          </cell>
          <cell r="E19">
            <v>9.2060547009138495E-3</v>
          </cell>
          <cell r="F19">
            <v>4.929806647901303E-3</v>
          </cell>
          <cell r="G19">
            <v>3.8864099035954029E-3</v>
          </cell>
          <cell r="H19">
            <v>6.9281820261490462E-3</v>
          </cell>
          <cell r="I19">
            <v>8.4680181400777974E-3</v>
          </cell>
          <cell r="J19">
            <v>1.0065902534029539E-2</v>
          </cell>
          <cell r="K19">
            <v>1.0016336205516495E-2</v>
          </cell>
          <cell r="L19">
            <v>8.753944817410441E-3</v>
          </cell>
          <cell r="M19">
            <v>1.1694650009692392E-2</v>
          </cell>
          <cell r="N19">
            <v>1.0530136784092106E-2</v>
          </cell>
          <cell r="O19">
            <v>1.148226858193142E-2</v>
          </cell>
          <cell r="P19">
            <v>7.2735725475205765E-3</v>
          </cell>
          <cell r="Q19">
            <v>6.6649317933791018E-3</v>
          </cell>
          <cell r="R19">
            <v>6.5056189667784111E-3</v>
          </cell>
          <cell r="S19">
            <v>6.1061246803163173E-3</v>
          </cell>
          <cell r="T19">
            <v>7.1441435641054468E-3</v>
          </cell>
          <cell r="U19">
            <v>7.7338815078036253E-3</v>
          </cell>
          <cell r="V19">
            <v>9.8121487493165859E-3</v>
          </cell>
          <cell r="W19">
            <v>1.0299957495555951E-2</v>
          </cell>
          <cell r="X19">
            <v>1.0251853826150016E-2</v>
          </cell>
        </row>
        <row r="20">
          <cell r="C20">
            <v>6.6416747794777048E-2</v>
          </cell>
          <cell r="D20">
            <v>9.6865714879835169E-2</v>
          </cell>
          <cell r="E20">
            <v>8.9920988307097591E-2</v>
          </cell>
          <cell r="F20">
            <v>0.12805737594259592</v>
          </cell>
          <cell r="G20">
            <v>0.11478768249803366</v>
          </cell>
          <cell r="H20">
            <v>0.10499718529915208</v>
          </cell>
          <cell r="I20">
            <v>0.11188902652809862</v>
          </cell>
          <cell r="J20">
            <v>0.1210647647693419</v>
          </cell>
          <cell r="K20">
            <v>0.1249531324074187</v>
          </cell>
          <cell r="L20">
            <v>0.11666313488796941</v>
          </cell>
          <cell r="M20">
            <v>0.12309030121339212</v>
          </cell>
          <cell r="N20">
            <v>0.11376430891366335</v>
          </cell>
          <cell r="O20">
            <v>0.12265003770203148</v>
          </cell>
          <cell r="P20">
            <v>0.15091263158513135</v>
          </cell>
          <cell r="Q20">
            <v>0.13573953235656999</v>
          </cell>
          <cell r="R20">
            <v>0.12725667677306002</v>
          </cell>
          <cell r="S20">
            <v>0.13180402031489846</v>
          </cell>
          <cell r="T20">
            <v>0.1353410784404627</v>
          </cell>
          <cell r="U20">
            <v>0.12936636301485446</v>
          </cell>
          <cell r="V20">
            <v>0.15122319290961692</v>
          </cell>
          <cell r="W20">
            <v>0.15320619486128173</v>
          </cell>
          <cell r="X20">
            <v>0.15018737552358843</v>
          </cell>
        </row>
        <row r="21">
          <cell r="C21">
            <v>8.5802536271098115E-4</v>
          </cell>
          <cell r="D21">
            <v>1.1015199229060756E-3</v>
          </cell>
          <cell r="E21">
            <v>1.4401128568499199E-3</v>
          </cell>
          <cell r="F21">
            <v>1.7870099876464134E-3</v>
          </cell>
          <cell r="G21">
            <v>1.9419135574494689E-3</v>
          </cell>
          <cell r="H21">
            <v>2.1433027719988712E-3</v>
          </cell>
          <cell r="I21">
            <v>2.0191054166146701E-3</v>
          </cell>
          <cell r="J21">
            <v>2.0050063953843617E-3</v>
          </cell>
          <cell r="K21">
            <v>1.9045429041302893E-3</v>
          </cell>
          <cell r="L21">
            <v>1.8934729511493648E-3</v>
          </cell>
          <cell r="M21">
            <v>1.9984419680738308E-3</v>
          </cell>
          <cell r="N21">
            <v>2.2510792378961737E-3</v>
          </cell>
          <cell r="O21">
            <v>2.5170000087002269E-3</v>
          </cell>
          <cell r="P21">
            <v>2.6934866626159406E-3</v>
          </cell>
          <cell r="Q21">
            <v>2.8019020681091891E-3</v>
          </cell>
          <cell r="R21">
            <v>2.8470728419983699E-3</v>
          </cell>
          <cell r="S21">
            <v>3.1969727379114591E-3</v>
          </cell>
          <cell r="T21">
            <v>3.5497764770547695E-3</v>
          </cell>
          <cell r="U21">
            <v>3.6747827460759958E-3</v>
          </cell>
          <cell r="V21">
            <v>3.7407954047112856E-3</v>
          </cell>
          <cell r="W21">
            <v>3.8643244884599935E-3</v>
          </cell>
          <cell r="X21">
            <v>3.7852037066446707E-3</v>
          </cell>
        </row>
        <row r="22">
          <cell r="C22">
            <v>2.5592286683720879E-3</v>
          </cell>
          <cell r="D22">
            <v>3.9510227250032903E-3</v>
          </cell>
          <cell r="E22">
            <v>4.633956171543145E-3</v>
          </cell>
          <cell r="F22">
            <v>5.9337869415336635E-3</v>
          </cell>
          <cell r="G22">
            <v>6.6539324780412251E-3</v>
          </cell>
          <cell r="H22">
            <v>6.1509452850531578E-3</v>
          </cell>
          <cell r="I22">
            <v>4.8830103294717998E-3</v>
          </cell>
          <cell r="J22">
            <v>4.205084780863181E-3</v>
          </cell>
          <cell r="K22">
            <v>4.2296559318476621E-3</v>
          </cell>
          <cell r="L22">
            <v>3.6494102506497094E-3</v>
          </cell>
          <cell r="M22">
            <v>3.2823242178436152E-3</v>
          </cell>
          <cell r="N22">
            <v>3.2033520677975753E-3</v>
          </cell>
          <cell r="O22">
            <v>3.1878410110529748E-3</v>
          </cell>
          <cell r="P22">
            <v>3.5153971513290868E-3</v>
          </cell>
          <cell r="Q22">
            <v>3.7433825594272471E-3</v>
          </cell>
          <cell r="R22">
            <v>3.4852130317200203E-3</v>
          </cell>
          <cell r="S22">
            <v>4.1748116746151507E-3</v>
          </cell>
          <cell r="T22">
            <v>4.8870141640885191E-3</v>
          </cell>
          <cell r="U22">
            <v>5.0216432178205022E-3</v>
          </cell>
          <cell r="V22">
            <v>5.3246148729355174E-3</v>
          </cell>
          <cell r="W22">
            <v>6.0483841067710091E-3</v>
          </cell>
          <cell r="X22">
            <v>5.9731678396890229E-3</v>
          </cell>
        </row>
        <row r="23">
          <cell r="C23">
            <v>5.6723794777458912E-4</v>
          </cell>
          <cell r="D23">
            <v>4.6845773074585931E-4</v>
          </cell>
          <cell r="E23">
            <v>3.1929615219833331E-4</v>
          </cell>
          <cell r="F23">
            <v>3.2765777217533477E-4</v>
          </cell>
          <cell r="G23">
            <v>3.5313793493079706E-4</v>
          </cell>
          <cell r="H23">
            <v>3.824187549495575E-4</v>
          </cell>
          <cell r="I23">
            <v>3.5939152525513412E-4</v>
          </cell>
          <cell r="J23">
            <v>4.3300119731187677E-4</v>
          </cell>
          <cell r="K23">
            <v>5.6653727857640369E-4</v>
          </cell>
          <cell r="L23">
            <v>7.1180848625765835E-4</v>
          </cell>
          <cell r="M23">
            <v>7.2585115841144142E-4</v>
          </cell>
          <cell r="N23">
            <v>8.075872076852759E-4</v>
          </cell>
          <cell r="O23">
            <v>1.0163255821206293E-3</v>
          </cell>
          <cell r="P23">
            <v>1.1428123852797673E-3</v>
          </cell>
          <cell r="Q23">
            <v>1.2450733833765961E-3</v>
          </cell>
          <cell r="R23">
            <v>1.2806600805714268E-3</v>
          </cell>
          <cell r="S23">
            <v>1.4585262253355108E-3</v>
          </cell>
          <cell r="T23">
            <v>1.6485913244566127E-3</v>
          </cell>
          <cell r="U23">
            <v>1.578533714671251E-3</v>
          </cell>
          <cell r="V23">
            <v>1.5439702701414305E-3</v>
          </cell>
          <cell r="W23">
            <v>1.5243488529497642E-3</v>
          </cell>
          <cell r="X23">
            <v>1.5252548925394026E-3</v>
          </cell>
        </row>
        <row r="24">
          <cell r="C24">
            <v>5.9463488007293079E-4</v>
          </cell>
          <cell r="D24">
            <v>6.6468347481227728E-4</v>
          </cell>
          <cell r="E24">
            <v>6.4229364837075362E-4</v>
          </cell>
          <cell r="F24">
            <v>6.5747587792059487E-4</v>
          </cell>
          <cell r="G24">
            <v>7.2587864854284877E-4</v>
          </cell>
          <cell r="H24">
            <v>7.9866925567793489E-4</v>
          </cell>
          <cell r="I24">
            <v>6.5212808194716723E-4</v>
          </cell>
          <cell r="J24">
            <v>6.1568539716969409E-4</v>
          </cell>
          <cell r="K24">
            <v>7.0179284008803659E-4</v>
          </cell>
          <cell r="L24">
            <v>8.3821492345246412E-4</v>
          </cell>
          <cell r="M24">
            <v>7.4605699891899411E-4</v>
          </cell>
          <cell r="N24">
            <v>7.2846954422129111E-4</v>
          </cell>
          <cell r="O24">
            <v>7.1925728795031653E-4</v>
          </cell>
          <cell r="P24">
            <v>6.6472646056532528E-4</v>
          </cell>
          <cell r="Q24">
            <v>6.0529619135809665E-4</v>
          </cell>
          <cell r="R24">
            <v>6.0704654797369602E-4</v>
          </cell>
          <cell r="S24">
            <v>6.6586952125248142E-4</v>
          </cell>
          <cell r="T24">
            <v>7.2802477498716534E-4</v>
          </cell>
          <cell r="U24">
            <v>7.5091826270315171E-4</v>
          </cell>
          <cell r="V24">
            <v>7.969813142935674E-4</v>
          </cell>
          <cell r="W24">
            <v>8.6163081108402281E-4</v>
          </cell>
          <cell r="X24">
            <v>8.5297041260652088E-4</v>
          </cell>
        </row>
        <row r="25">
          <cell r="C25">
            <v>4.527099366141555E-2</v>
          </cell>
          <cell r="D25">
            <v>2.5799674399212071E-2</v>
          </cell>
          <cell r="E25">
            <v>2.9647423420778168E-2</v>
          </cell>
          <cell r="F25">
            <v>3.4362071666283557E-2</v>
          </cell>
          <cell r="G25">
            <v>3.6435057866571474E-2</v>
          </cell>
          <cell r="H25">
            <v>3.887613703609448E-2</v>
          </cell>
          <cell r="I25">
            <v>3.4472924614504206E-2</v>
          </cell>
          <cell r="J25">
            <v>3.2663788649682196E-2</v>
          </cell>
          <cell r="K25">
            <v>3.2701709569578671E-2</v>
          </cell>
          <cell r="L25">
            <v>3.1918909927136828E-2</v>
          </cell>
          <cell r="M25">
            <v>4.2794727557732469E-2</v>
          </cell>
          <cell r="N25">
            <v>3.8370686464675959E-2</v>
          </cell>
          <cell r="O25">
            <v>4.18588659208236E-2</v>
          </cell>
          <cell r="P25">
            <v>3.9483635464780002E-2</v>
          </cell>
          <cell r="Q25">
            <v>3.7041733241259971E-2</v>
          </cell>
          <cell r="R25">
            <v>3.8088727022364259E-2</v>
          </cell>
          <cell r="S25">
            <v>4.2977652319006333E-2</v>
          </cell>
          <cell r="T25">
            <v>4.8098511544987045E-2</v>
          </cell>
          <cell r="U25">
            <v>5.257022522977256E-2</v>
          </cell>
          <cell r="V25">
            <v>5.850256201402524E-2</v>
          </cell>
          <cell r="W25">
            <v>6.4299548257770206E-2</v>
          </cell>
          <cell r="X25">
            <v>6.3711111425691538E-2</v>
          </cell>
        </row>
        <row r="26">
          <cell r="C26">
            <v>2.3287825559857346E-3</v>
          </cell>
          <cell r="D26">
            <v>2.5943527246437485E-3</v>
          </cell>
          <cell r="E26">
            <v>9.2357827676678422E-3</v>
          </cell>
          <cell r="F26">
            <v>9.7907424827132494E-3</v>
          </cell>
          <cell r="G26">
            <v>9.7301864635140293E-3</v>
          </cell>
          <cell r="H26">
            <v>9.6328762459531418E-3</v>
          </cell>
          <cell r="I26">
            <v>2.0999685541567125E-2</v>
          </cell>
          <cell r="J26">
            <v>1.6470741507328839E-2</v>
          </cell>
          <cell r="K26">
            <v>1.4903767523818959E-2</v>
          </cell>
          <cell r="L26">
            <v>1.3059692513592755E-2</v>
          </cell>
          <cell r="M26">
            <v>1.4299328170182257E-2</v>
          </cell>
          <cell r="N26">
            <v>1.3250771202747555E-2</v>
          </cell>
          <cell r="O26">
            <v>1.5627781912644478E-2</v>
          </cell>
          <cell r="P26">
            <v>1.0255845941540102E-2</v>
          </cell>
          <cell r="Q26">
            <v>1.1278703092589853E-2</v>
          </cell>
          <cell r="R26">
            <v>1.0709049393488322E-2</v>
          </cell>
          <cell r="S26">
            <v>1.1213390807572585E-2</v>
          </cell>
          <cell r="T26">
            <v>2.4030064260555439E-2</v>
          </cell>
          <cell r="U26">
            <v>2.3582972169073721E-2</v>
          </cell>
          <cell r="V26">
            <v>2.5450274463468425E-2</v>
          </cell>
          <cell r="W26">
            <v>3.171778579857689E-2</v>
          </cell>
          <cell r="X26">
            <v>3.6531188312862457E-2</v>
          </cell>
        </row>
        <row r="27">
          <cell r="C27">
            <v>4.0535168647611017E-2</v>
          </cell>
          <cell r="D27">
            <v>4.6381751852324273E-2</v>
          </cell>
          <cell r="E27">
            <v>5.9174396297490141E-2</v>
          </cell>
          <cell r="F27">
            <v>4.6243200176880044E-2</v>
          </cell>
          <cell r="G27">
            <v>4.218575650369278E-2</v>
          </cell>
          <cell r="H27">
            <v>4.5067990061410136E-2</v>
          </cell>
          <cell r="I27">
            <v>3.9497445072757591E-2</v>
          </cell>
          <cell r="J27">
            <v>3.7037792442259583E-2</v>
          </cell>
          <cell r="K27">
            <v>4.0359721382850364E-2</v>
          </cell>
          <cell r="L27">
            <v>4.630502007144862E-2</v>
          </cell>
          <cell r="M27">
            <v>4.3617040804586144E-2</v>
          </cell>
          <cell r="N27">
            <v>4.5335479921939918E-2</v>
          </cell>
          <cell r="O27">
            <v>4.7276166919480833E-2</v>
          </cell>
          <cell r="P27">
            <v>4.5758188365567783E-2</v>
          </cell>
          <cell r="Q27">
            <v>4.8205275739110306E-2</v>
          </cell>
          <cell r="R27">
            <v>5.075983242121937E-2</v>
          </cell>
          <cell r="S27">
            <v>5.8357368287413995E-2</v>
          </cell>
          <cell r="T27">
            <v>6.6371916528751421E-2</v>
          </cell>
          <cell r="U27">
            <v>7.0168987652050679E-2</v>
          </cell>
          <cell r="V27">
            <v>7.5716551386356828E-2</v>
          </cell>
          <cell r="W27">
            <v>8.2155934061953304E-2</v>
          </cell>
          <cell r="X27">
            <v>8.0835748220057055E-2</v>
          </cell>
        </row>
        <row r="28">
          <cell r="C28">
            <v>1.4718769616997942E-2</v>
          </cell>
          <cell r="D28">
            <v>1.1441336407925969E-2</v>
          </cell>
          <cell r="E28">
            <v>9.7795377969971987E-3</v>
          </cell>
          <cell r="F28">
            <v>1.0546233447559736E-2</v>
          </cell>
          <cell r="G28">
            <v>1.126966919875445E-2</v>
          </cell>
          <cell r="H28">
            <v>1.1954106140558545E-2</v>
          </cell>
          <cell r="I28">
            <v>1.7830983325999816E-2</v>
          </cell>
          <cell r="J28">
            <v>1.8874244101101303E-2</v>
          </cell>
          <cell r="K28">
            <v>2.0708234808437333E-2</v>
          </cell>
          <cell r="L28">
            <v>2.1057820304092426E-2</v>
          </cell>
          <cell r="M28">
            <v>1.8884649669931374E-2</v>
          </cell>
          <cell r="N28">
            <v>1.7027616191705362E-2</v>
          </cell>
          <cell r="O28">
            <v>1.9067387356388198E-2</v>
          </cell>
          <cell r="P28">
            <v>1.9540383416554188E-2</v>
          </cell>
          <cell r="Q28">
            <v>1.968726331018901E-2</v>
          </cell>
          <cell r="R28">
            <v>2.0550055740453228E-2</v>
          </cell>
          <cell r="S28">
            <v>2.0689964605438333E-2</v>
          </cell>
          <cell r="T28">
            <v>2.0573558603785715E-2</v>
          </cell>
          <cell r="U28">
            <v>2.2141720445354274E-2</v>
          </cell>
          <cell r="V28">
            <v>2.5133295458965078E-2</v>
          </cell>
          <cell r="W28">
            <v>2.5325324671003107E-2</v>
          </cell>
          <cell r="X28">
            <v>2.500184896048176E-2</v>
          </cell>
        </row>
        <row r="29">
          <cell r="C29">
            <v>2.3222744414134614E-3</v>
          </cell>
          <cell r="D29">
            <v>1.8874218471309995E-3</v>
          </cell>
          <cell r="E29">
            <v>3.6504723607013317E-3</v>
          </cell>
          <cell r="F29">
            <v>5.2695576392025999E-3</v>
          </cell>
          <cell r="G29">
            <v>6.3253390718130027E-3</v>
          </cell>
          <cell r="H29">
            <v>9.0896570968123126E-3</v>
          </cell>
          <cell r="I29">
            <v>9.9932534771888619E-3</v>
          </cell>
          <cell r="J29">
            <v>1.0980078357836039E-2</v>
          </cell>
          <cell r="K29">
            <v>1.048573255483997E-2</v>
          </cell>
          <cell r="L29">
            <v>1.2726803868918611E-2</v>
          </cell>
          <cell r="M29">
            <v>1.1723932249286624E-2</v>
          </cell>
          <cell r="N29">
            <v>1.1918964272677576E-2</v>
          </cell>
          <cell r="O29">
            <v>1.2182678636327837E-2</v>
          </cell>
          <cell r="P29">
            <v>1.3581202688967151E-2</v>
          </cell>
          <cell r="Q29">
            <v>1.4589679432488097E-2</v>
          </cell>
          <cell r="R29">
            <v>1.6270677125973923E-2</v>
          </cell>
          <cell r="S29">
            <v>1.974151241373966E-2</v>
          </cell>
          <cell r="T29">
            <v>2.5371609527994249E-2</v>
          </cell>
          <cell r="U29">
            <v>2.7768974186275896E-2</v>
          </cell>
          <cell r="V29">
            <v>3.0865527820887698E-2</v>
          </cell>
          <cell r="W29">
            <v>3.4583883819619667E-2</v>
          </cell>
          <cell r="X29">
            <v>3.6574743931986405E-2</v>
          </cell>
        </row>
        <row r="30">
          <cell r="C30">
            <v>5.7555684947029001E-3</v>
          </cell>
          <cell r="D30">
            <v>9.6305444122901269E-3</v>
          </cell>
          <cell r="E30">
            <v>7.6492570341871223E-3</v>
          </cell>
          <cell r="F30">
            <v>8.0985449757165692E-3</v>
          </cell>
          <cell r="G30">
            <v>8.0723714762677215E-3</v>
          </cell>
          <cell r="H30">
            <v>7.5430700485242747E-3</v>
          </cell>
          <cell r="I30">
            <v>1.0320361237066384E-2</v>
          </cell>
          <cell r="J30">
            <v>9.2274988508852449E-3</v>
          </cell>
          <cell r="K30">
            <v>9.629242251303221E-3</v>
          </cell>
          <cell r="L30">
            <v>1.0618686674303966E-2</v>
          </cell>
          <cell r="M30">
            <v>9.5933608232869425E-3</v>
          </cell>
          <cell r="N30">
            <v>9.5456185138669981E-3</v>
          </cell>
          <cell r="O30">
            <v>9.5838550184006929E-3</v>
          </cell>
          <cell r="P30">
            <v>8.9455367603493204E-3</v>
          </cell>
          <cell r="Q30">
            <v>1.0913910026416338E-2</v>
          </cell>
          <cell r="R30">
            <v>1.1058395100614968E-2</v>
          </cell>
          <cell r="S30">
            <v>1.2405196718903101E-2</v>
          </cell>
          <cell r="T30">
            <v>1.379620493572843E-2</v>
          </cell>
          <cell r="U30">
            <v>1.3187644515942279E-2</v>
          </cell>
          <cell r="V30">
            <v>1.2892348832906634E-2</v>
          </cell>
          <cell r="W30">
            <v>1.3607370224989148E-2</v>
          </cell>
          <cell r="X30">
            <v>1.3435204588844644E-2</v>
          </cell>
        </row>
        <row r="31">
          <cell r="C31">
            <v>2.1640649616689058E-3</v>
          </cell>
          <cell r="D31">
            <v>2.5352742793183117E-3</v>
          </cell>
          <cell r="E31">
            <v>2.4632964656486128E-3</v>
          </cell>
          <cell r="F31">
            <v>3.0482704466211234E-3</v>
          </cell>
          <cell r="G31">
            <v>3.9304026484974454E-3</v>
          </cell>
          <cell r="H31">
            <v>4.7309164443623715E-3</v>
          </cell>
          <cell r="I31">
            <v>4.476322749148021E-3</v>
          </cell>
          <cell r="J31">
            <v>4.0876531757454079E-3</v>
          </cell>
          <cell r="K31">
            <v>4.3340708587015679E-3</v>
          </cell>
          <cell r="L31">
            <v>5.0863029210582913E-3</v>
          </cell>
          <cell r="M31">
            <v>4.891768020925895E-3</v>
          </cell>
          <cell r="N31">
            <v>5.1351765570565909E-3</v>
          </cell>
          <cell r="O31">
            <v>5.4136633527539831E-3</v>
          </cell>
          <cell r="P31">
            <v>5.2877294465466058E-3</v>
          </cell>
          <cell r="Q31">
            <v>5.1199354562491625E-3</v>
          </cell>
          <cell r="R31">
            <v>5.2515134878580103E-3</v>
          </cell>
          <cell r="S31">
            <v>5.9563592270726745E-3</v>
          </cell>
          <cell r="T31">
            <v>6.6875063413913537E-3</v>
          </cell>
          <cell r="U31">
            <v>6.9616607266781601E-3</v>
          </cell>
          <cell r="V31">
            <v>7.5141307684711131E-3</v>
          </cell>
          <cell r="W31">
            <v>8.1806698056732137E-3</v>
          </cell>
          <cell r="X31">
            <v>8.1248717950702203E-3</v>
          </cell>
        </row>
        <row r="32">
          <cell r="C32">
            <v>6.5672910880444468E-2</v>
          </cell>
          <cell r="D32">
            <v>5.9878304832200829E-2</v>
          </cell>
          <cell r="E32">
            <v>6.5799223682477467E-2</v>
          </cell>
          <cell r="F32">
            <v>8.0551174727730879E-2</v>
          </cell>
          <cell r="G32">
            <v>7.2280821678259916E-2</v>
          </cell>
          <cell r="H32">
            <v>7.4903976154052462E-2</v>
          </cell>
          <cell r="I32">
            <v>7.7829620566270824E-2</v>
          </cell>
          <cell r="J32">
            <v>8.172714482439844E-2</v>
          </cell>
          <cell r="K32">
            <v>9.343458281260078E-2</v>
          </cell>
          <cell r="L32">
            <v>9.2333846060153629E-2</v>
          </cell>
          <cell r="M32">
            <v>8.4525969284765051E-2</v>
          </cell>
          <cell r="N32">
            <v>8.6976120628182663E-2</v>
          </cell>
          <cell r="O32">
            <v>8.9137361808610829E-2</v>
          </cell>
          <cell r="P32">
            <v>8.5960655592901503E-2</v>
          </cell>
          <cell r="Q32">
            <v>8.1409387930499455E-2</v>
          </cell>
          <cell r="R32">
            <v>8.2077734591667673E-2</v>
          </cell>
          <cell r="S32">
            <v>9.1747997331095718E-2</v>
          </cell>
          <cell r="T32">
            <v>9.836959938578009E-2</v>
          </cell>
          <cell r="U32">
            <v>0.10539825351381812</v>
          </cell>
          <cell r="V32">
            <v>0.1115496229870203</v>
          </cell>
          <cell r="W32">
            <v>0.11988112215175013</v>
          </cell>
          <cell r="X32">
            <v>0.11848816689576572</v>
          </cell>
        </row>
        <row r="33">
          <cell r="C33">
            <v>2.4159427817399548E-2</v>
          </cell>
          <cell r="D33">
            <v>2.3456281001118687E-2</v>
          </cell>
          <cell r="E33">
            <v>2.1031842870415023E-2</v>
          </cell>
          <cell r="F33">
            <v>2.6664659295899586E-2</v>
          </cell>
          <cell r="G33">
            <v>2.1541426186214158E-2</v>
          </cell>
          <cell r="H33">
            <v>1.8953856227428463E-2</v>
          </cell>
          <cell r="I33">
            <v>1.3063629376565352E-2</v>
          </cell>
          <cell r="J33">
            <v>9.4114312573565385E-3</v>
          </cell>
          <cell r="K33">
            <v>7.5379851775494036E-3</v>
          </cell>
          <cell r="L33">
            <v>8.2925122070137015E-3</v>
          </cell>
          <cell r="M33">
            <v>6.903237687826194E-3</v>
          </cell>
          <cell r="N33">
            <v>6.2919530542883103E-3</v>
          </cell>
          <cell r="O33">
            <v>1.0807774269483362E-2</v>
          </cell>
          <cell r="P33">
            <v>9.5835010984000411E-3</v>
          </cell>
          <cell r="Q33">
            <v>8.4520713557647113E-3</v>
          </cell>
          <cell r="R33">
            <v>9.6949567004542755E-3</v>
          </cell>
          <cell r="S33">
            <v>1.1949569758630242E-2</v>
          </cell>
          <cell r="T33">
            <v>1.4472631832391359E-2</v>
          </cell>
          <cell r="U33">
            <v>1.5088173833611699E-2</v>
          </cell>
          <cell r="V33">
            <v>1.5600834882372324E-2</v>
          </cell>
          <cell r="W33">
            <v>1.5081450426498676E-2</v>
          </cell>
          <cell r="X33">
            <v>1.4959955658187977E-2</v>
          </cell>
        </row>
        <row r="34">
          <cell r="C34">
            <v>1.0381476243693335E-2</v>
          </cell>
          <cell r="D34">
            <v>9.4266328762012529E-3</v>
          </cell>
          <cell r="E34">
            <v>1.9848490243210677E-2</v>
          </cell>
          <cell r="F34">
            <v>1.8090911667637762E-2</v>
          </cell>
          <cell r="G34">
            <v>1.5634678510754219E-2</v>
          </cell>
          <cell r="H34">
            <v>1.5487430588288437E-2</v>
          </cell>
          <cell r="I34">
            <v>1.390694254367101E-2</v>
          </cell>
          <cell r="J34">
            <v>1.487163922405624E-2</v>
          </cell>
          <cell r="K34">
            <v>1.3947597842891572E-2</v>
          </cell>
          <cell r="L34">
            <v>1.3732792142514624E-2</v>
          </cell>
          <cell r="M34">
            <v>1.0386757208040538E-2</v>
          </cell>
          <cell r="N34">
            <v>1.0921048426809351E-2</v>
          </cell>
          <cell r="O34">
            <v>1.0070510012484782E-2</v>
          </cell>
          <cell r="P34">
            <v>1.0893044109692586E-2</v>
          </cell>
          <cell r="Q34">
            <v>9.5861236006583913E-3</v>
          </cell>
          <cell r="R34">
            <v>1.3600631901445689E-2</v>
          </cell>
          <cell r="S34">
            <v>1.9368458837739331E-2</v>
          </cell>
          <cell r="T34">
            <v>2.5865074442939059E-2</v>
          </cell>
          <cell r="U34">
            <v>3.09542048391722E-2</v>
          </cell>
          <cell r="V34">
            <v>3.5296284964109803E-2</v>
          </cell>
          <cell r="W34">
            <v>4.0423138565782959E-2</v>
          </cell>
          <cell r="X34">
            <v>4.4845747104229665E-2</v>
          </cell>
        </row>
        <row r="35">
          <cell r="C35">
            <v>0.1288721282777533</v>
          </cell>
          <cell r="D35">
            <v>0.13757024057807618</v>
          </cell>
          <cell r="E35">
            <v>0.18691493547254423</v>
          </cell>
          <cell r="F35">
            <v>0.14741718397239192</v>
          </cell>
          <cell r="G35">
            <v>0.19818260682227085</v>
          </cell>
          <cell r="H35">
            <v>0.16034576980199894</v>
          </cell>
          <cell r="I35">
            <v>0.17892617646358122</v>
          </cell>
          <cell r="J35">
            <v>0.19944882297333086</v>
          </cell>
          <cell r="K35">
            <v>0.17884455781708122</v>
          </cell>
          <cell r="L35">
            <v>0.18525719377604832</v>
          </cell>
          <cell r="M35">
            <v>0.15836309166738954</v>
          </cell>
          <cell r="N35">
            <v>0.17247574784850614</v>
          </cell>
          <cell r="O35">
            <v>0.1530199864455252</v>
          </cell>
          <cell r="P35">
            <v>0.16013221875778952</v>
          </cell>
          <cell r="Q35">
            <v>0.16460869402426204</v>
          </cell>
          <cell r="R35">
            <v>0.1794334238149097</v>
          </cell>
          <cell r="S35">
            <v>0.15692707476173726</v>
          </cell>
          <cell r="T35">
            <v>0.13814276297601463</v>
          </cell>
          <cell r="U35">
            <v>0.14856160483062431</v>
          </cell>
          <cell r="V35">
            <v>0.12847358212369306</v>
          </cell>
          <cell r="W35">
            <v>2.0786119546801908E-2</v>
          </cell>
          <cell r="X35">
            <v>2.0695463383287472E-2</v>
          </cell>
        </row>
      </sheetData>
      <sheetData sheetId="42"/>
      <sheetData sheetId="43">
        <row r="5">
          <cell r="C5">
            <v>2.4037412760597326E-2</v>
          </cell>
          <cell r="D5">
            <v>3.1578768201209681E-2</v>
          </cell>
          <cell r="E5">
            <v>2.655143750994509E-2</v>
          </cell>
          <cell r="F5">
            <v>2.2218514660179881E-2</v>
          </cell>
          <cell r="G5">
            <v>2.1426050041906744E-2</v>
          </cell>
          <cell r="H5">
            <v>1.8579696531598737E-2</v>
          </cell>
          <cell r="I5">
            <v>1.9208277141278336E-2</v>
          </cell>
          <cell r="J5">
            <v>1.8649597437112378E-2</v>
          </cell>
          <cell r="K5">
            <v>1.6077473392192839E-2</v>
          </cell>
          <cell r="L5">
            <v>1.592528642076008E-2</v>
          </cell>
          <cell r="M5">
            <v>1.4577997339025768E-2</v>
          </cell>
          <cell r="N5">
            <v>1.4135039173669841E-2</v>
          </cell>
          <cell r="O5">
            <v>1.5048901679465283E-2</v>
          </cell>
          <cell r="P5">
            <v>1.5627621246356079E-2</v>
          </cell>
          <cell r="Q5">
            <v>1.577715054930675E-2</v>
          </cell>
          <cell r="R5">
            <v>1.6119179528369148E-2</v>
          </cell>
          <cell r="S5">
            <v>1.7976117126957809E-2</v>
          </cell>
          <cell r="T5">
            <v>2.0032009849465852E-2</v>
          </cell>
          <cell r="U5">
            <v>1.7381385056484813E-2</v>
          </cell>
          <cell r="V5">
            <v>1.4243880817206097E-2</v>
          </cell>
          <cell r="W5">
            <v>1.4409139765500411E-2</v>
          </cell>
          <cell r="X5">
            <v>1.0784134014477437E-2</v>
          </cell>
        </row>
        <row r="6">
          <cell r="C6">
            <v>3.8013058532263277E-2</v>
          </cell>
          <cell r="D6">
            <v>3.7018775272980073E-2</v>
          </cell>
          <cell r="E6">
            <v>3.056583754581231E-2</v>
          </cell>
          <cell r="F6">
            <v>2.6816555678094357E-2</v>
          </cell>
          <cell r="G6">
            <v>2.5459382268631221E-2</v>
          </cell>
          <cell r="H6">
            <v>2.2077607267959543E-2</v>
          </cell>
          <cell r="I6">
            <v>2.2869889728808469E-2</v>
          </cell>
          <cell r="J6">
            <v>2.2324541034581244E-2</v>
          </cell>
          <cell r="K6">
            <v>1.8834364196971508E-2</v>
          </cell>
          <cell r="L6">
            <v>1.8287193917653571E-2</v>
          </cell>
          <cell r="M6">
            <v>1.7411916970105967E-2</v>
          </cell>
          <cell r="N6">
            <v>1.7663058711599566E-2</v>
          </cell>
          <cell r="O6">
            <v>1.8869202075895295E-2</v>
          </cell>
          <cell r="P6">
            <v>1.9613215391972763E-2</v>
          </cell>
          <cell r="Q6">
            <v>1.9757410462267731E-2</v>
          </cell>
          <cell r="R6">
            <v>2.0116925641149246E-2</v>
          </cell>
          <cell r="S6">
            <v>2.2160739768559454E-2</v>
          </cell>
          <cell r="T6">
            <v>2.4439580841000855E-2</v>
          </cell>
          <cell r="U6">
            <v>2.6130975960194504E-2</v>
          </cell>
          <cell r="V6">
            <v>2.7299353842093331E-2</v>
          </cell>
          <cell r="W6">
            <v>2.8473982964835862E-2</v>
          </cell>
          <cell r="X6">
            <v>3.2015196757988237E-2</v>
          </cell>
        </row>
        <row r="7">
          <cell r="C7">
            <v>2.0745750900154104E-3</v>
          </cell>
          <cell r="D7">
            <v>2.3998168476257313E-3</v>
          </cell>
          <cell r="E7">
            <v>2.0365444516501651E-3</v>
          </cell>
          <cell r="F7">
            <v>1.8244075526335048E-3</v>
          </cell>
          <cell r="G7">
            <v>1.855520209819483E-3</v>
          </cell>
          <cell r="H7">
            <v>2.7880738966128693E-3</v>
          </cell>
          <cell r="I7">
            <v>3.9198479632023388E-3</v>
          </cell>
          <cell r="J7">
            <v>4.6822260391668306E-3</v>
          </cell>
          <cell r="K7">
            <v>4.7461811494580964E-3</v>
          </cell>
          <cell r="L7">
            <v>5.1169376374108544E-3</v>
          </cell>
          <cell r="M7">
            <v>4.6853897910507335E-3</v>
          </cell>
          <cell r="N7">
            <v>4.8498194742313278E-3</v>
          </cell>
          <cell r="O7">
            <v>5.3500528277738513E-3</v>
          </cell>
          <cell r="P7">
            <v>5.7465974510984563E-3</v>
          </cell>
          <cell r="Q7">
            <v>5.9932746698396393E-3</v>
          </cell>
          <cell r="R7">
            <v>6.304088776022428E-3</v>
          </cell>
          <cell r="S7">
            <v>6.2776462065053679E-3</v>
          </cell>
          <cell r="T7">
            <v>6.1885038429775815E-3</v>
          </cell>
          <cell r="U7">
            <v>5.7307200330145172E-3</v>
          </cell>
          <cell r="V7">
            <v>5.0936177489386862E-3</v>
          </cell>
          <cell r="W7">
            <v>4.4660963022202472E-3</v>
          </cell>
          <cell r="X7">
            <v>5.0079153970820399E-3</v>
          </cell>
        </row>
        <row r="8">
          <cell r="C8">
            <v>2.3256723167693872E-3</v>
          </cell>
          <cell r="D8">
            <v>1.8329024907213925E-3</v>
          </cell>
          <cell r="E8">
            <v>2.0155482696954182E-3</v>
          </cell>
          <cell r="F8">
            <v>2.495222119743836E-3</v>
          </cell>
          <cell r="G8">
            <v>2.4855051841573437E-3</v>
          </cell>
          <cell r="H8">
            <v>2.2411057531097791E-3</v>
          </cell>
          <cell r="I8">
            <v>3.0644748580390437E-3</v>
          </cell>
          <cell r="J8">
            <v>3.6204959068108426E-3</v>
          </cell>
          <cell r="K8">
            <v>3.1142142610428784E-3</v>
          </cell>
          <cell r="L8">
            <v>3.0764235484272637E-3</v>
          </cell>
          <cell r="M8">
            <v>3.1657089053437706E-3</v>
          </cell>
          <cell r="N8">
            <v>3.0376459535502716E-3</v>
          </cell>
          <cell r="O8">
            <v>3.0560979642950338E-3</v>
          </cell>
          <cell r="P8">
            <v>2.9187544761235616E-3</v>
          </cell>
          <cell r="Q8">
            <v>2.926037148118431E-3</v>
          </cell>
          <cell r="R8">
            <v>2.9572951375015258E-3</v>
          </cell>
          <cell r="S8">
            <v>3.336140655756336E-3</v>
          </cell>
          <cell r="T8">
            <v>3.7500604966268485E-3</v>
          </cell>
          <cell r="U8">
            <v>3.8001385461214157E-3</v>
          </cell>
          <cell r="V8">
            <v>4.1265927339627501E-3</v>
          </cell>
          <cell r="W8">
            <v>4.4545834449818827E-3</v>
          </cell>
          <cell r="X8">
            <v>5.2255325457511385E-3</v>
          </cell>
        </row>
        <row r="9">
          <cell r="C9">
            <v>3.8351305310466459E-4</v>
          </cell>
          <cell r="D9">
            <v>4.094677737734861E-4</v>
          </cell>
          <cell r="E9">
            <v>4.2704286345232167E-4</v>
          </cell>
          <cell r="F9">
            <v>4.3230740728581542E-4</v>
          </cell>
          <cell r="G9">
            <v>5.2507490367377702E-4</v>
          </cell>
          <cell r="H9">
            <v>6.8364844879709337E-4</v>
          </cell>
          <cell r="I9">
            <v>9.0057273501073965E-4</v>
          </cell>
          <cell r="J9">
            <v>1.3190010533832748E-3</v>
          </cell>
          <cell r="K9">
            <v>1.1398217529391993E-3</v>
          </cell>
          <cell r="L9">
            <v>1.135348463304958E-3</v>
          </cell>
          <cell r="M9">
            <v>1.1100983542330872E-3</v>
          </cell>
          <cell r="N9">
            <v>1.1453643447991606E-3</v>
          </cell>
          <cell r="O9">
            <v>1.1841770329899686E-3</v>
          </cell>
          <cell r="P9">
            <v>1.172212354276616E-3</v>
          </cell>
          <cell r="Q9">
            <v>1.1065577866039196E-3</v>
          </cell>
          <cell r="R9">
            <v>1.0454281414238311E-3</v>
          </cell>
          <cell r="S9">
            <v>1.225817792105886E-3</v>
          </cell>
          <cell r="T9">
            <v>1.1319384265627527E-3</v>
          </cell>
          <cell r="U9">
            <v>1.0388909305466449E-3</v>
          </cell>
          <cell r="V9">
            <v>9.6064979496299663E-4</v>
          </cell>
          <cell r="W9">
            <v>9.2420213862352612E-4</v>
          </cell>
          <cell r="X9">
            <v>1.12842683793238E-3</v>
          </cell>
        </row>
        <row r="10">
          <cell r="C10">
            <v>1.7451248154455055E-2</v>
          </cell>
          <cell r="D10">
            <v>1.7576277328381823E-2</v>
          </cell>
          <cell r="E10">
            <v>1.2471564005013118E-2</v>
          </cell>
          <cell r="F10">
            <v>9.318017121137093E-3</v>
          </cell>
          <cell r="G10">
            <v>1.2886864233189729E-2</v>
          </cell>
          <cell r="H10">
            <v>1.4500532596360548E-2</v>
          </cell>
          <cell r="I10">
            <v>1.9858552663021122E-2</v>
          </cell>
          <cell r="J10">
            <v>2.0736967130274831E-2</v>
          </cell>
          <cell r="K10">
            <v>1.9323412693406226E-2</v>
          </cell>
          <cell r="L10">
            <v>1.8635579871590452E-2</v>
          </cell>
          <cell r="M10">
            <v>2.0619546092316535E-2</v>
          </cell>
          <cell r="N10">
            <v>1.7783332569373578E-2</v>
          </cell>
          <cell r="O10">
            <v>1.6499495439999824E-2</v>
          </cell>
          <cell r="P10">
            <v>1.8225984460572525E-2</v>
          </cell>
          <cell r="Q10">
            <v>2.2476740285820487E-2</v>
          </cell>
          <cell r="R10">
            <v>1.7162252589810315E-2</v>
          </cell>
          <cell r="S10">
            <v>1.8105381477657501E-2</v>
          </cell>
          <cell r="T10">
            <v>1.7247933908926226E-2</v>
          </cell>
          <cell r="U10">
            <v>1.4352154014980375E-2</v>
          </cell>
          <cell r="V10">
            <v>1.1893870429592349E-2</v>
          </cell>
          <cell r="W10">
            <v>9.5963884894591078E-3</v>
          </cell>
          <cell r="X10">
            <v>7.8683006615819905E-3</v>
          </cell>
        </row>
        <row r="11">
          <cell r="C11">
            <v>9.1670229491693893E-3</v>
          </cell>
          <cell r="D11">
            <v>1.6514939981489441E-2</v>
          </cell>
          <cell r="E11">
            <v>1.4301727601493274E-2</v>
          </cell>
          <cell r="F11">
            <v>1.9971055751082677E-2</v>
          </cell>
          <cell r="G11">
            <v>2.1818994746581818E-2</v>
          </cell>
          <cell r="H11">
            <v>1.9699195838139276E-2</v>
          </cell>
          <cell r="I11">
            <v>1.7541190229360664E-2</v>
          </cell>
          <cell r="J11">
            <v>2.1579611526194968E-2</v>
          </cell>
          <cell r="K11">
            <v>2.6068375615773454E-2</v>
          </cell>
          <cell r="L11">
            <v>1.7245586852832638E-2</v>
          </cell>
          <cell r="M11">
            <v>1.6195523468516649E-2</v>
          </cell>
          <cell r="N11">
            <v>1.6047182972981532E-2</v>
          </cell>
          <cell r="O11">
            <v>1.6086439141888949E-2</v>
          </cell>
          <cell r="P11">
            <v>1.5617428689961074E-2</v>
          </cell>
          <cell r="Q11">
            <v>1.5629354178575021E-2</v>
          </cell>
          <cell r="R11">
            <v>1.5807486272553836E-2</v>
          </cell>
          <cell r="S11">
            <v>1.7415339089160691E-2</v>
          </cell>
          <cell r="T11">
            <v>1.8179777560658375E-2</v>
          </cell>
          <cell r="U11">
            <v>1.7910989463650485E-2</v>
          </cell>
          <cell r="V11">
            <v>1.8124828158582542E-2</v>
          </cell>
          <cell r="W11">
            <v>1.9980853178250477E-2</v>
          </cell>
          <cell r="X11">
            <v>2.1597211144166586E-2</v>
          </cell>
        </row>
        <row r="12">
          <cell r="C12">
            <v>7.1366505488231716E-4</v>
          </cell>
          <cell r="D12">
            <v>6.6982526195929657E-4</v>
          </cell>
          <cell r="E12">
            <v>9.6041986800024298E-4</v>
          </cell>
          <cell r="F12">
            <v>1.1253348428030276E-3</v>
          </cell>
          <cell r="G12">
            <v>1.6677083497674038E-3</v>
          </cell>
          <cell r="H12">
            <v>1.3180021760958738E-3</v>
          </cell>
          <cell r="I12">
            <v>1.6112028913768499E-3</v>
          </cell>
          <cell r="J12">
            <v>1.776333941293532E-3</v>
          </cell>
          <cell r="K12">
            <v>1.5282167008415163E-3</v>
          </cell>
          <cell r="L12">
            <v>1.5117418259016503E-3</v>
          </cell>
          <cell r="M12">
            <v>1.4641977441610767E-3</v>
          </cell>
          <cell r="N12">
            <v>1.431811629193692E-3</v>
          </cell>
          <cell r="O12">
            <v>1.5372541593648328E-3</v>
          </cell>
          <cell r="P12">
            <v>1.6075941863275996E-3</v>
          </cell>
          <cell r="Q12">
            <v>1.6334678695618754E-3</v>
          </cell>
          <cell r="R12">
            <v>1.3818964506613499E-3</v>
          </cell>
          <cell r="S12">
            <v>1.5789305706886123E-3</v>
          </cell>
          <cell r="T12">
            <v>1.6826744872250534E-3</v>
          </cell>
          <cell r="U12">
            <v>1.4910260152999207E-3</v>
          </cell>
          <cell r="V12">
            <v>1.2638657186296715E-3</v>
          </cell>
          <cell r="W12">
            <v>1.3059163420994224E-3</v>
          </cell>
          <cell r="X12">
            <v>1.408538198409962E-3</v>
          </cell>
        </row>
        <row r="13">
          <cell r="C13">
            <v>7.1788950077398828E-3</v>
          </cell>
          <cell r="D13">
            <v>1.102908669968527E-2</v>
          </cell>
          <cell r="E13">
            <v>9.2325896583613908E-3</v>
          </cell>
          <cell r="F13">
            <v>1.1702807543832796E-2</v>
          </cell>
          <cell r="G13">
            <v>1.2342847353749926E-2</v>
          </cell>
          <cell r="H13">
            <v>1.3351184353418651E-2</v>
          </cell>
          <cell r="I13">
            <v>1.3818511608109832E-2</v>
          </cell>
          <cell r="J13">
            <v>1.2678248619045807E-2</v>
          </cell>
          <cell r="K13">
            <v>1.1795358697127502E-2</v>
          </cell>
          <cell r="L13">
            <v>1.1852920286813239E-2</v>
          </cell>
          <cell r="M13">
            <v>1.1648231287391939E-2</v>
          </cell>
          <cell r="N13">
            <v>1.2083827074142708E-2</v>
          </cell>
          <cell r="O13">
            <v>1.2425199267571184E-2</v>
          </cell>
          <cell r="P13">
            <v>1.1756734518087703E-2</v>
          </cell>
          <cell r="Q13">
            <v>1.0653003318994216E-2</v>
          </cell>
          <cell r="R13">
            <v>9.5691492497480355E-3</v>
          </cell>
          <cell r="S13">
            <v>1.0777337615966132E-2</v>
          </cell>
          <cell r="T13">
            <v>1.1955177487727861E-2</v>
          </cell>
          <cell r="U13">
            <v>1.2810089058678985E-2</v>
          </cell>
          <cell r="V13">
            <v>1.1631412313352386E-2</v>
          </cell>
          <cell r="W13">
            <v>1.120463911830594E-2</v>
          </cell>
          <cell r="X13">
            <v>1.2093781394837659E-2</v>
          </cell>
        </row>
        <row r="14">
          <cell r="C14">
            <v>0.12211581301282196</v>
          </cell>
          <cell r="D14">
            <v>0.13088555408231226</v>
          </cell>
          <cell r="E14">
            <v>0.13556220051158019</v>
          </cell>
          <cell r="F14">
            <v>0.11599573940850691</v>
          </cell>
          <cell r="G14">
            <v>0.10856492770588691</v>
          </cell>
          <cell r="H14">
            <v>0.11219850401022463</v>
          </cell>
          <cell r="I14">
            <v>0.10200401607575045</v>
          </cell>
          <cell r="J14">
            <v>9.9497791103662761E-2</v>
          </cell>
          <cell r="K14">
            <v>0.10163039555425153</v>
          </cell>
          <cell r="L14">
            <v>0.10818150507875481</v>
          </cell>
          <cell r="M14">
            <v>0.11162384691596892</v>
          </cell>
          <cell r="N14">
            <v>0.12082475456195847</v>
          </cell>
          <cell r="O14">
            <v>0.12965107858641209</v>
          </cell>
          <cell r="P14">
            <v>0.1356057348878435</v>
          </cell>
          <cell r="Q14">
            <v>0.13822778967194294</v>
          </cell>
          <cell r="R14">
            <v>0.14168412039511977</v>
          </cell>
          <cell r="S14">
            <v>0.14506483722414817</v>
          </cell>
          <cell r="T14">
            <v>0.14775338789389753</v>
          </cell>
          <cell r="U14">
            <v>0.14640739531970209</v>
          </cell>
          <cell r="V14">
            <v>0.14160325379110317</v>
          </cell>
          <cell r="W14">
            <v>0.1366224743533781</v>
          </cell>
          <cell r="X14">
            <v>0.14797348659884502</v>
          </cell>
        </row>
        <row r="15">
          <cell r="C15">
            <v>0.1995967540826514</v>
          </cell>
          <cell r="D15">
            <v>0.22785138668894531</v>
          </cell>
          <cell r="E15">
            <v>0.2354017829762361</v>
          </cell>
          <cell r="F15">
            <v>0.23004047627694596</v>
          </cell>
          <cell r="G15">
            <v>0.22007301720692141</v>
          </cell>
          <cell r="H15">
            <v>0.18015575187125574</v>
          </cell>
          <cell r="I15">
            <v>0.17458682340467252</v>
          </cell>
          <cell r="J15">
            <v>0.17827377983701673</v>
          </cell>
          <cell r="K15">
            <v>0.1903173535269608</v>
          </cell>
          <cell r="L15">
            <v>0.18792418993292417</v>
          </cell>
          <cell r="M15">
            <v>0.17802859516629596</v>
          </cell>
          <cell r="N15">
            <v>0.21026766011684364</v>
          </cell>
          <cell r="O15">
            <v>0.21453834856257809</v>
          </cell>
          <cell r="P15">
            <v>0.21279017053696223</v>
          </cell>
          <cell r="Q15">
            <v>0.18744364456345622</v>
          </cell>
          <cell r="R15">
            <v>0.16266518615270414</v>
          </cell>
          <cell r="S15">
            <v>0.15246809663964689</v>
          </cell>
          <cell r="T15">
            <v>0.13610951288700793</v>
          </cell>
          <cell r="U15">
            <v>0.1424134237771319</v>
          </cell>
          <cell r="V15">
            <v>0.13443758539656825</v>
          </cell>
          <cell r="W15">
            <v>8.1327477903140488E-2</v>
          </cell>
          <cell r="X15">
            <v>3.0707981314067684E-2</v>
          </cell>
        </row>
        <row r="16">
          <cell r="C16">
            <v>1.2824439335591863E-2</v>
          </cell>
          <cell r="D16">
            <v>9.5872969312759924E-3</v>
          </cell>
          <cell r="E16">
            <v>8.5265748094751851E-3</v>
          </cell>
          <cell r="F16">
            <v>1.2822668855091601E-2</v>
          </cell>
          <cell r="G16">
            <v>1.5871893010802985E-2</v>
          </cell>
          <cell r="H16">
            <v>1.4843731976218397E-2</v>
          </cell>
          <cell r="I16">
            <v>1.6331147324971765E-2</v>
          </cell>
          <cell r="J16">
            <v>1.4742165873977862E-2</v>
          </cell>
          <cell r="K16">
            <v>1.2932419919669268E-2</v>
          </cell>
          <cell r="L16">
            <v>1.3019227886413121E-2</v>
          </cell>
          <cell r="M16">
            <v>1.2804081471586945E-2</v>
          </cell>
          <cell r="N16">
            <v>1.0492560672044961E-2</v>
          </cell>
          <cell r="O16">
            <v>1.2081147172813569E-2</v>
          </cell>
          <cell r="P16">
            <v>1.344129228133004E-2</v>
          </cell>
          <cell r="Q16">
            <v>1.4475495631632458E-2</v>
          </cell>
          <cell r="R16">
            <v>1.5701738307089722E-2</v>
          </cell>
          <cell r="S16">
            <v>1.635398523363259E-2</v>
          </cell>
          <cell r="T16">
            <v>1.7123079680456649E-2</v>
          </cell>
          <cell r="U16">
            <v>1.354321796283074E-2</v>
          </cell>
          <cell r="V16">
            <v>1.046154477868471E-2</v>
          </cell>
          <cell r="W16">
            <v>8.1361738060007315E-3</v>
          </cell>
          <cell r="X16">
            <v>8.2955838494994227E-3</v>
          </cell>
        </row>
        <row r="17">
          <cell r="C17">
            <v>4.4904416876941607E-3</v>
          </cell>
          <cell r="D17">
            <v>4.432784399903641E-3</v>
          </cell>
          <cell r="E17">
            <v>5.303293033220244E-3</v>
          </cell>
          <cell r="F17">
            <v>5.7082151233568516E-3</v>
          </cell>
          <cell r="G17">
            <v>9.251034591203057E-3</v>
          </cell>
          <cell r="H17">
            <v>7.9686500568946026E-3</v>
          </cell>
          <cell r="I17">
            <v>9.2016765554207725E-3</v>
          </cell>
          <cell r="J17">
            <v>9.7792437078606728E-3</v>
          </cell>
          <cell r="K17">
            <v>9.1659049563400444E-3</v>
          </cell>
          <cell r="L17">
            <v>9.1400765842723497E-3</v>
          </cell>
          <cell r="M17">
            <v>8.9140798885013021E-3</v>
          </cell>
          <cell r="N17">
            <v>9.6682880053537579E-3</v>
          </cell>
          <cell r="O17">
            <v>1.0313435336731638E-2</v>
          </cell>
          <cell r="P17">
            <v>1.0453396824557426E-2</v>
          </cell>
          <cell r="Q17">
            <v>1.0267776283658856E-2</v>
          </cell>
          <cell r="R17">
            <v>1.0181187137523648E-2</v>
          </cell>
          <cell r="S17">
            <v>1.389690670213743E-2</v>
          </cell>
          <cell r="T17">
            <v>1.0732385392305409E-2</v>
          </cell>
          <cell r="U17">
            <v>9.8665946171349449E-3</v>
          </cell>
          <cell r="V17">
            <v>9.9778926779424439E-3</v>
          </cell>
          <cell r="W17">
            <v>9.8429749267968051E-3</v>
          </cell>
          <cell r="X17">
            <v>1.0565662851388716E-2</v>
          </cell>
        </row>
        <row r="18">
          <cell r="C18">
            <v>1.9983673179655936E-3</v>
          </cell>
          <cell r="D18">
            <v>1.6969081531664988E-3</v>
          </cell>
          <cell r="E18">
            <v>1.8438033567900038E-3</v>
          </cell>
          <cell r="F18">
            <v>1.7775939558095394E-3</v>
          </cell>
          <cell r="G18">
            <v>1.7952705274190215E-3</v>
          </cell>
          <cell r="H18">
            <v>1.6640973680495379E-3</v>
          </cell>
          <cell r="I18">
            <v>1.6005021157705231E-3</v>
          </cell>
          <cell r="J18">
            <v>1.3930646446741464E-3</v>
          </cell>
          <cell r="K18">
            <v>1.1993705888146732E-3</v>
          </cell>
          <cell r="L18">
            <v>1.0461522035028145E-3</v>
          </cell>
          <cell r="M18">
            <v>1.1284722759942079E-3</v>
          </cell>
          <cell r="N18">
            <v>1.2543932770274272E-3</v>
          </cell>
          <cell r="O18">
            <v>1.3825993565289001E-3</v>
          </cell>
          <cell r="P18">
            <v>1.4557717024712318E-3</v>
          </cell>
          <cell r="Q18">
            <v>1.6902254165365733E-3</v>
          </cell>
          <cell r="R18">
            <v>1.2446286888331008E-3</v>
          </cell>
          <cell r="S18">
            <v>1.42158544594195E-3</v>
          </cell>
          <cell r="T18">
            <v>1.5749016613607865E-3</v>
          </cell>
          <cell r="U18">
            <v>1.7301763251322089E-3</v>
          </cell>
          <cell r="V18">
            <v>1.409441595105157E-3</v>
          </cell>
          <cell r="W18">
            <v>1.6258965276343966E-3</v>
          </cell>
          <cell r="X18">
            <v>1.7746251315517258E-3</v>
          </cell>
        </row>
        <row r="19">
          <cell r="C19">
            <v>9.7833917837202404E-3</v>
          </cell>
          <cell r="D19">
            <v>8.382600746906296E-3</v>
          </cell>
          <cell r="E19">
            <v>8.1315152431562093E-3</v>
          </cell>
          <cell r="F19">
            <v>8.7837028314259671E-3</v>
          </cell>
          <cell r="G19">
            <v>1.0715680908651385E-2</v>
          </cell>
          <cell r="H19">
            <v>1.0501123827518387E-2</v>
          </cell>
          <cell r="I19">
            <v>1.1191546525856261E-2</v>
          </cell>
          <cell r="J19">
            <v>1.1396332407056755E-2</v>
          </cell>
          <cell r="K19">
            <v>1.1484668488349241E-2</v>
          </cell>
          <cell r="L19">
            <v>8.1415390868390392E-3</v>
          </cell>
          <cell r="M19">
            <v>7.2042791257175658E-3</v>
          </cell>
          <cell r="N19">
            <v>7.2706825990792546E-3</v>
          </cell>
          <cell r="O19">
            <v>7.5814724992715578E-3</v>
          </cell>
          <cell r="P19">
            <v>7.6951069874169791E-3</v>
          </cell>
          <cell r="Q19">
            <v>7.5844262436647377E-3</v>
          </cell>
          <cell r="R19">
            <v>7.7073226328044572E-3</v>
          </cell>
          <cell r="S19">
            <v>7.9465170919499357E-3</v>
          </cell>
          <cell r="T19">
            <v>1.082505099095837E-2</v>
          </cell>
          <cell r="U19">
            <v>1.0697191707324491E-2</v>
          </cell>
          <cell r="V19">
            <v>1.0932151112651365E-2</v>
          </cell>
          <cell r="W19">
            <v>1.0759341979506379E-2</v>
          </cell>
          <cell r="X19">
            <v>1.1405886337544224E-2</v>
          </cell>
        </row>
        <row r="20">
          <cell r="C20">
            <v>7.7300660064606702E-2</v>
          </cell>
          <cell r="D20">
            <v>7.391602436206933E-2</v>
          </cell>
          <cell r="E20">
            <v>6.2341899479578633E-2</v>
          </cell>
          <cell r="F20">
            <v>8.0920776667393571E-2</v>
          </cell>
          <cell r="G20">
            <v>0.1067949818337076</v>
          </cell>
          <cell r="H20">
            <v>9.5062815150852964E-2</v>
          </cell>
          <cell r="I20">
            <v>8.2444265785456078E-2</v>
          </cell>
          <cell r="J20">
            <v>9.216531300114944E-2</v>
          </cell>
          <cell r="K20">
            <v>0.10497479735120784</v>
          </cell>
          <cell r="L20">
            <v>8.6838632805841517E-2</v>
          </cell>
          <cell r="M20">
            <v>9.4286119678250693E-2</v>
          </cell>
          <cell r="N20">
            <v>7.5173990271893323E-2</v>
          </cell>
          <cell r="O20">
            <v>4.8203044330486791E-2</v>
          </cell>
          <cell r="P20">
            <v>5.6589078551122732E-2</v>
          </cell>
          <cell r="Q20">
            <v>6.4737586024809876E-2</v>
          </cell>
          <cell r="R20">
            <v>7.2857495910094341E-2</v>
          </cell>
          <cell r="S20">
            <v>7.2882903998530785E-2</v>
          </cell>
          <cell r="T20">
            <v>7.2277788856772954E-2</v>
          </cell>
          <cell r="U20">
            <v>5.8649345970563781E-2</v>
          </cell>
          <cell r="V20">
            <v>5.0266824246648967E-2</v>
          </cell>
          <cell r="W20">
            <v>7.4323050327488815E-2</v>
          </cell>
          <cell r="X20">
            <v>8.0383194191805563E-2</v>
          </cell>
        </row>
        <row r="21">
          <cell r="C21">
            <v>5.407877307000682E-4</v>
          </cell>
          <cell r="D21">
            <v>4.7504507214712351E-4</v>
          </cell>
          <cell r="E21">
            <v>4.6129111975529711E-4</v>
          </cell>
          <cell r="F21">
            <v>4.4517118867334459E-4</v>
          </cell>
          <cell r="G21">
            <v>8.4554288953083302E-4</v>
          </cell>
          <cell r="H21">
            <v>1.2251904285008339E-3</v>
          </cell>
          <cell r="I21">
            <v>1.9923743518155705E-3</v>
          </cell>
          <cell r="J21">
            <v>1.8848157001560382E-3</v>
          </cell>
          <cell r="K21">
            <v>1.6049165181972822E-3</v>
          </cell>
          <cell r="L21">
            <v>1.5613295255697357E-3</v>
          </cell>
          <cell r="M21">
            <v>1.4037743727619409E-3</v>
          </cell>
          <cell r="N21">
            <v>1.333095593566214E-3</v>
          </cell>
          <cell r="O21">
            <v>1.4009568591120184E-3</v>
          </cell>
          <cell r="P21">
            <v>1.4404403389384215E-3</v>
          </cell>
          <cell r="Q21">
            <v>1.2094929756892689E-3</v>
          </cell>
          <cell r="R21">
            <v>9.8650872181286716E-4</v>
          </cell>
          <cell r="S21">
            <v>1.429110019772887E-3</v>
          </cell>
          <cell r="T21">
            <v>1.6233509423128831E-3</v>
          </cell>
          <cell r="U21">
            <v>1.6694940950030763E-3</v>
          </cell>
          <cell r="V21">
            <v>1.621163374123682E-3</v>
          </cell>
          <cell r="W21">
            <v>1.574103678071568E-3</v>
          </cell>
          <cell r="X21">
            <v>1.1591523944323931E-3</v>
          </cell>
        </row>
        <row r="22">
          <cell r="C22">
            <v>1.2010917342553736E-3</v>
          </cell>
          <cell r="D22">
            <v>1.104925432120891E-3</v>
          </cell>
          <cell r="E22">
            <v>1.0495515298306357E-3</v>
          </cell>
          <cell r="F22">
            <v>9.989464333233695E-4</v>
          </cell>
          <cell r="G22">
            <v>1.4657470172806338E-3</v>
          </cell>
          <cell r="H22">
            <v>2.2696750316807597E-3</v>
          </cell>
          <cell r="I22">
            <v>3.3656006202992671E-3</v>
          </cell>
          <cell r="J22">
            <v>3.3165381267120644E-3</v>
          </cell>
          <cell r="K22">
            <v>2.8275031341218173E-3</v>
          </cell>
          <cell r="L22">
            <v>2.7754428985497142E-3</v>
          </cell>
          <cell r="M22">
            <v>2.3129683669916926E-3</v>
          </cell>
          <cell r="N22">
            <v>2.3018845967499521E-3</v>
          </cell>
          <cell r="O22">
            <v>2.5447321885176031E-3</v>
          </cell>
          <cell r="P22">
            <v>2.2957916850022018E-3</v>
          </cell>
          <cell r="Q22">
            <v>1.9657636862650961E-3</v>
          </cell>
          <cell r="R22">
            <v>1.9226922863610149E-3</v>
          </cell>
          <cell r="S22">
            <v>2.0325299585049928E-3</v>
          </cell>
          <cell r="T22">
            <v>2.1472666565839019E-3</v>
          </cell>
          <cell r="U22">
            <v>2.0465579350187114E-3</v>
          </cell>
          <cell r="V22">
            <v>2.0227407273133513E-3</v>
          </cell>
          <cell r="W22">
            <v>2.0080825217674561E-3</v>
          </cell>
          <cell r="X22">
            <v>2.1580170917169491E-3</v>
          </cell>
        </row>
        <row r="23">
          <cell r="C23">
            <v>1.3204829994102908E-3</v>
          </cell>
          <cell r="D23">
            <v>1.3794258377279902E-3</v>
          </cell>
          <cell r="E23">
            <v>1.2919100786204344E-3</v>
          </cell>
          <cell r="F23">
            <v>1.229657336506888E-3</v>
          </cell>
          <cell r="G23">
            <v>1.0622989010346917E-3</v>
          </cell>
          <cell r="H23">
            <v>1.2179268019678986E-3</v>
          </cell>
          <cell r="I23">
            <v>1.2214809782614439E-3</v>
          </cell>
          <cell r="J23">
            <v>1.0567916189311985E-3</v>
          </cell>
          <cell r="K23">
            <v>8.6164676338415763E-4</v>
          </cell>
          <cell r="L23">
            <v>8.1128236498743554E-4</v>
          </cell>
          <cell r="M23">
            <v>8.8712328602358933E-4</v>
          </cell>
          <cell r="N23">
            <v>1.0099553029276581E-3</v>
          </cell>
          <cell r="O23">
            <v>6.8860735029581269E-4</v>
          </cell>
          <cell r="P23">
            <v>9.0465089224007025E-4</v>
          </cell>
          <cell r="Q23">
            <v>1.1169256824750111E-3</v>
          </cell>
          <cell r="R23">
            <v>1.3609157737985438E-3</v>
          </cell>
          <cell r="S23">
            <v>1.2389330268727102E-3</v>
          </cell>
          <cell r="T23">
            <v>1.6764621565052945E-3</v>
          </cell>
          <cell r="U23">
            <v>1.4735055201275948E-3</v>
          </cell>
          <cell r="V23">
            <v>1.5078007501166237E-3</v>
          </cell>
          <cell r="W23">
            <v>1.3394100918811425E-3</v>
          </cell>
          <cell r="X23">
            <v>1.9327243228330327E-3</v>
          </cell>
        </row>
        <row r="24">
          <cell r="C24">
            <v>2.4730194840150258E-4</v>
          </cell>
          <cell r="D24">
            <v>2.750603348449792E-4</v>
          </cell>
          <cell r="E24">
            <v>2.7330928777525139E-4</v>
          </cell>
          <cell r="F24">
            <v>2.6817118029193263E-4</v>
          </cell>
          <cell r="G24">
            <v>3.37111228933961E-4</v>
          </cell>
          <cell r="H24">
            <v>3.6416581130980998E-4</v>
          </cell>
          <cell r="I24">
            <v>3.9819149396962123E-4</v>
          </cell>
          <cell r="J24">
            <v>4.0471777083204372E-4</v>
          </cell>
          <cell r="K24">
            <v>3.5626093194043678E-4</v>
          </cell>
          <cell r="L24">
            <v>3.6035367914521115E-4</v>
          </cell>
          <cell r="M24">
            <v>3.5635699358504589E-4</v>
          </cell>
          <cell r="N24">
            <v>3.7004662081743578E-4</v>
          </cell>
          <cell r="O24">
            <v>3.7690574643316134E-4</v>
          </cell>
          <cell r="P24">
            <v>3.7455711963942014E-4</v>
          </cell>
          <cell r="Q24">
            <v>3.6123564440274569E-4</v>
          </cell>
          <cell r="R24">
            <v>4.1020490933966981E-4</v>
          </cell>
          <cell r="S24">
            <v>4.1595367489741334E-4</v>
          </cell>
          <cell r="T24">
            <v>4.1524235817560822E-4</v>
          </cell>
          <cell r="U24">
            <v>4.4336407953074822E-4</v>
          </cell>
          <cell r="V24">
            <v>4.6440448297764477E-4</v>
          </cell>
          <cell r="W24">
            <v>4.8185839976259037E-4</v>
          </cell>
          <cell r="X24">
            <v>3.5302445290331339E-4</v>
          </cell>
        </row>
        <row r="25">
          <cell r="C25">
            <v>6.05039920766638E-2</v>
          </cell>
          <cell r="D25">
            <v>4.310239798510207E-2</v>
          </cell>
          <cell r="E25">
            <v>4.4746966631581724E-2</v>
          </cell>
          <cell r="F25">
            <v>4.7708379378260647E-2</v>
          </cell>
          <cell r="G25">
            <v>5.3568030918087761E-2</v>
          </cell>
          <cell r="H25">
            <v>4.9453833654549348E-2</v>
          </cell>
          <cell r="I25">
            <v>4.82882290426817E-2</v>
          </cell>
          <cell r="J25">
            <v>4.9758125428335791E-2</v>
          </cell>
          <cell r="K25">
            <v>4.5674264469962964E-2</v>
          </cell>
          <cell r="L25">
            <v>4.3743482052551068E-2</v>
          </cell>
          <cell r="M25">
            <v>4.3010807891752392E-2</v>
          </cell>
          <cell r="N25">
            <v>3.9546814866978253E-2</v>
          </cell>
          <cell r="O25">
            <v>4.0765640324209297E-2</v>
          </cell>
          <cell r="P25">
            <v>4.0776281251370963E-2</v>
          </cell>
          <cell r="Q25">
            <v>3.9491139885462982E-2</v>
          </cell>
          <cell r="R25">
            <v>3.8543442134468205E-2</v>
          </cell>
          <cell r="S25">
            <v>4.7271363243853261E-2</v>
          </cell>
          <cell r="T25">
            <v>6.4120235022745095E-2</v>
          </cell>
          <cell r="U25">
            <v>6.3862135375370915E-2</v>
          </cell>
          <cell r="V25">
            <v>5.4242384776434144E-2</v>
          </cell>
          <cell r="W25">
            <v>4.4594955008930001E-2</v>
          </cell>
          <cell r="X25">
            <v>4.8247106125502932E-2</v>
          </cell>
        </row>
        <row r="26">
          <cell r="C26">
            <v>2.7825088312996106E-2</v>
          </cell>
          <cell r="D26">
            <v>2.6418649775177237E-2</v>
          </cell>
          <cell r="E26">
            <v>2.345502425715492E-2</v>
          </cell>
          <cell r="F26">
            <v>2.3936380253349425E-2</v>
          </cell>
          <cell r="G26">
            <v>2.5000864612515564E-2</v>
          </cell>
          <cell r="H26">
            <v>2.6850790461100546E-2</v>
          </cell>
          <cell r="I26">
            <v>1.9537459208016843E-2</v>
          </cell>
          <cell r="J26">
            <v>2.2865853708206846E-2</v>
          </cell>
          <cell r="K26">
            <v>1.863801380545213E-2</v>
          </cell>
          <cell r="L26">
            <v>1.9174483145332044E-2</v>
          </cell>
          <cell r="M26">
            <v>2.9152172656692992E-2</v>
          </cell>
          <cell r="N26">
            <v>3.1391840296040086E-2</v>
          </cell>
          <cell r="O26">
            <v>3.4925919664691704E-2</v>
          </cell>
          <cell r="P26">
            <v>3.3453121762991866E-2</v>
          </cell>
          <cell r="Q26">
            <v>2.9753533761562475E-2</v>
          </cell>
          <cell r="R26">
            <v>2.601480708612814E-2</v>
          </cell>
          <cell r="S26">
            <v>2.7899897369798261E-2</v>
          </cell>
          <cell r="T26">
            <v>2.8205341068705092E-2</v>
          </cell>
          <cell r="U26">
            <v>2.7581974202511204E-2</v>
          </cell>
          <cell r="V26">
            <v>2.6487307587704716E-2</v>
          </cell>
          <cell r="W26">
            <v>2.6787090586170747E-2</v>
          </cell>
          <cell r="X26">
            <v>3.3463707169832664E-2</v>
          </cell>
        </row>
        <row r="27">
          <cell r="C27">
            <v>1.1935088480141666E-2</v>
          </cell>
          <cell r="D27">
            <v>1.0102807360157642E-2</v>
          </cell>
          <cell r="E27">
            <v>1.2533074434296064E-2</v>
          </cell>
          <cell r="F27">
            <v>1.2112128849950731E-2</v>
          </cell>
          <cell r="G27">
            <v>1.7726517450019103E-2</v>
          </cell>
          <cell r="H27">
            <v>2.7566229698447599E-2</v>
          </cell>
          <cell r="I27">
            <v>3.7458874530729484E-2</v>
          </cell>
          <cell r="J27">
            <v>3.8498625425379997E-2</v>
          </cell>
          <cell r="K27">
            <v>3.5218562219194262E-2</v>
          </cell>
          <cell r="L27">
            <v>3.258626555080333E-2</v>
          </cell>
          <cell r="M27">
            <v>2.9456334412215471E-2</v>
          </cell>
          <cell r="N27">
            <v>3.5789806987737469E-2</v>
          </cell>
          <cell r="O27">
            <v>3.8625090766540443E-2</v>
          </cell>
          <cell r="P27">
            <v>4.0618925652619903E-2</v>
          </cell>
          <cell r="Q27">
            <v>4.1435865764618413E-2</v>
          </cell>
          <cell r="R27">
            <v>4.2723940410997113E-2</v>
          </cell>
          <cell r="S27">
            <v>4.0665873943226766E-2</v>
          </cell>
          <cell r="T27">
            <v>3.7708601564179413E-2</v>
          </cell>
          <cell r="U27">
            <v>3.5438450911874669E-2</v>
          </cell>
          <cell r="V27">
            <v>3.7277131907042675E-2</v>
          </cell>
          <cell r="W27">
            <v>3.9598605653806296E-2</v>
          </cell>
          <cell r="X27">
            <v>3.0461294549971613E-2</v>
          </cell>
        </row>
        <row r="28">
          <cell r="C28">
            <v>2.0280320033581899E-2</v>
          </cell>
          <cell r="D28">
            <v>1.8600730121554485E-2</v>
          </cell>
          <cell r="E28">
            <v>1.465365342517745E-2</v>
          </cell>
          <cell r="F28">
            <v>1.3007612163164079E-2</v>
          </cell>
          <cell r="G28">
            <v>1.3190097339718368E-2</v>
          </cell>
          <cell r="H28">
            <v>1.9362707448852171E-2</v>
          </cell>
          <cell r="I28">
            <v>1.7654347101627738E-2</v>
          </cell>
          <cell r="J28">
            <v>1.7017165096197537E-2</v>
          </cell>
          <cell r="K28">
            <v>2.5693199914179659E-2</v>
          </cell>
          <cell r="L28">
            <v>2.7840896543712374E-2</v>
          </cell>
          <cell r="M28">
            <v>2.9126656132937679E-2</v>
          </cell>
          <cell r="N28">
            <v>2.8518641923799062E-2</v>
          </cell>
          <cell r="O28">
            <v>3.0590773335018834E-2</v>
          </cell>
          <cell r="P28">
            <v>3.5480996423290112E-2</v>
          </cell>
          <cell r="Q28">
            <v>3.2084128392115684E-2</v>
          </cell>
          <cell r="R28">
            <v>2.8872456207114063E-2</v>
          </cell>
          <cell r="S28">
            <v>1.9147536460940525E-2</v>
          </cell>
          <cell r="T28">
            <v>1.539651103229402E-2</v>
          </cell>
          <cell r="U28">
            <v>1.4012321213542163E-2</v>
          </cell>
          <cell r="V28">
            <v>1.7626250515536731E-2</v>
          </cell>
          <cell r="W28">
            <v>1.7807468091788906E-2</v>
          </cell>
          <cell r="X28">
            <v>9.5977086960858712E-3</v>
          </cell>
        </row>
        <row r="29">
          <cell r="C29">
            <v>7.9773918294810137E-3</v>
          </cell>
          <cell r="D29">
            <v>6.1693691355468542E-3</v>
          </cell>
          <cell r="E29">
            <v>1.2154477070850569E-3</v>
          </cell>
          <cell r="F29">
            <v>4.8602991208987289E-4</v>
          </cell>
          <cell r="G29">
            <v>9.0472804815900829E-4</v>
          </cell>
          <cell r="H29">
            <v>1.1252654109249445E-3</v>
          </cell>
          <cell r="I29">
            <v>2.1405654823748155E-3</v>
          </cell>
          <cell r="J29">
            <v>6.2914920797182096E-3</v>
          </cell>
          <cell r="K29">
            <v>8.545411827159767E-3</v>
          </cell>
          <cell r="L29">
            <v>7.2181077073900498E-3</v>
          </cell>
          <cell r="M29">
            <v>7.7990808439151182E-3</v>
          </cell>
          <cell r="N29">
            <v>8.749583396984912E-3</v>
          </cell>
          <cell r="O29">
            <v>1.0092898036269057E-2</v>
          </cell>
          <cell r="P29">
            <v>1.1306781166834026E-2</v>
          </cell>
          <cell r="Q29">
            <v>1.225202421382305E-2</v>
          </cell>
          <cell r="R29">
            <v>1.3355876685567239E-2</v>
          </cell>
          <cell r="S29">
            <v>1.5750546876619309E-2</v>
          </cell>
          <cell r="T29">
            <v>1.3086701758909296E-2</v>
          </cell>
          <cell r="U29">
            <v>1.1995096562873621E-2</v>
          </cell>
          <cell r="V29">
            <v>1.062763372248134E-2</v>
          </cell>
          <cell r="W29">
            <v>1.053994514623253E-2</v>
          </cell>
          <cell r="X29">
            <v>1.0226963615586117E-2</v>
          </cell>
        </row>
        <row r="30">
          <cell r="C30">
            <v>5.0488604090373644E-3</v>
          </cell>
          <cell r="D30">
            <v>3.6107849348547862E-3</v>
          </cell>
          <cell r="E30">
            <v>2.6042909546099206E-3</v>
          </cell>
          <cell r="F30">
            <v>2.5288928917909749E-3</v>
          </cell>
          <cell r="G30">
            <v>2.7415180365994696E-3</v>
          </cell>
          <cell r="H30">
            <v>2.5962280517784152E-3</v>
          </cell>
          <cell r="I30">
            <v>3.1289330269127663E-3</v>
          </cell>
          <cell r="J30">
            <v>3.3078897066487283E-3</v>
          </cell>
          <cell r="K30">
            <v>3.0936489830260205E-3</v>
          </cell>
          <cell r="L30">
            <v>3.2837979545655735E-3</v>
          </cell>
          <cell r="M30">
            <v>3.3808110194013551E-3</v>
          </cell>
          <cell r="N30">
            <v>3.6511675466668028E-3</v>
          </cell>
          <cell r="O30">
            <v>4.3050303282280659E-3</v>
          </cell>
          <cell r="P30">
            <v>4.9081191010834409E-3</v>
          </cell>
          <cell r="Q30">
            <v>5.4014408735649439E-3</v>
          </cell>
          <cell r="R30">
            <v>5.5570114995634971E-3</v>
          </cell>
          <cell r="S30">
            <v>6.2149536689230676E-3</v>
          </cell>
          <cell r="T30">
            <v>6.9889367715071952E-3</v>
          </cell>
          <cell r="U30">
            <v>5.8521681770938071E-3</v>
          </cell>
          <cell r="V30">
            <v>5.3362670909579057E-3</v>
          </cell>
          <cell r="W30">
            <v>4.8185390051284352E-3</v>
          </cell>
          <cell r="X30">
            <v>5.1947391138613781E-3</v>
          </cell>
        </row>
        <row r="31">
          <cell r="C31">
            <v>1.5072156602892841E-3</v>
          </cell>
          <cell r="D31">
            <v>2.032245681146514E-3</v>
          </cell>
          <cell r="E31">
            <v>1.9030907860352697E-3</v>
          </cell>
          <cell r="F31">
            <v>1.7946029443913604E-3</v>
          </cell>
          <cell r="G31">
            <v>2.2387566979554011E-3</v>
          </cell>
          <cell r="H31">
            <v>2.4149467301985235E-3</v>
          </cell>
          <cell r="I31">
            <v>2.2567639482993077E-3</v>
          </cell>
          <cell r="J31">
            <v>2.8981538479028778E-3</v>
          </cell>
          <cell r="K31">
            <v>2.5759531903288856E-3</v>
          </cell>
          <cell r="L31">
            <v>2.6492114534044206E-3</v>
          </cell>
          <cell r="M31">
            <v>2.6061000434413292E-3</v>
          </cell>
          <cell r="N31">
            <v>2.692258118690203E-3</v>
          </cell>
          <cell r="O31">
            <v>2.3497607872400256E-3</v>
          </cell>
          <cell r="P31">
            <v>2.3721710176259573E-3</v>
          </cell>
          <cell r="Q31">
            <v>2.3200129457229377E-3</v>
          </cell>
          <cell r="R31">
            <v>2.2860937629775469E-3</v>
          </cell>
          <cell r="S31">
            <v>2.1357496140618974E-3</v>
          </cell>
          <cell r="T31">
            <v>1.6526223373682192E-3</v>
          </cell>
          <cell r="U31">
            <v>2.0231040783771624E-3</v>
          </cell>
          <cell r="V31">
            <v>1.7057329252275191E-3</v>
          </cell>
          <cell r="W31">
            <v>1.6445882637150337E-3</v>
          </cell>
          <cell r="X31">
            <v>1.0181253035894068E-3</v>
          </cell>
        </row>
        <row r="32">
          <cell r="C32">
            <v>5.6189950817490286E-2</v>
          </cell>
          <cell r="D32">
            <v>5.8530005338190395E-2</v>
          </cell>
          <cell r="E32">
            <v>5.1319483556828076E-2</v>
          </cell>
          <cell r="F32">
            <v>5.971992935688563E-2</v>
          </cell>
          <cell r="G32">
            <v>6.1946354335096654E-2</v>
          </cell>
          <cell r="H32">
            <v>7.9299849296660216E-2</v>
          </cell>
          <cell r="I32">
            <v>8.9775842578787152E-2</v>
          </cell>
          <cell r="J32">
            <v>9.4480992957722928E-2</v>
          </cell>
          <cell r="K32">
            <v>8.202200343288317E-2</v>
          </cell>
          <cell r="L32">
            <v>8.1272498119270953E-2</v>
          </cell>
          <cell r="M32">
            <v>7.8352100234045832E-2</v>
          </cell>
          <cell r="N32">
            <v>7.9768139673273897E-2</v>
          </cell>
          <cell r="O32">
            <v>8.2229966309129252E-2</v>
          </cell>
          <cell r="P32">
            <v>8.1967722177364616E-2</v>
          </cell>
          <cell r="Q32">
            <v>7.8908784821066655E-2</v>
          </cell>
          <cell r="R32">
            <v>8.1317812846077239E-2</v>
          </cell>
          <cell r="S32">
            <v>9.121261800837685E-2</v>
          </cell>
          <cell r="T32">
            <v>0.10301096657780458</v>
          </cell>
          <cell r="U32">
            <v>0.10529381354473648</v>
          </cell>
          <cell r="V32">
            <v>0.10559576179053304</v>
          </cell>
          <cell r="W32">
            <v>0.10607484138362827</v>
          </cell>
          <cell r="X32">
            <v>0.11447610698610609</v>
          </cell>
        </row>
        <row r="33">
          <cell r="C33">
            <v>3.0178942259614528E-2</v>
          </cell>
          <cell r="D33">
            <v>2.6800426958545072E-2</v>
          </cell>
          <cell r="E33">
            <v>3.0427606135951205E-2</v>
          </cell>
          <cell r="F33">
            <v>2.4454259299354991E-2</v>
          </cell>
          <cell r="G33">
            <v>2.3889544725757959E-2</v>
          </cell>
          <cell r="H33">
            <v>2.2064814317567759E-2</v>
          </cell>
          <cell r="I33">
            <v>2.6338867175173163E-2</v>
          </cell>
          <cell r="J33">
            <v>2.8763732654206675E-2</v>
          </cell>
          <cell r="K33">
            <v>2.7605647974996185E-2</v>
          </cell>
          <cell r="L33">
            <v>3.3622812352943808E-2</v>
          </cell>
          <cell r="M33">
            <v>3.160111749002889E-2</v>
          </cell>
          <cell r="N33">
            <v>3.1408150330002514E-2</v>
          </cell>
          <cell r="O33">
            <v>3.5844128711493728E-2</v>
          </cell>
          <cell r="P33">
            <v>3.2224340665310595E-2</v>
          </cell>
          <cell r="Q33">
            <v>2.7272510594746221E-2</v>
          </cell>
          <cell r="R33">
            <v>2.2225331291883931E-2</v>
          </cell>
          <cell r="S33">
            <v>2.1229076588616468E-2</v>
          </cell>
          <cell r="T33">
            <v>2.2464487999443634E-2</v>
          </cell>
          <cell r="U33">
            <v>2.3464212381146113E-2</v>
          </cell>
          <cell r="V33">
            <v>1.9588063082557113E-2</v>
          </cell>
          <cell r="W33">
            <v>2.2532602672172868E-2</v>
          </cell>
          <cell r="X33">
            <v>2.4404888832146469E-2</v>
          </cell>
        </row>
        <row r="34">
          <cell r="C34">
            <v>4.287713113053622E-2</v>
          </cell>
          <cell r="D34">
            <v>3.8340218251469563E-2</v>
          </cell>
          <cell r="E34">
            <v>4.077778382098407E-2</v>
          </cell>
          <cell r="F34">
            <v>4.3422829535070907E-2</v>
          </cell>
          <cell r="G34">
            <v>4.6062678871811924E-2</v>
          </cell>
          <cell r="H34">
            <v>3.8796724407649648E-2</v>
          </cell>
          <cell r="I34">
            <v>3.7338851433901268E-2</v>
          </cell>
          <cell r="J34">
            <v>4.1955528055541404E-2</v>
          </cell>
          <cell r="K34">
            <v>3.6803984671585403E-2</v>
          </cell>
          <cell r="L34">
            <v>4.0558381593842806E-2</v>
          </cell>
          <cell r="M34">
            <v>4.180340296110524E-2</v>
          </cell>
          <cell r="N34">
            <v>4.0258062298144964E-2</v>
          </cell>
          <cell r="O34">
            <v>4.2502374427299594E-2</v>
          </cell>
          <cell r="P34">
            <v>4.0841477705542764E-2</v>
          </cell>
          <cell r="Q34">
            <v>3.9306010980342532E-2</v>
          </cell>
          <cell r="R34">
            <v>3.5682465011069933E-2</v>
          </cell>
          <cell r="S34">
            <v>2.8157001295994515E-2</v>
          </cell>
          <cell r="T34">
            <v>2.9443733777599776E-2</v>
          </cell>
          <cell r="U34">
            <v>3.6098378225619565E-2</v>
          </cell>
          <cell r="V34">
            <v>3.6936608453994602E-2</v>
          </cell>
          <cell r="W34">
            <v>3.7059729622499975E-2</v>
          </cell>
          <cell r="X34">
            <v>4.0237838154486748E-2</v>
          </cell>
        </row>
        <row r="35">
          <cell r="C35">
            <v>0.20291142437335205</v>
          </cell>
          <cell r="D35">
            <v>0.18727549255900908</v>
          </cell>
          <cell r="E35">
            <v>0.21761373509085516</v>
          </cell>
          <cell r="F35">
            <v>0.21593361348157245</v>
          </cell>
          <cell r="G35">
            <v>0.17548545585142905</v>
          </cell>
          <cell r="H35">
            <v>0.20775793132570494</v>
          </cell>
          <cell r="I35">
            <v>0.20895112142104408</v>
          </cell>
          <cell r="J35">
            <v>0.17288486456024532</v>
          </cell>
          <cell r="K35">
            <v>0.17414665331824161</v>
          </cell>
          <cell r="L35">
            <v>0.19546331265468903</v>
          </cell>
          <cell r="M35">
            <v>0.19388310882064036</v>
          </cell>
          <cell r="N35">
            <v>0.17008114103987801</v>
          </cell>
          <cell r="O35">
            <v>0.15894926973145465</v>
          </cell>
          <cell r="P35">
            <v>0.1407179284936651</v>
          </cell>
          <cell r="Q35">
            <v>0.16674118967335236</v>
          </cell>
          <cell r="R35">
            <v>0.19623506036143221</v>
          </cell>
          <cell r="S35">
            <v>0.18631057361019529</v>
          </cell>
          <cell r="T35">
            <v>0.17105577571193517</v>
          </cell>
          <cell r="U35">
            <v>0.18479170893838209</v>
          </cell>
          <cell r="V35">
            <v>0.22523398365697389</v>
          </cell>
          <cell r="W35">
            <v>0.26568498830622139</v>
          </cell>
          <cell r="X35">
            <v>0.28883314596401483</v>
          </cell>
        </row>
      </sheetData>
      <sheetData sheetId="44"/>
      <sheetData sheetId="45"/>
      <sheetData sheetId="4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65859-2B02-47FF-BF41-8BA43078D863}">
  <sheetPr>
    <tabColor theme="9"/>
  </sheetPr>
  <dimension ref="A1:BE48"/>
  <sheetViews>
    <sheetView topLeftCell="A4" zoomScale="46" zoomScaleNormal="46" workbookViewId="0">
      <selection activeCell="C12" sqref="C12"/>
    </sheetView>
  </sheetViews>
  <sheetFormatPr baseColWidth="10" defaultRowHeight="14.5" x14ac:dyDescent="0.35"/>
  <cols>
    <col min="2" max="2" width="10.6328125" bestFit="1" customWidth="1"/>
    <col min="3" max="3" width="24.1796875" bestFit="1" customWidth="1"/>
    <col min="5" max="5" width="22.7265625" bestFit="1" customWidth="1"/>
    <col min="6" max="6" width="27.1796875" customWidth="1"/>
    <col min="7" max="17" width="10.08984375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1" t="s">
        <v>75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7" x14ac:dyDescent="0.35">
      <c r="F2" s="1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46" t="s">
        <v>62</v>
      </c>
      <c r="S2" s="46"/>
      <c r="T2" s="46"/>
      <c r="U2" s="46"/>
      <c r="V2" s="46"/>
      <c r="W2" s="46"/>
      <c r="X2" s="46"/>
      <c r="Y2" s="46"/>
      <c r="Z2" s="46"/>
      <c r="AA2" s="46"/>
      <c r="AB2" s="46"/>
    </row>
    <row r="3" spans="1:57" x14ac:dyDescent="0.35">
      <c r="F3" s="17" t="s">
        <v>76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8">
        <v>2011</v>
      </c>
      <c r="S3" s="18">
        <v>2012</v>
      </c>
      <c r="T3" s="18">
        <v>2013</v>
      </c>
      <c r="U3" s="18">
        <v>2014</v>
      </c>
      <c r="V3" s="18">
        <v>2015</v>
      </c>
      <c r="W3" s="18">
        <v>2016</v>
      </c>
      <c r="X3" s="18">
        <v>2017</v>
      </c>
      <c r="Y3" s="18">
        <v>2018</v>
      </c>
      <c r="Z3" s="18">
        <v>2019</v>
      </c>
      <c r="AA3" s="18">
        <v>2020</v>
      </c>
      <c r="AB3" s="18">
        <v>2021</v>
      </c>
    </row>
    <row r="4" spans="1:57" x14ac:dyDescent="0.35">
      <c r="F4" s="19" t="s">
        <v>27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1">
        <v>9.1058095064651249E-4</v>
      </c>
      <c r="S4" s="21">
        <v>1.3967328596587113E-3</v>
      </c>
      <c r="T4" s="21">
        <v>7.7105758258026714E-4</v>
      </c>
      <c r="U4" s="21">
        <v>1.1140428026971563E-3</v>
      </c>
      <c r="V4" s="21">
        <v>1.8845700824499411E-3</v>
      </c>
      <c r="W4" s="21">
        <v>2.0119584006347588E-3</v>
      </c>
      <c r="X4" s="21">
        <v>2.3693513371343998E-3</v>
      </c>
      <c r="Y4" s="21">
        <v>2.1791555878709311E-3</v>
      </c>
      <c r="Z4" s="21">
        <v>2.4842936029439728E-3</v>
      </c>
      <c r="AA4" s="21">
        <v>2.0340833840864106E-3</v>
      </c>
      <c r="AB4" s="9">
        <v>1.4672742437469351E-3</v>
      </c>
    </row>
    <row r="5" spans="1:57" x14ac:dyDescent="0.35">
      <c r="F5" s="19" t="s">
        <v>26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1">
        <v>2.989536621833544E-5</v>
      </c>
      <c r="S5" s="21">
        <v>2.1270221689633217E-3</v>
      </c>
      <c r="T5" s="21">
        <v>2.4546360315207849E-2</v>
      </c>
      <c r="U5" s="21">
        <v>2.4077558439901892E-2</v>
      </c>
      <c r="V5" s="21">
        <v>1.6969658378171992E-2</v>
      </c>
      <c r="W5" s="21">
        <v>3.3404596472386139E-5</v>
      </c>
      <c r="X5" s="21">
        <v>0</v>
      </c>
      <c r="Y5" s="21">
        <v>0</v>
      </c>
      <c r="Z5" s="21">
        <v>-3.0461800901493419E-5</v>
      </c>
      <c r="AA5" s="21">
        <v>0</v>
      </c>
      <c r="AB5" s="9"/>
    </row>
    <row r="6" spans="1:57" x14ac:dyDescent="0.35">
      <c r="F6" s="19" t="s">
        <v>44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1">
        <v>7.3134549074264736E-4</v>
      </c>
      <c r="S6" s="21">
        <v>5.9730829037664282E-4</v>
      </c>
      <c r="T6" s="21">
        <v>8.4566778874497312E-4</v>
      </c>
      <c r="U6" s="21">
        <v>9.4393869585562926E-4</v>
      </c>
      <c r="V6" s="21">
        <v>6.3230854568322424E-4</v>
      </c>
      <c r="W6" s="21">
        <v>5.4868570564873913E-4</v>
      </c>
      <c r="X6" s="21">
        <v>4.7496049069347887E-3</v>
      </c>
      <c r="Y6" s="21">
        <v>5.2434591800069041E-3</v>
      </c>
      <c r="Z6" s="21">
        <v>5.4316565652821284E-3</v>
      </c>
      <c r="AA6" s="21">
        <v>3.6555160015499808E-3</v>
      </c>
      <c r="AB6" s="9">
        <v>9.4216917468830947E-3</v>
      </c>
    </row>
    <row r="7" spans="1:57" x14ac:dyDescent="0.35">
      <c r="F7" s="19" t="s">
        <v>45</v>
      </c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1">
        <v>5.4309740714786271E-4</v>
      </c>
      <c r="S7" s="21">
        <v>9.0412707417387615E-4</v>
      </c>
      <c r="T7" s="21">
        <v>1.2497322002428052E-4</v>
      </c>
      <c r="U7" s="21">
        <v>1.6551906779661016E-4</v>
      </c>
      <c r="V7" s="21">
        <v>1.8926684905108484E-4</v>
      </c>
      <c r="W7" s="21">
        <v>1.6628421297681996E-4</v>
      </c>
      <c r="X7" s="21">
        <v>3.7659327925840095E-4</v>
      </c>
      <c r="Y7" s="21">
        <v>4.0974610375356694E-4</v>
      </c>
      <c r="Z7" s="21">
        <v>0</v>
      </c>
      <c r="AA7" s="21">
        <v>0</v>
      </c>
      <c r="AB7" s="9">
        <v>0</v>
      </c>
    </row>
    <row r="8" spans="1:57" x14ac:dyDescent="0.35">
      <c r="F8" s="22" t="s">
        <v>64</v>
      </c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4">
        <v>5.5372980368883942E-4</v>
      </c>
      <c r="S8" s="24">
        <v>1.2562975982931381E-3</v>
      </c>
      <c r="T8" s="24">
        <v>6.5720147266393426E-3</v>
      </c>
      <c r="U8" s="24">
        <v>6.5752647515628223E-3</v>
      </c>
      <c r="V8" s="24">
        <v>4.9189509638390607E-3</v>
      </c>
      <c r="W8" s="24">
        <v>6.9008322893317599E-4</v>
      </c>
      <c r="X8" s="24">
        <v>1.8738873808318973E-3</v>
      </c>
      <c r="Y8" s="24">
        <v>1.9580902179078506E-3</v>
      </c>
      <c r="Z8" s="24">
        <v>1.9713720918311519E-3</v>
      </c>
      <c r="AA8" s="32">
        <v>1.4223998464090977E-3</v>
      </c>
      <c r="AB8" s="26">
        <v>4.0333106616512312E-3</v>
      </c>
    </row>
    <row r="9" spans="1:57" x14ac:dyDescent="0.35">
      <c r="F9" s="1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"/>
      <c r="S9" s="1"/>
      <c r="T9" s="1"/>
      <c r="U9" s="1"/>
      <c r="V9" s="1"/>
      <c r="W9" s="1"/>
      <c r="X9" s="1"/>
      <c r="Y9" s="1"/>
      <c r="Z9" s="1"/>
      <c r="AA9" s="3"/>
      <c r="AC9" s="13" t="s">
        <v>65</v>
      </c>
    </row>
    <row r="10" spans="1:57" x14ac:dyDescent="0.35">
      <c r="F10" s="1"/>
      <c r="G10" s="47" t="s">
        <v>5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 t="s">
        <v>6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9" t="s">
        <v>7</v>
      </c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52" t="s">
        <v>82</v>
      </c>
      <c r="H11" s="52" t="s">
        <v>83</v>
      </c>
      <c r="I11" s="52" t="s">
        <v>84</v>
      </c>
      <c r="J11" s="52" t="s">
        <v>85</v>
      </c>
      <c r="K11" s="52" t="s">
        <v>86</v>
      </c>
      <c r="L11" s="52" t="s">
        <v>87</v>
      </c>
      <c r="M11" s="52" t="s">
        <v>88</v>
      </c>
      <c r="N11" s="52" t="s">
        <v>89</v>
      </c>
      <c r="O11" s="52" t="s">
        <v>90</v>
      </c>
      <c r="P11" s="52" t="s">
        <v>91</v>
      </c>
      <c r="Q11" s="52" t="s">
        <v>92</v>
      </c>
      <c r="R11" s="52" t="s">
        <v>93</v>
      </c>
      <c r="S11" s="52" t="s">
        <v>94</v>
      </c>
      <c r="T11" s="52" t="s">
        <v>95</v>
      </c>
      <c r="U11" s="52" t="s">
        <v>96</v>
      </c>
      <c r="V11" s="52" t="s">
        <v>97</v>
      </c>
      <c r="W11" s="52" t="s">
        <v>98</v>
      </c>
      <c r="X11" s="52" t="s">
        <v>99</v>
      </c>
      <c r="Y11" s="52" t="s">
        <v>100</v>
      </c>
      <c r="Z11" s="52" t="s">
        <v>101</v>
      </c>
      <c r="AA11" s="52" t="s">
        <v>102</v>
      </c>
      <c r="AB11" s="52" t="s">
        <v>103</v>
      </c>
      <c r="AC11" s="52" t="s">
        <v>104</v>
      </c>
      <c r="AD11" s="52" t="s">
        <v>105</v>
      </c>
      <c r="AE11" s="52" t="s">
        <v>106</v>
      </c>
      <c r="AF11" s="52" t="s">
        <v>107</v>
      </c>
      <c r="AG11" s="52" t="s">
        <v>108</v>
      </c>
      <c r="AH11" s="52" t="s">
        <v>109</v>
      </c>
      <c r="AI11" s="52" t="s">
        <v>110</v>
      </c>
      <c r="AJ11" s="52" t="s">
        <v>111</v>
      </c>
      <c r="AK11" s="52" t="s">
        <v>112</v>
      </c>
      <c r="AL11" s="52" t="s">
        <v>113</v>
      </c>
      <c r="AM11" s="52" t="s">
        <v>114</v>
      </c>
      <c r="AN11" s="52" t="s">
        <v>115</v>
      </c>
      <c r="AO11" s="52" t="s">
        <v>116</v>
      </c>
      <c r="AP11" s="52" t="s">
        <v>117</v>
      </c>
      <c r="AQ11" s="52" t="s">
        <v>118</v>
      </c>
      <c r="AR11" s="52" t="s">
        <v>119</v>
      </c>
      <c r="AS11" s="52" t="s">
        <v>120</v>
      </c>
      <c r="AT11" s="52" t="s">
        <v>121</v>
      </c>
      <c r="AU11" s="52" t="s">
        <v>122</v>
      </c>
      <c r="AV11" s="52" t="s">
        <v>123</v>
      </c>
      <c r="AW11" s="52" t="s">
        <v>124</v>
      </c>
      <c r="AX11" s="52" t="s">
        <v>125</v>
      </c>
      <c r="AY11" s="52" t="s">
        <v>126</v>
      </c>
      <c r="AZ11" s="52" t="s">
        <v>127</v>
      </c>
      <c r="BA11" s="52" t="s">
        <v>128</v>
      </c>
      <c r="BB11" s="52" t="s">
        <v>129</v>
      </c>
      <c r="BC11" s="52" t="s">
        <v>130</v>
      </c>
      <c r="BD11" s="52" t="s">
        <v>131</v>
      </c>
      <c r="BE11" s="52" t="s">
        <v>132</v>
      </c>
    </row>
    <row r="12" spans="1:57" x14ac:dyDescent="0.35">
      <c r="A12" t="s">
        <v>14</v>
      </c>
      <c r="C12" s="37" t="s">
        <v>75</v>
      </c>
      <c r="D12" s="4" t="s">
        <v>15</v>
      </c>
      <c r="E12" s="4" t="s">
        <v>59</v>
      </c>
      <c r="F12" s="1" t="s">
        <v>17</v>
      </c>
      <c r="G12" s="5">
        <f t="shared" ref="G12:Q27" si="0">H12/1.02</f>
        <v>1.609421950504998</v>
      </c>
      <c r="H12" s="5">
        <f t="shared" si="0"/>
        <v>1.641610389515098</v>
      </c>
      <c r="I12" s="5">
        <f t="shared" si="0"/>
        <v>1.6744425973054</v>
      </c>
      <c r="J12" s="5">
        <f t="shared" si="0"/>
        <v>1.7079314492515081</v>
      </c>
      <c r="K12" s="5">
        <f t="shared" si="0"/>
        <v>1.7420900782365383</v>
      </c>
      <c r="L12" s="5">
        <f t="shared" si="0"/>
        <v>1.776931879801269</v>
      </c>
      <c r="M12" s="5">
        <f t="shared" si="0"/>
        <v>1.8124705173972944</v>
      </c>
      <c r="N12" s="5">
        <f t="shared" si="0"/>
        <v>1.8487199277452402</v>
      </c>
      <c r="O12" s="5">
        <f t="shared" si="0"/>
        <v>1.8856943263001451</v>
      </c>
      <c r="P12" s="5">
        <f t="shared" si="0"/>
        <v>1.923408212826148</v>
      </c>
      <c r="Q12" s="5">
        <f>R12/1.02</f>
        <v>1.961876377082671</v>
      </c>
      <c r="R12" s="27">
        <f>$R$8*'[2]Eurostat POM Portables GU'!M3</f>
        <v>2.0011139046243245</v>
      </c>
      <c r="S12" s="27">
        <f>$S$8*'[2]Eurostat POM Portables GU'!N3</f>
        <v>4.66988389184508</v>
      </c>
      <c r="T12" s="27">
        <f>$T$8*'[2]Eurostat POM Portables GU'!O3</f>
        <v>25.575310765423879</v>
      </c>
      <c r="U12" s="27">
        <f>$U$8*'[2]Eurostat POM Portables GU'!P3</f>
        <v>26.870687342208679</v>
      </c>
      <c r="V12" s="27">
        <f>$V$8*'[2]Eurostat POM Portables GU'!Q3</f>
        <v>22.367900709464038</v>
      </c>
      <c r="W12" s="27">
        <f>$W$8*'[2]Eurostat POM Portables GU'!R3</f>
        <v>3.248946125152206</v>
      </c>
      <c r="X12" s="27">
        <f>$X$8*'[2]Eurostat POM Portables GU'!S3</f>
        <v>8.8927666517493833</v>
      </c>
      <c r="Y12" s="27">
        <f>$Y$8*'[2]Eurostat POM Portables GU'!T3</f>
        <v>10.670497624269432</v>
      </c>
      <c r="Z12" s="27">
        <f>$Z$8*'[2]Eurostat POM Portables GU'!U3</f>
        <v>11.35598159378295</v>
      </c>
      <c r="AA12" s="27">
        <f>$AA$8*'[2]Eurostat POM Portables GU'!V3</f>
        <v>9.0279492232249847</v>
      </c>
      <c r="AB12" s="27">
        <f>$AB$8*'[2]Eurostat POM Portables GU'!W3</f>
        <v>24.760494151876909</v>
      </c>
      <c r="AC12" s="6">
        <f>AB12+(AB12*0.02)</f>
        <v>25.255704034914448</v>
      </c>
      <c r="AD12" s="6">
        <f t="shared" ref="AD12:AJ27" si="1">AC12+(AC12*0.02)</f>
        <v>25.760818115612736</v>
      </c>
      <c r="AE12" s="6">
        <f t="shared" si="1"/>
        <v>26.276034477924991</v>
      </c>
      <c r="AF12" s="6">
        <f t="shared" si="1"/>
        <v>26.801555167483492</v>
      </c>
      <c r="AG12" s="6">
        <f t="shared" si="1"/>
        <v>27.337586270833164</v>
      </c>
      <c r="AH12" s="6">
        <f t="shared" si="1"/>
        <v>27.884337996249826</v>
      </c>
      <c r="AI12" s="6">
        <f t="shared" si="1"/>
        <v>28.442024756174824</v>
      </c>
      <c r="AJ12" s="6">
        <f t="shared" si="1"/>
        <v>29.01086525129832</v>
      </c>
      <c r="AK12" s="6">
        <f>AJ12+(AJ12*0.04)</f>
        <v>30.171299861350253</v>
      </c>
      <c r="AL12" s="6">
        <f t="shared" ref="AL12:AT12" si="2">AK12+(AK12*0.04)</f>
        <v>31.378151855804262</v>
      </c>
      <c r="AM12" s="6">
        <f t="shared" si="2"/>
        <v>32.633277930036435</v>
      </c>
      <c r="AN12" s="6">
        <f t="shared" si="2"/>
        <v>33.93860904723789</v>
      </c>
      <c r="AO12" s="6">
        <f t="shared" si="2"/>
        <v>35.296153409127406</v>
      </c>
      <c r="AP12" s="6">
        <f t="shared" si="2"/>
        <v>36.707999545492505</v>
      </c>
      <c r="AQ12" s="6">
        <f t="shared" si="2"/>
        <v>38.176319527312202</v>
      </c>
      <c r="AR12" s="6">
        <f t="shared" si="2"/>
        <v>39.703372308404688</v>
      </c>
      <c r="AS12" s="6">
        <f t="shared" si="2"/>
        <v>41.291507200740874</v>
      </c>
      <c r="AT12" s="6">
        <f t="shared" si="2"/>
        <v>42.943167488770506</v>
      </c>
      <c r="AU12" s="6">
        <f>AT12+(AT12*0.06)</f>
        <v>45.519757538096734</v>
      </c>
      <c r="AV12" s="6">
        <f t="shared" ref="AV12:BE12" si="3">AU12+(AU12*0.06)</f>
        <v>48.250942990382541</v>
      </c>
      <c r="AW12" s="6">
        <f t="shared" si="3"/>
        <v>51.14599956980549</v>
      </c>
      <c r="AX12" s="6">
        <f t="shared" si="3"/>
        <v>54.214759543993821</v>
      </c>
      <c r="AY12" s="6">
        <f t="shared" si="3"/>
        <v>57.467645116633449</v>
      </c>
      <c r="AZ12" s="6">
        <f t="shared" si="3"/>
        <v>60.915703823631453</v>
      </c>
      <c r="BA12" s="6">
        <f t="shared" si="3"/>
        <v>64.570646053049344</v>
      </c>
      <c r="BB12" s="6">
        <f t="shared" si="3"/>
        <v>68.444884816232303</v>
      </c>
      <c r="BC12" s="6">
        <f t="shared" si="3"/>
        <v>72.551577905206244</v>
      </c>
      <c r="BD12" s="6">
        <f t="shared" si="3"/>
        <v>76.904672579518618</v>
      </c>
      <c r="BE12" s="6">
        <f t="shared" si="3"/>
        <v>81.518952934289729</v>
      </c>
    </row>
    <row r="13" spans="1:57" x14ac:dyDescent="0.35">
      <c r="A13" t="s">
        <v>14</v>
      </c>
      <c r="C13" s="37" t="s">
        <v>75</v>
      </c>
      <c r="D13" s="4" t="s">
        <v>15</v>
      </c>
      <c r="E13" s="4" t="s">
        <v>59</v>
      </c>
      <c r="F13" s="1" t="s">
        <v>18</v>
      </c>
      <c r="G13" s="5">
        <f t="shared" si="0"/>
        <v>1.9599607693205445</v>
      </c>
      <c r="H13" s="5">
        <f t="shared" si="0"/>
        <v>1.9991599847069554</v>
      </c>
      <c r="I13" s="5">
        <f t="shared" si="0"/>
        <v>2.0391431844010945</v>
      </c>
      <c r="J13" s="5">
        <f t="shared" si="0"/>
        <v>2.0799260480891166</v>
      </c>
      <c r="K13" s="5">
        <f t="shared" si="0"/>
        <v>2.1215245690508988</v>
      </c>
      <c r="L13" s="5">
        <f t="shared" si="0"/>
        <v>2.1639550604319169</v>
      </c>
      <c r="M13" s="5">
        <f t="shared" si="0"/>
        <v>2.2072341616405553</v>
      </c>
      <c r="N13" s="5">
        <f t="shared" si="0"/>
        <v>2.2513788448733663</v>
      </c>
      <c r="O13" s="5">
        <f t="shared" si="0"/>
        <v>2.2964064217708335</v>
      </c>
      <c r="P13" s="5">
        <f t="shared" si="0"/>
        <v>2.34233455020625</v>
      </c>
      <c r="Q13" s="5">
        <f t="shared" si="0"/>
        <v>2.389181241210375</v>
      </c>
      <c r="R13" s="27">
        <f>$R$8*'[2]Eurostat POM Portables GU'!M4</f>
        <v>2.4369648660345824</v>
      </c>
      <c r="S13" s="27">
        <f>$S$8*'[2]Eurostat POM Portables GU'!N4</f>
        <v>5.3505714711304755</v>
      </c>
      <c r="T13" s="27">
        <f>$T$8*'[2]Eurostat POM Portables GU'!O4</f>
        <v>28.903720767759829</v>
      </c>
      <c r="U13" s="27">
        <f>$U$8*'[2]Eurostat POM Portables GU'!P4</f>
        <v>27.760767781098235</v>
      </c>
      <c r="V13" s="27">
        <f>$V$8*'[2]Eurostat POM Portables GU'!Q4</f>
        <v>22.459930100889149</v>
      </c>
      <c r="W13" s="27">
        <f>$W$8*'[2]Eurostat POM Portables GU'!R4</f>
        <v>3.1640316046586121</v>
      </c>
      <c r="X13" s="27">
        <f>$X$8*'[2]Eurostat POM Portables GU'!S4</f>
        <v>8.9684250046614604</v>
      </c>
      <c r="Y13" s="27">
        <f>$Y$8*'[2]Eurostat POM Portables GU'!T4</f>
        <v>9.6338038721066255</v>
      </c>
      <c r="Z13" s="27">
        <f>$Z$8*'[2]Eurostat POM Portables GU'!U4</f>
        <v>10.671037133082026</v>
      </c>
      <c r="AA13" s="27">
        <f>$AA$8*'[2]Eurostat POM Portables GU'!V4</f>
        <v>7.9810855382014472</v>
      </c>
      <c r="AB13" s="27">
        <f>$AB$8*'[2]Eurostat POM Portables GU'!W4</f>
        <v>25.163825218042032</v>
      </c>
      <c r="AC13" s="6">
        <f t="shared" ref="AC13:AJ42" si="4">AB13+(AB13*0.02)</f>
        <v>25.667101722402872</v>
      </c>
      <c r="AD13" s="6">
        <f t="shared" si="4"/>
        <v>26.180443756850931</v>
      </c>
      <c r="AE13" s="6">
        <f t="shared" si="4"/>
        <v>26.704052631987949</v>
      </c>
      <c r="AF13" s="6">
        <f t="shared" si="4"/>
        <v>27.238133684627709</v>
      </c>
      <c r="AG13" s="6">
        <f t="shared" si="4"/>
        <v>27.782896358320261</v>
      </c>
      <c r="AH13" s="6">
        <f t="shared" si="4"/>
        <v>28.338554285486666</v>
      </c>
      <c r="AI13" s="6">
        <f t="shared" si="4"/>
        <v>28.905325371196398</v>
      </c>
      <c r="AJ13" s="6">
        <f t="shared" si="4"/>
        <v>29.483431878620326</v>
      </c>
      <c r="AK13" s="6">
        <f t="shared" ref="AK13:AT38" si="5">AJ13+(AJ13*0.04)</f>
        <v>30.66276915376514</v>
      </c>
      <c r="AL13" s="6">
        <f t="shared" si="5"/>
        <v>31.889279919915747</v>
      </c>
      <c r="AM13" s="6">
        <f t="shared" si="5"/>
        <v>33.164851116712377</v>
      </c>
      <c r="AN13" s="6">
        <f t="shared" si="5"/>
        <v>34.491445161380874</v>
      </c>
      <c r="AO13" s="6">
        <f t="shared" si="5"/>
        <v>35.871102967836109</v>
      </c>
      <c r="AP13" s="6">
        <f t="shared" si="5"/>
        <v>37.305947086549551</v>
      </c>
      <c r="AQ13" s="6">
        <f t="shared" si="5"/>
        <v>38.798184970011533</v>
      </c>
      <c r="AR13" s="6">
        <f t="shared" si="5"/>
        <v>40.350112368811992</v>
      </c>
      <c r="AS13" s="6">
        <f t="shared" si="5"/>
        <v>41.96411686356447</v>
      </c>
      <c r="AT13" s="6">
        <f t="shared" si="5"/>
        <v>43.642681538107048</v>
      </c>
      <c r="AU13" s="6">
        <f t="shared" ref="AU13:BE36" si="6">AT13+(AT13*0.06)</f>
        <v>46.261242430393473</v>
      </c>
      <c r="AV13" s="6">
        <f t="shared" si="6"/>
        <v>49.036916976217078</v>
      </c>
      <c r="AW13" s="6">
        <f t="shared" si="6"/>
        <v>51.979131994790102</v>
      </c>
      <c r="AX13" s="6">
        <f t="shared" si="6"/>
        <v>55.09787991447751</v>
      </c>
      <c r="AY13" s="6">
        <f t="shared" si="6"/>
        <v>58.403752709346158</v>
      </c>
      <c r="AZ13" s="6">
        <f t="shared" si="6"/>
        <v>61.90797787190693</v>
      </c>
      <c r="BA13" s="6">
        <f t="shared" si="6"/>
        <v>65.62245654422135</v>
      </c>
      <c r="BB13" s="6">
        <f t="shared" si="6"/>
        <v>69.55980393687463</v>
      </c>
      <c r="BC13" s="6">
        <f t="shared" si="6"/>
        <v>73.733392173087111</v>
      </c>
      <c r="BD13" s="6">
        <f t="shared" si="6"/>
        <v>78.157395703472332</v>
      </c>
      <c r="BE13" s="6">
        <f t="shared" si="6"/>
        <v>82.846839445680672</v>
      </c>
    </row>
    <row r="14" spans="1:57" x14ac:dyDescent="0.35">
      <c r="A14" t="s">
        <v>14</v>
      </c>
      <c r="C14" s="37" t="s">
        <v>75</v>
      </c>
      <c r="D14" s="4" t="s">
        <v>15</v>
      </c>
      <c r="E14" s="4" t="s">
        <v>59</v>
      </c>
      <c r="F14" s="1" t="s">
        <v>19</v>
      </c>
      <c r="G14" s="5">
        <f t="shared" si="0"/>
        <v>0.27789491480482142</v>
      </c>
      <c r="H14" s="5">
        <f t="shared" si="0"/>
        <v>0.28345281310091786</v>
      </c>
      <c r="I14" s="5">
        <f t="shared" si="0"/>
        <v>0.28912186936293621</v>
      </c>
      <c r="J14" s="5">
        <f t="shared" si="0"/>
        <v>0.29490430675019497</v>
      </c>
      <c r="K14" s="5">
        <f t="shared" si="0"/>
        <v>0.30080239288519889</v>
      </c>
      <c r="L14" s="5">
        <f t="shared" si="0"/>
        <v>0.30681844074290288</v>
      </c>
      <c r="M14" s="5">
        <f t="shared" si="0"/>
        <v>0.31295480955776095</v>
      </c>
      <c r="N14" s="5">
        <f t="shared" si="0"/>
        <v>0.31921390574891617</v>
      </c>
      <c r="O14" s="5">
        <f t="shared" si="0"/>
        <v>0.3255981838638945</v>
      </c>
      <c r="P14" s="5">
        <f t="shared" si="0"/>
        <v>0.33211014754117241</v>
      </c>
      <c r="Q14" s="5">
        <f t="shared" si="0"/>
        <v>0.33875235049199587</v>
      </c>
      <c r="R14" s="27">
        <f>$R$8*'[2]Eurostat POM Portables GU'!M5</f>
        <v>0.34552739750183581</v>
      </c>
      <c r="S14" s="27">
        <f>$S$8*'[2]Eurostat POM Portables GU'!N5</f>
        <v>0.75677231615261542</v>
      </c>
      <c r="T14" s="27">
        <f>$T$8*'[2]Eurostat POM Portables GU'!O5</f>
        <v>4.4492539699348352</v>
      </c>
      <c r="U14" s="27">
        <f>$U$8*'[2]Eurostat POM Portables GU'!P5</f>
        <v>4.7999432686408605</v>
      </c>
      <c r="V14" s="27">
        <f>$V$8*'[2]Eurostat POM Portables GU'!Q5</f>
        <v>3.7384027325176863</v>
      </c>
      <c r="W14" s="27">
        <f>$W$8*'[2]Eurostat POM Portables GU'!R5</f>
        <v>0.51756242169988198</v>
      </c>
      <c r="X14" s="27">
        <f>$X$8*'[2]Eurostat POM Portables GU'!S5</f>
        <v>1.5272182153779963</v>
      </c>
      <c r="Y14" s="27">
        <f>$Y$8*'[2]Eurostat POM Portables GU'!T5</f>
        <v>1.3510822503564168</v>
      </c>
      <c r="Z14" s="27">
        <f>$Z$8*'[2]Eurostat POM Portables GU'!U5</f>
        <v>1.8570325105049452</v>
      </c>
      <c r="AA14" s="27">
        <f>$AA$8*'[2]Eurostat POM Portables GU'!V5</f>
        <v>1.3370558556245518</v>
      </c>
      <c r="AB14" s="27">
        <f>$AB$8*'[2]Eurostat POM Portables GU'!W5</f>
        <v>4.0413772829745334</v>
      </c>
      <c r="AC14" s="6">
        <f t="shared" si="4"/>
        <v>4.1222048286340236</v>
      </c>
      <c r="AD14" s="6">
        <f t="shared" si="1"/>
        <v>4.2046489252067039</v>
      </c>
      <c r="AE14" s="6">
        <f t="shared" si="1"/>
        <v>4.2887419037108376</v>
      </c>
      <c r="AF14" s="6">
        <f t="shared" si="1"/>
        <v>4.3745167417850546</v>
      </c>
      <c r="AG14" s="6">
        <f t="shared" si="1"/>
        <v>4.4620070766207558</v>
      </c>
      <c r="AH14" s="6">
        <f t="shared" si="1"/>
        <v>4.5512472181531711</v>
      </c>
      <c r="AI14" s="6">
        <f t="shared" si="1"/>
        <v>4.6422721625162344</v>
      </c>
      <c r="AJ14" s="6">
        <f t="shared" si="1"/>
        <v>4.7351176057665594</v>
      </c>
      <c r="AK14" s="6">
        <f t="shared" si="5"/>
        <v>4.9245223099972222</v>
      </c>
      <c r="AL14" s="6">
        <f t="shared" si="5"/>
        <v>5.1215032023971112</v>
      </c>
      <c r="AM14" s="6">
        <f t="shared" si="5"/>
        <v>5.3263633304929954</v>
      </c>
      <c r="AN14" s="6">
        <f t="shared" si="5"/>
        <v>5.5394178637127149</v>
      </c>
      <c r="AO14" s="6">
        <f t="shared" si="5"/>
        <v>5.760994578261224</v>
      </c>
      <c r="AP14" s="6">
        <f t="shared" si="5"/>
        <v>5.991434361391673</v>
      </c>
      <c r="AQ14" s="6">
        <f t="shared" si="5"/>
        <v>6.2310917358473397</v>
      </c>
      <c r="AR14" s="6">
        <f t="shared" si="5"/>
        <v>6.4803354052812336</v>
      </c>
      <c r="AS14" s="6">
        <f t="shared" si="5"/>
        <v>6.739548821492483</v>
      </c>
      <c r="AT14" s="6">
        <f t="shared" si="5"/>
        <v>7.0091307743521822</v>
      </c>
      <c r="AU14" s="6">
        <f t="shared" si="6"/>
        <v>7.4296786208133128</v>
      </c>
      <c r="AV14" s="6">
        <f t="shared" si="6"/>
        <v>7.8754593380621118</v>
      </c>
      <c r="AW14" s="6">
        <f t="shared" si="6"/>
        <v>8.3479868983458392</v>
      </c>
      <c r="AX14" s="6">
        <f t="shared" si="6"/>
        <v>8.8488661122465899</v>
      </c>
      <c r="AY14" s="6">
        <f t="shared" si="6"/>
        <v>9.379798078981386</v>
      </c>
      <c r="AZ14" s="6">
        <f t="shared" si="6"/>
        <v>9.9425859637202691</v>
      </c>
      <c r="BA14" s="6">
        <f t="shared" si="6"/>
        <v>10.539141121543485</v>
      </c>
      <c r="BB14" s="6">
        <f t="shared" si="6"/>
        <v>11.171489588836094</v>
      </c>
      <c r="BC14" s="6">
        <f t="shared" si="6"/>
        <v>11.841778964166259</v>
      </c>
      <c r="BD14" s="6">
        <f t="shared" si="6"/>
        <v>12.552285702016235</v>
      </c>
      <c r="BE14" s="6">
        <f t="shared" si="6"/>
        <v>13.305422844137208</v>
      </c>
    </row>
    <row r="15" spans="1:57" x14ac:dyDescent="0.35">
      <c r="A15" t="s">
        <v>14</v>
      </c>
      <c r="C15" s="37" t="s">
        <v>75</v>
      </c>
      <c r="D15" s="4" t="s">
        <v>15</v>
      </c>
      <c r="E15" s="4" t="s">
        <v>59</v>
      </c>
      <c r="F15" s="1" t="s">
        <v>20</v>
      </c>
      <c r="G15" s="5">
        <f t="shared" si="0"/>
        <v>0.14773855614960174</v>
      </c>
      <c r="H15" s="5">
        <f t="shared" si="0"/>
        <v>0.15069332727259377</v>
      </c>
      <c r="I15" s="5">
        <f t="shared" si="0"/>
        <v>0.15370719381804565</v>
      </c>
      <c r="J15" s="5">
        <f t="shared" si="0"/>
        <v>0.15678133769440658</v>
      </c>
      <c r="K15" s="5">
        <f t="shared" si="0"/>
        <v>0.1599169644482947</v>
      </c>
      <c r="L15" s="5">
        <f t="shared" si="0"/>
        <v>0.1631153037372606</v>
      </c>
      <c r="M15" s="5">
        <f t="shared" si="0"/>
        <v>0.16637760981200581</v>
      </c>
      <c r="N15" s="5">
        <f t="shared" si="0"/>
        <v>0.16970516200824592</v>
      </c>
      <c r="O15" s="5">
        <f t="shared" si="0"/>
        <v>0.17309926524841085</v>
      </c>
      <c r="P15" s="5">
        <f t="shared" si="0"/>
        <v>0.17656125055337907</v>
      </c>
      <c r="Q15" s="5">
        <f t="shared" si="0"/>
        <v>0.18009247556444666</v>
      </c>
      <c r="R15" s="27">
        <f>$R$8*'[2]Eurostat POM Portables GU'!M6</f>
        <v>0.1836943250757356</v>
      </c>
      <c r="S15" s="27">
        <f>$S$8*'[2]Eurostat POM Portables GU'!N6</f>
        <v>0.5110618629856486</v>
      </c>
      <c r="T15" s="27">
        <f>$T$8*'[2]Eurostat POM Portables GU'!O6</f>
        <v>2.5866135561107124</v>
      </c>
      <c r="U15" s="27">
        <f>$U$8*'[2]Eurostat POM Portables GU'!P6</f>
        <v>2.2816168687922995</v>
      </c>
      <c r="V15" s="27">
        <f>$V$8*'[2]Eurostat POM Portables GU'!Q6</f>
        <v>1.3084409563811901</v>
      </c>
      <c r="W15" s="27">
        <f>$W$8*'[2]Eurostat POM Portables GU'!R6</f>
        <v>0.27258287542860454</v>
      </c>
      <c r="X15" s="27">
        <f>$X$8*'[2]Eurostat POM Portables GU'!S6</f>
        <v>1.0643680323125178</v>
      </c>
      <c r="Y15" s="27">
        <f>$Y$8*'[2]Eurostat POM Portables GU'!T6</f>
        <v>1.3197528068698914</v>
      </c>
      <c r="Z15" s="27">
        <f>$Z$8*'[2]Eurostat POM Portables GU'!U6</f>
        <v>1.7860631151990236</v>
      </c>
      <c r="AA15" s="27">
        <f>$AA$8*'[2]Eurostat POM Portables GU'!V6</f>
        <v>1.4963646384223708</v>
      </c>
      <c r="AB15" s="27">
        <f>$AB$8*'[2]Eurostat POM Portables GU'!W6</f>
        <v>4.2309428840721415</v>
      </c>
      <c r="AC15" s="6">
        <f t="shared" si="4"/>
        <v>4.3155617417535845</v>
      </c>
      <c r="AD15" s="6">
        <f t="shared" si="1"/>
        <v>4.4018729765886562</v>
      </c>
      <c r="AE15" s="6">
        <f t="shared" si="1"/>
        <v>4.4899104361204296</v>
      </c>
      <c r="AF15" s="6">
        <f t="shared" si="1"/>
        <v>4.5797086448428379</v>
      </c>
      <c r="AG15" s="6">
        <f t="shared" si="1"/>
        <v>4.6713028177396945</v>
      </c>
      <c r="AH15" s="6">
        <f t="shared" si="1"/>
        <v>4.7647288740944882</v>
      </c>
      <c r="AI15" s="6">
        <f t="shared" si="1"/>
        <v>4.8600234515763781</v>
      </c>
      <c r="AJ15" s="6">
        <f t="shared" si="1"/>
        <v>4.9572239206079054</v>
      </c>
      <c r="AK15" s="6">
        <f t="shared" si="5"/>
        <v>5.1555128774322219</v>
      </c>
      <c r="AL15" s="6">
        <f t="shared" si="5"/>
        <v>5.3617333925295103</v>
      </c>
      <c r="AM15" s="6">
        <f t="shared" si="5"/>
        <v>5.5762027282306903</v>
      </c>
      <c r="AN15" s="6">
        <f t="shared" si="5"/>
        <v>5.7992508373599181</v>
      </c>
      <c r="AO15" s="6">
        <f t="shared" si="5"/>
        <v>6.0312208708543151</v>
      </c>
      <c r="AP15" s="6">
        <f t="shared" si="5"/>
        <v>6.2724697056884882</v>
      </c>
      <c r="AQ15" s="6">
        <f t="shared" si="5"/>
        <v>6.5233684939160277</v>
      </c>
      <c r="AR15" s="6">
        <f t="shared" si="5"/>
        <v>6.7843032336726692</v>
      </c>
      <c r="AS15" s="6">
        <f t="shared" si="5"/>
        <v>7.0556753630195761</v>
      </c>
      <c r="AT15" s="6">
        <f t="shared" si="5"/>
        <v>7.3379023775403596</v>
      </c>
      <c r="AU15" s="6">
        <f t="shared" si="6"/>
        <v>7.7781765201927815</v>
      </c>
      <c r="AV15" s="6">
        <f t="shared" si="6"/>
        <v>8.2448671114043481</v>
      </c>
      <c r="AW15" s="6">
        <f t="shared" si="6"/>
        <v>8.7395591380886088</v>
      </c>
      <c r="AX15" s="6">
        <f t="shared" si="6"/>
        <v>9.2639326863739253</v>
      </c>
      <c r="AY15" s="6">
        <f t="shared" si="6"/>
        <v>9.8197686475563604</v>
      </c>
      <c r="AZ15" s="6">
        <f t="shared" si="6"/>
        <v>10.408954766409742</v>
      </c>
      <c r="BA15" s="6">
        <f t="shared" si="6"/>
        <v>11.033492052394326</v>
      </c>
      <c r="BB15" s="6">
        <f t="shared" si="6"/>
        <v>11.695501575537985</v>
      </c>
      <c r="BC15" s="6">
        <f t="shared" si="6"/>
        <v>12.397231670070264</v>
      </c>
      <c r="BD15" s="6">
        <f t="shared" si="6"/>
        <v>13.141065570274479</v>
      </c>
      <c r="BE15" s="6">
        <f t="shared" si="6"/>
        <v>13.929529504490947</v>
      </c>
    </row>
    <row r="16" spans="1:57" x14ac:dyDescent="0.35">
      <c r="A16" t="s">
        <v>14</v>
      </c>
      <c r="C16" s="37" t="s">
        <v>75</v>
      </c>
      <c r="D16" s="4" t="s">
        <v>15</v>
      </c>
      <c r="E16" s="4" t="s">
        <v>59</v>
      </c>
      <c r="F16" s="1" t="s">
        <v>21</v>
      </c>
      <c r="G16" s="5">
        <f t="shared" si="0"/>
        <v>0.12273692070546283</v>
      </c>
      <c r="H16" s="5">
        <f t="shared" si="0"/>
        <v>0.12519165911957209</v>
      </c>
      <c r="I16" s="5">
        <f t="shared" si="0"/>
        <v>0.12769549230196353</v>
      </c>
      <c r="J16" s="5">
        <f t="shared" si="0"/>
        <v>0.13024940214800279</v>
      </c>
      <c r="K16" s="5">
        <f t="shared" si="0"/>
        <v>0.13285439019096285</v>
      </c>
      <c r="L16" s="5">
        <f t="shared" si="0"/>
        <v>0.13551147799478211</v>
      </c>
      <c r="M16" s="5">
        <f t="shared" si="0"/>
        <v>0.13822170755467775</v>
      </c>
      <c r="N16" s="5">
        <f t="shared" si="0"/>
        <v>0.14098614170577131</v>
      </c>
      <c r="O16" s="5">
        <f t="shared" si="0"/>
        <v>0.14380586453988675</v>
      </c>
      <c r="P16" s="5">
        <f t="shared" si="0"/>
        <v>0.14668198183068448</v>
      </c>
      <c r="Q16" s="5">
        <f t="shared" si="0"/>
        <v>0.14961562146729818</v>
      </c>
      <c r="R16" s="27">
        <f>$R$8*'[2]Eurostat POM Portables GU'!M7</f>
        <v>0.15260793389664415</v>
      </c>
      <c r="S16" s="27">
        <f>$S$8*'[2]Eurostat POM Portables GU'!N7</f>
        <v>0.32412478035962961</v>
      </c>
      <c r="T16" s="27">
        <f>$T$8*'[2]Eurostat POM Portables GU'!O7</f>
        <v>1.3157173482731963</v>
      </c>
      <c r="U16" s="27">
        <f>$U$8*'[2]Eurostat POM Portables GU'!P7</f>
        <v>1.2493003027969363</v>
      </c>
      <c r="V16" s="27">
        <f>$V$8*'[2]Eurostat POM Portables GU'!Q7</f>
        <v>1.0133038985508465</v>
      </c>
      <c r="W16" s="27">
        <f>$W$8*'[2]Eurostat POM Portables GU'!R7</f>
        <v>0.14560756130490013</v>
      </c>
      <c r="X16" s="27">
        <f>$X$8*'[2]Eurostat POM Portables GU'!S7</f>
        <v>0.4366157597338321</v>
      </c>
      <c r="Y16" s="27">
        <f>$Y$8*'[2]Eurostat POM Portables GU'!T7</f>
        <v>0.3955342240173858</v>
      </c>
      <c r="Z16" s="27">
        <f>$Z$8*'[2]Eurostat POM Portables GU'!U7</f>
        <v>0.3449901160704516</v>
      </c>
      <c r="AA16" s="27">
        <f>$AA$8*'[2]Eurostat POM Portables GU'!V7</f>
        <v>0.28874716882104684</v>
      </c>
      <c r="AB16" s="27">
        <f>$AB$8*'[2]Eurostat POM Portables GU'!W7</f>
        <v>0.79456220034529257</v>
      </c>
      <c r="AC16" s="6">
        <f t="shared" si="4"/>
        <v>0.81045344435219846</v>
      </c>
      <c r="AD16" s="6">
        <f t="shared" si="1"/>
        <v>0.82666251323924245</v>
      </c>
      <c r="AE16" s="6">
        <f t="shared" si="1"/>
        <v>0.84319576350402725</v>
      </c>
      <c r="AF16" s="6">
        <f t="shared" si="1"/>
        <v>0.86005967877410783</v>
      </c>
      <c r="AG16" s="6">
        <f t="shared" si="1"/>
        <v>0.87726087234958994</v>
      </c>
      <c r="AH16" s="6">
        <f t="shared" si="1"/>
        <v>0.89480608979658172</v>
      </c>
      <c r="AI16" s="6">
        <f t="shared" si="1"/>
        <v>0.9127022115925133</v>
      </c>
      <c r="AJ16" s="6">
        <f t="shared" si="1"/>
        <v>0.93095625582436359</v>
      </c>
      <c r="AK16" s="6">
        <f t="shared" si="5"/>
        <v>0.96819450605733814</v>
      </c>
      <c r="AL16" s="6">
        <f t="shared" si="5"/>
        <v>1.0069222862996317</v>
      </c>
      <c r="AM16" s="6">
        <f t="shared" si="5"/>
        <v>1.047199177751617</v>
      </c>
      <c r="AN16" s="6">
        <f t="shared" si="5"/>
        <v>1.0890871448616817</v>
      </c>
      <c r="AO16" s="6">
        <f t="shared" si="5"/>
        <v>1.132650630656149</v>
      </c>
      <c r="AP16" s="6">
        <f t="shared" si="5"/>
        <v>1.1779566558823951</v>
      </c>
      <c r="AQ16" s="6">
        <f t="shared" si="5"/>
        <v>1.2250749221176909</v>
      </c>
      <c r="AR16" s="6">
        <f t="shared" si="5"/>
        <v>1.2740779190023985</v>
      </c>
      <c r="AS16" s="6">
        <f t="shared" si="5"/>
        <v>1.3250410357624944</v>
      </c>
      <c r="AT16" s="6">
        <f t="shared" si="5"/>
        <v>1.3780426771929941</v>
      </c>
      <c r="AU16" s="6">
        <f t="shared" si="6"/>
        <v>1.4607252378245739</v>
      </c>
      <c r="AV16" s="6">
        <f t="shared" si="6"/>
        <v>1.5483687520940483</v>
      </c>
      <c r="AW16" s="6">
        <f t="shared" si="6"/>
        <v>1.6412708772196913</v>
      </c>
      <c r="AX16" s="6">
        <f t="shared" si="6"/>
        <v>1.7397471298528728</v>
      </c>
      <c r="AY16" s="6">
        <f t="shared" si="6"/>
        <v>1.8441319576440451</v>
      </c>
      <c r="AZ16" s="6">
        <f t="shared" si="6"/>
        <v>1.9547798751026879</v>
      </c>
      <c r="BA16" s="6">
        <f t="shared" si="6"/>
        <v>2.0720666676088491</v>
      </c>
      <c r="BB16" s="6">
        <f t="shared" si="6"/>
        <v>2.1963906676653799</v>
      </c>
      <c r="BC16" s="6">
        <f t="shared" si="6"/>
        <v>2.3281741077253026</v>
      </c>
      <c r="BD16" s="6">
        <f t="shared" si="6"/>
        <v>2.4678645541888207</v>
      </c>
      <c r="BE16" s="6">
        <f t="shared" si="6"/>
        <v>2.61593642744015</v>
      </c>
    </row>
    <row r="17" spans="1:57" x14ac:dyDescent="0.35">
      <c r="A17" t="s">
        <v>14</v>
      </c>
      <c r="C17" s="37" t="s">
        <v>75</v>
      </c>
      <c r="D17" s="4" t="s">
        <v>15</v>
      </c>
      <c r="E17" s="4" t="s">
        <v>59</v>
      </c>
      <c r="F17" s="1" t="s">
        <v>22</v>
      </c>
      <c r="G17" s="5">
        <f t="shared" si="0"/>
        <v>1.5078471194650074</v>
      </c>
      <c r="H17" s="5">
        <f t="shared" si="0"/>
        <v>1.5380040618543076</v>
      </c>
      <c r="I17" s="5">
        <f t="shared" si="0"/>
        <v>1.5687641430913939</v>
      </c>
      <c r="J17" s="5">
        <f t="shared" si="0"/>
        <v>1.6001394259532218</v>
      </c>
      <c r="K17" s="5">
        <f t="shared" si="0"/>
        <v>1.6321422144722861</v>
      </c>
      <c r="L17" s="5">
        <f t="shared" si="0"/>
        <v>1.6647850587617319</v>
      </c>
      <c r="M17" s="5">
        <f t="shared" si="0"/>
        <v>1.6980807599369665</v>
      </c>
      <c r="N17" s="5">
        <f t="shared" si="0"/>
        <v>1.7320423751357059</v>
      </c>
      <c r="O17" s="5">
        <f t="shared" si="0"/>
        <v>1.7666832226384201</v>
      </c>
      <c r="P17" s="5">
        <f t="shared" si="0"/>
        <v>1.8020168870911886</v>
      </c>
      <c r="Q17" s="5">
        <f t="shared" si="0"/>
        <v>1.8380572248330125</v>
      </c>
      <c r="R17" s="27">
        <f>$R$8*'[2]Eurostat POM Portables GU'!M8</f>
        <v>1.8748183693296727</v>
      </c>
      <c r="S17" s="27">
        <f>$S$8*'[2]Eurostat POM Portables GU'!N8</f>
        <v>4.6969513638082718</v>
      </c>
      <c r="T17" s="27">
        <f>$T$8*'[2]Eurostat POM Portables GU'!O8</f>
        <v>24.125866061493028</v>
      </c>
      <c r="U17" s="27">
        <f>$U$8*'[2]Eurostat POM Portables GU'!P8</f>
        <v>26.110376328455967</v>
      </c>
      <c r="V17" s="27">
        <f>$V$8*'[2]Eurostat POM Portables GU'!Q8</f>
        <v>19.503640571621876</v>
      </c>
      <c r="W17" s="27">
        <f>$W$8*'[2]Eurostat POM Portables GU'!R8</f>
        <v>2.7927668274925632</v>
      </c>
      <c r="X17" s="27">
        <f>$X$8*'[2]Eurostat POM Portables GU'!S8</f>
        <v>7.6154783157008312</v>
      </c>
      <c r="Y17" s="27">
        <f>$Y$8*'[2]Eurostat POM Portables GU'!T8</f>
        <v>7.9263492020909796</v>
      </c>
      <c r="Z17" s="27">
        <f>$Z$8*'[2]Eurostat POM Portables GU'!U8</f>
        <v>8.4631003902311353</v>
      </c>
      <c r="AA17" s="27">
        <f>$AA$8*'[2]Eurostat POM Portables GU'!V8</f>
        <v>7.0593704377283517</v>
      </c>
      <c r="AB17" s="27">
        <f>$AB$8*'[2]Eurostat POM Portables GU'!W8</f>
        <v>20.997415304556309</v>
      </c>
      <c r="AC17" s="6">
        <f t="shared" si="4"/>
        <v>21.417363610647435</v>
      </c>
      <c r="AD17" s="6">
        <f t="shared" si="1"/>
        <v>21.845710882860384</v>
      </c>
      <c r="AE17" s="6">
        <f t="shared" si="1"/>
        <v>22.282625100517592</v>
      </c>
      <c r="AF17" s="6">
        <f t="shared" si="1"/>
        <v>22.728277602527942</v>
      </c>
      <c r="AG17" s="6">
        <f t="shared" si="1"/>
        <v>23.182843154578503</v>
      </c>
      <c r="AH17" s="6">
        <f t="shared" si="1"/>
        <v>23.646500017670071</v>
      </c>
      <c r="AI17" s="6">
        <f t="shared" si="1"/>
        <v>24.119430018023472</v>
      </c>
      <c r="AJ17" s="6">
        <f t="shared" si="1"/>
        <v>24.601818618383941</v>
      </c>
      <c r="AK17" s="6">
        <f t="shared" si="5"/>
        <v>25.585891363119298</v>
      </c>
      <c r="AL17" s="6">
        <f t="shared" si="5"/>
        <v>26.60932701764407</v>
      </c>
      <c r="AM17" s="6">
        <f t="shared" si="5"/>
        <v>27.673700098349833</v>
      </c>
      <c r="AN17" s="6">
        <f t="shared" si="5"/>
        <v>28.780648102283827</v>
      </c>
      <c r="AO17" s="6">
        <f t="shared" si="5"/>
        <v>29.93187402637518</v>
      </c>
      <c r="AP17" s="6">
        <f t="shared" si="5"/>
        <v>31.129148987430188</v>
      </c>
      <c r="AQ17" s="6">
        <f t="shared" si="5"/>
        <v>32.374314946927399</v>
      </c>
      <c r="AR17" s="6">
        <f t="shared" si="5"/>
        <v>33.669287544804497</v>
      </c>
      <c r="AS17" s="6">
        <f t="shared" si="5"/>
        <v>35.016059046596681</v>
      </c>
      <c r="AT17" s="6">
        <f t="shared" si="5"/>
        <v>36.416701408460547</v>
      </c>
      <c r="AU17" s="6">
        <f t="shared" si="6"/>
        <v>38.601703492968177</v>
      </c>
      <c r="AV17" s="6">
        <f t="shared" si="6"/>
        <v>40.917805702546268</v>
      </c>
      <c r="AW17" s="6">
        <f t="shared" si="6"/>
        <v>43.372874044699046</v>
      </c>
      <c r="AX17" s="6">
        <f t="shared" si="6"/>
        <v>45.975246487380986</v>
      </c>
      <c r="AY17" s="6">
        <f t="shared" si="6"/>
        <v>48.733761276623845</v>
      </c>
      <c r="AZ17" s="6">
        <f t="shared" si="6"/>
        <v>51.657786953221276</v>
      </c>
      <c r="BA17" s="6">
        <f t="shared" si="6"/>
        <v>54.757254170414555</v>
      </c>
      <c r="BB17" s="6">
        <f t="shared" si="6"/>
        <v>58.042689420639427</v>
      </c>
      <c r="BC17" s="6">
        <f t="shared" si="6"/>
        <v>61.525250785877795</v>
      </c>
      <c r="BD17" s="6">
        <f t="shared" si="6"/>
        <v>65.216765833030465</v>
      </c>
      <c r="BE17" s="6">
        <f t="shared" si="6"/>
        <v>69.129771783012288</v>
      </c>
    </row>
    <row r="18" spans="1:57" x14ac:dyDescent="0.35">
      <c r="A18" t="s">
        <v>14</v>
      </c>
      <c r="C18" s="37" t="s">
        <v>75</v>
      </c>
      <c r="D18" s="4" t="s">
        <v>15</v>
      </c>
      <c r="E18" s="4" t="s">
        <v>59</v>
      </c>
      <c r="F18" s="1" t="s">
        <v>23</v>
      </c>
      <c r="G18" s="5">
        <f t="shared" si="0"/>
        <v>1.5061548106889524</v>
      </c>
      <c r="H18" s="5">
        <f t="shared" si="0"/>
        <v>1.5362779069027315</v>
      </c>
      <c r="I18" s="5">
        <f t="shared" si="0"/>
        <v>1.567003465040786</v>
      </c>
      <c r="J18" s="5">
        <f t="shared" si="0"/>
        <v>1.5983435343416017</v>
      </c>
      <c r="K18" s="5">
        <f t="shared" si="0"/>
        <v>1.6303104050284338</v>
      </c>
      <c r="L18" s="5">
        <f t="shared" si="0"/>
        <v>1.6629166131290025</v>
      </c>
      <c r="M18" s="5">
        <f t="shared" si="0"/>
        <v>1.6961749453915826</v>
      </c>
      <c r="N18" s="5">
        <f t="shared" si="0"/>
        <v>1.7300984442994143</v>
      </c>
      <c r="O18" s="5">
        <f t="shared" si="0"/>
        <v>1.7647004131854025</v>
      </c>
      <c r="P18" s="5">
        <f t="shared" si="0"/>
        <v>1.7999944214491106</v>
      </c>
      <c r="Q18" s="5">
        <f t="shared" si="0"/>
        <v>1.8359943098780929</v>
      </c>
      <c r="R18" s="27">
        <f>$R$8*'[2]Eurostat POM Portables GU'!M9</f>
        <v>1.8727141960756548</v>
      </c>
      <c r="S18" s="27">
        <f>$S$8*'[2]Eurostat POM Portables GU'!N9</f>
        <v>4.6533263040777832</v>
      </c>
      <c r="T18" s="27">
        <f>$T$8*'[2]Eurostat POM Portables GU'!O9</f>
        <v>20.583550123834421</v>
      </c>
      <c r="U18" s="27">
        <f>$U$8*'[2]Eurostat POM Portables GU'!P9</f>
        <v>23.125206131246447</v>
      </c>
      <c r="V18" s="27">
        <f>$V$8*'[2]Eurostat POM Portables GU'!Q9</f>
        <v>18.146010105602294</v>
      </c>
      <c r="W18" s="27">
        <f>$W$8*'[2]Eurostat POM Portables GU'!R9</f>
        <v>2.7175477555388472</v>
      </c>
      <c r="X18" s="27">
        <f>$X$8*'[2]Eurostat POM Portables GU'!S9</f>
        <v>6.9240138721738607</v>
      </c>
      <c r="Y18" s="27">
        <f>$Y$8*'[2]Eurostat POM Portables GU'!T9</f>
        <v>8.7624537251376307</v>
      </c>
      <c r="Z18" s="27">
        <f>$Z$8*'[2]Eurostat POM Portables GU'!U9</f>
        <v>7.9525150184468671</v>
      </c>
      <c r="AA18" s="27">
        <f>$AA$8*'[2]Eurostat POM Portables GU'!V9</f>
        <v>7.0152760424896696</v>
      </c>
      <c r="AB18" s="27">
        <f>$AB$8*'[2]Eurostat POM Portables GU'!W9</f>
        <v>20.626350723684396</v>
      </c>
      <c r="AC18" s="6">
        <f t="shared" si="4"/>
        <v>21.038877738158085</v>
      </c>
      <c r="AD18" s="6">
        <f t="shared" si="1"/>
        <v>21.459655292921248</v>
      </c>
      <c r="AE18" s="6">
        <f t="shared" si="1"/>
        <v>21.888848398779672</v>
      </c>
      <c r="AF18" s="6">
        <f t="shared" si="1"/>
        <v>22.326625366755266</v>
      </c>
      <c r="AG18" s="6">
        <f t="shared" si="1"/>
        <v>22.773157874090373</v>
      </c>
      <c r="AH18" s="6">
        <f t="shared" si="1"/>
        <v>23.228621031572182</v>
      </c>
      <c r="AI18" s="6">
        <f t="shared" si="1"/>
        <v>23.693193452203626</v>
      </c>
      <c r="AJ18" s="6">
        <f t="shared" si="1"/>
        <v>24.1670573212477</v>
      </c>
      <c r="AK18" s="6">
        <f t="shared" si="5"/>
        <v>25.133739614097607</v>
      </c>
      <c r="AL18" s="6">
        <f t="shared" si="5"/>
        <v>26.139089198661512</v>
      </c>
      <c r="AM18" s="6">
        <f t="shared" si="5"/>
        <v>27.184652766607972</v>
      </c>
      <c r="AN18" s="6">
        <f t="shared" si="5"/>
        <v>28.272038877272291</v>
      </c>
      <c r="AO18" s="6">
        <f t="shared" si="5"/>
        <v>29.402920432363182</v>
      </c>
      <c r="AP18" s="6">
        <f t="shared" si="5"/>
        <v>30.579037249657709</v>
      </c>
      <c r="AQ18" s="6">
        <f t="shared" si="5"/>
        <v>31.802198739644016</v>
      </c>
      <c r="AR18" s="6">
        <f t="shared" si="5"/>
        <v>33.07428668922978</v>
      </c>
      <c r="AS18" s="6">
        <f t="shared" si="5"/>
        <v>34.397258156798969</v>
      </c>
      <c r="AT18" s="6">
        <f t="shared" si="5"/>
        <v>35.773148483070926</v>
      </c>
      <c r="AU18" s="6">
        <f t="shared" si="6"/>
        <v>37.919537392055183</v>
      </c>
      <c r="AV18" s="6">
        <f t="shared" si="6"/>
        <v>40.194709635578491</v>
      </c>
      <c r="AW18" s="6">
        <f t="shared" si="6"/>
        <v>42.6063922137132</v>
      </c>
      <c r="AX18" s="6">
        <f t="shared" si="6"/>
        <v>45.162775746535992</v>
      </c>
      <c r="AY18" s="6">
        <f t="shared" si="6"/>
        <v>47.872542291328152</v>
      </c>
      <c r="AZ18" s="6">
        <f t="shared" si="6"/>
        <v>50.744894828807844</v>
      </c>
      <c r="BA18" s="6">
        <f t="shared" si="6"/>
        <v>53.789588518536313</v>
      </c>
      <c r="BB18" s="6">
        <f t="shared" si="6"/>
        <v>57.016963829648489</v>
      </c>
      <c r="BC18" s="6">
        <f t="shared" si="6"/>
        <v>60.4379816594274</v>
      </c>
      <c r="BD18" s="6">
        <f t="shared" si="6"/>
        <v>64.064260558993041</v>
      </c>
      <c r="BE18" s="6">
        <f t="shared" si="6"/>
        <v>67.908116192532617</v>
      </c>
    </row>
    <row r="19" spans="1:57" x14ac:dyDescent="0.35">
      <c r="A19" t="s">
        <v>14</v>
      </c>
      <c r="C19" s="37" t="s">
        <v>75</v>
      </c>
      <c r="D19" s="4" t="s">
        <v>15</v>
      </c>
      <c r="E19" s="4" t="s">
        <v>59</v>
      </c>
      <c r="F19" s="1" t="s">
        <v>24</v>
      </c>
      <c r="G19" s="5">
        <f t="shared" si="0"/>
        <v>0.21248361785497766</v>
      </c>
      <c r="H19" s="5">
        <f t="shared" si="0"/>
        <v>0.21673329021207721</v>
      </c>
      <c r="I19" s="5">
        <f t="shared" si="0"/>
        <v>0.22106795601631876</v>
      </c>
      <c r="J19" s="5">
        <f t="shared" si="0"/>
        <v>0.22548931513664514</v>
      </c>
      <c r="K19" s="5">
        <f t="shared" si="0"/>
        <v>0.22999910143937805</v>
      </c>
      <c r="L19" s="5">
        <f t="shared" si="0"/>
        <v>0.2345990834681656</v>
      </c>
      <c r="M19" s="5">
        <f t="shared" si="0"/>
        <v>0.23929106513752893</v>
      </c>
      <c r="N19" s="5">
        <f t="shared" si="0"/>
        <v>0.2440768864402795</v>
      </c>
      <c r="O19" s="5">
        <f t="shared" si="0"/>
        <v>0.24895842416908509</v>
      </c>
      <c r="P19" s="5">
        <f t="shared" si="0"/>
        <v>0.25393759265246679</v>
      </c>
      <c r="Q19" s="5">
        <f t="shared" si="0"/>
        <v>0.25901634450551614</v>
      </c>
      <c r="R19" s="27">
        <f>$R$8*'[2]Eurostat POM Portables GU'!M10</f>
        <v>0.26419667139562647</v>
      </c>
      <c r="S19" s="27">
        <f>$S$8*'[2]Eurostat POM Portables GU'!N10</f>
        <v>0.65411395790809168</v>
      </c>
      <c r="T19" s="27">
        <f>$T$8*'[2]Eurostat POM Portables GU'!O10</f>
        <v>3.0628677473060857</v>
      </c>
      <c r="U19" s="27">
        <f>$U$8*'[2]Eurostat POM Portables GU'!P10</f>
        <v>2.9490193916054288</v>
      </c>
      <c r="V19" s="27">
        <f>$V$8*'[2]Eurostat POM Portables GU'!Q10</f>
        <v>2.2823932472213242</v>
      </c>
      <c r="W19" s="27">
        <f>$W$8*'[2]Eurostat POM Portables GU'!R10</f>
        <v>0.33054986665899128</v>
      </c>
      <c r="X19" s="27">
        <f>$X$8*'[2]Eurostat POM Portables GU'!S10</f>
        <v>0.91633092922679782</v>
      </c>
      <c r="Y19" s="27">
        <f>$Y$8*'[2]Eurostat POM Portables GU'!T10</f>
        <v>0.94575757524949189</v>
      </c>
      <c r="Z19" s="27">
        <f>$Z$8*'[2]Eurostat POM Portables GU'!U10</f>
        <v>0.93640174361979722</v>
      </c>
      <c r="AA19" s="27">
        <f>$AA$8*'[2]Eurostat POM Portables GU'!V10</f>
        <v>0.77094071675373099</v>
      </c>
      <c r="AB19" s="27">
        <f>$AB$8*'[2]Eurostat POM Portables GU'!W10</f>
        <v>2.0973215440586404</v>
      </c>
      <c r="AC19" s="6">
        <f t="shared" si="4"/>
        <v>2.1392679749398131</v>
      </c>
      <c r="AD19" s="6">
        <f t="shared" si="1"/>
        <v>2.1820533344386095</v>
      </c>
      <c r="AE19" s="6">
        <f t="shared" si="1"/>
        <v>2.2256944011273818</v>
      </c>
      <c r="AF19" s="6">
        <f t="shared" si="1"/>
        <v>2.2702082891499296</v>
      </c>
      <c r="AG19" s="6">
        <f t="shared" si="1"/>
        <v>2.315612454932928</v>
      </c>
      <c r="AH19" s="6">
        <f t="shared" si="1"/>
        <v>2.3619247040315865</v>
      </c>
      <c r="AI19" s="6">
        <f t="shared" si="1"/>
        <v>2.4091631981122181</v>
      </c>
      <c r="AJ19" s="6">
        <f t="shared" si="1"/>
        <v>2.4573464620744625</v>
      </c>
      <c r="AK19" s="6">
        <f t="shared" si="5"/>
        <v>2.5556403205574409</v>
      </c>
      <c r="AL19" s="6">
        <f t="shared" si="5"/>
        <v>2.6578659333797385</v>
      </c>
      <c r="AM19" s="6">
        <f t="shared" si="5"/>
        <v>2.7641805707149283</v>
      </c>
      <c r="AN19" s="6">
        <f t="shared" si="5"/>
        <v>2.8747477935435253</v>
      </c>
      <c r="AO19" s="6">
        <f t="shared" si="5"/>
        <v>2.9897377052852665</v>
      </c>
      <c r="AP19" s="6">
        <f t="shared" si="5"/>
        <v>3.1093272134966772</v>
      </c>
      <c r="AQ19" s="6">
        <f t="shared" si="5"/>
        <v>3.2337003020365445</v>
      </c>
      <c r="AR19" s="6">
        <f t="shared" si="5"/>
        <v>3.3630483141180063</v>
      </c>
      <c r="AS19" s="6">
        <f t="shared" si="5"/>
        <v>3.4975702466827268</v>
      </c>
      <c r="AT19" s="6">
        <f t="shared" si="5"/>
        <v>3.6374730565500357</v>
      </c>
      <c r="AU19" s="6">
        <f t="shared" si="6"/>
        <v>3.855721439943038</v>
      </c>
      <c r="AV19" s="6">
        <f t="shared" si="6"/>
        <v>4.0870647263396203</v>
      </c>
      <c r="AW19" s="6">
        <f t="shared" si="6"/>
        <v>4.3322886099199973</v>
      </c>
      <c r="AX19" s="6">
        <f t="shared" si="6"/>
        <v>4.592225926515197</v>
      </c>
      <c r="AY19" s="6">
        <f t="shared" si="6"/>
        <v>4.8677594821061092</v>
      </c>
      <c r="AZ19" s="6">
        <f t="shared" si="6"/>
        <v>5.1598250510324757</v>
      </c>
      <c r="BA19" s="6">
        <f t="shared" si="6"/>
        <v>5.4694145540944241</v>
      </c>
      <c r="BB19" s="6">
        <f t="shared" si="6"/>
        <v>5.7975794273400894</v>
      </c>
      <c r="BC19" s="6">
        <f t="shared" si="6"/>
        <v>6.1454341929804945</v>
      </c>
      <c r="BD19" s="6">
        <f t="shared" si="6"/>
        <v>6.5141602445593243</v>
      </c>
      <c r="BE19" s="6">
        <f t="shared" si="6"/>
        <v>6.9050098592328837</v>
      </c>
    </row>
    <row r="20" spans="1:57" x14ac:dyDescent="0.35">
      <c r="A20" t="s">
        <v>14</v>
      </c>
      <c r="C20" s="37" t="s">
        <v>75</v>
      </c>
      <c r="D20" s="4" t="s">
        <v>15</v>
      </c>
      <c r="E20" s="4" t="s">
        <v>59</v>
      </c>
      <c r="F20" s="1" t="s">
        <v>25</v>
      </c>
      <c r="G20" s="5">
        <f t="shared" si="0"/>
        <v>1.2304866179578873</v>
      </c>
      <c r="H20" s="5">
        <f t="shared" si="0"/>
        <v>1.2550963503170451</v>
      </c>
      <c r="I20" s="5">
        <f t="shared" si="0"/>
        <v>1.280198277323386</v>
      </c>
      <c r="J20" s="5">
        <f t="shared" si="0"/>
        <v>1.3058022428698537</v>
      </c>
      <c r="K20" s="5">
        <f t="shared" si="0"/>
        <v>1.3319182877272508</v>
      </c>
      <c r="L20" s="5">
        <f t="shared" si="0"/>
        <v>1.3585566534817959</v>
      </c>
      <c r="M20" s="5">
        <f t="shared" si="0"/>
        <v>1.3857277865514319</v>
      </c>
      <c r="N20" s="5">
        <f t="shared" si="0"/>
        <v>1.4134423422824607</v>
      </c>
      <c r="O20" s="5">
        <f t="shared" si="0"/>
        <v>1.44171118912811</v>
      </c>
      <c r="P20" s="5">
        <f t="shared" si="0"/>
        <v>1.4705454129106723</v>
      </c>
      <c r="Q20" s="5">
        <f t="shared" si="0"/>
        <v>1.4999563211688858</v>
      </c>
      <c r="R20" s="27">
        <f>$R$8*'[2]Eurostat POM Portables GU'!M11</f>
        <v>1.5299554475922634</v>
      </c>
      <c r="S20" s="27">
        <f>$S$8*'[2]Eurostat POM Portables GU'!N11</f>
        <v>3.4573309905027161</v>
      </c>
      <c r="T20" s="27">
        <f>$T$8*'[2]Eurostat POM Portables GU'!O11</f>
        <v>17.764155806106142</v>
      </c>
      <c r="U20" s="27">
        <f>$U$8*'[2]Eurostat POM Portables GU'!P11</f>
        <v>17.431026856393043</v>
      </c>
      <c r="V20" s="27">
        <f>$V$8*'[2]Eurostat POM Portables GU'!Q11</f>
        <v>14.087875560435069</v>
      </c>
      <c r="W20" s="27">
        <f>$W$8*'[2]Eurostat POM Portables GU'!R11</f>
        <v>2.0881918507517905</v>
      </c>
      <c r="X20" s="27">
        <f>$X$8*'[2]Eurostat POM Portables GU'!S11</f>
        <v>5.9589618710454335</v>
      </c>
      <c r="Y20" s="27">
        <f>$Y$8*'[2]Eurostat POM Portables GU'!T11</f>
        <v>6.7749921539611631</v>
      </c>
      <c r="Z20" s="27">
        <f>$Z$8*'[2]Eurostat POM Portables GU'!U11</f>
        <v>7.128481484061445</v>
      </c>
      <c r="AA20" s="27">
        <f>$AA$8*'[2]Eurostat POM Portables GU'!V11</f>
        <v>5.1576218430793883</v>
      </c>
      <c r="AB20" s="27">
        <f>$AB$8*'[2]Eurostat POM Portables GU'!W11</f>
        <v>16.399441150273905</v>
      </c>
      <c r="AC20" s="6">
        <f t="shared" si="4"/>
        <v>16.727429973279381</v>
      </c>
      <c r="AD20" s="6">
        <f t="shared" si="1"/>
        <v>17.06197857274497</v>
      </c>
      <c r="AE20" s="6">
        <f t="shared" si="1"/>
        <v>17.403218144199869</v>
      </c>
      <c r="AF20" s="6">
        <f t="shared" si="1"/>
        <v>17.751282507083864</v>
      </c>
      <c r="AG20" s="6">
        <f t="shared" si="1"/>
        <v>18.106308157225541</v>
      </c>
      <c r="AH20" s="6">
        <f t="shared" si="1"/>
        <v>18.468434320370051</v>
      </c>
      <c r="AI20" s="6">
        <f t="shared" si="1"/>
        <v>18.837803006777452</v>
      </c>
      <c r="AJ20" s="6">
        <f t="shared" si="1"/>
        <v>19.214559066913001</v>
      </c>
      <c r="AK20" s="6">
        <f t="shared" si="5"/>
        <v>19.983141429589519</v>
      </c>
      <c r="AL20" s="6">
        <f t="shared" si="5"/>
        <v>20.782467086773099</v>
      </c>
      <c r="AM20" s="6">
        <f t="shared" si="5"/>
        <v>21.613765770244022</v>
      </c>
      <c r="AN20" s="6">
        <f t="shared" si="5"/>
        <v>22.478316401053782</v>
      </c>
      <c r="AO20" s="6">
        <f t="shared" si="5"/>
        <v>23.377449057095934</v>
      </c>
      <c r="AP20" s="6">
        <f t="shared" si="5"/>
        <v>24.312547019379771</v>
      </c>
      <c r="AQ20" s="6">
        <f t="shared" si="5"/>
        <v>25.285048900154962</v>
      </c>
      <c r="AR20" s="6">
        <f t="shared" si="5"/>
        <v>26.296450856161162</v>
      </c>
      <c r="AS20" s="6">
        <f t="shared" si="5"/>
        <v>27.348308890407608</v>
      </c>
      <c r="AT20" s="6">
        <f t="shared" si="5"/>
        <v>28.442241246023912</v>
      </c>
      <c r="AU20" s="6">
        <f t="shared" si="6"/>
        <v>30.148775720785345</v>
      </c>
      <c r="AV20" s="6">
        <f t="shared" si="6"/>
        <v>31.957702264032466</v>
      </c>
      <c r="AW20" s="6">
        <f t="shared" si="6"/>
        <v>33.875164399874414</v>
      </c>
      <c r="AX20" s="6">
        <f t="shared" si="6"/>
        <v>35.90767426386688</v>
      </c>
      <c r="AY20" s="6">
        <f t="shared" si="6"/>
        <v>38.062134719698896</v>
      </c>
      <c r="AZ20" s="6">
        <f t="shared" si="6"/>
        <v>40.345862802880831</v>
      </c>
      <c r="BA20" s="6">
        <f t="shared" si="6"/>
        <v>42.76661457105368</v>
      </c>
      <c r="BB20" s="6">
        <f t="shared" si="6"/>
        <v>45.3326114453169</v>
      </c>
      <c r="BC20" s="6">
        <f t="shared" si="6"/>
        <v>48.052568132035915</v>
      </c>
      <c r="BD20" s="6">
        <f t="shared" si="6"/>
        <v>50.935722219958073</v>
      </c>
      <c r="BE20" s="6">
        <f t="shared" si="6"/>
        <v>53.991865553155556</v>
      </c>
    </row>
    <row r="21" spans="1:57" x14ac:dyDescent="0.35">
      <c r="A21" t="s">
        <v>14</v>
      </c>
      <c r="C21" s="37" t="s">
        <v>75</v>
      </c>
      <c r="D21" s="4" t="s">
        <v>15</v>
      </c>
      <c r="E21" s="4" t="s">
        <v>59</v>
      </c>
      <c r="F21" s="1" t="s">
        <v>26</v>
      </c>
      <c r="G21" s="5">
        <f t="shared" si="0"/>
        <v>0.80445538900067648</v>
      </c>
      <c r="H21" s="5">
        <f t="shared" si="0"/>
        <v>0.82054449678068997</v>
      </c>
      <c r="I21" s="5">
        <f t="shared" si="0"/>
        <v>0.83695538671630376</v>
      </c>
      <c r="J21" s="5">
        <f t="shared" si="0"/>
        <v>0.85369449445062984</v>
      </c>
      <c r="K21" s="5">
        <f t="shared" si="0"/>
        <v>0.87076838433964243</v>
      </c>
      <c r="L21" s="5">
        <f t="shared" si="0"/>
        <v>0.88818375202643529</v>
      </c>
      <c r="M21" s="5">
        <f t="shared" si="0"/>
        <v>0.90594742706696396</v>
      </c>
      <c r="N21" s="5">
        <f t="shared" si="0"/>
        <v>0.92406637560830329</v>
      </c>
      <c r="O21" s="5">
        <f t="shared" si="0"/>
        <v>0.94254770312046943</v>
      </c>
      <c r="P21" s="5">
        <f t="shared" si="0"/>
        <v>0.96139865718287887</v>
      </c>
      <c r="Q21" s="5">
        <f t="shared" si="0"/>
        <v>0.98062663032653641</v>
      </c>
      <c r="R21" s="27">
        <f>R5*'[2]Eurostat POM Portables GU'!M12</f>
        <v>1.0002391629330671</v>
      </c>
      <c r="S21" s="27">
        <f>S5*'[2]Eurostat POM Portables GU'!N12</f>
        <v>70.94257040143367</v>
      </c>
      <c r="T21" s="27">
        <f>T5*'[2]Eurostat POM Portables GU'!O12</f>
        <v>791.05555387820334</v>
      </c>
      <c r="U21" s="27">
        <f>U5*'[2]Eurostat POM Portables GU'!P12</f>
        <v>731.06690691074118</v>
      </c>
      <c r="V21" s="27">
        <f>V5*'[2]Eurostat POM Portables GU'!Q12</f>
        <v>533.00000000000409</v>
      </c>
      <c r="W21" s="27">
        <f>W5*'[2]Eurostat POM Portables GU'!R12</f>
        <v>0.99999999999735145</v>
      </c>
      <c r="X21" s="27">
        <f>X5*'[2]Eurostat POM Portables GU'!S12</f>
        <v>0</v>
      </c>
      <c r="Y21" s="27">
        <f>Y5*'[2]Eurostat POM Portables GU'!T12</f>
        <v>0</v>
      </c>
      <c r="Z21" s="27">
        <f>Z5*'[2]Eurostat POM Portables GU'!U12</f>
        <v>-1.0053308151519873</v>
      </c>
      <c r="AA21" s="27">
        <f>AA5*'[2]Eurostat POM Portables GU'!V12</f>
        <v>0</v>
      </c>
      <c r="AB21" s="27">
        <f>$AB$8*'[2]Eurostat POM Portables GU'!W12</f>
        <v>152.03161208028152</v>
      </c>
      <c r="AC21" s="6">
        <f t="shared" si="4"/>
        <v>155.07224432188715</v>
      </c>
      <c r="AD21" s="6">
        <f t="shared" si="1"/>
        <v>158.1736892083249</v>
      </c>
      <c r="AE21" s="6">
        <f t="shared" si="1"/>
        <v>161.33716299249139</v>
      </c>
      <c r="AF21" s="6">
        <f t="shared" si="1"/>
        <v>164.56390625234121</v>
      </c>
      <c r="AG21" s="6">
        <f t="shared" si="1"/>
        <v>167.85518437738804</v>
      </c>
      <c r="AH21" s="6">
        <f t="shared" si="1"/>
        <v>171.21228806493579</v>
      </c>
      <c r="AI21" s="6">
        <f t="shared" si="1"/>
        <v>174.63653382623451</v>
      </c>
      <c r="AJ21" s="6">
        <f t="shared" si="1"/>
        <v>178.12926450275921</v>
      </c>
      <c r="AK21" s="6">
        <f t="shared" si="5"/>
        <v>185.25443508286958</v>
      </c>
      <c r="AL21" s="6">
        <f t="shared" si="5"/>
        <v>192.66461248618435</v>
      </c>
      <c r="AM21" s="6">
        <f t="shared" si="5"/>
        <v>200.37119698563174</v>
      </c>
      <c r="AN21" s="6">
        <f t="shared" si="5"/>
        <v>208.38604486505702</v>
      </c>
      <c r="AO21" s="6">
        <f t="shared" si="5"/>
        <v>216.72148665965929</v>
      </c>
      <c r="AP21" s="6">
        <f t="shared" si="5"/>
        <v>225.39034612604567</v>
      </c>
      <c r="AQ21" s="6">
        <f t="shared" si="5"/>
        <v>234.4059599710875</v>
      </c>
      <c r="AR21" s="6">
        <f t="shared" si="5"/>
        <v>243.782198369931</v>
      </c>
      <c r="AS21" s="6">
        <f t="shared" si="5"/>
        <v>253.53348630472823</v>
      </c>
      <c r="AT21" s="6">
        <f t="shared" si="5"/>
        <v>263.67482575691736</v>
      </c>
      <c r="AU21" s="6">
        <f t="shared" si="6"/>
        <v>279.49531530233241</v>
      </c>
      <c r="AV21" s="6">
        <f t="shared" si="6"/>
        <v>296.26503422047233</v>
      </c>
      <c r="AW21" s="6">
        <f t="shared" si="6"/>
        <v>314.04093627370065</v>
      </c>
      <c r="AX21" s="6">
        <f t="shared" si="6"/>
        <v>332.8833924501227</v>
      </c>
      <c r="AY21" s="6">
        <f t="shared" si="6"/>
        <v>352.85639599713005</v>
      </c>
      <c r="AZ21" s="6">
        <f t="shared" si="6"/>
        <v>374.02777975695784</v>
      </c>
      <c r="BA21" s="6">
        <f t="shared" si="6"/>
        <v>396.46944654237529</v>
      </c>
      <c r="BB21" s="6">
        <f t="shared" si="6"/>
        <v>420.25761333491783</v>
      </c>
      <c r="BC21" s="6">
        <f t="shared" si="6"/>
        <v>445.4730701350129</v>
      </c>
      <c r="BD21" s="6">
        <f t="shared" si="6"/>
        <v>472.20145434311365</v>
      </c>
      <c r="BE21" s="6">
        <f t="shared" si="6"/>
        <v>500.53354160370048</v>
      </c>
    </row>
    <row r="22" spans="1:57" x14ac:dyDescent="0.35">
      <c r="A22" t="s">
        <v>14</v>
      </c>
      <c r="C22" s="37" t="s">
        <v>75</v>
      </c>
      <c r="D22" s="4" t="s">
        <v>15</v>
      </c>
      <c r="E22" s="4" t="s">
        <v>59</v>
      </c>
      <c r="F22" s="1" t="s">
        <v>27</v>
      </c>
      <c r="G22" s="5">
        <f t="shared" si="0"/>
        <v>31.737848993812221</v>
      </c>
      <c r="H22" s="5">
        <f t="shared" si="0"/>
        <v>32.372605973688465</v>
      </c>
      <c r="I22" s="5">
        <f t="shared" si="0"/>
        <v>33.020058093162234</v>
      </c>
      <c r="J22" s="5">
        <f t="shared" si="0"/>
        <v>33.680459255025482</v>
      </c>
      <c r="K22" s="5">
        <f t="shared" si="0"/>
        <v>34.354068440125992</v>
      </c>
      <c r="L22" s="5">
        <f t="shared" si="0"/>
        <v>35.041149808928516</v>
      </c>
      <c r="M22" s="5">
        <f t="shared" si="0"/>
        <v>35.741972805107089</v>
      </c>
      <c r="N22" s="5">
        <f t="shared" si="0"/>
        <v>36.45681226120923</v>
      </c>
      <c r="O22" s="5">
        <f t="shared" si="0"/>
        <v>37.185948506433412</v>
      </c>
      <c r="P22" s="5">
        <f t="shared" si="0"/>
        <v>37.929667476562081</v>
      </c>
      <c r="Q22" s="5">
        <f t="shared" si="0"/>
        <v>38.68826082609332</v>
      </c>
      <c r="R22" s="27">
        <f>R4*'[2]Eurostat POM Portables GU'!M13</f>
        <v>39.462026042615186</v>
      </c>
      <c r="S22" s="27">
        <f>S4*'[2]Eurostat POM Portables GU'!N13</f>
        <v>60.825558085868707</v>
      </c>
      <c r="T22" s="27">
        <f>T4*'[2]Eurostat POM Portables GU'!O13</f>
        <v>32.724401659315923</v>
      </c>
      <c r="U22" s="27">
        <f>U4*'[2]Eurostat POM Portables GU'!P13</f>
        <v>49.011394019349169</v>
      </c>
      <c r="V22" s="27">
        <f>V4*'[2]Eurostat POM Portables GU'!Q13</f>
        <v>82.736395759717311</v>
      </c>
      <c r="W22" s="27">
        <f>W4*'[2]Eurostat POM Portables GU'!R13</f>
        <v>91.566238771288511</v>
      </c>
      <c r="X22" s="27">
        <f>X4*'[2]Eurostat POM Portables GU'!S13</f>
        <v>119.99105976649741</v>
      </c>
      <c r="Y22" s="27">
        <f>Y4*'[2]Eurostat POM Portables GU'!T13</f>
        <v>113.66257630775989</v>
      </c>
      <c r="Z22" s="27">
        <f>Z4*'[2]Eurostat POM Portables GU'!U13</f>
        <v>138.8844338725828</v>
      </c>
      <c r="AA22" s="27">
        <f>AA4*'[2]Eurostat POM Portables GU'!V13</f>
        <v>132.9639626509605</v>
      </c>
      <c r="AB22" s="27">
        <f>AB4*'[2]Eurostat POM Portables GU'!W13</f>
        <v>92.747872221487512</v>
      </c>
      <c r="AC22" s="6">
        <f t="shared" si="4"/>
        <v>94.602829665917255</v>
      </c>
      <c r="AD22" s="6">
        <f t="shared" si="1"/>
        <v>96.494886259235599</v>
      </c>
      <c r="AE22" s="6">
        <f t="shared" si="1"/>
        <v>98.424783984420316</v>
      </c>
      <c r="AF22" s="6">
        <f t="shared" si="1"/>
        <v>100.39327966410872</v>
      </c>
      <c r="AG22" s="6">
        <f t="shared" si="1"/>
        <v>102.40114525739089</v>
      </c>
      <c r="AH22" s="6">
        <f t="shared" si="1"/>
        <v>104.44916816253871</v>
      </c>
      <c r="AI22" s="6">
        <f t="shared" si="1"/>
        <v>106.53815152578949</v>
      </c>
      <c r="AJ22" s="6">
        <f t="shared" si="1"/>
        <v>108.66891455630528</v>
      </c>
      <c r="AK22" s="6">
        <f t="shared" si="5"/>
        <v>113.01567113855749</v>
      </c>
      <c r="AL22" s="6">
        <f t="shared" si="5"/>
        <v>117.53629798409979</v>
      </c>
      <c r="AM22" s="6">
        <f t="shared" si="5"/>
        <v>122.23774990346378</v>
      </c>
      <c r="AN22" s="6">
        <f t="shared" si="5"/>
        <v>127.12725989960234</v>
      </c>
      <c r="AO22" s="6">
        <f t="shared" si="5"/>
        <v>132.21235029558642</v>
      </c>
      <c r="AP22" s="6">
        <f t="shared" si="5"/>
        <v>137.50084430740986</v>
      </c>
      <c r="AQ22" s="6">
        <f t="shared" si="5"/>
        <v>143.00087807970627</v>
      </c>
      <c r="AR22" s="6">
        <f t="shared" si="5"/>
        <v>148.72091320289451</v>
      </c>
      <c r="AS22" s="6">
        <f t="shared" si="5"/>
        <v>154.66974973101028</v>
      </c>
      <c r="AT22" s="6">
        <f t="shared" si="5"/>
        <v>160.85653972025071</v>
      </c>
      <c r="AU22" s="6">
        <f t="shared" si="6"/>
        <v>170.50793210346575</v>
      </c>
      <c r="AV22" s="6">
        <f t="shared" si="6"/>
        <v>180.73840802967368</v>
      </c>
      <c r="AW22" s="6">
        <f t="shared" si="6"/>
        <v>191.5827125114541</v>
      </c>
      <c r="AX22" s="6">
        <f t="shared" si="6"/>
        <v>203.07767526214136</v>
      </c>
      <c r="AY22" s="6">
        <f t="shared" si="6"/>
        <v>215.26233577786985</v>
      </c>
      <c r="AZ22" s="6">
        <f t="shared" si="6"/>
        <v>228.17807592454204</v>
      </c>
      <c r="BA22" s="6">
        <f t="shared" si="6"/>
        <v>241.86876048001457</v>
      </c>
      <c r="BB22" s="6">
        <f t="shared" si="6"/>
        <v>256.38088610881545</v>
      </c>
      <c r="BC22" s="6">
        <f t="shared" si="6"/>
        <v>271.76373927534439</v>
      </c>
      <c r="BD22" s="6">
        <f t="shared" si="6"/>
        <v>288.06956363186504</v>
      </c>
      <c r="BE22" s="6">
        <f t="shared" si="6"/>
        <v>305.35373744977693</v>
      </c>
    </row>
    <row r="23" spans="1:57" x14ac:dyDescent="0.35">
      <c r="A23" t="s">
        <v>14</v>
      </c>
      <c r="C23" s="37" t="s">
        <v>75</v>
      </c>
      <c r="D23" s="4" t="s">
        <v>15</v>
      </c>
      <c r="E23" s="4" t="s">
        <v>59</v>
      </c>
      <c r="F23" s="1" t="s">
        <v>28</v>
      </c>
      <c r="G23" s="5">
        <f t="shared" si="0"/>
        <v>0.8238871672899355</v>
      </c>
      <c r="H23" s="5">
        <f t="shared" si="0"/>
        <v>0.84036491063573426</v>
      </c>
      <c r="I23" s="5">
        <f t="shared" si="0"/>
        <v>0.85717220884844891</v>
      </c>
      <c r="J23" s="5">
        <f t="shared" si="0"/>
        <v>0.87431565302541792</v>
      </c>
      <c r="K23" s="5">
        <f t="shared" si="0"/>
        <v>0.89180196608592632</v>
      </c>
      <c r="L23" s="5">
        <f t="shared" si="0"/>
        <v>0.90963800540764483</v>
      </c>
      <c r="M23" s="5">
        <f t="shared" si="0"/>
        <v>0.9278307655157978</v>
      </c>
      <c r="N23" s="5">
        <f t="shared" si="0"/>
        <v>0.94638738082611373</v>
      </c>
      <c r="O23" s="5">
        <f t="shared" si="0"/>
        <v>0.96531512844263601</v>
      </c>
      <c r="P23" s="5">
        <f t="shared" si="0"/>
        <v>0.98462143101148869</v>
      </c>
      <c r="Q23" s="5">
        <f t="shared" si="0"/>
        <v>1.0043138596317185</v>
      </c>
      <c r="R23" s="27">
        <f>$R$8*'[2]Eurostat POM Portables GU'!M14</f>
        <v>1.0244001368243529</v>
      </c>
      <c r="S23" s="27">
        <f>$S$8*'[2]Eurostat POM Portables GU'!N14</f>
        <v>1.9962568836877965</v>
      </c>
      <c r="T23" s="27">
        <f>$T$8*'[2]Eurostat POM Portables GU'!O14</f>
        <v>10.429787371176637</v>
      </c>
      <c r="U23" s="27">
        <f>$U$8*'[2]Eurostat POM Portables GU'!P14</f>
        <v>10.093031393648932</v>
      </c>
      <c r="V23" s="27">
        <f>$V$8*'[2]Eurostat POM Portables GU'!Q14</f>
        <v>8.2392428644304267</v>
      </c>
      <c r="W23" s="27">
        <f>$W$8*'[2]Eurostat POM Portables GU'!R14</f>
        <v>1.1034430830641484</v>
      </c>
      <c r="X23" s="27">
        <f>$X$8*'[2]Eurostat POM Portables GU'!S14</f>
        <v>3.1706174483675702</v>
      </c>
      <c r="Y23" s="27">
        <f>$Y$8*'[2]Eurostat POM Portables GU'!T14</f>
        <v>3.2230164986763223</v>
      </c>
      <c r="Z23" s="27">
        <f>$Z$8*'[2]Eurostat POM Portables GU'!U14</f>
        <v>3.5445270211124114</v>
      </c>
      <c r="AA23" s="27">
        <f>$AA$8*'[2]Eurostat POM Portables GU'!V14</f>
        <v>2.631439715856831</v>
      </c>
      <c r="AB23" s="27">
        <f>$AB$8*'[2]Eurostat POM Portables GU'!W14</f>
        <v>11.583668220262336</v>
      </c>
      <c r="AC23" s="6">
        <f t="shared" si="4"/>
        <v>11.815341584667582</v>
      </c>
      <c r="AD23" s="6">
        <f t="shared" si="1"/>
        <v>12.051648416360933</v>
      </c>
      <c r="AE23" s="6">
        <f t="shared" si="1"/>
        <v>12.292681384688152</v>
      </c>
      <c r="AF23" s="6">
        <f t="shared" si="1"/>
        <v>12.538535012381914</v>
      </c>
      <c r="AG23" s="6">
        <f t="shared" si="1"/>
        <v>12.789305712629552</v>
      </c>
      <c r="AH23" s="6">
        <f t="shared" si="1"/>
        <v>13.045091826882144</v>
      </c>
      <c r="AI23" s="6">
        <f t="shared" si="1"/>
        <v>13.305993663419788</v>
      </c>
      <c r="AJ23" s="6">
        <f t="shared" si="1"/>
        <v>13.572113536688184</v>
      </c>
      <c r="AK23" s="6">
        <f t="shared" si="5"/>
        <v>14.114998078155711</v>
      </c>
      <c r="AL23" s="6">
        <f t="shared" si="5"/>
        <v>14.67959800128194</v>
      </c>
      <c r="AM23" s="6">
        <f t="shared" si="5"/>
        <v>15.266781921333218</v>
      </c>
      <c r="AN23" s="6">
        <f t="shared" si="5"/>
        <v>15.877453198186547</v>
      </c>
      <c r="AO23" s="6">
        <f t="shared" si="5"/>
        <v>16.512551326114011</v>
      </c>
      <c r="AP23" s="6">
        <f t="shared" si="5"/>
        <v>17.173053379158571</v>
      </c>
      <c r="AQ23" s="6">
        <f t="shared" si="5"/>
        <v>17.859975514324912</v>
      </c>
      <c r="AR23" s="6">
        <f t="shared" si="5"/>
        <v>18.57437453489791</v>
      </c>
      <c r="AS23" s="6">
        <f t="shared" si="5"/>
        <v>19.317349516293827</v>
      </c>
      <c r="AT23" s="6">
        <f t="shared" si="5"/>
        <v>20.090043496945579</v>
      </c>
      <c r="AU23" s="6">
        <f t="shared" si="6"/>
        <v>21.295446106762313</v>
      </c>
      <c r="AV23" s="6">
        <f t="shared" si="6"/>
        <v>22.573172873168051</v>
      </c>
      <c r="AW23" s="6">
        <f t="shared" si="6"/>
        <v>23.927563245558133</v>
      </c>
      <c r="AX23" s="6">
        <f t="shared" si="6"/>
        <v>25.363217040291619</v>
      </c>
      <c r="AY23" s="6">
        <f t="shared" si="6"/>
        <v>26.885010062709117</v>
      </c>
      <c r="AZ23" s="6">
        <f t="shared" si="6"/>
        <v>28.498110666471664</v>
      </c>
      <c r="BA23" s="6">
        <f t="shared" si="6"/>
        <v>30.207997306459966</v>
      </c>
      <c r="BB23" s="6">
        <f t="shared" si="6"/>
        <v>32.020477144847561</v>
      </c>
      <c r="BC23" s="6">
        <f t="shared" si="6"/>
        <v>33.941705773538416</v>
      </c>
      <c r="BD23" s="6">
        <f t="shared" si="6"/>
        <v>35.978208119950722</v>
      </c>
      <c r="BE23" s="6">
        <f t="shared" si="6"/>
        <v>38.136900607147766</v>
      </c>
    </row>
    <row r="24" spans="1:57" x14ac:dyDescent="0.35">
      <c r="A24" t="s">
        <v>14</v>
      </c>
      <c r="C24" s="37" t="s">
        <v>75</v>
      </c>
      <c r="D24" s="4" t="s">
        <v>15</v>
      </c>
      <c r="E24" s="4" t="s">
        <v>59</v>
      </c>
      <c r="F24" s="1" t="s">
        <v>29</v>
      </c>
      <c r="G24" s="5">
        <f t="shared" si="0"/>
        <v>0.90983863933693943</v>
      </c>
      <c r="H24" s="5">
        <f t="shared" si="0"/>
        <v>0.92803541212367824</v>
      </c>
      <c r="I24" s="5">
        <f t="shared" si="0"/>
        <v>0.94659612036615182</v>
      </c>
      <c r="J24" s="5">
        <f t="shared" si="0"/>
        <v>0.96552804277347493</v>
      </c>
      <c r="K24" s="5">
        <f t="shared" si="0"/>
        <v>0.98483860362894449</v>
      </c>
      <c r="L24" s="5">
        <f t="shared" si="0"/>
        <v>1.0045353757015234</v>
      </c>
      <c r="M24" s="5">
        <f t="shared" si="0"/>
        <v>1.0246260832155538</v>
      </c>
      <c r="N24" s="5">
        <f t="shared" si="0"/>
        <v>1.0451186048798649</v>
      </c>
      <c r="O24" s="5">
        <f t="shared" si="0"/>
        <v>1.0660209769774622</v>
      </c>
      <c r="P24" s="5">
        <f t="shared" si="0"/>
        <v>1.0873413965170116</v>
      </c>
      <c r="Q24" s="5">
        <f t="shared" si="0"/>
        <v>1.1090882244473519</v>
      </c>
      <c r="R24" s="27">
        <f>$R$8*'[2]Eurostat POM Portables GU'!M15</f>
        <v>1.1312699889362989</v>
      </c>
      <c r="S24" s="27">
        <f>$S$8*'[2]Eurostat POM Portables GU'!N15</f>
        <v>1.971633450761251</v>
      </c>
      <c r="T24" s="27">
        <f>$T$8*'[2]Eurostat POM Portables GU'!O15</f>
        <v>10.17150719241971</v>
      </c>
      <c r="U24" s="27">
        <f>$U$8*'[2]Eurostat POM Portables GU'!P15</f>
        <v>10.452137286300617</v>
      </c>
      <c r="V24" s="27">
        <f>$V$8*'[2]Eurostat POM Portables GU'!Q15</f>
        <v>8.8737875387656651</v>
      </c>
      <c r="W24" s="27">
        <f>$W$8*'[2]Eurostat POM Portables GU'!R15</f>
        <v>1.1621001575234684</v>
      </c>
      <c r="X24" s="27">
        <f>$X$8*'[2]Eurostat POM Portables GU'!S15</f>
        <v>4.4167525566207821</v>
      </c>
      <c r="Y24" s="27">
        <f>$Y$8*'[2]Eurostat POM Portables GU'!T15</f>
        <v>5.5648923992941111</v>
      </c>
      <c r="Z24" s="27">
        <f>$Z$8*'[2]Eurostat POM Portables GU'!U15</f>
        <v>5.7564065081469638</v>
      </c>
      <c r="AA24" s="27">
        <f>$AA$8*'[2]Eurostat POM Portables GU'!V15</f>
        <v>3.5659564149476082</v>
      </c>
      <c r="AB24" s="27">
        <f>$AB$8*'[2]Eurostat POM Portables GU'!W15</f>
        <v>12.797694729419357</v>
      </c>
      <c r="AC24" s="6">
        <f t="shared" si="4"/>
        <v>13.053648624007744</v>
      </c>
      <c r="AD24" s="6">
        <f t="shared" si="1"/>
        <v>13.3147215964879</v>
      </c>
      <c r="AE24" s="6">
        <f t="shared" si="1"/>
        <v>13.581016028417658</v>
      </c>
      <c r="AF24" s="6">
        <f t="shared" si="1"/>
        <v>13.85263634898601</v>
      </c>
      <c r="AG24" s="6">
        <f t="shared" si="1"/>
        <v>14.129689075965731</v>
      </c>
      <c r="AH24" s="6">
        <f t="shared" si="1"/>
        <v>14.412282857485046</v>
      </c>
      <c r="AI24" s="6">
        <f t="shared" si="1"/>
        <v>14.700528514634748</v>
      </c>
      <c r="AJ24" s="6">
        <f t="shared" si="1"/>
        <v>14.994539084927442</v>
      </c>
      <c r="AK24" s="6">
        <f t="shared" si="5"/>
        <v>15.59432064832454</v>
      </c>
      <c r="AL24" s="6">
        <f t="shared" si="5"/>
        <v>16.218093474257522</v>
      </c>
      <c r="AM24" s="6">
        <f t="shared" si="5"/>
        <v>16.866817213227822</v>
      </c>
      <c r="AN24" s="6">
        <f t="shared" si="5"/>
        <v>17.541489901756936</v>
      </c>
      <c r="AO24" s="6">
        <f t="shared" si="5"/>
        <v>18.243149497827215</v>
      </c>
      <c r="AP24" s="6">
        <f t="shared" si="5"/>
        <v>18.972875477740303</v>
      </c>
      <c r="AQ24" s="6">
        <f t="shared" si="5"/>
        <v>19.731790496849914</v>
      </c>
      <c r="AR24" s="6">
        <f t="shared" si="5"/>
        <v>20.521062116723911</v>
      </c>
      <c r="AS24" s="6">
        <f t="shared" si="5"/>
        <v>21.341904601392869</v>
      </c>
      <c r="AT24" s="6">
        <f t="shared" si="5"/>
        <v>22.195580785448584</v>
      </c>
      <c r="AU24" s="6">
        <f t="shared" si="6"/>
        <v>23.527315632575498</v>
      </c>
      <c r="AV24" s="6">
        <f t="shared" si="6"/>
        <v>24.938954570530026</v>
      </c>
      <c r="AW24" s="6">
        <f t="shared" si="6"/>
        <v>26.435291844761828</v>
      </c>
      <c r="AX24" s="6">
        <f t="shared" si="6"/>
        <v>28.021409355447538</v>
      </c>
      <c r="AY24" s="6">
        <f t="shared" si="6"/>
        <v>29.70269391677439</v>
      </c>
      <c r="AZ24" s="6">
        <f t="shared" si="6"/>
        <v>31.484855551780853</v>
      </c>
      <c r="BA24" s="6">
        <f t="shared" si="6"/>
        <v>33.373946884887701</v>
      </c>
      <c r="BB24" s="6">
        <f t="shared" si="6"/>
        <v>35.376383697980962</v>
      </c>
      <c r="BC24" s="6">
        <f t="shared" si="6"/>
        <v>37.498966719859823</v>
      </c>
      <c r="BD24" s="6">
        <f t="shared" si="6"/>
        <v>39.74890472305141</v>
      </c>
      <c r="BE24" s="6">
        <f t="shared" si="6"/>
        <v>42.133839006434492</v>
      </c>
    </row>
    <row r="25" spans="1:57" x14ac:dyDescent="0.35">
      <c r="A25" t="s">
        <v>14</v>
      </c>
      <c r="C25" s="37" t="s">
        <v>75</v>
      </c>
      <c r="D25" s="4" t="s">
        <v>15</v>
      </c>
      <c r="E25" s="4" t="s">
        <v>59</v>
      </c>
      <c r="F25" s="1" t="s">
        <v>30</v>
      </c>
      <c r="G25" s="5">
        <f t="shared" si="0"/>
        <v>8.341300888292158E-2</v>
      </c>
      <c r="H25" s="5">
        <f t="shared" si="0"/>
        <v>8.5081269060580014E-2</v>
      </c>
      <c r="I25" s="5">
        <f t="shared" si="0"/>
        <v>8.6782894441791616E-2</v>
      </c>
      <c r="J25" s="5">
        <f t="shared" si="0"/>
        <v>8.8518552330627456E-2</v>
      </c>
      <c r="K25" s="5">
        <f t="shared" si="0"/>
        <v>9.028892337724001E-2</v>
      </c>
      <c r="L25" s="5">
        <f t="shared" si="0"/>
        <v>9.2094701844784813E-2</v>
      </c>
      <c r="M25" s="5">
        <f t="shared" si="0"/>
        <v>9.3936595881680504E-2</v>
      </c>
      <c r="N25" s="5">
        <f t="shared" si="0"/>
        <v>9.5815327799314121E-2</v>
      </c>
      <c r="O25" s="5">
        <f t="shared" si="0"/>
        <v>9.7731634355300398E-2</v>
      </c>
      <c r="P25" s="5">
        <f t="shared" si="0"/>
        <v>9.9686267042406407E-2</v>
      </c>
      <c r="Q25" s="5">
        <f t="shared" si="0"/>
        <v>0.10167999238325454</v>
      </c>
      <c r="R25" s="27">
        <f>$R$8*'[2]Eurostat POM Portables GU'!M16</f>
        <v>0.10371359223091962</v>
      </c>
      <c r="S25" s="27">
        <f>$S$8*'[2]Eurostat POM Portables GU'!N16</f>
        <v>0.20791725251751436</v>
      </c>
      <c r="T25" s="27">
        <f>$T$8*'[2]Eurostat POM Portables GU'!O16</f>
        <v>1.3538350336877045</v>
      </c>
      <c r="U25" s="27">
        <f>$U$8*'[2]Eurostat POM Portables GU'!P16</f>
        <v>1.2131363466633407</v>
      </c>
      <c r="V25" s="27">
        <f>$V$8*'[2]Eurostat POM Portables GU'!Q16</f>
        <v>0.8337621883707208</v>
      </c>
      <c r="W25" s="27">
        <f>$W$8*'[2]Eurostat POM Portables GU'!R16</f>
        <v>0.15278442688580518</v>
      </c>
      <c r="X25" s="27">
        <f>$X$8*'[2]Eurostat POM Portables GU'!S16</f>
        <v>0.49414410232537131</v>
      </c>
      <c r="Y25" s="27">
        <f>$Y$8*'[2]Eurostat POM Portables GU'!T16</f>
        <v>0.49892138752292037</v>
      </c>
      <c r="Z25" s="27">
        <f>$Z$8*'[2]Eurostat POM Portables GU'!U16</f>
        <v>0.33316188351946469</v>
      </c>
      <c r="AA25" s="27">
        <f>$AA$8*'[2]Eurostat POM Portables GU'!V16</f>
        <v>0.4435042721103567</v>
      </c>
      <c r="AB25" s="27">
        <f>$AB$8*'[2]Eurostat POM Portables GU'!W16</f>
        <v>1.3709222938952534</v>
      </c>
      <c r="AC25" s="6">
        <f t="shared" si="4"/>
        <v>1.3983407397731584</v>
      </c>
      <c r="AD25" s="6">
        <f t="shared" si="1"/>
        <v>1.4263075545686217</v>
      </c>
      <c r="AE25" s="6">
        <f t="shared" si="1"/>
        <v>1.454833705659994</v>
      </c>
      <c r="AF25" s="6">
        <f t="shared" si="1"/>
        <v>1.483930379773194</v>
      </c>
      <c r="AG25" s="6">
        <f t="shared" si="1"/>
        <v>1.5136089873686578</v>
      </c>
      <c r="AH25" s="6">
        <f t="shared" si="1"/>
        <v>1.5438811671160309</v>
      </c>
      <c r="AI25" s="6">
        <f t="shared" si="1"/>
        <v>1.5747587904583515</v>
      </c>
      <c r="AJ25" s="6">
        <f t="shared" si="1"/>
        <v>1.6062539662675186</v>
      </c>
      <c r="AK25" s="6">
        <f t="shared" si="5"/>
        <v>1.6705041249182193</v>
      </c>
      <c r="AL25" s="6">
        <f t="shared" si="5"/>
        <v>1.7373242899149481</v>
      </c>
      <c r="AM25" s="6">
        <f t="shared" si="5"/>
        <v>1.8068172615115461</v>
      </c>
      <c r="AN25" s="6">
        <f t="shared" si="5"/>
        <v>1.8790899519720079</v>
      </c>
      <c r="AO25" s="6">
        <f t="shared" si="5"/>
        <v>1.9542535500508882</v>
      </c>
      <c r="AP25" s="6">
        <f t="shared" si="5"/>
        <v>2.0324236920529235</v>
      </c>
      <c r="AQ25" s="6">
        <f t="shared" si="5"/>
        <v>2.1137206397350403</v>
      </c>
      <c r="AR25" s="6">
        <f t="shared" si="5"/>
        <v>2.1982694653244419</v>
      </c>
      <c r="AS25" s="6">
        <f t="shared" si="5"/>
        <v>2.2862002439374196</v>
      </c>
      <c r="AT25" s="6">
        <f t="shared" si="5"/>
        <v>2.3776482536949164</v>
      </c>
      <c r="AU25" s="6">
        <f t="shared" si="6"/>
        <v>2.5203071489166113</v>
      </c>
      <c r="AV25" s="6">
        <f t="shared" si="6"/>
        <v>2.6715255778516078</v>
      </c>
      <c r="AW25" s="6">
        <f t="shared" si="6"/>
        <v>2.8318171125227041</v>
      </c>
      <c r="AX25" s="6">
        <f t="shared" si="6"/>
        <v>3.0017261392740662</v>
      </c>
      <c r="AY25" s="6">
        <f t="shared" si="6"/>
        <v>3.1818297076305102</v>
      </c>
      <c r="AZ25" s="6">
        <f t="shared" si="6"/>
        <v>3.3727394900883407</v>
      </c>
      <c r="BA25" s="6">
        <f t="shared" si="6"/>
        <v>3.5751038594936411</v>
      </c>
      <c r="BB25" s="6">
        <f t="shared" si="6"/>
        <v>3.7896100910632597</v>
      </c>
      <c r="BC25" s="6">
        <f t="shared" si="6"/>
        <v>4.0169866965270558</v>
      </c>
      <c r="BD25" s="6">
        <f t="shared" si="6"/>
        <v>4.2580058983186788</v>
      </c>
      <c r="BE25" s="6">
        <f t="shared" si="6"/>
        <v>4.5134862522177999</v>
      </c>
    </row>
    <row r="26" spans="1:57" x14ac:dyDescent="0.35">
      <c r="A26" t="s">
        <v>14</v>
      </c>
      <c r="C26" s="37" t="s">
        <v>75</v>
      </c>
      <c r="D26" s="4" t="s">
        <v>15</v>
      </c>
      <c r="E26" s="4" t="s">
        <v>59</v>
      </c>
      <c r="F26" s="1" t="s">
        <v>31</v>
      </c>
      <c r="G26" s="5">
        <f t="shared" si="0"/>
        <v>0.93344189331875971</v>
      </c>
      <c r="H26" s="5">
        <f t="shared" si="0"/>
        <v>0.9521107311851349</v>
      </c>
      <c r="I26" s="5">
        <f t="shared" si="0"/>
        <v>0.9711529458088376</v>
      </c>
      <c r="J26" s="5">
        <f t="shared" si="0"/>
        <v>0.99057600472501439</v>
      </c>
      <c r="K26" s="5">
        <f t="shared" si="0"/>
        <v>1.0103875248195147</v>
      </c>
      <c r="L26" s="5">
        <f t="shared" si="0"/>
        <v>1.0305952753159049</v>
      </c>
      <c r="M26" s="5">
        <f t="shared" si="0"/>
        <v>1.051207180822223</v>
      </c>
      <c r="N26" s="5">
        <f t="shared" si="0"/>
        <v>1.0722313244386674</v>
      </c>
      <c r="O26" s="5">
        <f t="shared" si="0"/>
        <v>1.0936759509274407</v>
      </c>
      <c r="P26" s="5">
        <f t="shared" si="0"/>
        <v>1.1155494699459896</v>
      </c>
      <c r="Q26" s="5">
        <f t="shared" si="0"/>
        <v>1.1378604593449093</v>
      </c>
      <c r="R26" s="27">
        <f>$R$8*'[2]Eurostat POM Portables GU'!M17</f>
        <v>1.1606176685318075</v>
      </c>
      <c r="S26" s="27">
        <f>$S$8*'[2]Eurostat POM Portables GU'!N17</f>
        <v>2.4510366142699125</v>
      </c>
      <c r="T26" s="27">
        <f>$T$8*'[2]Eurostat POM Portables GU'!O17</f>
        <v>12.572264172061063</v>
      </c>
      <c r="U26" s="27">
        <f>$U$8*'[2]Eurostat POM Portables GU'!P17</f>
        <v>15.635979579216391</v>
      </c>
      <c r="V26" s="27">
        <f>$V$8*'[2]Eurostat POM Portables GU'!Q17</f>
        <v>13.295924455256982</v>
      </c>
      <c r="W26" s="27">
        <f>$W$8*'[2]Eurostat POM Portables GU'!R17</f>
        <v>1.3580837945404904</v>
      </c>
      <c r="X26" s="27">
        <f>$X$8*'[2]Eurostat POM Portables GU'!S17</f>
        <v>5.6047971560682051</v>
      </c>
      <c r="Y26" s="27">
        <f>$Y$8*'[2]Eurostat POM Portables GU'!T17</f>
        <v>4.5740987490327392</v>
      </c>
      <c r="Z26" s="27">
        <f>$Z$8*'[2]Eurostat POM Portables GU'!U17</f>
        <v>5.2556779968218512</v>
      </c>
      <c r="AA26" s="27">
        <f>$AA$8*'[2]Eurostat POM Portables GU'!V17</f>
        <v>5.0395626558274333</v>
      </c>
      <c r="AB26" s="27">
        <f>$AB$8*'[2]Eurostat POM Portables GU'!W17</f>
        <v>14.890982962816345</v>
      </c>
      <c r="AC26" s="6">
        <f t="shared" si="4"/>
        <v>15.188802622072672</v>
      </c>
      <c r="AD26" s="6">
        <f t="shared" si="1"/>
        <v>15.492578674514125</v>
      </c>
      <c r="AE26" s="6">
        <f t="shared" si="1"/>
        <v>15.802430248004407</v>
      </c>
      <c r="AF26" s="6">
        <f t="shared" si="1"/>
        <v>16.118478852964497</v>
      </c>
      <c r="AG26" s="6">
        <f t="shared" si="1"/>
        <v>16.440848430023788</v>
      </c>
      <c r="AH26" s="6">
        <f t="shared" si="1"/>
        <v>16.769665398624262</v>
      </c>
      <c r="AI26" s="6">
        <f t="shared" si="1"/>
        <v>17.105058706596747</v>
      </c>
      <c r="AJ26" s="6">
        <f t="shared" si="1"/>
        <v>17.44715988072868</v>
      </c>
      <c r="AK26" s="6">
        <f t="shared" si="5"/>
        <v>18.145046275957828</v>
      </c>
      <c r="AL26" s="6">
        <f t="shared" si="5"/>
        <v>18.87084812699614</v>
      </c>
      <c r="AM26" s="6">
        <f t="shared" si="5"/>
        <v>19.625682052075987</v>
      </c>
      <c r="AN26" s="6">
        <f t="shared" si="5"/>
        <v>20.410709334159026</v>
      </c>
      <c r="AO26" s="6">
        <f t="shared" si="5"/>
        <v>21.227137707525387</v>
      </c>
      <c r="AP26" s="6">
        <f t="shared" si="5"/>
        <v>22.076223215826403</v>
      </c>
      <c r="AQ26" s="6">
        <f t="shared" si="5"/>
        <v>22.959272144459458</v>
      </c>
      <c r="AR26" s="6">
        <f t="shared" si="5"/>
        <v>23.877643030237838</v>
      </c>
      <c r="AS26" s="6">
        <f t="shared" si="5"/>
        <v>24.832748751447351</v>
      </c>
      <c r="AT26" s="6">
        <f t="shared" si="5"/>
        <v>25.826058701505247</v>
      </c>
      <c r="AU26" s="6">
        <f t="shared" si="6"/>
        <v>27.37562222359556</v>
      </c>
      <c r="AV26" s="6">
        <f t="shared" si="6"/>
        <v>29.018159557011295</v>
      </c>
      <c r="AW26" s="6">
        <f t="shared" si="6"/>
        <v>30.759249130431972</v>
      </c>
      <c r="AX26" s="6">
        <f t="shared" si="6"/>
        <v>32.604804078257892</v>
      </c>
      <c r="AY26" s="6">
        <f t="shared" si="6"/>
        <v>34.561092322953364</v>
      </c>
      <c r="AZ26" s="6">
        <f t="shared" si="6"/>
        <v>36.634757862330567</v>
      </c>
      <c r="BA26" s="6">
        <f t="shared" si="6"/>
        <v>38.832843334070404</v>
      </c>
      <c r="BB26" s="6">
        <f t="shared" si="6"/>
        <v>41.162813934114631</v>
      </c>
      <c r="BC26" s="6">
        <f t="shared" si="6"/>
        <v>43.632582770161505</v>
      </c>
      <c r="BD26" s="6">
        <f t="shared" si="6"/>
        <v>46.250537736371193</v>
      </c>
      <c r="BE26" s="6">
        <f t="shared" si="6"/>
        <v>49.025570000553465</v>
      </c>
    </row>
    <row r="27" spans="1:57" x14ac:dyDescent="0.35">
      <c r="A27" t="s">
        <v>14</v>
      </c>
      <c r="C27" s="37" t="s">
        <v>75</v>
      </c>
      <c r="D27" s="4" t="s">
        <v>15</v>
      </c>
      <c r="E27" s="4" t="s">
        <v>59</v>
      </c>
      <c r="F27" s="1" t="s">
        <v>32</v>
      </c>
      <c r="G27" s="5">
        <f t="shared" si="0"/>
        <v>13.140798577254589</v>
      </c>
      <c r="H27" s="5">
        <f t="shared" si="0"/>
        <v>13.403614548799681</v>
      </c>
      <c r="I27" s="5">
        <f t="shared" si="0"/>
        <v>13.671686839775674</v>
      </c>
      <c r="J27" s="5">
        <f t="shared" si="0"/>
        <v>13.945120576571188</v>
      </c>
      <c r="K27" s="5">
        <f t="shared" si="0"/>
        <v>14.224022988102613</v>
      </c>
      <c r="L27" s="5">
        <f t="shared" si="0"/>
        <v>14.508503447864666</v>
      </c>
      <c r="M27" s="5">
        <f t="shared" si="0"/>
        <v>14.798673516821959</v>
      </c>
      <c r="N27" s="5">
        <f t="shared" si="0"/>
        <v>15.094646987158399</v>
      </c>
      <c r="O27" s="5">
        <f t="shared" si="0"/>
        <v>15.396539926901568</v>
      </c>
      <c r="P27" s="5">
        <f t="shared" si="0"/>
        <v>15.704470725439599</v>
      </c>
      <c r="Q27" s="5">
        <f t="shared" si="0"/>
        <v>16.018560139948391</v>
      </c>
      <c r="R27" s="27">
        <f>$R$8*'[2]Eurostat POM Portables GU'!M18</f>
        <v>16.338931342747358</v>
      </c>
      <c r="S27" s="27">
        <f>$S$8*'[2]Eurostat POM Portables GU'!N18</f>
        <v>36.976592134990753</v>
      </c>
      <c r="T27" s="27">
        <f>$T$8*'[2]Eurostat POM Portables GU'!O18</f>
        <v>174.38206877716374</v>
      </c>
      <c r="U27" s="27">
        <f>$U$8*'[2]Eurostat POM Portables GU'!P18</f>
        <v>161.53875047161435</v>
      </c>
      <c r="V27" s="27">
        <f>$V$8*'[2]Eurostat POM Portables GU'!Q18</f>
        <v>120.63291911654997</v>
      </c>
      <c r="W27" s="27">
        <f>$W$8*'[2]Eurostat POM Portables GU'!R18</f>
        <v>17.011957292740124</v>
      </c>
      <c r="X27" s="27">
        <f>$X$8*'[2]Eurostat POM Portables GU'!S18</f>
        <v>47.985694781219941</v>
      </c>
      <c r="Y27" s="27">
        <f>$Y$8*'[2]Eurostat POM Portables GU'!T18</f>
        <v>47.450178986366318</v>
      </c>
      <c r="Z27" s="27">
        <f>$Z$8*'[2]Eurostat POM Portables GU'!U18</f>
        <v>50.755131185261469</v>
      </c>
      <c r="AA27" s="27">
        <f>$AA$8*'[2]Eurostat POM Portables GU'!V18</f>
        <v>40.061113621396252</v>
      </c>
      <c r="AB27" s="27">
        <f>$AB$8*'[2]Eurostat POM Portables GU'!W18</f>
        <v>130.50179976838723</v>
      </c>
      <c r="AC27" s="6">
        <f t="shared" si="4"/>
        <v>133.11183576375498</v>
      </c>
      <c r="AD27" s="6">
        <f t="shared" si="1"/>
        <v>135.77407247903008</v>
      </c>
      <c r="AE27" s="6">
        <f t="shared" si="1"/>
        <v>138.48955392861069</v>
      </c>
      <c r="AF27" s="6">
        <f t="shared" si="1"/>
        <v>141.2593450071829</v>
      </c>
      <c r="AG27" s="6">
        <f t="shared" si="1"/>
        <v>144.08453190732655</v>
      </c>
      <c r="AH27" s="6">
        <f t="shared" si="1"/>
        <v>146.96622254547307</v>
      </c>
      <c r="AI27" s="6">
        <f t="shared" si="1"/>
        <v>149.90554699638253</v>
      </c>
      <c r="AJ27" s="6">
        <f t="shared" si="1"/>
        <v>152.90365793631017</v>
      </c>
      <c r="AK27" s="6">
        <f t="shared" si="5"/>
        <v>159.01980425376257</v>
      </c>
      <c r="AL27" s="6">
        <f t="shared" si="5"/>
        <v>165.38059642391306</v>
      </c>
      <c r="AM27" s="6">
        <f t="shared" si="5"/>
        <v>171.99582028086959</v>
      </c>
      <c r="AN27" s="6">
        <f t="shared" si="5"/>
        <v>178.87565309210439</v>
      </c>
      <c r="AO27" s="6">
        <f t="shared" si="5"/>
        <v>186.03067921578855</v>
      </c>
      <c r="AP27" s="6">
        <f t="shared" si="5"/>
        <v>193.47190638442009</v>
      </c>
      <c r="AQ27" s="6">
        <f t="shared" si="5"/>
        <v>201.21078263979689</v>
      </c>
      <c r="AR27" s="6">
        <f t="shared" si="5"/>
        <v>209.25921394538875</v>
      </c>
      <c r="AS27" s="6">
        <f t="shared" si="5"/>
        <v>217.62958250320429</v>
      </c>
      <c r="AT27" s="6">
        <f t="shared" si="5"/>
        <v>226.33476580333246</v>
      </c>
      <c r="AU27" s="6">
        <f t="shared" si="6"/>
        <v>239.91485175153241</v>
      </c>
      <c r="AV27" s="6">
        <f t="shared" si="6"/>
        <v>254.30974285662435</v>
      </c>
      <c r="AW27" s="6">
        <f t="shared" si="6"/>
        <v>269.5683274280218</v>
      </c>
      <c r="AX27" s="6">
        <f t="shared" si="6"/>
        <v>285.74242707370308</v>
      </c>
      <c r="AY27" s="6">
        <f t="shared" si="6"/>
        <v>302.88697269812525</v>
      </c>
      <c r="AZ27" s="6">
        <f t="shared" si="6"/>
        <v>321.06019106001276</v>
      </c>
      <c r="BA27" s="6">
        <f t="shared" si="6"/>
        <v>340.32380252361349</v>
      </c>
      <c r="BB27" s="6">
        <f t="shared" si="6"/>
        <v>360.7432306750303</v>
      </c>
      <c r="BC27" s="6">
        <f t="shared" si="6"/>
        <v>382.38782451553215</v>
      </c>
      <c r="BD27" s="6">
        <f t="shared" si="6"/>
        <v>405.33109398646405</v>
      </c>
      <c r="BE27" s="6">
        <f t="shared" si="6"/>
        <v>429.65095962565192</v>
      </c>
    </row>
    <row r="28" spans="1:57" x14ac:dyDescent="0.35">
      <c r="A28" t="s">
        <v>14</v>
      </c>
      <c r="C28" s="37" t="s">
        <v>75</v>
      </c>
      <c r="D28" s="4" t="s">
        <v>15</v>
      </c>
      <c r="E28" s="4" t="s">
        <v>59</v>
      </c>
      <c r="F28" s="1" t="s">
        <v>33</v>
      </c>
      <c r="G28" s="5">
        <f t="shared" ref="G28:Q42" si="7">H28/1.02</f>
        <v>0.51263016634284864</v>
      </c>
      <c r="H28" s="5">
        <f t="shared" si="7"/>
        <v>0.52288276966970559</v>
      </c>
      <c r="I28" s="5">
        <f t="shared" si="7"/>
        <v>0.53334042506309975</v>
      </c>
      <c r="J28" s="5">
        <f t="shared" si="7"/>
        <v>0.54400723356436176</v>
      </c>
      <c r="K28" s="5">
        <f t="shared" si="7"/>
        <v>0.55488737823564904</v>
      </c>
      <c r="L28" s="5">
        <f t="shared" si="7"/>
        <v>0.56598512580036209</v>
      </c>
      <c r="M28" s="5">
        <f t="shared" si="7"/>
        <v>0.57730482831636931</v>
      </c>
      <c r="N28" s="5">
        <f t="shared" si="7"/>
        <v>0.58885092488269675</v>
      </c>
      <c r="O28" s="5">
        <f t="shared" si="7"/>
        <v>0.60062794338035064</v>
      </c>
      <c r="P28" s="5">
        <f t="shared" si="7"/>
        <v>0.61264050224795763</v>
      </c>
      <c r="Q28" s="5">
        <f t="shared" si="7"/>
        <v>0.62489331229291678</v>
      </c>
      <c r="R28" s="27">
        <f>$R$8*'[2]Eurostat POM Portables GU'!M19</f>
        <v>0.63739117853877514</v>
      </c>
      <c r="S28" s="27">
        <f>$S$8*'[2]Eurostat POM Portables GU'!N19</f>
        <v>0.60622012456836238</v>
      </c>
      <c r="T28" s="27">
        <f>$T$8*'[2]Eurostat POM Portables GU'!O19</f>
        <v>3.3882153363483667</v>
      </c>
      <c r="U28" s="27">
        <f>$U$8*'[2]Eurostat POM Portables GU'!P19</f>
        <v>3.6361082570847381</v>
      </c>
      <c r="V28" s="27">
        <f>$V$8*'[2]Eurostat POM Portables GU'!Q19</f>
        <v>2.5036870131825157</v>
      </c>
      <c r="W28" s="27">
        <f>$W$8*'[2]Eurostat POM Portables GU'!R19</f>
        <v>0.29354139317453398</v>
      </c>
      <c r="X28" s="27">
        <f>$X$8*'[2]Eurostat POM Portables GU'!S19</f>
        <v>0.91940035675660037</v>
      </c>
      <c r="Y28" s="27">
        <f>$Y$8*'[2]Eurostat POM Portables GU'!T19</f>
        <v>1.0217177690727912</v>
      </c>
      <c r="Z28" s="27">
        <f>$Z$8*'[2]Eurostat POM Portables GU'!U19</f>
        <v>1.1141978212099568</v>
      </c>
      <c r="AA28" s="27">
        <f>$AA$8*'[2]Eurostat POM Portables GU'!V19</f>
        <v>0.94819165121415427</v>
      </c>
      <c r="AB28" s="27">
        <f>$AB$8*'[2]Eurostat POM Portables GU'!W19</f>
        <v>2.7628178032310933</v>
      </c>
      <c r="AC28" s="6">
        <f t="shared" si="4"/>
        <v>2.818074159295715</v>
      </c>
      <c r="AD28" s="6">
        <f t="shared" si="4"/>
        <v>2.8744356424816293</v>
      </c>
      <c r="AE28" s="6">
        <f t="shared" si="4"/>
        <v>2.9319243553312617</v>
      </c>
      <c r="AF28" s="6">
        <f t="shared" si="4"/>
        <v>2.9905628424378872</v>
      </c>
      <c r="AG28" s="6">
        <f t="shared" si="4"/>
        <v>3.0503740992866448</v>
      </c>
      <c r="AH28" s="6">
        <f t="shared" si="4"/>
        <v>3.1113815812723775</v>
      </c>
      <c r="AI28" s="6">
        <f t="shared" si="4"/>
        <v>3.173609212897825</v>
      </c>
      <c r="AJ28" s="6">
        <f t="shared" si="4"/>
        <v>3.2370813971557815</v>
      </c>
      <c r="AK28" s="6">
        <f t="shared" si="5"/>
        <v>3.3665646530420128</v>
      </c>
      <c r="AL28" s="6">
        <f t="shared" si="5"/>
        <v>3.5012272391636934</v>
      </c>
      <c r="AM28" s="6">
        <f t="shared" si="5"/>
        <v>3.6412763287302412</v>
      </c>
      <c r="AN28" s="6">
        <f t="shared" si="5"/>
        <v>3.7869273818794507</v>
      </c>
      <c r="AO28" s="6">
        <f t="shared" si="5"/>
        <v>3.9384044771546285</v>
      </c>
      <c r="AP28" s="6">
        <f t="shared" si="5"/>
        <v>4.0959406562408134</v>
      </c>
      <c r="AQ28" s="6">
        <f t="shared" si="5"/>
        <v>4.259778282490446</v>
      </c>
      <c r="AR28" s="6">
        <f t="shared" si="5"/>
        <v>4.4301694137900638</v>
      </c>
      <c r="AS28" s="6">
        <f t="shared" si="5"/>
        <v>4.6073761903416663</v>
      </c>
      <c r="AT28" s="6">
        <f t="shared" si="5"/>
        <v>4.7916712379553328</v>
      </c>
      <c r="AU28" s="6">
        <f t="shared" si="6"/>
        <v>5.0791715122326524</v>
      </c>
      <c r="AV28" s="6">
        <f t="shared" si="6"/>
        <v>5.3839218029666114</v>
      </c>
      <c r="AW28" s="6">
        <f t="shared" si="6"/>
        <v>5.7069571111446082</v>
      </c>
      <c r="AX28" s="6">
        <f t="shared" si="6"/>
        <v>6.0493745378132848</v>
      </c>
      <c r="AY28" s="6">
        <f t="shared" si="6"/>
        <v>6.4123370100820818</v>
      </c>
      <c r="AZ28" s="6">
        <f t="shared" si="6"/>
        <v>6.7970772306870071</v>
      </c>
      <c r="BA28" s="6">
        <f t="shared" si="6"/>
        <v>7.2049018645282272</v>
      </c>
      <c r="BB28" s="6">
        <f t="shared" si="6"/>
        <v>7.6371959763999211</v>
      </c>
      <c r="BC28" s="6">
        <f t="shared" si="6"/>
        <v>8.0954277349839163</v>
      </c>
      <c r="BD28" s="6">
        <f t="shared" si="6"/>
        <v>8.581153399082952</v>
      </c>
      <c r="BE28" s="6">
        <f t="shared" si="6"/>
        <v>9.0960226030279294</v>
      </c>
    </row>
    <row r="29" spans="1:57" x14ac:dyDescent="0.35">
      <c r="A29" t="s">
        <v>14</v>
      </c>
      <c r="C29" s="37" t="s">
        <v>75</v>
      </c>
      <c r="D29" s="4" t="s">
        <v>15</v>
      </c>
      <c r="E29" s="4" t="s">
        <v>59</v>
      </c>
      <c r="F29" s="1" t="s">
        <v>34</v>
      </c>
      <c r="G29" s="5">
        <f t="shared" si="7"/>
        <v>0.31530384564393205</v>
      </c>
      <c r="H29" s="5">
        <f t="shared" si="7"/>
        <v>0.3216099225568107</v>
      </c>
      <c r="I29" s="5">
        <f t="shared" si="7"/>
        <v>0.32804212100794694</v>
      </c>
      <c r="J29" s="5">
        <f t="shared" si="7"/>
        <v>0.33460296342810586</v>
      </c>
      <c r="K29" s="5">
        <f t="shared" si="7"/>
        <v>0.341295022696668</v>
      </c>
      <c r="L29" s="5">
        <f t="shared" si="7"/>
        <v>0.34812092315060139</v>
      </c>
      <c r="M29" s="5">
        <f t="shared" si="7"/>
        <v>0.35508334161361343</v>
      </c>
      <c r="N29" s="5">
        <f t="shared" si="7"/>
        <v>0.36218500844588569</v>
      </c>
      <c r="O29" s="5">
        <f t="shared" si="7"/>
        <v>0.36942870861480342</v>
      </c>
      <c r="P29" s="5">
        <f t="shared" si="7"/>
        <v>0.37681728278709947</v>
      </c>
      <c r="Q29" s="5">
        <f t="shared" si="7"/>
        <v>0.38435362844284149</v>
      </c>
      <c r="R29" s="27">
        <f>$R$8*'[2]Eurostat POM Portables GU'!M20</f>
        <v>0.3920407010116983</v>
      </c>
      <c r="S29" s="27">
        <f>$S$8*'[2]Eurostat POM Portables GU'!N20</f>
        <v>0.982424721865234</v>
      </c>
      <c r="T29" s="27">
        <f>$T$8*'[2]Eurostat POM Portables GU'!O20</f>
        <v>5.2247517076782772</v>
      </c>
      <c r="U29" s="27">
        <f>$U$8*'[2]Eurostat POM Portables GU'!P20</f>
        <v>4.5106316195720959</v>
      </c>
      <c r="V29" s="27">
        <f>$V$8*'[2]Eurostat POM Portables GU'!Q20</f>
        <v>3.4432902694421617</v>
      </c>
      <c r="W29" s="27">
        <f>$W$8*'[2]Eurostat POM Portables GU'!R20</f>
        <v>0.5159455566944916</v>
      </c>
      <c r="X29" s="27">
        <f>$X$8*'[2]Eurostat POM Portables GU'!S20</f>
        <v>1.5581598438102926</v>
      </c>
      <c r="Y29" s="27">
        <f>$Y$8*'[2]Eurostat POM Portables GU'!T20</f>
        <v>1.4921391534740627</v>
      </c>
      <c r="Z29" s="27">
        <f>$Z$8*'[2]Eurostat POM Portables GU'!U20</f>
        <v>1.4785586394547414</v>
      </c>
      <c r="AA29" s="27">
        <f>$AA$8*'[2]Eurostat POM Portables GU'!V20</f>
        <v>1.1621006745162328</v>
      </c>
      <c r="AB29" s="27">
        <f>$AB$8*'[2]Eurostat POM Portables GU'!W20</f>
        <v>3.7469456046739937</v>
      </c>
      <c r="AC29" s="6">
        <f t="shared" si="4"/>
        <v>3.8218845167674735</v>
      </c>
      <c r="AD29" s="6">
        <f t="shared" si="4"/>
        <v>3.8983222071028232</v>
      </c>
      <c r="AE29" s="6">
        <f t="shared" si="4"/>
        <v>3.9762886512448796</v>
      </c>
      <c r="AF29" s="6">
        <f t="shared" si="4"/>
        <v>4.0558144242697773</v>
      </c>
      <c r="AG29" s="6">
        <f t="shared" si="4"/>
        <v>4.1369307127551727</v>
      </c>
      <c r="AH29" s="6">
        <f t="shared" si="4"/>
        <v>4.2196693270102763</v>
      </c>
      <c r="AI29" s="6">
        <f t="shared" si="4"/>
        <v>4.3040627135504819</v>
      </c>
      <c r="AJ29" s="6">
        <f t="shared" si="4"/>
        <v>4.3901439678214915</v>
      </c>
      <c r="AK29" s="6">
        <f t="shared" si="5"/>
        <v>4.5657497265343512</v>
      </c>
      <c r="AL29" s="6">
        <f t="shared" si="5"/>
        <v>4.7483797155957248</v>
      </c>
      <c r="AM29" s="6">
        <f t="shared" si="5"/>
        <v>4.9383149042195535</v>
      </c>
      <c r="AN29" s="6">
        <f t="shared" si="5"/>
        <v>5.1358475003883353</v>
      </c>
      <c r="AO29" s="6">
        <f t="shared" si="5"/>
        <v>5.3412814004038687</v>
      </c>
      <c r="AP29" s="6">
        <f t="shared" si="5"/>
        <v>5.5549326564200232</v>
      </c>
      <c r="AQ29" s="6">
        <f t="shared" si="5"/>
        <v>5.777129962676824</v>
      </c>
      <c r="AR29" s="6">
        <f t="shared" si="5"/>
        <v>6.0082151611838972</v>
      </c>
      <c r="AS29" s="6">
        <f t="shared" si="5"/>
        <v>6.2485437676312534</v>
      </c>
      <c r="AT29" s="6">
        <f t="shared" si="5"/>
        <v>6.4984855183365031</v>
      </c>
      <c r="AU29" s="6">
        <f t="shared" si="6"/>
        <v>6.8883946494366937</v>
      </c>
      <c r="AV29" s="6">
        <f t="shared" si="6"/>
        <v>7.3016983284028951</v>
      </c>
      <c r="AW29" s="6">
        <f t="shared" si="6"/>
        <v>7.739800228107069</v>
      </c>
      <c r="AX29" s="6">
        <f t="shared" si="6"/>
        <v>8.2041882417934939</v>
      </c>
      <c r="AY29" s="6">
        <f t="shared" si="6"/>
        <v>8.6964395363011029</v>
      </c>
      <c r="AZ29" s="6">
        <f t="shared" si="6"/>
        <v>9.2182259084791696</v>
      </c>
      <c r="BA29" s="6">
        <f t="shared" si="6"/>
        <v>9.7713194629879201</v>
      </c>
      <c r="BB29" s="6">
        <f t="shared" si="6"/>
        <v>10.357598630767196</v>
      </c>
      <c r="BC29" s="6">
        <f t="shared" si="6"/>
        <v>10.979054548613227</v>
      </c>
      <c r="BD29" s="6">
        <f t="shared" si="6"/>
        <v>11.637797821530022</v>
      </c>
      <c r="BE29" s="6">
        <f t="shared" si="6"/>
        <v>12.336065690821822</v>
      </c>
    </row>
    <row r="30" spans="1:57" x14ac:dyDescent="0.35">
      <c r="A30" t="s">
        <v>14</v>
      </c>
      <c r="C30" s="37" t="s">
        <v>75</v>
      </c>
      <c r="D30" s="4" t="s">
        <v>15</v>
      </c>
      <c r="E30" s="4" t="s">
        <v>59</v>
      </c>
      <c r="F30" s="1" t="s">
        <v>35</v>
      </c>
      <c r="G30" s="5">
        <f t="shared" si="7"/>
        <v>8.13644245750655E-2</v>
      </c>
      <c r="H30" s="5">
        <f t="shared" si="7"/>
        <v>8.2991713066566816E-2</v>
      </c>
      <c r="I30" s="5">
        <f t="shared" si="7"/>
        <v>8.4651547327898161E-2</v>
      </c>
      <c r="J30" s="5">
        <f t="shared" si="7"/>
        <v>8.634457827445613E-2</v>
      </c>
      <c r="K30" s="5">
        <f t="shared" si="7"/>
        <v>8.8071469839945252E-2</v>
      </c>
      <c r="L30" s="5">
        <f t="shared" si="7"/>
        <v>8.983289923674416E-2</v>
      </c>
      <c r="M30" s="5">
        <f t="shared" si="7"/>
        <v>9.1629557221479044E-2</v>
      </c>
      <c r="N30" s="5">
        <f t="shared" si="7"/>
        <v>9.3462148365908632E-2</v>
      </c>
      <c r="O30" s="5">
        <f t="shared" si="7"/>
        <v>9.5331391333226809E-2</v>
      </c>
      <c r="P30" s="5">
        <f t="shared" si="7"/>
        <v>9.7238019159891345E-2</v>
      </c>
      <c r="Q30" s="5">
        <f t="shared" si="7"/>
        <v>9.918277954308917E-2</v>
      </c>
      <c r="R30" s="27">
        <f>$R$8*'[2]Eurostat POM Portables GU'!M21</f>
        <v>0.10116643513395096</v>
      </c>
      <c r="S30" s="27">
        <f>$S$8*'[2]Eurostat POM Portables GU'!N21</f>
        <v>0.23455076160132887</v>
      </c>
      <c r="T30" s="27">
        <f>$T$8*'[2]Eurostat POM Portables GU'!O21</f>
        <v>1.2000498890843438</v>
      </c>
      <c r="U30" s="27">
        <f>$U$8*'[2]Eurostat POM Portables GU'!P21</f>
        <v>1.1250277989923989</v>
      </c>
      <c r="V30" s="27">
        <f>$V$8*'[2]Eurostat POM Portables GU'!Q21</f>
        <v>0.84605956578031849</v>
      </c>
      <c r="W30" s="27">
        <f>$W$8*'[2]Eurostat POM Portables GU'!R21</f>
        <v>0.13525631287090251</v>
      </c>
      <c r="X30" s="27">
        <f>$X$8*'[2]Eurostat POM Portables GU'!S21</f>
        <v>0.37665136354721135</v>
      </c>
      <c r="Y30" s="27">
        <f>$Y$8*'[2]Eurostat POM Portables GU'!T21</f>
        <v>0.40924085554274076</v>
      </c>
      <c r="Z30" s="27">
        <f>$Z$8*'[2]Eurostat POM Portables GU'!U21</f>
        <v>0.47707204622313876</v>
      </c>
      <c r="AA30" s="27">
        <f>$AA$8*'[2]Eurostat POM Portables GU'!V21</f>
        <v>0.37124635991277449</v>
      </c>
      <c r="AB30" s="27">
        <f>$AB$8*'[2]Eurostat POM Portables GU'!W21</f>
        <v>1.1494935385706009</v>
      </c>
      <c r="AC30" s="6">
        <f t="shared" si="4"/>
        <v>1.1724834093420129</v>
      </c>
      <c r="AD30" s="6">
        <f t="shared" si="4"/>
        <v>1.1959330775288533</v>
      </c>
      <c r="AE30" s="6">
        <f t="shared" si="4"/>
        <v>1.2198517390794303</v>
      </c>
      <c r="AF30" s="6">
        <f t="shared" si="4"/>
        <v>1.2442487738610188</v>
      </c>
      <c r="AG30" s="6">
        <f t="shared" si="4"/>
        <v>1.2691337493382393</v>
      </c>
      <c r="AH30" s="6">
        <f t="shared" si="4"/>
        <v>1.294516424325004</v>
      </c>
      <c r="AI30" s="6">
        <f t="shared" si="4"/>
        <v>1.320406752811504</v>
      </c>
      <c r="AJ30" s="6">
        <f t="shared" si="4"/>
        <v>1.3468148878677342</v>
      </c>
      <c r="AK30" s="6">
        <f t="shared" si="5"/>
        <v>1.4006874833824436</v>
      </c>
      <c r="AL30" s="6">
        <f t="shared" si="5"/>
        <v>1.4567149827177415</v>
      </c>
      <c r="AM30" s="6">
        <f t="shared" si="5"/>
        <v>1.5149835820264512</v>
      </c>
      <c r="AN30" s="6">
        <f t="shared" si="5"/>
        <v>1.5755829253075093</v>
      </c>
      <c r="AO30" s="6">
        <f t="shared" si="5"/>
        <v>1.6386062423198098</v>
      </c>
      <c r="AP30" s="6">
        <f t="shared" si="5"/>
        <v>1.7041504920126023</v>
      </c>
      <c r="AQ30" s="6">
        <f t="shared" si="5"/>
        <v>1.7723165116931063</v>
      </c>
      <c r="AR30" s="6">
        <f t="shared" si="5"/>
        <v>1.8432091721608306</v>
      </c>
      <c r="AS30" s="6">
        <f t="shared" si="5"/>
        <v>1.9169375390472638</v>
      </c>
      <c r="AT30" s="6">
        <f t="shared" si="5"/>
        <v>1.9936150406091544</v>
      </c>
      <c r="AU30" s="6">
        <f t="shared" si="6"/>
        <v>2.1132319430457036</v>
      </c>
      <c r="AV30" s="6">
        <f t="shared" si="6"/>
        <v>2.2400258596284459</v>
      </c>
      <c r="AW30" s="6">
        <f t="shared" si="6"/>
        <v>2.3744274112061525</v>
      </c>
      <c r="AX30" s="6">
        <f t="shared" si="6"/>
        <v>2.5168930558785219</v>
      </c>
      <c r="AY30" s="6">
        <f t="shared" si="6"/>
        <v>2.6679066392312332</v>
      </c>
      <c r="AZ30" s="6">
        <f t="shared" si="6"/>
        <v>2.8279810375851073</v>
      </c>
      <c r="BA30" s="6">
        <f t="shared" si="6"/>
        <v>2.9976598998402135</v>
      </c>
      <c r="BB30" s="6">
        <f t="shared" si="6"/>
        <v>3.1775194938306264</v>
      </c>
      <c r="BC30" s="6">
        <f t="shared" si="6"/>
        <v>3.368170663460464</v>
      </c>
      <c r="BD30" s="6">
        <f t="shared" si="6"/>
        <v>3.5702609032680916</v>
      </c>
      <c r="BE30" s="6">
        <f t="shared" si="6"/>
        <v>3.7844765574641772</v>
      </c>
    </row>
    <row r="31" spans="1:57" x14ac:dyDescent="0.35">
      <c r="A31" t="s">
        <v>14</v>
      </c>
      <c r="C31" s="37" t="s">
        <v>75</v>
      </c>
      <c r="D31" s="4" t="s">
        <v>15</v>
      </c>
      <c r="E31" s="4" t="s">
        <v>59</v>
      </c>
      <c r="F31" s="1" t="s">
        <v>36</v>
      </c>
      <c r="G31" s="5">
        <f t="shared" si="7"/>
        <v>3.8883020851937435E-2</v>
      </c>
      <c r="H31" s="5">
        <f t="shared" si="7"/>
        <v>3.9660681268976185E-2</v>
      </c>
      <c r="I31" s="5">
        <f t="shared" si="7"/>
        <v>4.0453894894355712E-2</v>
      </c>
      <c r="J31" s="5">
        <f t="shared" si="7"/>
        <v>4.1262972792242829E-2</v>
      </c>
      <c r="K31" s="5">
        <f t="shared" si="7"/>
        <v>4.2088232248087686E-2</v>
      </c>
      <c r="L31" s="5">
        <f t="shared" si="7"/>
        <v>4.2929996893049438E-2</v>
      </c>
      <c r="M31" s="5">
        <f t="shared" si="7"/>
        <v>4.378859683091043E-2</v>
      </c>
      <c r="N31" s="5">
        <f t="shared" si="7"/>
        <v>4.4664368767528641E-2</v>
      </c>
      <c r="O31" s="5">
        <f t="shared" si="7"/>
        <v>4.5557656142879217E-2</v>
      </c>
      <c r="P31" s="5">
        <f t="shared" si="7"/>
        <v>4.64688092657368E-2</v>
      </c>
      <c r="Q31" s="5">
        <f t="shared" si="7"/>
        <v>4.7398185451051539E-2</v>
      </c>
      <c r="R31" s="27">
        <f>$R$8*'[2]Eurostat POM Portables GU'!M22</f>
        <v>4.8346149160072571E-2</v>
      </c>
      <c r="S31" s="27">
        <f>$S$8*'[2]Eurostat POM Portables GU'!N22</f>
        <v>0.1309941505740255</v>
      </c>
      <c r="T31" s="27">
        <f>$T$8*'[2]Eurostat POM Portables GU'!O22</f>
        <v>0.58477787037636875</v>
      </c>
      <c r="U31" s="27">
        <f>$U$8*'[2]Eurostat POM Portables GU'!P22</f>
        <v>0.67495092674792379</v>
      </c>
      <c r="V31" s="27">
        <f>$V$8*'[2]Eurostat POM Portables GU'!Q22</f>
        <v>0.3635104762277066</v>
      </c>
      <c r="W31" s="27">
        <f>$W$8*'[2]Eurostat POM Portables GU'!R22</f>
        <v>5.2032275461561472E-2</v>
      </c>
      <c r="X31" s="27">
        <f>$X$8*'[2]Eurostat POM Portables GU'!S22</f>
        <v>0.1276117306346522</v>
      </c>
      <c r="Y31" s="27">
        <f>$Y$8*'[2]Eurostat POM Portables GU'!T22</f>
        <v>0.15762626254158196</v>
      </c>
      <c r="Z31" s="27">
        <f>$Z$8*'[2]Eurostat POM Portables GU'!U22</f>
        <v>0.33828745095822566</v>
      </c>
      <c r="AA31" s="27">
        <f>$AA$8*'[2]Eurostat POM Portables GU'!V22</f>
        <v>0.20354541802114187</v>
      </c>
      <c r="AB31" s="27">
        <f>$AB$8*'[2]Eurostat POM Portables GU'!W22</f>
        <v>0.6614629485108019</v>
      </c>
      <c r="AC31" s="6">
        <f t="shared" si="4"/>
        <v>0.67469220748101788</v>
      </c>
      <c r="AD31" s="6">
        <f t="shared" si="4"/>
        <v>0.68818605163063828</v>
      </c>
      <c r="AE31" s="6">
        <f t="shared" si="4"/>
        <v>0.70194977266325109</v>
      </c>
      <c r="AF31" s="6">
        <f t="shared" si="4"/>
        <v>0.71598876811651613</v>
      </c>
      <c r="AG31" s="6">
        <f t="shared" si="4"/>
        <v>0.73030854347884644</v>
      </c>
      <c r="AH31" s="6">
        <f t="shared" si="4"/>
        <v>0.74491471434842338</v>
      </c>
      <c r="AI31" s="6">
        <f t="shared" si="4"/>
        <v>0.75981300863539181</v>
      </c>
      <c r="AJ31" s="6">
        <f t="shared" si="4"/>
        <v>0.77500926880809962</v>
      </c>
      <c r="AK31" s="6">
        <f t="shared" si="5"/>
        <v>0.8060096395604236</v>
      </c>
      <c r="AL31" s="6">
        <f t="shared" si="5"/>
        <v>0.83825002514284053</v>
      </c>
      <c r="AM31" s="6">
        <f t="shared" si="5"/>
        <v>0.8717800261485541</v>
      </c>
      <c r="AN31" s="6">
        <f t="shared" si="5"/>
        <v>0.90665122719449631</v>
      </c>
      <c r="AO31" s="6">
        <f t="shared" si="5"/>
        <v>0.94291727628227617</v>
      </c>
      <c r="AP31" s="6">
        <f t="shared" si="5"/>
        <v>0.98063396733356722</v>
      </c>
      <c r="AQ31" s="6">
        <f t="shared" si="5"/>
        <v>1.01985932602691</v>
      </c>
      <c r="AR31" s="6">
        <f t="shared" si="5"/>
        <v>1.0606536990679865</v>
      </c>
      <c r="AS31" s="6">
        <f t="shared" si="5"/>
        <v>1.1030798470307059</v>
      </c>
      <c r="AT31" s="6">
        <f t="shared" si="5"/>
        <v>1.1472030409119343</v>
      </c>
      <c r="AU31" s="6">
        <f t="shared" si="6"/>
        <v>1.2160352233666503</v>
      </c>
      <c r="AV31" s="6">
        <f t="shared" si="6"/>
        <v>1.2889973367686494</v>
      </c>
      <c r="AW31" s="6">
        <f t="shared" si="6"/>
        <v>1.3663371769747683</v>
      </c>
      <c r="AX31" s="6">
        <f t="shared" si="6"/>
        <v>1.4483174075932543</v>
      </c>
      <c r="AY31" s="6">
        <f t="shared" si="6"/>
        <v>1.5352164520488496</v>
      </c>
      <c r="AZ31" s="6">
        <f t="shared" si="6"/>
        <v>1.6273294391717805</v>
      </c>
      <c r="BA31" s="6">
        <f t="shared" si="6"/>
        <v>1.7249692055220873</v>
      </c>
      <c r="BB31" s="6">
        <f t="shared" si="6"/>
        <v>1.8284673578534125</v>
      </c>
      <c r="BC31" s="6">
        <f t="shared" si="6"/>
        <v>1.9381753993246174</v>
      </c>
      <c r="BD31" s="6">
        <f t="shared" si="6"/>
        <v>2.0544659232840945</v>
      </c>
      <c r="BE31" s="6">
        <f t="shared" si="6"/>
        <v>2.1777338786811402</v>
      </c>
    </row>
    <row r="32" spans="1:57" x14ac:dyDescent="0.35">
      <c r="A32" t="s">
        <v>14</v>
      </c>
      <c r="C32" s="37" t="s">
        <v>75</v>
      </c>
      <c r="D32" s="4" t="s">
        <v>15</v>
      </c>
      <c r="E32" s="4" t="s">
        <v>59</v>
      </c>
      <c r="F32" s="1" t="s">
        <v>37</v>
      </c>
      <c r="G32" s="5">
        <f t="shared" si="7"/>
        <v>3.4634435135209891</v>
      </c>
      <c r="H32" s="5">
        <f t="shared" si="7"/>
        <v>3.5327123837914089</v>
      </c>
      <c r="I32" s="5">
        <f t="shared" si="7"/>
        <v>3.603366631467237</v>
      </c>
      <c r="J32" s="5">
        <f t="shared" si="7"/>
        <v>3.6754339640965816</v>
      </c>
      <c r="K32" s="5">
        <f t="shared" si="7"/>
        <v>3.7489426433785131</v>
      </c>
      <c r="L32" s="5">
        <f t="shared" si="7"/>
        <v>3.8239214962460832</v>
      </c>
      <c r="M32" s="5">
        <f t="shared" si="7"/>
        <v>3.9003999261710049</v>
      </c>
      <c r="N32" s="5">
        <f t="shared" si="7"/>
        <v>3.9784079246944253</v>
      </c>
      <c r="O32" s="5">
        <f t="shared" si="7"/>
        <v>4.057976083188314</v>
      </c>
      <c r="P32" s="5">
        <f t="shared" si="7"/>
        <v>4.13913560485208</v>
      </c>
      <c r="Q32" s="5">
        <f t="shared" si="7"/>
        <v>4.2219183169491217</v>
      </c>
      <c r="R32" s="27">
        <f>$R$8*'[2]Eurostat POM Portables GU'!M23</f>
        <v>4.3063566832881044</v>
      </c>
      <c r="S32" s="27">
        <f>$S$8*'[2]Eurostat POM Portables GU'!N23</f>
        <v>9.326753369728257</v>
      </c>
      <c r="T32" s="27">
        <f>$T$8*'[2]Eurostat POM Portables GU'!O23</f>
        <v>44.6174079791545</v>
      </c>
      <c r="U32" s="27">
        <f>$U$8*'[2]Eurostat POM Portables GU'!P23</f>
        <v>50.609812792779046</v>
      </c>
      <c r="V32" s="27">
        <f>$V$8*'[2]Eurostat POM Portables GU'!Q23</f>
        <v>40.827292999864206</v>
      </c>
      <c r="W32" s="27">
        <f>$W$8*'[2]Eurostat POM Portables GU'!R23</f>
        <v>6.0589307500332854</v>
      </c>
      <c r="X32" s="27">
        <f>$X$8*'[2]Eurostat POM Portables GU'!S23</f>
        <v>16.658858815595568</v>
      </c>
      <c r="Y32" s="27">
        <f>$Y$8*'[2]Eurostat POM Portables GU'!T23</f>
        <v>18.758504287557209</v>
      </c>
      <c r="Z32" s="27">
        <f>$Z$8*'[2]Eurostat POM Portables GU'!U23</f>
        <v>17.269219524440892</v>
      </c>
      <c r="AA32" s="27">
        <f>$AA$8*'[2]Eurostat POM Portables GU'!V23</f>
        <v>15.489934327395074</v>
      </c>
      <c r="AB32" s="27">
        <f>$AB$8*'[2]Eurostat POM Portables GU'!W23</f>
        <v>47.879430864461767</v>
      </c>
      <c r="AC32" s="6">
        <f t="shared" si="4"/>
        <v>48.837019481751</v>
      </c>
      <c r="AD32" s="6">
        <f t="shared" si="4"/>
        <v>49.813759871386019</v>
      </c>
      <c r="AE32" s="6">
        <f t="shared" si="4"/>
        <v>50.81003506881374</v>
      </c>
      <c r="AF32" s="6">
        <f t="shared" si="4"/>
        <v>51.826235770190017</v>
      </c>
      <c r="AG32" s="6">
        <f t="shared" si="4"/>
        <v>52.862760485593817</v>
      </c>
      <c r="AH32" s="6">
        <f t="shared" si="4"/>
        <v>53.920015695305693</v>
      </c>
      <c r="AI32" s="6">
        <f t="shared" si="4"/>
        <v>54.998416009211809</v>
      </c>
      <c r="AJ32" s="6">
        <f t="shared" si="4"/>
        <v>56.098384329396048</v>
      </c>
      <c r="AK32" s="6">
        <f t="shared" si="5"/>
        <v>58.342319702571892</v>
      </c>
      <c r="AL32" s="6">
        <f t="shared" si="5"/>
        <v>60.676012490674765</v>
      </c>
      <c r="AM32" s="6">
        <f t="shared" si="5"/>
        <v>63.103052990301755</v>
      </c>
      <c r="AN32" s="6">
        <f t="shared" si="5"/>
        <v>65.627175109913821</v>
      </c>
      <c r="AO32" s="6">
        <f t="shared" si="5"/>
        <v>68.252262114310369</v>
      </c>
      <c r="AP32" s="6">
        <f t="shared" si="5"/>
        <v>70.982352598882784</v>
      </c>
      <c r="AQ32" s="6">
        <f t="shared" si="5"/>
        <v>73.821646702838095</v>
      </c>
      <c r="AR32" s="6">
        <f t="shared" si="5"/>
        <v>76.774512570951615</v>
      </c>
      <c r="AS32" s="6">
        <f t="shared" si="5"/>
        <v>79.845493073789683</v>
      </c>
      <c r="AT32" s="6">
        <f t="shared" si="5"/>
        <v>83.039312796741271</v>
      </c>
      <c r="AU32" s="6">
        <f t="shared" si="6"/>
        <v>88.021671564545741</v>
      </c>
      <c r="AV32" s="6">
        <f t="shared" si="6"/>
        <v>93.302971858418488</v>
      </c>
      <c r="AW32" s="6">
        <f t="shared" si="6"/>
        <v>98.901150169923596</v>
      </c>
      <c r="AX32" s="6">
        <f t="shared" si="6"/>
        <v>104.83521918011901</v>
      </c>
      <c r="AY32" s="6">
        <f t="shared" si="6"/>
        <v>111.12533233092616</v>
      </c>
      <c r="AZ32" s="6">
        <f t="shared" si="6"/>
        <v>117.79285227078172</v>
      </c>
      <c r="BA32" s="6">
        <f t="shared" si="6"/>
        <v>124.86042340702862</v>
      </c>
      <c r="BB32" s="6">
        <f t="shared" si="6"/>
        <v>132.35204881145035</v>
      </c>
      <c r="BC32" s="6">
        <f t="shared" si="6"/>
        <v>140.29317174013735</v>
      </c>
      <c r="BD32" s="6">
        <f t="shared" si="6"/>
        <v>148.71076204454559</v>
      </c>
      <c r="BE32" s="6">
        <f t="shared" si="6"/>
        <v>157.63340776721833</v>
      </c>
    </row>
    <row r="33" spans="1:57" x14ac:dyDescent="0.35">
      <c r="A33" t="s">
        <v>14</v>
      </c>
      <c r="C33" s="37" t="s">
        <v>75</v>
      </c>
      <c r="D33" s="4" t="s">
        <v>15</v>
      </c>
      <c r="E33" s="4" t="s">
        <v>59</v>
      </c>
      <c r="F33" s="1" t="s">
        <v>38</v>
      </c>
      <c r="G33" s="5">
        <f t="shared" si="7"/>
        <v>1.2250445092096263</v>
      </c>
      <c r="H33" s="5">
        <f t="shared" si="7"/>
        <v>1.2495453993938188</v>
      </c>
      <c r="I33" s="5">
        <f t="shared" si="7"/>
        <v>1.2745363073816951</v>
      </c>
      <c r="J33" s="5">
        <f t="shared" si="7"/>
        <v>1.3000270335293291</v>
      </c>
      <c r="K33" s="5">
        <f t="shared" si="7"/>
        <v>1.3260275741999157</v>
      </c>
      <c r="L33" s="5">
        <f t="shared" si="7"/>
        <v>1.352548125683914</v>
      </c>
      <c r="M33" s="5">
        <f t="shared" si="7"/>
        <v>1.3795990881975924</v>
      </c>
      <c r="N33" s="5">
        <f t="shared" si="7"/>
        <v>1.4071910699615442</v>
      </c>
      <c r="O33" s="5">
        <f t="shared" si="7"/>
        <v>1.4353348913607751</v>
      </c>
      <c r="P33" s="5">
        <f t="shared" si="7"/>
        <v>1.4640415891879905</v>
      </c>
      <c r="Q33" s="5">
        <f t="shared" si="7"/>
        <v>1.4933224209717504</v>
      </c>
      <c r="R33" s="27">
        <f>$R$8*'[2]Eurostat POM Portables GU'!M24</f>
        <v>1.5231888693911855</v>
      </c>
      <c r="S33" s="27">
        <f>$S$8*'[2]Eurostat POM Portables GU'!N24</f>
        <v>3.374415349015369</v>
      </c>
      <c r="T33" s="27">
        <f>$T$8*'[2]Eurostat POM Portables GU'!O24</f>
        <v>19.2099990459668</v>
      </c>
      <c r="U33" s="27">
        <f>$U$8*'[2]Eurostat POM Portables GU'!P24</f>
        <v>20.414224474177093</v>
      </c>
      <c r="V33" s="27">
        <f>$V$8*'[2]Eurostat POM Portables GU'!Q24</f>
        <v>9.6657386439437545</v>
      </c>
      <c r="W33" s="27">
        <f>$W$8*'[2]Eurostat POM Portables GU'!R24</f>
        <v>1.5388856005209826</v>
      </c>
      <c r="X33" s="27">
        <f>$X$8*'[2]Eurostat POM Portables GU'!S24</f>
        <v>6.7441206836139989</v>
      </c>
      <c r="Y33" s="27">
        <f>$Y$8*'[2]Eurostat POM Portables GU'!T24</f>
        <v>6.1131576603083095</v>
      </c>
      <c r="Z33" s="27">
        <f>$Z$8*'[2]Eurostat POM Portables GU'!U24</f>
        <v>8.6089819250266402</v>
      </c>
      <c r="AA33" s="27">
        <f>$AA$8*'[2]Eurostat POM Portables GU'!V24</f>
        <v>5.0153818584384782</v>
      </c>
      <c r="AB33" s="27">
        <f>$AB$8*'[2]Eurostat POM Portables GU'!W24</f>
        <v>14.237586635628846</v>
      </c>
      <c r="AC33" s="6">
        <f t="shared" si="4"/>
        <v>14.522338368341423</v>
      </c>
      <c r="AD33" s="6">
        <f t="shared" si="4"/>
        <v>14.812785135708252</v>
      </c>
      <c r="AE33" s="6">
        <f t="shared" si="4"/>
        <v>15.109040838422416</v>
      </c>
      <c r="AF33" s="6">
        <f t="shared" si="4"/>
        <v>15.411221655190865</v>
      </c>
      <c r="AG33" s="6">
        <f t="shared" si="4"/>
        <v>15.719446088294681</v>
      </c>
      <c r="AH33" s="6">
        <f t="shared" si="4"/>
        <v>16.033835010060574</v>
      </c>
      <c r="AI33" s="6">
        <f t="shared" si="4"/>
        <v>16.354511710261786</v>
      </c>
      <c r="AJ33" s="6">
        <f t="shared" si="4"/>
        <v>16.681601944467022</v>
      </c>
      <c r="AK33" s="6">
        <f t="shared" si="5"/>
        <v>17.348866022245705</v>
      </c>
      <c r="AL33" s="6">
        <f t="shared" si="5"/>
        <v>18.042820663135533</v>
      </c>
      <c r="AM33" s="6">
        <f t="shared" si="5"/>
        <v>18.764533489660955</v>
      </c>
      <c r="AN33" s="6">
        <f t="shared" si="5"/>
        <v>19.515114829247395</v>
      </c>
      <c r="AO33" s="6">
        <f t="shared" si="5"/>
        <v>20.295719422417292</v>
      </c>
      <c r="AP33" s="6">
        <f t="shared" si="5"/>
        <v>21.107548199313985</v>
      </c>
      <c r="AQ33" s="6">
        <f t="shared" si="5"/>
        <v>21.951850127286544</v>
      </c>
      <c r="AR33" s="6">
        <f t="shared" si="5"/>
        <v>22.829924132378007</v>
      </c>
      <c r="AS33" s="6">
        <f t="shared" si="5"/>
        <v>23.743121097673129</v>
      </c>
      <c r="AT33" s="6">
        <f t="shared" si="5"/>
        <v>24.692845941580053</v>
      </c>
      <c r="AU33" s="6">
        <f t="shared" si="6"/>
        <v>26.174416698074857</v>
      </c>
      <c r="AV33" s="6">
        <f t="shared" si="6"/>
        <v>27.74488169995935</v>
      </c>
      <c r="AW33" s="6">
        <f t="shared" si="6"/>
        <v>29.409574601956912</v>
      </c>
      <c r="AX33" s="6">
        <f t="shared" si="6"/>
        <v>31.174149078074326</v>
      </c>
      <c r="AY33" s="6">
        <f t="shared" si="6"/>
        <v>33.044598022758784</v>
      </c>
      <c r="AZ33" s="6">
        <f t="shared" si="6"/>
        <v>35.027273904124314</v>
      </c>
      <c r="BA33" s="6">
        <f t="shared" si="6"/>
        <v>37.128910338371774</v>
      </c>
      <c r="BB33" s="6">
        <f t="shared" si="6"/>
        <v>39.356644958674082</v>
      </c>
      <c r="BC33" s="6">
        <f t="shared" si="6"/>
        <v>41.718043656194524</v>
      </c>
      <c r="BD33" s="6">
        <f t="shared" si="6"/>
        <v>44.221126275566192</v>
      </c>
      <c r="BE33" s="6">
        <f t="shared" si="6"/>
        <v>46.874393852100162</v>
      </c>
    </row>
    <row r="34" spans="1:57" x14ac:dyDescent="0.35">
      <c r="A34" t="s">
        <v>14</v>
      </c>
      <c r="C34" s="37" t="s">
        <v>75</v>
      </c>
      <c r="D34" s="4" t="s">
        <v>15</v>
      </c>
      <c r="E34" s="4" t="s">
        <v>59</v>
      </c>
      <c r="F34" s="1" t="s">
        <v>39</v>
      </c>
      <c r="G34" s="5">
        <f t="shared" si="7"/>
        <v>4.4525534586836626</v>
      </c>
      <c r="H34" s="5">
        <f t="shared" si="7"/>
        <v>4.541604527857336</v>
      </c>
      <c r="I34" s="5">
        <f t="shared" si="7"/>
        <v>4.6324366184144825</v>
      </c>
      <c r="J34" s="5">
        <f t="shared" si="7"/>
        <v>4.7250853507827726</v>
      </c>
      <c r="K34" s="5">
        <f t="shared" si="7"/>
        <v>4.8195870577984286</v>
      </c>
      <c r="L34" s="5">
        <f t="shared" si="7"/>
        <v>4.9159787989543968</v>
      </c>
      <c r="M34" s="5">
        <f t="shared" si="7"/>
        <v>5.0142983749334844</v>
      </c>
      <c r="N34" s="5">
        <f t="shared" si="7"/>
        <v>5.1145843424321544</v>
      </c>
      <c r="O34" s="5">
        <f t="shared" si="7"/>
        <v>5.2168760292807974</v>
      </c>
      <c r="P34" s="5">
        <f t="shared" si="7"/>
        <v>5.321213549866413</v>
      </c>
      <c r="Q34" s="5">
        <f t="shared" si="7"/>
        <v>5.4276378208637412</v>
      </c>
      <c r="R34" s="27">
        <f>$R$8*'[2]Eurostat POM Portables GU'!M25</f>
        <v>5.5361905772810163</v>
      </c>
      <c r="S34" s="27">
        <f>$S$8*'[2]Eurostat POM Portables GU'!N25</f>
        <v>13.315498244308971</v>
      </c>
      <c r="T34" s="27">
        <f>$T$8*'[2]Eurostat POM Portables GU'!O25</f>
        <v>74.027173880865561</v>
      </c>
      <c r="U34" s="27">
        <f>$U$8*'[2]Eurostat POM Portables GU'!P25</f>
        <v>77.581548803689742</v>
      </c>
      <c r="V34" s="27">
        <f>$V$8*'[2]Eurostat POM Portables GU'!Q25</f>
        <v>60.522772659075805</v>
      </c>
      <c r="W34" s="27">
        <f>$W$8*'[2]Eurostat POM Portables GU'!R25</f>
        <v>8.842036412320784</v>
      </c>
      <c r="X34" s="27">
        <f>$X$8*'[2]Eurostat POM Portables GU'!S25</f>
        <v>25.158811975049055</v>
      </c>
      <c r="Y34" s="27">
        <f>$Y$8*'[2]Eurostat POM Portables GU'!T25</f>
        <v>26.11700732645491</v>
      </c>
      <c r="Z34" s="27">
        <f>$Z$8*'[2]Eurostat POM Portables GU'!U25</f>
        <v>38.24461858152435</v>
      </c>
      <c r="AA34" s="27">
        <f>$AA$8*'[2]Eurostat POM Portables GU'!V25</f>
        <v>27.817873796222724</v>
      </c>
      <c r="AB34" s="27">
        <f>$AB$8*'[2]Eurostat POM Portables GU'!W25</f>
        <v>84.078394052781562</v>
      </c>
      <c r="AC34" s="6">
        <f t="shared" si="4"/>
        <v>85.759961933837189</v>
      </c>
      <c r="AD34" s="6">
        <f t="shared" si="4"/>
        <v>87.475161172513936</v>
      </c>
      <c r="AE34" s="6">
        <f t="shared" si="4"/>
        <v>89.224664395964211</v>
      </c>
      <c r="AF34" s="6">
        <f t="shared" si="4"/>
        <v>91.009157683883501</v>
      </c>
      <c r="AG34" s="6">
        <f t="shared" si="4"/>
        <v>92.829340837561176</v>
      </c>
      <c r="AH34" s="6">
        <f t="shared" si="4"/>
        <v>94.685927654312394</v>
      </c>
      <c r="AI34" s="6">
        <f t="shared" si="4"/>
        <v>96.579646207398639</v>
      </c>
      <c r="AJ34" s="6">
        <f t="shared" si="4"/>
        <v>98.511239131546617</v>
      </c>
      <c r="AK34" s="6">
        <f t="shared" si="5"/>
        <v>102.45168869680847</v>
      </c>
      <c r="AL34" s="6">
        <f t="shared" si="5"/>
        <v>106.54975624468081</v>
      </c>
      <c r="AM34" s="6">
        <f t="shared" si="5"/>
        <v>110.81174649446804</v>
      </c>
      <c r="AN34" s="6">
        <f t="shared" si="5"/>
        <v>115.24421635424676</v>
      </c>
      <c r="AO34" s="6">
        <f t="shared" si="5"/>
        <v>119.85398500841663</v>
      </c>
      <c r="AP34" s="6">
        <f t="shared" si="5"/>
        <v>124.6481444087533</v>
      </c>
      <c r="AQ34" s="6">
        <f t="shared" si="5"/>
        <v>129.63407018510344</v>
      </c>
      <c r="AR34" s="6">
        <f t="shared" si="5"/>
        <v>134.81943299250759</v>
      </c>
      <c r="AS34" s="6">
        <f t="shared" si="5"/>
        <v>140.2122103122079</v>
      </c>
      <c r="AT34" s="6">
        <f t="shared" si="5"/>
        <v>145.82069872469623</v>
      </c>
      <c r="AU34" s="6">
        <f t="shared" si="6"/>
        <v>154.569940648178</v>
      </c>
      <c r="AV34" s="6">
        <f t="shared" si="6"/>
        <v>163.84413708706867</v>
      </c>
      <c r="AW34" s="6">
        <f t="shared" si="6"/>
        <v>173.67478531229278</v>
      </c>
      <c r="AX34" s="6">
        <f t="shared" si="6"/>
        <v>184.09527243103034</v>
      </c>
      <c r="AY34" s="6">
        <f t="shared" si="6"/>
        <v>195.14098877689216</v>
      </c>
      <c r="AZ34" s="6">
        <f t="shared" si="6"/>
        <v>206.84944810350569</v>
      </c>
      <c r="BA34" s="6">
        <f t="shared" si="6"/>
        <v>219.26041498971603</v>
      </c>
      <c r="BB34" s="6">
        <f t="shared" si="6"/>
        <v>232.41603988909898</v>
      </c>
      <c r="BC34" s="6">
        <f t="shared" si="6"/>
        <v>246.36100228244493</v>
      </c>
      <c r="BD34" s="6">
        <f t="shared" si="6"/>
        <v>261.14266241939163</v>
      </c>
      <c r="BE34" s="6">
        <f t="shared" si="6"/>
        <v>276.81122216455515</v>
      </c>
    </row>
    <row r="35" spans="1:57" x14ac:dyDescent="0.35">
      <c r="A35" t="s">
        <v>14</v>
      </c>
      <c r="C35" s="37" t="s">
        <v>75</v>
      </c>
      <c r="D35" s="4" t="s">
        <v>15</v>
      </c>
      <c r="E35" s="4" t="s">
        <v>59</v>
      </c>
      <c r="F35" s="1" t="s">
        <v>40</v>
      </c>
      <c r="G35" s="5">
        <f t="shared" si="7"/>
        <v>0.75708550507723793</v>
      </c>
      <c r="H35" s="5">
        <f t="shared" si="7"/>
        <v>0.77222721517878268</v>
      </c>
      <c r="I35" s="5">
        <f t="shared" si="7"/>
        <v>0.78767175948235835</v>
      </c>
      <c r="J35" s="5">
        <f t="shared" si="7"/>
        <v>0.80342519467200557</v>
      </c>
      <c r="K35" s="5">
        <f t="shared" si="7"/>
        <v>0.81949369856544574</v>
      </c>
      <c r="L35" s="5">
        <f t="shared" si="7"/>
        <v>0.83588357253675472</v>
      </c>
      <c r="M35" s="5">
        <f t="shared" si="7"/>
        <v>0.85260124398748982</v>
      </c>
      <c r="N35" s="5">
        <f t="shared" si="7"/>
        <v>0.86965326886723959</v>
      </c>
      <c r="O35" s="5">
        <f t="shared" si="7"/>
        <v>0.88704633424458434</v>
      </c>
      <c r="P35" s="5">
        <f t="shared" si="7"/>
        <v>0.90478726092947603</v>
      </c>
      <c r="Q35" s="5">
        <f t="shared" si="7"/>
        <v>0.92288300614806562</v>
      </c>
      <c r="R35" s="27">
        <f>$R$8*'[2]Eurostat POM Portables GU'!M26</f>
        <v>0.94134066627102697</v>
      </c>
      <c r="S35" s="27">
        <f>$S$8*'[2]Eurostat POM Portables GU'!N26</f>
        <v>2.1738596751584973</v>
      </c>
      <c r="T35" s="27">
        <f>$T$8*'[2]Eurostat POM Portables GU'!O26</f>
        <v>11.348423589666284</v>
      </c>
      <c r="U35" s="27">
        <f>$U$8*'[2]Eurostat POM Portables GU'!P26</f>
        <v>11.966981847844337</v>
      </c>
      <c r="V35" s="27">
        <f>$V$8*'[2]Eurostat POM Portables GU'!Q26</f>
        <v>7.6096171410590268</v>
      </c>
      <c r="W35" s="27">
        <f>$W$8*'[2]Eurostat POM Portables GU'!R26</f>
        <v>1.2269679810431868</v>
      </c>
      <c r="X35" s="27">
        <f>$X$8*'[2]Eurostat POM Portables GU'!S26</f>
        <v>4.1993816204442815</v>
      </c>
      <c r="Y35" s="27">
        <f>$Y$8*'[2]Eurostat POM Portables GU'!T26</f>
        <v>4.809069575181681</v>
      </c>
      <c r="Z35" s="27">
        <f>$Z$8*'[2]Eurostat POM Portables GU'!U26</f>
        <v>5.0979682294753585</v>
      </c>
      <c r="AA35" s="27">
        <f>$AA$8*'[2]Eurostat POM Portables GU'!V26</f>
        <v>3.4592764264669258</v>
      </c>
      <c r="AB35" s="27">
        <f>$AB$8*'[2]Eurostat POM Portables GU'!W26</f>
        <v>11.575601598939034</v>
      </c>
      <c r="AC35" s="6">
        <f t="shared" si="4"/>
        <v>11.807113630917815</v>
      </c>
      <c r="AD35" s="6">
        <f t="shared" si="4"/>
        <v>12.043255903536171</v>
      </c>
      <c r="AE35" s="6">
        <f t="shared" si="4"/>
        <v>12.284121021606895</v>
      </c>
      <c r="AF35" s="6">
        <f t="shared" si="4"/>
        <v>12.529803442039032</v>
      </c>
      <c r="AG35" s="6">
        <f t="shared" si="4"/>
        <v>12.780399510879812</v>
      </c>
      <c r="AH35" s="6">
        <f t="shared" si="4"/>
        <v>13.036007501097409</v>
      </c>
      <c r="AI35" s="6">
        <f t="shared" si="4"/>
        <v>13.296727651119356</v>
      </c>
      <c r="AJ35" s="6">
        <f t="shared" si="4"/>
        <v>13.562662204141743</v>
      </c>
      <c r="AK35" s="6">
        <f t="shared" si="5"/>
        <v>14.105168692307412</v>
      </c>
      <c r="AL35" s="6">
        <f t="shared" si="5"/>
        <v>14.669375439999708</v>
      </c>
      <c r="AM35" s="6">
        <f t="shared" si="5"/>
        <v>15.256150457599697</v>
      </c>
      <c r="AN35" s="6">
        <f t="shared" si="5"/>
        <v>15.866396475903684</v>
      </c>
      <c r="AO35" s="6">
        <f t="shared" si="5"/>
        <v>16.501052334939832</v>
      </c>
      <c r="AP35" s="6">
        <f t="shared" si="5"/>
        <v>17.161094428337424</v>
      </c>
      <c r="AQ35" s="6">
        <f t="shared" si="5"/>
        <v>17.847538205470922</v>
      </c>
      <c r="AR35" s="6">
        <f t="shared" si="5"/>
        <v>18.56143973368976</v>
      </c>
      <c r="AS35" s="6">
        <f t="shared" si="5"/>
        <v>19.303897323037351</v>
      </c>
      <c r="AT35" s="6">
        <f t="shared" si="5"/>
        <v>20.076053215958844</v>
      </c>
      <c r="AU35" s="6">
        <f t="shared" si="6"/>
        <v>21.280616408916373</v>
      </c>
      <c r="AV35" s="6">
        <f t="shared" si="6"/>
        <v>22.557453393451354</v>
      </c>
      <c r="AW35" s="6">
        <f t="shared" si="6"/>
        <v>23.910900597058436</v>
      </c>
      <c r="AX35" s="6">
        <f t="shared" si="6"/>
        <v>25.345554632881942</v>
      </c>
      <c r="AY35" s="6">
        <f t="shared" si="6"/>
        <v>26.866287910854858</v>
      </c>
      <c r="AZ35" s="6">
        <f t="shared" si="6"/>
        <v>28.478265185506149</v>
      </c>
      <c r="BA35" s="6">
        <f t="shared" si="6"/>
        <v>30.186961096636519</v>
      </c>
      <c r="BB35" s="6">
        <f t="shared" si="6"/>
        <v>31.998178762434712</v>
      </c>
      <c r="BC35" s="6">
        <f t="shared" si="6"/>
        <v>33.918069488180798</v>
      </c>
      <c r="BD35" s="6">
        <f t="shared" si="6"/>
        <v>35.953153657471645</v>
      </c>
      <c r="BE35" s="6">
        <f t="shared" si="6"/>
        <v>38.110342876919944</v>
      </c>
    </row>
    <row r="36" spans="1:57" x14ac:dyDescent="0.35">
      <c r="A36" t="s">
        <v>14</v>
      </c>
      <c r="C36" s="37" t="s">
        <v>75</v>
      </c>
      <c r="D36" s="4" t="s">
        <v>15</v>
      </c>
      <c r="E36" s="4" t="s">
        <v>59</v>
      </c>
      <c r="F36" s="1" t="s">
        <v>41</v>
      </c>
      <c r="G36" s="5">
        <f t="shared" si="7"/>
        <v>1.2008311333795971</v>
      </c>
      <c r="H36" s="5">
        <f t="shared" si="7"/>
        <v>1.2248477560471891</v>
      </c>
      <c r="I36" s="5">
        <f t="shared" si="7"/>
        <v>1.2493447111681328</v>
      </c>
      <c r="J36" s="5">
        <f t="shared" si="7"/>
        <v>1.2743316053914955</v>
      </c>
      <c r="K36" s="5">
        <f t="shared" si="7"/>
        <v>1.2998182374993255</v>
      </c>
      <c r="L36" s="5">
        <f t="shared" si="7"/>
        <v>1.325814602249312</v>
      </c>
      <c r="M36" s="5">
        <f t="shared" si="7"/>
        <v>1.3523308942942982</v>
      </c>
      <c r="N36" s="5">
        <f t="shared" si="7"/>
        <v>1.3793775121801841</v>
      </c>
      <c r="O36" s="5">
        <f t="shared" si="7"/>
        <v>1.4069650624237879</v>
      </c>
      <c r="P36" s="5">
        <f t="shared" si="7"/>
        <v>1.4351043636722638</v>
      </c>
      <c r="Q36" s="5">
        <f t="shared" si="7"/>
        <v>1.4638064509457092</v>
      </c>
      <c r="R36" s="27">
        <f>$R$8*'[2]Eurostat POM Portables GU'!M27</f>
        <v>1.4930825799646235</v>
      </c>
      <c r="S36" s="27">
        <f>$S$8*'[2]Eurostat POM Portables GU'!N27</f>
        <v>3.4417026483799491</v>
      </c>
      <c r="T36" s="27">
        <f>$T$8*'[2]Eurostat POM Portables GU'!O27</f>
        <v>11.415589580172538</v>
      </c>
      <c r="U36" s="27">
        <f>$U$8*'[2]Eurostat POM Portables GU'!P27</f>
        <v>11.421234873464622</v>
      </c>
      <c r="V36" s="27">
        <f>$V$8*'[2]Eurostat POM Portables GU'!Q27</f>
        <v>13.015544250318154</v>
      </c>
      <c r="W36" s="27">
        <f>$W$8*'[2]Eurostat POM Portables GU'!R27</f>
        <v>1.6147947557036317</v>
      </c>
      <c r="X36" s="27">
        <f>$X$8*'[2]Eurostat POM Portables GU'!S27</f>
        <v>6.792841755515628</v>
      </c>
      <c r="Y36" s="27">
        <f>$Y$8*'[2]Eurostat POM Portables GU'!T27</f>
        <v>5.4865687905777971</v>
      </c>
      <c r="Z36" s="27">
        <f>$Z$8*'[2]Eurostat POM Portables GU'!U27</f>
        <v>8.429587064670006</v>
      </c>
      <c r="AA36" s="27">
        <f>$AA$8*'[2]Eurostat POM Portables GU'!V27</f>
        <v>7.0607928375747608</v>
      </c>
      <c r="AB36" s="27">
        <f>$AB$8*'[2]Eurostat POM Portables GU'!W27</f>
        <v>27.724977488190564</v>
      </c>
      <c r="AC36" s="6">
        <f t="shared" si="4"/>
        <v>28.279477037954376</v>
      </c>
      <c r="AD36" s="6">
        <f t="shared" si="4"/>
        <v>28.845066578713464</v>
      </c>
      <c r="AE36" s="6">
        <f t="shared" si="4"/>
        <v>29.421967910287734</v>
      </c>
      <c r="AF36" s="6">
        <f t="shared" si="4"/>
        <v>30.010407268493488</v>
      </c>
      <c r="AG36" s="6">
        <f t="shared" si="4"/>
        <v>30.610615413863357</v>
      </c>
      <c r="AH36" s="6">
        <f t="shared" si="4"/>
        <v>31.222827722140625</v>
      </c>
      <c r="AI36" s="6">
        <f t="shared" si="4"/>
        <v>31.847284276583437</v>
      </c>
      <c r="AJ36" s="6">
        <f t="shared" si="4"/>
        <v>32.484229962115108</v>
      </c>
      <c r="AK36" s="6">
        <f t="shared" si="5"/>
        <v>33.783599160599714</v>
      </c>
      <c r="AL36" s="6">
        <f t="shared" si="5"/>
        <v>35.134943127023703</v>
      </c>
      <c r="AM36" s="6">
        <f t="shared" si="5"/>
        <v>36.540340852104649</v>
      </c>
      <c r="AN36" s="6">
        <f t="shared" si="5"/>
        <v>38.001954486188836</v>
      </c>
      <c r="AO36" s="6">
        <f t="shared" si="5"/>
        <v>39.522032665636388</v>
      </c>
      <c r="AP36" s="6">
        <f t="shared" si="5"/>
        <v>41.102913972261845</v>
      </c>
      <c r="AQ36" s="6">
        <f t="shared" si="5"/>
        <v>42.747030531152319</v>
      </c>
      <c r="AR36" s="6">
        <f t="shared" si="5"/>
        <v>44.456911752398412</v>
      </c>
      <c r="AS36" s="6">
        <f t="shared" si="5"/>
        <v>46.235188222494351</v>
      </c>
      <c r="AT36" s="6">
        <f t="shared" si="5"/>
        <v>48.084595751394126</v>
      </c>
      <c r="AU36" s="6">
        <f t="shared" si="6"/>
        <v>50.969671496477773</v>
      </c>
      <c r="AV36" s="6">
        <f t="shared" si="6"/>
        <v>54.027851786266439</v>
      </c>
      <c r="AW36" s="6">
        <f t="shared" ref="AV36:BE42" si="8">AV36+(AV36*0.06)</f>
        <v>57.269522893442428</v>
      </c>
      <c r="AX36" s="6">
        <f t="shared" si="8"/>
        <v>60.705694267048976</v>
      </c>
      <c r="AY36" s="6">
        <f t="shared" si="8"/>
        <v>64.348035923071919</v>
      </c>
      <c r="AZ36" s="6">
        <f t="shared" si="8"/>
        <v>68.208918078456236</v>
      </c>
      <c r="BA36" s="6">
        <f t="shared" si="8"/>
        <v>72.301453163163615</v>
      </c>
      <c r="BB36" s="6">
        <f t="shared" si="8"/>
        <v>76.639540352953432</v>
      </c>
      <c r="BC36" s="6">
        <f t="shared" si="8"/>
        <v>81.237912774130635</v>
      </c>
      <c r="BD36" s="6">
        <f t="shared" si="8"/>
        <v>86.112187540578475</v>
      </c>
      <c r="BE36" s="6">
        <f t="shared" si="8"/>
        <v>91.27891879301319</v>
      </c>
    </row>
    <row r="37" spans="1:57" x14ac:dyDescent="0.35">
      <c r="A37" t="s">
        <v>14</v>
      </c>
      <c r="C37" s="37" t="s">
        <v>75</v>
      </c>
      <c r="D37" s="4" t="s">
        <v>15</v>
      </c>
      <c r="E37" s="4" t="s">
        <v>59</v>
      </c>
      <c r="F37" s="1" t="s">
        <v>42</v>
      </c>
      <c r="G37" s="5">
        <f t="shared" si="7"/>
        <v>0.43643752645629003</v>
      </c>
      <c r="H37" s="5">
        <f t="shared" si="7"/>
        <v>0.44516627698541583</v>
      </c>
      <c r="I37" s="5">
        <f t="shared" si="7"/>
        <v>0.45406960252512418</v>
      </c>
      <c r="J37" s="5">
        <f t="shared" si="7"/>
        <v>0.4631509945756267</v>
      </c>
      <c r="K37" s="5">
        <f t="shared" si="7"/>
        <v>0.47241401446713926</v>
      </c>
      <c r="L37" s="5">
        <f t="shared" si="7"/>
        <v>0.48186229475648207</v>
      </c>
      <c r="M37" s="5">
        <f t="shared" si="7"/>
        <v>0.49149954065161172</v>
      </c>
      <c r="N37" s="5">
        <f t="shared" si="7"/>
        <v>0.50132953146464398</v>
      </c>
      <c r="O37" s="5">
        <f t="shared" si="7"/>
        <v>0.51135612209393688</v>
      </c>
      <c r="P37" s="5">
        <f t="shared" si="7"/>
        <v>0.52158324453581562</v>
      </c>
      <c r="Q37" s="5">
        <f t="shared" si="7"/>
        <v>0.53201490942653196</v>
      </c>
      <c r="R37" s="27">
        <f>$R$8*'[2]Eurostat POM Portables GU'!M28</f>
        <v>0.54265520761506258</v>
      </c>
      <c r="S37" s="27">
        <f>$S$8*'[2]Eurostat POM Portables GU'!N28</f>
        <v>1.2562975982931381</v>
      </c>
      <c r="T37" s="27">
        <f>$T$8*'[2]Eurostat POM Portables GU'!O28</f>
        <v>6.2434139903073751</v>
      </c>
      <c r="U37" s="27">
        <f>$U$8*'[2]Eurostat POM Portables GU'!P28</f>
        <v>5.5363729208158965</v>
      </c>
      <c r="V37" s="27">
        <f>$V$8*'[2]Eurostat POM Portables GU'!Q28</f>
        <v>4.6188949550448779</v>
      </c>
      <c r="W37" s="27">
        <f>$W$8*'[2]Eurostat POM Portables GU'!R28</f>
        <v>0.85294287096140553</v>
      </c>
      <c r="X37" s="27">
        <f>$X$8*'[2]Eurostat POM Portables GU'!S28</f>
        <v>2.7358755760145703</v>
      </c>
      <c r="Y37" s="27">
        <f>$Y$8*'[2]Eurostat POM Portables GU'!T28</f>
        <v>3.0037103942706427</v>
      </c>
      <c r="Z37" s="27">
        <f>$Z$8*'[2]Eurostat POM Portables GU'!U28</f>
        <v>3.4459584165208534</v>
      </c>
      <c r="AA37" s="27">
        <f>$AA$8*'[2]Eurostat POM Portables GU'!V28</f>
        <v>2.8874716882104683</v>
      </c>
      <c r="AB37" s="27">
        <f>$AB$8*'[2]Eurostat POM Portables GU'!W28</f>
        <v>9.1556152019482955</v>
      </c>
      <c r="AC37" s="6">
        <f t="shared" si="4"/>
        <v>9.3387275059872614</v>
      </c>
      <c r="AD37" s="6">
        <f t="shared" si="4"/>
        <v>9.5255020561070065</v>
      </c>
      <c r="AE37" s="6">
        <f t="shared" si="4"/>
        <v>9.7160120972291466</v>
      </c>
      <c r="AF37" s="6">
        <f t="shared" si="4"/>
        <v>9.9103323391737295</v>
      </c>
      <c r="AG37" s="6">
        <f t="shared" si="4"/>
        <v>10.108538985957203</v>
      </c>
      <c r="AH37" s="6">
        <f t="shared" si="4"/>
        <v>10.310709765676346</v>
      </c>
      <c r="AI37" s="6">
        <f t="shared" si="4"/>
        <v>10.516923960989873</v>
      </c>
      <c r="AJ37" s="6">
        <f t="shared" si="4"/>
        <v>10.727262440209671</v>
      </c>
      <c r="AK37" s="6">
        <f t="shared" si="5"/>
        <v>11.156352937818058</v>
      </c>
      <c r="AL37" s="6">
        <f t="shared" si="5"/>
        <v>11.602607055330781</v>
      </c>
      <c r="AM37" s="6">
        <f t="shared" si="5"/>
        <v>12.066711337544012</v>
      </c>
      <c r="AN37" s="6">
        <f t="shared" si="5"/>
        <v>12.549379791045773</v>
      </c>
      <c r="AO37" s="6">
        <f t="shared" si="5"/>
        <v>13.051354982687604</v>
      </c>
      <c r="AP37" s="6">
        <f t="shared" si="5"/>
        <v>13.573409181995109</v>
      </c>
      <c r="AQ37" s="6">
        <f t="shared" si="5"/>
        <v>14.116345549274913</v>
      </c>
      <c r="AR37" s="6">
        <f t="shared" si="5"/>
        <v>14.680999371245909</v>
      </c>
      <c r="AS37" s="6">
        <f t="shared" si="5"/>
        <v>15.268239346095745</v>
      </c>
      <c r="AT37" s="6">
        <f t="shared" si="5"/>
        <v>15.878968919939576</v>
      </c>
      <c r="AU37" s="6">
        <f t="shared" ref="AU37:AU42" si="9">AT37+(AT37*0.06)</f>
        <v>16.831707055135951</v>
      </c>
      <c r="AV37" s="6">
        <f t="shared" si="8"/>
        <v>17.841609478444109</v>
      </c>
      <c r="AW37" s="6">
        <f t="shared" si="8"/>
        <v>18.912106047150758</v>
      </c>
      <c r="AX37" s="6">
        <f t="shared" si="8"/>
        <v>20.046832409979803</v>
      </c>
      <c r="AY37" s="6">
        <f t="shared" si="8"/>
        <v>21.24964235457859</v>
      </c>
      <c r="AZ37" s="6">
        <f t="shared" si="8"/>
        <v>22.524620895853307</v>
      </c>
      <c r="BA37" s="6">
        <f t="shared" si="8"/>
        <v>23.876098149604505</v>
      </c>
      <c r="BB37" s="6">
        <f t="shared" si="8"/>
        <v>25.308664038580776</v>
      </c>
      <c r="BC37" s="6">
        <f t="shared" si="8"/>
        <v>26.827183880895621</v>
      </c>
      <c r="BD37" s="6">
        <f t="shared" si="8"/>
        <v>28.436814913749359</v>
      </c>
      <c r="BE37" s="6">
        <f t="shared" si="8"/>
        <v>30.14302380857432</v>
      </c>
    </row>
    <row r="38" spans="1:57" x14ac:dyDescent="0.35">
      <c r="A38" t="s">
        <v>14</v>
      </c>
      <c r="C38" s="37" t="s">
        <v>75</v>
      </c>
      <c r="D38" s="4" t="s">
        <v>15</v>
      </c>
      <c r="E38" s="4" t="s">
        <v>59</v>
      </c>
      <c r="F38" s="1" t="s">
        <v>43</v>
      </c>
      <c r="G38" s="5">
        <f t="shared" si="7"/>
        <v>0.29838075788338203</v>
      </c>
      <c r="H38" s="5">
        <f t="shared" si="7"/>
        <v>0.30434837304104967</v>
      </c>
      <c r="I38" s="5">
        <f t="shared" si="7"/>
        <v>0.31043534050187066</v>
      </c>
      <c r="J38" s="5">
        <f t="shared" si="7"/>
        <v>0.31664404731190809</v>
      </c>
      <c r="K38" s="5">
        <f t="shared" si="7"/>
        <v>0.32297692825814628</v>
      </c>
      <c r="L38" s="5">
        <f t="shared" si="7"/>
        <v>0.32943646682330918</v>
      </c>
      <c r="M38" s="5">
        <f t="shared" si="7"/>
        <v>0.33602519615977539</v>
      </c>
      <c r="N38" s="5">
        <f t="shared" si="7"/>
        <v>0.34274570008297089</v>
      </c>
      <c r="O38" s="5">
        <f t="shared" si="7"/>
        <v>0.34960061408463033</v>
      </c>
      <c r="P38" s="5">
        <f t="shared" si="7"/>
        <v>0.35659262636632294</v>
      </c>
      <c r="Q38" s="5">
        <f t="shared" si="7"/>
        <v>0.36372447889364939</v>
      </c>
      <c r="R38" s="27">
        <f>$R$8*'[2]Eurostat POM Portables GU'!M29</f>
        <v>0.37099896847152242</v>
      </c>
      <c r="S38" s="27">
        <f>$S$8*'[2]Eurostat POM Portables GU'!N29</f>
        <v>0.90704686596764572</v>
      </c>
      <c r="T38" s="27">
        <f>$T$8*'[2]Eurostat POM Portables GU'!O29</f>
        <v>4.7318506031803267</v>
      </c>
      <c r="U38" s="27">
        <f>$U$8*'[2]Eurostat POM Portables GU'!P29</f>
        <v>4.7276153563736694</v>
      </c>
      <c r="V38" s="27">
        <f>$V$8*'[2]Eurostat POM Portables GU'!Q29</f>
        <v>3.2612644890252973</v>
      </c>
      <c r="W38" s="27">
        <f>$W$8*'[2]Eurostat POM Portables GU'!R29</f>
        <v>0.6017525756297295</v>
      </c>
      <c r="X38" s="27">
        <f>$X$8*'[2]Eurostat POM Portables GU'!S29</f>
        <v>1.4803710308571989</v>
      </c>
      <c r="Y38" s="27">
        <f>$Y$8*'[2]Eurostat POM Portables GU'!T29</f>
        <v>1.6115082493381612</v>
      </c>
      <c r="Z38" s="27">
        <f>$Z$8*'[2]Eurostat POM Portables GU'!U29</f>
        <v>1.6421529524953495</v>
      </c>
      <c r="AA38" s="27">
        <f>$AA$8*'[2]Eurostat POM Portables GU'!V29</f>
        <v>1.1749022731339147</v>
      </c>
      <c r="AB38" s="27">
        <f>$AB$8*'[2]Eurostat POM Portables GU'!W29</f>
        <v>3.5654466248996886</v>
      </c>
      <c r="AC38" s="6">
        <f t="shared" si="4"/>
        <v>3.6367555573976822</v>
      </c>
      <c r="AD38" s="6">
        <f t="shared" si="4"/>
        <v>3.7094906685456359</v>
      </c>
      <c r="AE38" s="6">
        <f t="shared" si="4"/>
        <v>3.7836804819165488</v>
      </c>
      <c r="AF38" s="6">
        <f t="shared" si="4"/>
        <v>3.8593540915548799</v>
      </c>
      <c r="AG38" s="6">
        <f t="shared" si="4"/>
        <v>3.9365411733859776</v>
      </c>
      <c r="AH38" s="6">
        <f t="shared" si="4"/>
        <v>4.0152719968536976</v>
      </c>
      <c r="AI38" s="6">
        <f t="shared" si="4"/>
        <v>4.0955774367907711</v>
      </c>
      <c r="AJ38" s="6">
        <f t="shared" si="4"/>
        <v>4.1774889855265869</v>
      </c>
      <c r="AK38" s="6">
        <f t="shared" si="5"/>
        <v>4.3445885449476505</v>
      </c>
      <c r="AL38" s="6">
        <f t="shared" si="5"/>
        <v>4.5183720867455568</v>
      </c>
      <c r="AM38" s="6">
        <f t="shared" si="5"/>
        <v>4.6991069702153787</v>
      </c>
      <c r="AN38" s="6">
        <f t="shared" si="5"/>
        <v>4.887071249023994</v>
      </c>
      <c r="AO38" s="6">
        <f t="shared" si="5"/>
        <v>5.0825540989849536</v>
      </c>
      <c r="AP38" s="6">
        <f t="shared" ref="AL38:AT42" si="10">AO38+(AO38*0.04)</f>
        <v>5.2858562629443515</v>
      </c>
      <c r="AQ38" s="6">
        <f t="shared" si="10"/>
        <v>5.4972905134621257</v>
      </c>
      <c r="AR38" s="6">
        <f t="shared" si="10"/>
        <v>5.7171821340006108</v>
      </c>
      <c r="AS38" s="6">
        <f t="shared" si="10"/>
        <v>5.9458694193606352</v>
      </c>
      <c r="AT38" s="6">
        <f t="shared" si="10"/>
        <v>6.1837041961350607</v>
      </c>
      <c r="AU38" s="6">
        <f t="shared" si="9"/>
        <v>6.5547264479031639</v>
      </c>
      <c r="AV38" s="6">
        <f t="shared" si="8"/>
        <v>6.9480100347773535</v>
      </c>
      <c r="AW38" s="6">
        <f t="shared" si="8"/>
        <v>7.3648906368639944</v>
      </c>
      <c r="AX38" s="6">
        <f t="shared" si="8"/>
        <v>7.8067840750758339</v>
      </c>
      <c r="AY38" s="6">
        <f t="shared" si="8"/>
        <v>8.2751911195803842</v>
      </c>
      <c r="AZ38" s="6">
        <f t="shared" si="8"/>
        <v>8.7717025867552074</v>
      </c>
      <c r="BA38" s="6">
        <f t="shared" si="8"/>
        <v>9.2980047419605203</v>
      </c>
      <c r="BB38" s="6">
        <f t="shared" si="8"/>
        <v>9.8558850264781519</v>
      </c>
      <c r="BC38" s="6">
        <f t="shared" si="8"/>
        <v>10.447238128066841</v>
      </c>
      <c r="BD38" s="6">
        <f t="shared" si="8"/>
        <v>11.074072415750852</v>
      </c>
      <c r="BE38" s="6">
        <f t="shared" si="8"/>
        <v>11.738516760695903</v>
      </c>
    </row>
    <row r="39" spans="1:57" x14ac:dyDescent="0.35">
      <c r="A39" t="s">
        <v>14</v>
      </c>
      <c r="C39" s="37" t="s">
        <v>75</v>
      </c>
      <c r="D39" s="4" t="s">
        <v>15</v>
      </c>
      <c r="E39" s="4" t="s">
        <v>59</v>
      </c>
      <c r="F39" s="1" t="s">
        <v>44</v>
      </c>
      <c r="G39" s="5">
        <f t="shared" si="7"/>
        <v>6.5073283094342553</v>
      </c>
      <c r="H39" s="5">
        <f t="shared" si="7"/>
        <v>6.6374748756229405</v>
      </c>
      <c r="I39" s="5">
        <f t="shared" si="7"/>
        <v>6.7702243731353997</v>
      </c>
      <c r="J39" s="5">
        <f t="shared" si="7"/>
        <v>6.9056288605981075</v>
      </c>
      <c r="K39" s="5">
        <f t="shared" si="7"/>
        <v>7.0437414378100698</v>
      </c>
      <c r="L39" s="5">
        <f t="shared" si="7"/>
        <v>7.1846162665662714</v>
      </c>
      <c r="M39" s="5">
        <f t="shared" si="7"/>
        <v>7.3283085918975965</v>
      </c>
      <c r="N39" s="5">
        <f t="shared" si="7"/>
        <v>7.4748747637355484</v>
      </c>
      <c r="O39" s="5">
        <f t="shared" si="7"/>
        <v>7.6243722590102596</v>
      </c>
      <c r="P39" s="5">
        <f t="shared" si="7"/>
        <v>7.776859704190465</v>
      </c>
      <c r="Q39" s="5">
        <f t="shared" si="7"/>
        <v>7.9323968982742743</v>
      </c>
      <c r="R39" s="27">
        <f>R6*'[2]Eurostat POM Portables GU'!M30</f>
        <v>8.0910448362397602</v>
      </c>
      <c r="S39" s="27">
        <f>S6*'[2]Eurostat POM Portables GU'!N30</f>
        <v>6.280099365020023</v>
      </c>
      <c r="T39" s="27">
        <f>T6*'[2]Eurostat POM Portables GU'!O30</f>
        <v>8.9826832520491049</v>
      </c>
      <c r="U39" s="27">
        <f>U6*'[2]Eurostat POM Portables GU'!P30</f>
        <v>10.208696995678631</v>
      </c>
      <c r="V39" s="27">
        <f>V6*'[2]Eurostat POM Portables GU'!Q30</f>
        <v>8.0107169652607677</v>
      </c>
      <c r="W39" s="27">
        <f>W6*'[2]Eurostat POM Portables GU'!R30</f>
        <v>6.5375901828047267</v>
      </c>
      <c r="X39" s="27">
        <f>X6*'[2]Eurostat POM Portables GU'!S30</f>
        <v>57.076002166635355</v>
      </c>
      <c r="Y39" s="27">
        <f>Y6*'[2]Eurostat POM Portables GU'!T30</f>
        <v>66.979947565408196</v>
      </c>
      <c r="Z39" s="27">
        <f>Z6*'[2]Eurostat POM Portables GU'!U30</f>
        <v>70.329089207273</v>
      </c>
      <c r="AA39" s="27">
        <f>AA6*'[2]Eurostat POM Portables GU'!V30</f>
        <v>52.507831846263926</v>
      </c>
      <c r="AB39" s="27">
        <f>AB6*'[2]Eurostat POM Portables GU'!W30</f>
        <v>146.47904158879146</v>
      </c>
      <c r="AC39" s="6">
        <f t="shared" si="4"/>
        <v>149.4086224205673</v>
      </c>
      <c r="AD39" s="6">
        <f t="shared" si="4"/>
        <v>152.39679486897865</v>
      </c>
      <c r="AE39" s="6">
        <f t="shared" si="4"/>
        <v>155.44473076635822</v>
      </c>
      <c r="AF39" s="6">
        <f t="shared" si="4"/>
        <v>158.55362538168538</v>
      </c>
      <c r="AG39" s="6">
        <f t="shared" si="4"/>
        <v>161.72469788931909</v>
      </c>
      <c r="AH39" s="6">
        <f t="shared" si="4"/>
        <v>164.95919184710547</v>
      </c>
      <c r="AI39" s="6">
        <f t="shared" si="4"/>
        <v>168.25837568404759</v>
      </c>
      <c r="AJ39" s="6">
        <f t="shared" si="4"/>
        <v>171.62354319772854</v>
      </c>
      <c r="AK39" s="6">
        <f t="shared" ref="AK39:AK42" si="11">AJ39+(AJ39*0.04)</f>
        <v>178.48848492563769</v>
      </c>
      <c r="AL39" s="6">
        <f t="shared" si="10"/>
        <v>185.62802432266321</v>
      </c>
      <c r="AM39" s="6">
        <f t="shared" si="10"/>
        <v>193.05314529556975</v>
      </c>
      <c r="AN39" s="6">
        <f t="shared" si="10"/>
        <v>200.77527110739254</v>
      </c>
      <c r="AO39" s="6">
        <f t="shared" si="10"/>
        <v>208.80628195168825</v>
      </c>
      <c r="AP39" s="6">
        <f t="shared" si="10"/>
        <v>217.15853322975579</v>
      </c>
      <c r="AQ39" s="6">
        <f t="shared" si="10"/>
        <v>225.84487455894603</v>
      </c>
      <c r="AR39" s="6">
        <f t="shared" si="10"/>
        <v>234.87866954130388</v>
      </c>
      <c r="AS39" s="6">
        <f t="shared" si="10"/>
        <v>244.27381632295604</v>
      </c>
      <c r="AT39" s="6">
        <f t="shared" si="10"/>
        <v>254.04476897587429</v>
      </c>
      <c r="AU39" s="6">
        <f t="shared" si="9"/>
        <v>269.28745511442673</v>
      </c>
      <c r="AV39" s="6">
        <f t="shared" si="8"/>
        <v>285.44470242129233</v>
      </c>
      <c r="AW39" s="6">
        <f t="shared" si="8"/>
        <v>302.57138456656986</v>
      </c>
      <c r="AX39" s="6">
        <f t="shared" si="8"/>
        <v>320.72566764056404</v>
      </c>
      <c r="AY39" s="6">
        <f t="shared" si="8"/>
        <v>339.96920769899788</v>
      </c>
      <c r="AZ39" s="6">
        <f t="shared" si="8"/>
        <v>360.36736016093778</v>
      </c>
      <c r="BA39" s="6">
        <f t="shared" si="8"/>
        <v>381.98940177059404</v>
      </c>
      <c r="BB39" s="6">
        <f t="shared" si="8"/>
        <v>404.9087658768297</v>
      </c>
      <c r="BC39" s="6">
        <f t="shared" si="8"/>
        <v>429.20329182943948</v>
      </c>
      <c r="BD39" s="6">
        <f t="shared" si="8"/>
        <v>454.95548933920583</v>
      </c>
      <c r="BE39" s="6">
        <f t="shared" si="8"/>
        <v>482.25281869955819</v>
      </c>
    </row>
    <row r="40" spans="1:57" x14ac:dyDescent="0.35">
      <c r="A40" t="s">
        <v>14</v>
      </c>
      <c r="C40" s="37" t="s">
        <v>75</v>
      </c>
      <c r="D40" s="4" t="s">
        <v>15</v>
      </c>
      <c r="E40" s="4" t="s">
        <v>59</v>
      </c>
      <c r="F40" s="1" t="s">
        <v>45</v>
      </c>
      <c r="G40" s="5">
        <f t="shared" si="7"/>
        <v>2.493215421189197</v>
      </c>
      <c r="H40" s="5">
        <f t="shared" si="7"/>
        <v>2.5430797296129812</v>
      </c>
      <c r="I40" s="5">
        <f t="shared" si="7"/>
        <v>2.5939413242052409</v>
      </c>
      <c r="J40" s="5">
        <f t="shared" si="7"/>
        <v>2.645820150689346</v>
      </c>
      <c r="K40" s="5">
        <f t="shared" si="7"/>
        <v>2.6987365537031329</v>
      </c>
      <c r="L40" s="5">
        <f t="shared" si="7"/>
        <v>2.7527112847771957</v>
      </c>
      <c r="M40" s="5">
        <f t="shared" si="7"/>
        <v>2.8077655104727395</v>
      </c>
      <c r="N40" s="5">
        <f t="shared" si="7"/>
        <v>2.8639208206821944</v>
      </c>
      <c r="O40" s="5">
        <f t="shared" si="7"/>
        <v>2.9211992370958382</v>
      </c>
      <c r="P40" s="5">
        <f t="shared" si="7"/>
        <v>2.979623221837755</v>
      </c>
      <c r="Q40" s="5">
        <f t="shared" si="7"/>
        <v>3.0392156862745101</v>
      </c>
      <c r="R40" s="27">
        <f>R7*'[2]Eurostat POM Portables GU'!M31</f>
        <v>3.1000000000000005</v>
      </c>
      <c r="S40" s="27">
        <f>S7*'[2]Eurostat POM Portables GU'!N31</f>
        <v>5.0999999999999996</v>
      </c>
      <c r="T40" s="27">
        <f>T7*'[2]Eurostat POM Portables GU'!O31</f>
        <v>0.7</v>
      </c>
      <c r="U40" s="27">
        <f>U7*'[2]Eurostat POM Portables GU'!P31</f>
        <v>1</v>
      </c>
      <c r="V40" s="27">
        <f>V7*'[2]Eurostat POM Portables GU'!Q31</f>
        <v>1.1000000000000001</v>
      </c>
      <c r="W40" s="27">
        <f>W7*'[2]Eurostat POM Portables GU'!R31</f>
        <v>1</v>
      </c>
      <c r="X40" s="27">
        <f>X7*'[2]Eurostat POM Portables GU'!S31</f>
        <v>2.6</v>
      </c>
      <c r="Y40" s="27">
        <f>Y7*'[2]Eurostat POM Portables GU'!T31</f>
        <v>2.8</v>
      </c>
      <c r="Z40" s="27">
        <f>Z7*'[2]Eurostat POM Portables GU'!U31</f>
        <v>0</v>
      </c>
      <c r="AA40" s="27">
        <f>AA7*'[2]Eurostat POM Portables GU'!V31</f>
        <v>0</v>
      </c>
      <c r="AB40" s="27">
        <f>AB7*'[2]Eurostat POM Portables GU'!W31</f>
        <v>0</v>
      </c>
      <c r="AC40" s="6">
        <f t="shared" si="4"/>
        <v>0</v>
      </c>
      <c r="AD40" s="6">
        <f t="shared" si="4"/>
        <v>0</v>
      </c>
      <c r="AE40" s="6">
        <f t="shared" si="4"/>
        <v>0</v>
      </c>
      <c r="AF40" s="6">
        <f t="shared" si="4"/>
        <v>0</v>
      </c>
      <c r="AG40" s="6">
        <f t="shared" si="4"/>
        <v>0</v>
      </c>
      <c r="AH40" s="6">
        <f t="shared" si="4"/>
        <v>0</v>
      </c>
      <c r="AI40" s="6">
        <f t="shared" si="4"/>
        <v>0</v>
      </c>
      <c r="AJ40" s="6">
        <f t="shared" si="4"/>
        <v>0</v>
      </c>
      <c r="AK40" s="6">
        <f t="shared" si="11"/>
        <v>0</v>
      </c>
      <c r="AL40" s="6">
        <f t="shared" si="10"/>
        <v>0</v>
      </c>
      <c r="AM40" s="6">
        <f t="shared" si="10"/>
        <v>0</v>
      </c>
      <c r="AN40" s="6">
        <f t="shared" si="10"/>
        <v>0</v>
      </c>
      <c r="AO40" s="6">
        <f t="shared" si="10"/>
        <v>0</v>
      </c>
      <c r="AP40" s="6">
        <f t="shared" si="10"/>
        <v>0</v>
      </c>
      <c r="AQ40" s="6">
        <f t="shared" si="10"/>
        <v>0</v>
      </c>
      <c r="AR40" s="6">
        <f t="shared" si="10"/>
        <v>0</v>
      </c>
      <c r="AS40" s="6">
        <f t="shared" si="10"/>
        <v>0</v>
      </c>
      <c r="AT40" s="6">
        <f t="shared" si="10"/>
        <v>0</v>
      </c>
      <c r="AU40" s="6">
        <f t="shared" si="9"/>
        <v>0</v>
      </c>
      <c r="AV40" s="6">
        <f t="shared" si="8"/>
        <v>0</v>
      </c>
      <c r="AW40" s="6">
        <f t="shared" si="8"/>
        <v>0</v>
      </c>
      <c r="AX40" s="6">
        <f t="shared" si="8"/>
        <v>0</v>
      </c>
      <c r="AY40" s="6">
        <f t="shared" si="8"/>
        <v>0</v>
      </c>
      <c r="AZ40" s="6">
        <f t="shared" si="8"/>
        <v>0</v>
      </c>
      <c r="BA40" s="6">
        <f t="shared" si="8"/>
        <v>0</v>
      </c>
      <c r="BB40" s="6">
        <f t="shared" si="8"/>
        <v>0</v>
      </c>
      <c r="BC40" s="6">
        <f t="shared" si="8"/>
        <v>0</v>
      </c>
      <c r="BD40" s="6">
        <f t="shared" si="8"/>
        <v>0</v>
      </c>
      <c r="BE40" s="6">
        <f t="shared" si="8"/>
        <v>0</v>
      </c>
    </row>
    <row r="41" spans="1:57" x14ac:dyDescent="0.35">
      <c r="A41" t="s">
        <v>14</v>
      </c>
      <c r="C41" s="37" t="s">
        <v>75</v>
      </c>
      <c r="D41" s="4" t="s">
        <v>15</v>
      </c>
      <c r="E41" s="4" t="s">
        <v>59</v>
      </c>
      <c r="F41" s="1" t="s">
        <v>46</v>
      </c>
      <c r="G41" s="5">
        <f t="shared" si="7"/>
        <v>1.5742925061459037</v>
      </c>
      <c r="H41" s="5">
        <f t="shared" si="7"/>
        <v>1.6057783562688217</v>
      </c>
      <c r="I41" s="5">
        <f t="shared" si="7"/>
        <v>1.6378939233941983</v>
      </c>
      <c r="J41" s="5">
        <f t="shared" si="7"/>
        <v>1.6706518018620822</v>
      </c>
      <c r="K41" s="5">
        <f t="shared" si="7"/>
        <v>1.7040648378993239</v>
      </c>
      <c r="L41" s="5">
        <f t="shared" si="7"/>
        <v>1.7381461346573104</v>
      </c>
      <c r="M41" s="5">
        <f t="shared" si="7"/>
        <v>1.7729090573504567</v>
      </c>
      <c r="N41" s="5">
        <f t="shared" si="7"/>
        <v>1.8083672384974658</v>
      </c>
      <c r="O41" s="5">
        <f t="shared" si="7"/>
        <v>1.8445345832674152</v>
      </c>
      <c r="P41" s="5">
        <f t="shared" si="7"/>
        <v>1.8814252749327636</v>
      </c>
      <c r="Q41" s="5">
        <f t="shared" si="7"/>
        <v>1.9190537804314189</v>
      </c>
      <c r="R41" s="27">
        <f>$R$8*'[2]Eurostat POM Portables GU'!M32</f>
        <v>1.9574348560400474</v>
      </c>
      <c r="S41" s="27">
        <f>$S$8*'[2]Eurostat POM Portables GU'!N32</f>
        <v>4.4309616291798983</v>
      </c>
      <c r="T41" s="27">
        <f>$T$8*'[2]Eurostat POM Portables GU'!O32</f>
        <v>23.652681001174994</v>
      </c>
      <c r="U41" s="27">
        <f>$U$8*'[2]Eurostat POM Portables GU'!P32</f>
        <v>25.170113468982485</v>
      </c>
      <c r="V41" s="27">
        <f>$V$8*'[2]Eurostat POM Portables GU'!Q32</f>
        <v>19.872561893909804</v>
      </c>
      <c r="W41" s="27">
        <f>$W$8*'[2]Eurostat POM Portables GU'!R32</f>
        <v>2.8465933193493509</v>
      </c>
      <c r="X41" s="27">
        <f>$X$8*'[2]Eurostat POM Portables GU'!S32</f>
        <v>7.8328492518773309</v>
      </c>
      <c r="Y41" s="27">
        <f>$Y$8*'[2]Eurostat POM Portables GU'!T32</f>
        <v>8.8877714990837333</v>
      </c>
      <c r="Z41" s="27">
        <f>$Z$8*'[2]Eurostat POM Portables GU'!U32</f>
        <v>9.6301526685951764</v>
      </c>
      <c r="AA41" s="27">
        <f>$AA$8*'[2]Eurostat POM Portables GU'!V32</f>
        <v>8.195867915009222</v>
      </c>
      <c r="AB41" s="27">
        <f>$AB$8*'[2]Eurostat POM Portables GU'!W32</f>
        <v>26.680350026822893</v>
      </c>
      <c r="AC41" s="6">
        <f t="shared" si="4"/>
        <v>27.213957027359349</v>
      </c>
      <c r="AD41" s="6">
        <f t="shared" si="4"/>
        <v>27.758236167906535</v>
      </c>
      <c r="AE41" s="6">
        <f t="shared" si="4"/>
        <v>28.313400891264667</v>
      </c>
      <c r="AF41" s="6">
        <f t="shared" si="4"/>
        <v>28.879668909089961</v>
      </c>
      <c r="AG41" s="6">
        <f t="shared" si="4"/>
        <v>29.45726228727176</v>
      </c>
      <c r="AH41" s="6">
        <f t="shared" si="4"/>
        <v>30.046407533017195</v>
      </c>
      <c r="AI41" s="6">
        <f t="shared" si="4"/>
        <v>30.647335683677539</v>
      </c>
      <c r="AJ41" s="6">
        <f t="shared" si="4"/>
        <v>31.260282397351091</v>
      </c>
      <c r="AK41" s="6">
        <f t="shared" si="11"/>
        <v>32.510693693245138</v>
      </c>
      <c r="AL41" s="6">
        <f t="shared" si="10"/>
        <v>33.811121440974944</v>
      </c>
      <c r="AM41" s="6">
        <f t="shared" si="10"/>
        <v>35.163566298613944</v>
      </c>
      <c r="AN41" s="6">
        <f t="shared" si="10"/>
        <v>36.570108950558499</v>
      </c>
      <c r="AO41" s="6">
        <f t="shared" si="10"/>
        <v>38.032913308580838</v>
      </c>
      <c r="AP41" s="6">
        <f t="shared" si="10"/>
        <v>39.554229840924073</v>
      </c>
      <c r="AQ41" s="6">
        <f t="shared" si="10"/>
        <v>41.136399034561038</v>
      </c>
      <c r="AR41" s="6">
        <f t="shared" si="10"/>
        <v>42.781854995943476</v>
      </c>
      <c r="AS41" s="6">
        <f t="shared" si="10"/>
        <v>44.493129195781215</v>
      </c>
      <c r="AT41" s="6">
        <f t="shared" si="10"/>
        <v>46.272854363612467</v>
      </c>
      <c r="AU41" s="6">
        <f t="shared" si="9"/>
        <v>49.049225625429216</v>
      </c>
      <c r="AV41" s="6">
        <f t="shared" si="8"/>
        <v>51.992179162954969</v>
      </c>
      <c r="AW41" s="6">
        <f t="shared" si="8"/>
        <v>55.111709912732266</v>
      </c>
      <c r="AX41" s="6">
        <f t="shared" si="8"/>
        <v>58.4184125074962</v>
      </c>
      <c r="AY41" s="6">
        <f t="shared" si="8"/>
        <v>61.923517257945974</v>
      </c>
      <c r="AZ41" s="6">
        <f t="shared" si="8"/>
        <v>65.638928293422737</v>
      </c>
      <c r="BA41" s="6">
        <f t="shared" si="8"/>
        <v>69.577263991028104</v>
      </c>
      <c r="BB41" s="6">
        <f t="shared" si="8"/>
        <v>73.751899830489791</v>
      </c>
      <c r="BC41" s="6">
        <f t="shared" si="8"/>
        <v>78.177013820319175</v>
      </c>
      <c r="BD41" s="6">
        <f t="shared" si="8"/>
        <v>82.867634649538331</v>
      </c>
      <c r="BE41" s="6">
        <f t="shared" si="8"/>
        <v>87.839692728510627</v>
      </c>
    </row>
    <row r="42" spans="1:57" x14ac:dyDescent="0.35">
      <c r="A42" t="s">
        <v>14</v>
      </c>
      <c r="C42" s="37" t="s">
        <v>75</v>
      </c>
      <c r="D42" s="4" t="s">
        <v>15</v>
      </c>
      <c r="E42" s="4" t="s">
        <v>59</v>
      </c>
      <c r="F42" s="1" t="s">
        <v>47</v>
      </c>
      <c r="G42" s="5">
        <f t="shared" si="7"/>
        <v>16.558603640496276</v>
      </c>
      <c r="H42" s="5">
        <f t="shared" si="7"/>
        <v>16.889775713306204</v>
      </c>
      <c r="I42" s="5">
        <f t="shared" si="7"/>
        <v>17.227571227572327</v>
      </c>
      <c r="J42" s="5">
        <f t="shared" si="7"/>
        <v>17.572122652123774</v>
      </c>
      <c r="K42" s="5">
        <f t="shared" si="7"/>
        <v>17.923565105166251</v>
      </c>
      <c r="L42" s="5">
        <f t="shared" si="7"/>
        <v>18.282036407269576</v>
      </c>
      <c r="M42" s="5">
        <f t="shared" si="7"/>
        <v>18.647677135414966</v>
      </c>
      <c r="N42" s="5">
        <f t="shared" si="7"/>
        <v>19.020630678123265</v>
      </c>
      <c r="O42" s="5">
        <f t="shared" si="7"/>
        <v>19.401043291685731</v>
      </c>
      <c r="P42" s="5">
        <f t="shared" si="7"/>
        <v>19.789064157519448</v>
      </c>
      <c r="Q42" s="5">
        <f t="shared" si="7"/>
        <v>20.184845440669836</v>
      </c>
      <c r="R42" s="27">
        <f>$R$8*'[2]Eurostat POM Portables GU'!M33</f>
        <v>20.588542349483234</v>
      </c>
      <c r="S42" s="27">
        <f>$S$8*'[2]Eurostat POM Portables GU'!N33</f>
        <v>44.444118025267436</v>
      </c>
      <c r="T42" s="27">
        <f>$T$8*'[2]Eurostat POM Portables GU'!O33</f>
        <v>244.98361284184219</v>
      </c>
      <c r="U42" s="27">
        <f>$U$8*'[2]Eurostat POM Portables GU'!P33</f>
        <v>247.61116878326348</v>
      </c>
      <c r="V42" s="27">
        <f>$V$8*'[2]Eurostat POM Portables GU'!Q33</f>
        <v>186.6748629739744</v>
      </c>
      <c r="W42" s="27">
        <f>$W$8*'[2]Eurostat POM Portables GU'!R33</f>
        <v>26.857011046068102</v>
      </c>
      <c r="X42" s="27">
        <f>$X$8*'[2]Eurostat POM Portables GU'!S33</f>
        <v>73.106954053157125</v>
      </c>
      <c r="Y42" s="27">
        <f>$Y$8*'[2]Eurostat POM Portables GU'!T33</f>
        <v>74.73195236276328</v>
      </c>
      <c r="Z42" s="27">
        <f>$Z$8*'[2]Eurostat POM Portables GU'!U33</f>
        <v>74.416984047162259</v>
      </c>
      <c r="AA42" s="27">
        <f>$AA$8*'[2]Eurostat POM Portables GU'!V33</f>
        <v>57.41913829587471</v>
      </c>
      <c r="AB42" s="27">
        <f>$AB$8*'[2]Eurostat POM Portables GU'!W33</f>
        <v>175.34265537968079</v>
      </c>
      <c r="AC42" s="6">
        <f t="shared" si="4"/>
        <v>178.84950848727442</v>
      </c>
      <c r="AD42" s="6">
        <f t="shared" si="4"/>
        <v>182.42649865701992</v>
      </c>
      <c r="AE42" s="6">
        <f t="shared" si="4"/>
        <v>186.07502863016032</v>
      </c>
      <c r="AF42" s="6">
        <f t="shared" si="4"/>
        <v>189.79652920276354</v>
      </c>
      <c r="AG42" s="6">
        <f t="shared" si="4"/>
        <v>193.59245978681881</v>
      </c>
      <c r="AH42" s="6">
        <f t="shared" si="4"/>
        <v>197.4643089825552</v>
      </c>
      <c r="AI42" s="6">
        <f t="shared" si="4"/>
        <v>201.41359516220629</v>
      </c>
      <c r="AJ42" s="6">
        <f t="shared" si="4"/>
        <v>205.44186706545042</v>
      </c>
      <c r="AK42" s="6">
        <f t="shared" si="11"/>
        <v>213.65954174806845</v>
      </c>
      <c r="AL42" s="6">
        <f t="shared" si="10"/>
        <v>222.20592341799119</v>
      </c>
      <c r="AM42" s="6">
        <f t="shared" si="10"/>
        <v>231.09416035471082</v>
      </c>
      <c r="AN42" s="6">
        <f t="shared" si="10"/>
        <v>240.33792676889925</v>
      </c>
      <c r="AO42" s="6">
        <f t="shared" si="10"/>
        <v>249.95144383965521</v>
      </c>
      <c r="AP42" s="6">
        <f t="shared" si="10"/>
        <v>259.94950159324139</v>
      </c>
      <c r="AQ42" s="6">
        <f t="shared" si="10"/>
        <v>270.34748165697107</v>
      </c>
      <c r="AR42" s="6">
        <f t="shared" si="10"/>
        <v>281.16138092324991</v>
      </c>
      <c r="AS42" s="6">
        <f t="shared" si="10"/>
        <v>292.4078361601799</v>
      </c>
      <c r="AT42" s="6">
        <f t="shared" si="10"/>
        <v>304.1041496065871</v>
      </c>
      <c r="AU42" s="6">
        <f t="shared" si="9"/>
        <v>322.35039858298234</v>
      </c>
      <c r="AV42" s="6">
        <f t="shared" si="8"/>
        <v>341.6914224979613</v>
      </c>
      <c r="AW42" s="6">
        <f t="shared" si="8"/>
        <v>362.19290784783897</v>
      </c>
      <c r="AX42" s="6">
        <f t="shared" si="8"/>
        <v>383.92448231870929</v>
      </c>
      <c r="AY42" s="6">
        <f t="shared" si="8"/>
        <v>406.95995125783185</v>
      </c>
      <c r="AZ42" s="6">
        <f t="shared" si="8"/>
        <v>431.37754833330177</v>
      </c>
      <c r="BA42" s="6">
        <f t="shared" si="8"/>
        <v>457.26020123329988</v>
      </c>
      <c r="BB42" s="6">
        <f t="shared" si="8"/>
        <v>484.6958133072979</v>
      </c>
      <c r="BC42" s="6">
        <f t="shared" si="8"/>
        <v>513.7775621057358</v>
      </c>
      <c r="BD42" s="6">
        <f t="shared" si="8"/>
        <v>544.60421583207994</v>
      </c>
      <c r="BE42" s="6">
        <f t="shared" si="8"/>
        <v>577.28046878200473</v>
      </c>
    </row>
    <row r="43" spans="1:57" x14ac:dyDescent="0.35">
      <c r="A43" s="44" t="s">
        <v>14</v>
      </c>
      <c r="B43" s="44"/>
      <c r="C43" s="44" t="s">
        <v>75</v>
      </c>
      <c r="D43" s="4" t="s">
        <v>15</v>
      </c>
      <c r="E43" s="4" t="s">
        <v>59</v>
      </c>
      <c r="F43" s="1" t="s">
        <v>81</v>
      </c>
      <c r="G43" s="27">
        <f t="shared" ref="G43:Q43" si="12">SUM(G12:G42)</f>
        <v>96.923806685238503</v>
      </c>
      <c r="H43" s="27">
        <f t="shared" si="12"/>
        <v>98.862282818943285</v>
      </c>
      <c r="I43" s="27">
        <f t="shared" si="12"/>
        <v>100.83952847532217</v>
      </c>
      <c r="J43" s="27">
        <f t="shared" si="12"/>
        <v>102.85631904482858</v>
      </c>
      <c r="K43" s="27">
        <f t="shared" si="12"/>
        <v>104.91344542572514</v>
      </c>
      <c r="L43" s="27">
        <f t="shared" si="12"/>
        <v>107.01171433423966</v>
      </c>
      <c r="M43" s="27">
        <f t="shared" si="12"/>
        <v>109.15194862092447</v>
      </c>
      <c r="N43" s="27">
        <f t="shared" si="12"/>
        <v>111.33498759334296</v>
      </c>
      <c r="O43" s="27">
        <f t="shared" si="12"/>
        <v>113.56168734520983</v>
      </c>
      <c r="P43" s="27">
        <f t="shared" si="12"/>
        <v>115.83292109211402</v>
      </c>
      <c r="Q43" s="27">
        <f t="shared" si="12"/>
        <v>118.14957951395628</v>
      </c>
      <c r="R43" s="27">
        <f>SUM(R12:R42)</f>
        <v>120.51257110423539</v>
      </c>
      <c r="S43" s="27">
        <f>SUM(S12:S42)</f>
        <v>296.45064429122812</v>
      </c>
      <c r="T43" s="27">
        <f t="shared" ref="T43:BE43" si="13">SUM(T12:T42)</f>
        <v>1621.3671047981372</v>
      </c>
      <c r="U43" s="27">
        <f t="shared" si="13"/>
        <v>1587.7837691982377</v>
      </c>
      <c r="V43" s="27">
        <f t="shared" si="13"/>
        <v>1234.8557441018875</v>
      </c>
      <c r="W43" s="27">
        <f t="shared" si="13"/>
        <v>187.60667544736296</v>
      </c>
      <c r="X43" s="27">
        <f t="shared" si="13"/>
        <v>431.33513468659032</v>
      </c>
      <c r="Y43" s="27">
        <f t="shared" si="13"/>
        <v>445.13382951428639</v>
      </c>
      <c r="Z43" s="27">
        <f t="shared" si="13"/>
        <v>494.54243933232152</v>
      </c>
      <c r="AA43" s="27">
        <f t="shared" si="13"/>
        <v>408.55350616369901</v>
      </c>
      <c r="AB43" s="27">
        <f t="shared" si="13"/>
        <v>1090.0761020935652</v>
      </c>
      <c r="AC43" s="27">
        <f t="shared" si="13"/>
        <v>1111.8776241354362</v>
      </c>
      <c r="AD43" s="27">
        <f t="shared" si="13"/>
        <v>1134.1151766181451</v>
      </c>
      <c r="AE43" s="27">
        <f t="shared" si="13"/>
        <v>1156.7974801505081</v>
      </c>
      <c r="AF43" s="27">
        <f t="shared" si="13"/>
        <v>1179.9334297535181</v>
      </c>
      <c r="AG43" s="27">
        <f t="shared" si="13"/>
        <v>1203.5320983485888</v>
      </c>
      <c r="AH43" s="27">
        <f t="shared" si="13"/>
        <v>1227.6027403155604</v>
      </c>
      <c r="AI43" s="27">
        <f t="shared" si="13"/>
        <v>1252.154795121872</v>
      </c>
      <c r="AJ43" s="27">
        <f t="shared" si="13"/>
        <v>1277.197891024309</v>
      </c>
      <c r="AK43" s="27">
        <f t="shared" si="13"/>
        <v>1328.2858066652816</v>
      </c>
      <c r="AL43" s="27">
        <f t="shared" si="13"/>
        <v>1381.4172389318926</v>
      </c>
      <c r="AM43" s="27">
        <f t="shared" si="13"/>
        <v>1436.6739284891682</v>
      </c>
      <c r="AN43" s="27">
        <f t="shared" si="13"/>
        <v>1494.1408856287351</v>
      </c>
      <c r="AO43" s="27">
        <f t="shared" si="13"/>
        <v>1553.9065210538845</v>
      </c>
      <c r="AP43" s="27">
        <f t="shared" si="13"/>
        <v>1616.06278189604</v>
      </c>
      <c r="AQ43" s="27">
        <f t="shared" si="13"/>
        <v>1680.7052931718813</v>
      </c>
      <c r="AR43" s="27">
        <f t="shared" si="13"/>
        <v>1747.9335048987566</v>
      </c>
      <c r="AS43" s="27">
        <f t="shared" si="13"/>
        <v>1817.8508450947068</v>
      </c>
      <c r="AT43" s="27">
        <f t="shared" si="13"/>
        <v>1890.5648788984952</v>
      </c>
      <c r="AU43" s="27">
        <f t="shared" si="13"/>
        <v>2003.9987716324047</v>
      </c>
      <c r="AV43" s="27">
        <f t="shared" si="13"/>
        <v>2124.2386979303492</v>
      </c>
      <c r="AW43" s="27">
        <f t="shared" si="13"/>
        <v>2251.69301980617</v>
      </c>
      <c r="AX43" s="27">
        <f t="shared" si="13"/>
        <v>2386.7946009945404</v>
      </c>
      <c r="AY43" s="27">
        <f t="shared" si="13"/>
        <v>2530.0022770542128</v>
      </c>
      <c r="AZ43" s="27">
        <f t="shared" si="13"/>
        <v>2681.8024136774657</v>
      </c>
      <c r="BA43" s="27">
        <f t="shared" si="13"/>
        <v>2842.7105584981141</v>
      </c>
      <c r="BB43" s="27">
        <f t="shared" si="13"/>
        <v>3013.2731920080009</v>
      </c>
      <c r="BC43" s="27">
        <f t="shared" si="13"/>
        <v>3194.0695835284805</v>
      </c>
      <c r="BD43" s="27">
        <f t="shared" si="13"/>
        <v>3385.7137585401897</v>
      </c>
      <c r="BE43" s="27">
        <f t="shared" si="13"/>
        <v>3588.8565840526012</v>
      </c>
    </row>
    <row r="44" spans="1:57" x14ac:dyDescent="0.35">
      <c r="F44" s="28" t="s">
        <v>49</v>
      </c>
      <c r="G44" s="29">
        <f t="shared" ref="G44:Q44" si="14">_xlfn.RRI(1,G43,H43)</f>
        <v>2.0000000000000018E-2</v>
      </c>
      <c r="H44" s="29">
        <f t="shared" si="14"/>
        <v>2.000000000000024E-2</v>
      </c>
      <c r="I44" s="29">
        <f t="shared" si="14"/>
        <v>1.9999999999999796E-2</v>
      </c>
      <c r="J44" s="29">
        <f t="shared" si="14"/>
        <v>2.0000000000000018E-2</v>
      </c>
      <c r="K44" s="29">
        <f t="shared" si="14"/>
        <v>2.0000000000000018E-2</v>
      </c>
      <c r="L44" s="29">
        <f t="shared" si="14"/>
        <v>2.000000000000024E-2</v>
      </c>
      <c r="M44" s="29">
        <f t="shared" si="14"/>
        <v>2.0000000000000018E-2</v>
      </c>
      <c r="N44" s="29">
        <f t="shared" si="14"/>
        <v>2.000000000000024E-2</v>
      </c>
      <c r="O44" s="29">
        <f t="shared" si="14"/>
        <v>2.0000000000000018E-2</v>
      </c>
      <c r="P44" s="29">
        <f t="shared" si="14"/>
        <v>1.9999999999999796E-2</v>
      </c>
      <c r="Q44" s="29">
        <f t="shared" si="14"/>
        <v>1.9999999999999796E-2</v>
      </c>
      <c r="R44" s="29">
        <f>_xlfn.RRI(1,R43,S43)</f>
        <v>1.4599146925080366</v>
      </c>
      <c r="S44" s="29">
        <f t="shared" ref="S44:BD44" si="15">_xlfn.RRI(1,S43,T43)</f>
        <v>4.4692649047014168</v>
      </c>
      <c r="T44" s="29">
        <f t="shared" si="15"/>
        <v>-2.0712974563574127E-2</v>
      </c>
      <c r="U44" s="29">
        <f t="shared" si="15"/>
        <v>-0.22227713366446844</v>
      </c>
      <c r="V44" s="29">
        <f t="shared" si="15"/>
        <v>-0.8480740148446978</v>
      </c>
      <c r="W44" s="29">
        <f t="shared" si="15"/>
        <v>1.2991459853869141</v>
      </c>
      <c r="X44" s="29">
        <f t="shared" si="15"/>
        <v>3.1990658117202253E-2</v>
      </c>
      <c r="Y44" s="29">
        <f t="shared" si="15"/>
        <v>0.11099720250862077</v>
      </c>
      <c r="Z44" s="29">
        <f t="shared" si="15"/>
        <v>-0.17387574114916327</v>
      </c>
      <c r="AA44" s="29">
        <f t="shared" si="15"/>
        <v>1.6681354722159552</v>
      </c>
      <c r="AB44" s="29">
        <f t="shared" si="15"/>
        <v>1.9999999999999796E-2</v>
      </c>
      <c r="AC44" s="29">
        <f t="shared" si="15"/>
        <v>2.000000000000024E-2</v>
      </c>
      <c r="AD44" s="29">
        <f t="shared" si="15"/>
        <v>2.0000000000000018E-2</v>
      </c>
      <c r="AE44" s="29">
        <f t="shared" si="15"/>
        <v>1.9999999999999796E-2</v>
      </c>
      <c r="AF44" s="29">
        <f t="shared" si="15"/>
        <v>2.000000000000024E-2</v>
      </c>
      <c r="AG44" s="29">
        <f t="shared" si="15"/>
        <v>1.9999999999999796E-2</v>
      </c>
      <c r="AH44" s="29">
        <f t="shared" si="15"/>
        <v>2.000000000000024E-2</v>
      </c>
      <c r="AI44" s="29">
        <f t="shared" si="15"/>
        <v>1.9999999999999574E-2</v>
      </c>
      <c r="AJ44" s="29">
        <f t="shared" si="15"/>
        <v>4.0000000000000258E-2</v>
      </c>
      <c r="AK44" s="29">
        <f t="shared" si="15"/>
        <v>3.9999999999999813E-2</v>
      </c>
      <c r="AL44" s="29">
        <f t="shared" si="15"/>
        <v>4.0000000000000036E-2</v>
      </c>
      <c r="AM44" s="29">
        <f t="shared" si="15"/>
        <v>4.0000000000000036E-2</v>
      </c>
      <c r="AN44" s="29">
        <f t="shared" si="15"/>
        <v>4.0000000000000036E-2</v>
      </c>
      <c r="AO44" s="29">
        <f t="shared" si="15"/>
        <v>4.0000000000000036E-2</v>
      </c>
      <c r="AP44" s="29">
        <f t="shared" si="15"/>
        <v>3.9999999999999813E-2</v>
      </c>
      <c r="AQ44" s="29">
        <f t="shared" si="15"/>
        <v>4.0000000000000036E-2</v>
      </c>
      <c r="AR44" s="29">
        <f t="shared" si="15"/>
        <v>4.0000000000000036E-2</v>
      </c>
      <c r="AS44" s="29">
        <f t="shared" si="15"/>
        <v>4.0000000000000036E-2</v>
      </c>
      <c r="AT44" s="29">
        <f t="shared" si="15"/>
        <v>5.9999999999999831E-2</v>
      </c>
      <c r="AU44" s="29">
        <f t="shared" si="15"/>
        <v>6.0000000000000053E-2</v>
      </c>
      <c r="AV44" s="29">
        <f t="shared" si="15"/>
        <v>5.9999999999999831E-2</v>
      </c>
      <c r="AW44" s="29">
        <f t="shared" si="15"/>
        <v>6.0000000000000053E-2</v>
      </c>
      <c r="AX44" s="29">
        <f t="shared" si="15"/>
        <v>6.0000000000000053E-2</v>
      </c>
      <c r="AY44" s="29">
        <f t="shared" si="15"/>
        <v>6.0000000000000053E-2</v>
      </c>
      <c r="AZ44" s="29">
        <f t="shared" si="15"/>
        <v>6.0000000000000275E-2</v>
      </c>
      <c r="BA44" s="29">
        <f t="shared" si="15"/>
        <v>6.0000000000000053E-2</v>
      </c>
      <c r="BB44" s="29">
        <f t="shared" si="15"/>
        <v>5.9999999999999831E-2</v>
      </c>
      <c r="BC44" s="29">
        <f t="shared" si="15"/>
        <v>6.0000000000000053E-2</v>
      </c>
      <c r="BD44" s="29">
        <f t="shared" si="15"/>
        <v>6.0000000000000053E-2</v>
      </c>
      <c r="BE44" s="9"/>
    </row>
    <row r="45" spans="1:57" x14ac:dyDescent="0.35"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57" x14ac:dyDescent="0.35">
      <c r="F46" s="12" t="s">
        <v>77</v>
      </c>
      <c r="G46" s="12"/>
      <c r="H46" s="12"/>
      <c r="I46" s="13"/>
      <c r="J46" s="13"/>
      <c r="K46" s="13"/>
      <c r="L46" s="13"/>
      <c r="M46" s="13"/>
      <c r="N46" s="13"/>
      <c r="O46" s="13"/>
      <c r="P46" s="13"/>
      <c r="Q46" s="13"/>
      <c r="R46" s="9"/>
    </row>
    <row r="47" spans="1:57" x14ac:dyDescent="0.35">
      <c r="F47" s="6" t="s">
        <v>52</v>
      </c>
      <c r="G47" s="6"/>
      <c r="H47" s="6"/>
    </row>
    <row r="48" spans="1:57" x14ac:dyDescent="0.35">
      <c r="F48" s="30" t="s">
        <v>67</v>
      </c>
      <c r="G48" s="29">
        <f>_xlfn.RRI(5,V43,AA43)</f>
        <v>-0.19845752152533469</v>
      </c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B1AD3-5A1E-4F71-9E60-41B3CA158DC0}">
  <sheetPr>
    <tabColor theme="7" tint="0.39997558519241921"/>
  </sheetPr>
  <dimension ref="A1:BE47"/>
  <sheetViews>
    <sheetView zoomScale="44" zoomScaleNormal="44" workbookViewId="0">
      <selection activeCell="G11" sqref="G11:BE11"/>
    </sheetView>
  </sheetViews>
  <sheetFormatPr baseColWidth="10" defaultRowHeight="14.5" x14ac:dyDescent="0.35"/>
  <cols>
    <col min="5" max="5" width="20.81640625" bestFit="1" customWidth="1"/>
    <col min="6" max="6" width="27.1796875" customWidth="1"/>
    <col min="7" max="7" width="12.36328125" customWidth="1"/>
    <col min="8" max="8" width="18.54296875" bestFit="1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1" t="s">
        <v>2</v>
      </c>
      <c r="I1" s="51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 t="s">
        <v>4</v>
      </c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47" t="s">
        <v>5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 t="s">
        <v>6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9" t="s">
        <v>7</v>
      </c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52" t="s">
        <v>82</v>
      </c>
      <c r="H11" s="52" t="s">
        <v>83</v>
      </c>
      <c r="I11" s="52" t="s">
        <v>84</v>
      </c>
      <c r="J11" s="52" t="s">
        <v>85</v>
      </c>
      <c r="K11" s="52" t="s">
        <v>86</v>
      </c>
      <c r="L11" s="52" t="s">
        <v>87</v>
      </c>
      <c r="M11" s="52" t="s">
        <v>88</v>
      </c>
      <c r="N11" s="52" t="s">
        <v>89</v>
      </c>
      <c r="O11" s="52" t="s">
        <v>90</v>
      </c>
      <c r="P11" s="52" t="s">
        <v>91</v>
      </c>
      <c r="Q11" s="52" t="s">
        <v>92</v>
      </c>
      <c r="R11" s="52" t="s">
        <v>93</v>
      </c>
      <c r="S11" s="52" t="s">
        <v>94</v>
      </c>
      <c r="T11" s="52" t="s">
        <v>95</v>
      </c>
      <c r="U11" s="52" t="s">
        <v>96</v>
      </c>
      <c r="V11" s="52" t="s">
        <v>97</v>
      </c>
      <c r="W11" s="52" t="s">
        <v>98</v>
      </c>
      <c r="X11" s="52" t="s">
        <v>99</v>
      </c>
      <c r="Y11" s="52" t="s">
        <v>100</v>
      </c>
      <c r="Z11" s="52" t="s">
        <v>101</v>
      </c>
      <c r="AA11" s="52" t="s">
        <v>102</v>
      </c>
      <c r="AB11" s="52" t="s">
        <v>103</v>
      </c>
      <c r="AC11" s="52" t="s">
        <v>104</v>
      </c>
      <c r="AD11" s="52" t="s">
        <v>105</v>
      </c>
      <c r="AE11" s="52" t="s">
        <v>106</v>
      </c>
      <c r="AF11" s="52" t="s">
        <v>107</v>
      </c>
      <c r="AG11" s="52" t="s">
        <v>108</v>
      </c>
      <c r="AH11" s="52" t="s">
        <v>109</v>
      </c>
      <c r="AI11" s="52" t="s">
        <v>110</v>
      </c>
      <c r="AJ11" s="52" t="s">
        <v>111</v>
      </c>
      <c r="AK11" s="52" t="s">
        <v>112</v>
      </c>
      <c r="AL11" s="52" t="s">
        <v>113</v>
      </c>
      <c r="AM11" s="52" t="s">
        <v>114</v>
      </c>
      <c r="AN11" s="52" t="s">
        <v>115</v>
      </c>
      <c r="AO11" s="52" t="s">
        <v>116</v>
      </c>
      <c r="AP11" s="52" t="s">
        <v>117</v>
      </c>
      <c r="AQ11" s="52" t="s">
        <v>118</v>
      </c>
      <c r="AR11" s="52" t="s">
        <v>119</v>
      </c>
      <c r="AS11" s="52" t="s">
        <v>120</v>
      </c>
      <c r="AT11" s="52" t="s">
        <v>121</v>
      </c>
      <c r="AU11" s="52" t="s">
        <v>122</v>
      </c>
      <c r="AV11" s="52" t="s">
        <v>123</v>
      </c>
      <c r="AW11" s="52" t="s">
        <v>124</v>
      </c>
      <c r="AX11" s="52" t="s">
        <v>125</v>
      </c>
      <c r="AY11" s="52" t="s">
        <v>126</v>
      </c>
      <c r="AZ11" s="52" t="s">
        <v>127</v>
      </c>
      <c r="BA11" s="52" t="s">
        <v>128</v>
      </c>
      <c r="BB11" s="52" t="s">
        <v>129</v>
      </c>
      <c r="BC11" s="52" t="s">
        <v>130</v>
      </c>
      <c r="BD11" s="52" t="s">
        <v>131</v>
      </c>
      <c r="BE11" s="52" t="s">
        <v>132</v>
      </c>
    </row>
    <row r="12" spans="1:57" x14ac:dyDescent="0.35">
      <c r="A12" t="s">
        <v>14</v>
      </c>
      <c r="C12" s="41" t="s">
        <v>78</v>
      </c>
      <c r="D12" s="4" t="s">
        <v>15</v>
      </c>
      <c r="E12" t="s">
        <v>16</v>
      </c>
      <c r="F12" s="1" t="s">
        <v>17</v>
      </c>
      <c r="G12" s="5">
        <f>G$43*'[3]Shares Cameras and Games'!C5</f>
        <v>0</v>
      </c>
      <c r="H12" s="5">
        <f>H$43*'[3]Shares Cameras and Games'!D5</f>
        <v>0</v>
      </c>
      <c r="I12" s="5">
        <f>I$43*'[3]Shares Cameras and Games'!E5</f>
        <v>0</v>
      </c>
      <c r="J12" s="5">
        <f>J$43*'[3]Shares Cameras and Games'!F5</f>
        <v>0</v>
      </c>
      <c r="K12" s="5">
        <f>K$43*'[3]Shares Cameras and Games'!G5</f>
        <v>0</v>
      </c>
      <c r="L12" s="5">
        <f>L$43*'[3]Shares Cameras and Games'!H5</f>
        <v>0</v>
      </c>
      <c r="M12" s="5">
        <f>M$43*'[3]Shares Cameras and Games'!I5</f>
        <v>0</v>
      </c>
      <c r="N12" s="5">
        <f>N$43*'[3]Shares Cameras and Games'!J5</f>
        <v>0</v>
      </c>
      <c r="O12" s="5">
        <f>O$43*'[3]Shares Cameras and Games'!K5</f>
        <v>0</v>
      </c>
      <c r="P12" s="5">
        <f>P$43*'[3]Shares Cameras and Games'!L5</f>
        <v>0</v>
      </c>
      <c r="Q12" s="5">
        <f>Q$43*'[3]Shares Cameras and Games'!M5</f>
        <v>0</v>
      </c>
      <c r="R12" s="5">
        <f>R$43*'[3]Shares Cameras and Games'!N5</f>
        <v>0</v>
      </c>
      <c r="S12" s="5">
        <f>S$43*'[3]Shares Cameras and Games'!O5</f>
        <v>0</v>
      </c>
      <c r="T12" s="5">
        <f>T$43*'[3]Shares Cameras and Games'!P5</f>
        <v>0</v>
      </c>
      <c r="U12" s="5">
        <f>U$43*'[3]Shares Cameras and Games'!Q5</f>
        <v>0</v>
      </c>
      <c r="V12" s="5">
        <f>V$43*'[3]Shares Cameras and Games'!R5</f>
        <v>0</v>
      </c>
      <c r="W12" s="5">
        <f>W$43*'[3]Shares Cameras and Games'!S5</f>
        <v>0</v>
      </c>
      <c r="X12" s="5">
        <f>X$43*'[3]Shares Cameras and Games'!T5</f>
        <v>0</v>
      </c>
      <c r="Y12" s="5">
        <f>Y$43*'[3]Shares Cameras and Games'!U5</f>
        <v>0</v>
      </c>
      <c r="Z12" s="5">
        <f>Z$43*'[3]Shares Cameras and Games'!V5</f>
        <v>0</v>
      </c>
      <c r="AA12" s="5">
        <f>AA$43*'[3]Shares Cameras and Games'!W5</f>
        <v>0</v>
      </c>
      <c r="AB12" s="5">
        <f>AB$43*'[3]Shares Cameras and Games'!X5</f>
        <v>0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</row>
    <row r="13" spans="1:57" x14ac:dyDescent="0.35">
      <c r="A13" t="s">
        <v>14</v>
      </c>
      <c r="C13" s="41" t="s">
        <v>78</v>
      </c>
      <c r="D13" s="4" t="s">
        <v>15</v>
      </c>
      <c r="E13" s="44" t="s">
        <v>16</v>
      </c>
      <c r="F13" s="1" t="s">
        <v>18</v>
      </c>
      <c r="G13" s="5">
        <f>G$43*'[3]Shares Cameras and Games'!C6</f>
        <v>0</v>
      </c>
      <c r="H13" s="5">
        <f>H$43*'[3]Shares Cameras and Games'!D6</f>
        <v>0</v>
      </c>
      <c r="I13" s="5">
        <f>I$43*'[3]Shares Cameras and Games'!E6</f>
        <v>0</v>
      </c>
      <c r="J13" s="5">
        <f>J$43*'[3]Shares Cameras and Games'!F6</f>
        <v>0</v>
      </c>
      <c r="K13" s="5">
        <f>K$43*'[3]Shares Cameras and Games'!G6</f>
        <v>0</v>
      </c>
      <c r="L13" s="5">
        <f>L$43*'[3]Shares Cameras and Games'!H6</f>
        <v>0</v>
      </c>
      <c r="M13" s="5">
        <f>M$43*'[3]Shares Cameras and Games'!I6</f>
        <v>0</v>
      </c>
      <c r="N13" s="5">
        <f>N$43*'[3]Shares Cameras and Games'!J6</f>
        <v>0</v>
      </c>
      <c r="O13" s="5">
        <f>O$43*'[3]Shares Cameras and Games'!K6</f>
        <v>0</v>
      </c>
      <c r="P13" s="5">
        <f>P$43*'[3]Shares Cameras and Games'!L6</f>
        <v>0</v>
      </c>
      <c r="Q13" s="5">
        <f>Q$43*'[3]Shares Cameras and Games'!M6</f>
        <v>0</v>
      </c>
      <c r="R13" s="5">
        <f>R$43*'[3]Shares Cameras and Games'!N6</f>
        <v>0</v>
      </c>
      <c r="S13" s="5">
        <f>S$43*'[3]Shares Cameras and Games'!O6</f>
        <v>0</v>
      </c>
      <c r="T13" s="5">
        <f>T$43*'[3]Shares Cameras and Games'!P6</f>
        <v>0</v>
      </c>
      <c r="U13" s="5">
        <f>U$43*'[3]Shares Cameras and Games'!Q6</f>
        <v>0</v>
      </c>
      <c r="V13" s="5">
        <f>V$43*'[3]Shares Cameras and Games'!R6</f>
        <v>0</v>
      </c>
      <c r="W13" s="5">
        <f>W$43*'[3]Shares Cameras and Games'!S6</f>
        <v>0</v>
      </c>
      <c r="X13" s="5">
        <f>X$43*'[3]Shares Cameras and Games'!T6</f>
        <v>0</v>
      </c>
      <c r="Y13" s="5">
        <f>Y$43*'[3]Shares Cameras and Games'!U6</f>
        <v>0</v>
      </c>
      <c r="Z13" s="5">
        <f>Z$43*'[3]Shares Cameras and Games'!V6</f>
        <v>0</v>
      </c>
      <c r="AA13" s="5">
        <f>AA$43*'[3]Shares Cameras and Games'!W6</f>
        <v>0</v>
      </c>
      <c r="AB13" s="5">
        <f>AB$43*'[3]Shares Cameras and Games'!X6</f>
        <v>0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 spans="1:57" x14ac:dyDescent="0.35">
      <c r="A14" t="s">
        <v>14</v>
      </c>
      <c r="C14" s="41" t="s">
        <v>78</v>
      </c>
      <c r="D14" s="4" t="s">
        <v>15</v>
      </c>
      <c r="E14" s="44" t="s">
        <v>16</v>
      </c>
      <c r="F14" s="1" t="s">
        <v>19</v>
      </c>
      <c r="G14" s="5">
        <f>G$43*'[3]Shares Cameras and Games'!C7</f>
        <v>0</v>
      </c>
      <c r="H14" s="5">
        <f>H$43*'[3]Shares Cameras and Games'!D7</f>
        <v>0</v>
      </c>
      <c r="I14" s="5">
        <f>I$43*'[3]Shares Cameras and Games'!E7</f>
        <v>0</v>
      </c>
      <c r="J14" s="5">
        <f>J$43*'[3]Shares Cameras and Games'!F7</f>
        <v>0</v>
      </c>
      <c r="K14" s="5">
        <f>K$43*'[3]Shares Cameras and Games'!G7</f>
        <v>0</v>
      </c>
      <c r="L14" s="5">
        <f>L$43*'[3]Shares Cameras and Games'!H7</f>
        <v>0</v>
      </c>
      <c r="M14" s="5">
        <f>M$43*'[3]Shares Cameras and Games'!I7</f>
        <v>0</v>
      </c>
      <c r="N14" s="5">
        <f>N$43*'[3]Shares Cameras and Games'!J7</f>
        <v>0</v>
      </c>
      <c r="O14" s="5">
        <f>O$43*'[3]Shares Cameras and Games'!K7</f>
        <v>0</v>
      </c>
      <c r="P14" s="5">
        <f>P$43*'[3]Shares Cameras and Games'!L7</f>
        <v>0</v>
      </c>
      <c r="Q14" s="5">
        <f>Q$43*'[3]Shares Cameras and Games'!M7</f>
        <v>0</v>
      </c>
      <c r="R14" s="5">
        <f>R$43*'[3]Shares Cameras and Games'!N7</f>
        <v>0</v>
      </c>
      <c r="S14" s="5">
        <f>S$43*'[3]Shares Cameras and Games'!O7</f>
        <v>0</v>
      </c>
      <c r="T14" s="5">
        <f>T$43*'[3]Shares Cameras and Games'!P7</f>
        <v>0</v>
      </c>
      <c r="U14" s="5">
        <f>U$43*'[3]Shares Cameras and Games'!Q7</f>
        <v>0</v>
      </c>
      <c r="V14" s="5">
        <f>V$43*'[3]Shares Cameras and Games'!R7</f>
        <v>0</v>
      </c>
      <c r="W14" s="5">
        <f>W$43*'[3]Shares Cameras and Games'!S7</f>
        <v>0</v>
      </c>
      <c r="X14" s="5">
        <f>X$43*'[3]Shares Cameras and Games'!T7</f>
        <v>0</v>
      </c>
      <c r="Y14" s="5">
        <f>Y$43*'[3]Shares Cameras and Games'!U7</f>
        <v>0</v>
      </c>
      <c r="Z14" s="5">
        <f>Z$43*'[3]Shares Cameras and Games'!V7</f>
        <v>0</v>
      </c>
      <c r="AA14" s="5">
        <f>AA$43*'[3]Shares Cameras and Games'!W7</f>
        <v>0</v>
      </c>
      <c r="AB14" s="5">
        <f>AB$43*'[3]Shares Cameras and Games'!X7</f>
        <v>0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</row>
    <row r="15" spans="1:57" x14ac:dyDescent="0.35">
      <c r="A15" t="s">
        <v>14</v>
      </c>
      <c r="C15" s="41" t="s">
        <v>78</v>
      </c>
      <c r="D15" s="4" t="s">
        <v>15</v>
      </c>
      <c r="E15" s="44" t="s">
        <v>16</v>
      </c>
      <c r="F15" s="1" t="s">
        <v>20</v>
      </c>
      <c r="G15" s="5">
        <f>G$43*'[3]Shares Cameras and Games'!C8</f>
        <v>0</v>
      </c>
      <c r="H15" s="5">
        <f>H$43*'[3]Shares Cameras and Games'!D8</f>
        <v>0</v>
      </c>
      <c r="I15" s="5">
        <f>I$43*'[3]Shares Cameras and Games'!E8</f>
        <v>0</v>
      </c>
      <c r="J15" s="5">
        <f>J$43*'[3]Shares Cameras and Games'!F8</f>
        <v>0</v>
      </c>
      <c r="K15" s="5">
        <f>K$43*'[3]Shares Cameras and Games'!G8</f>
        <v>0</v>
      </c>
      <c r="L15" s="5">
        <f>L$43*'[3]Shares Cameras and Games'!H8</f>
        <v>0</v>
      </c>
      <c r="M15" s="5">
        <f>M$43*'[3]Shares Cameras and Games'!I8</f>
        <v>0</v>
      </c>
      <c r="N15" s="5">
        <f>N$43*'[3]Shares Cameras and Games'!J8</f>
        <v>0</v>
      </c>
      <c r="O15" s="5">
        <f>O$43*'[3]Shares Cameras and Games'!K8</f>
        <v>0</v>
      </c>
      <c r="P15" s="5">
        <f>P$43*'[3]Shares Cameras and Games'!L8</f>
        <v>0</v>
      </c>
      <c r="Q15" s="5">
        <f>Q$43*'[3]Shares Cameras and Games'!M8</f>
        <v>0</v>
      </c>
      <c r="R15" s="5">
        <f>R$43*'[3]Shares Cameras and Games'!N8</f>
        <v>0</v>
      </c>
      <c r="S15" s="5">
        <f>S$43*'[3]Shares Cameras and Games'!O8</f>
        <v>0</v>
      </c>
      <c r="T15" s="5">
        <f>T$43*'[3]Shares Cameras and Games'!P8</f>
        <v>0</v>
      </c>
      <c r="U15" s="5">
        <f>U$43*'[3]Shares Cameras and Games'!Q8</f>
        <v>0</v>
      </c>
      <c r="V15" s="5">
        <f>V$43*'[3]Shares Cameras and Games'!R8</f>
        <v>0</v>
      </c>
      <c r="W15" s="5">
        <f>W$43*'[3]Shares Cameras and Games'!S8</f>
        <v>0</v>
      </c>
      <c r="X15" s="5">
        <f>X$43*'[3]Shares Cameras and Games'!T8</f>
        <v>0</v>
      </c>
      <c r="Y15" s="5">
        <f>Y$43*'[3]Shares Cameras and Games'!U8</f>
        <v>0</v>
      </c>
      <c r="Z15" s="5">
        <f>Z$43*'[3]Shares Cameras and Games'!V8</f>
        <v>0</v>
      </c>
      <c r="AA15" s="5">
        <f>AA$43*'[3]Shares Cameras and Games'!W8</f>
        <v>0</v>
      </c>
      <c r="AB15" s="5">
        <f>AB$43*'[3]Shares Cameras and Games'!X8</f>
        <v>0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</row>
    <row r="16" spans="1:57" x14ac:dyDescent="0.35">
      <c r="A16" t="s">
        <v>14</v>
      </c>
      <c r="C16" s="41" t="s">
        <v>78</v>
      </c>
      <c r="D16" s="4" t="s">
        <v>15</v>
      </c>
      <c r="E16" s="44" t="s">
        <v>16</v>
      </c>
      <c r="F16" s="1" t="s">
        <v>21</v>
      </c>
      <c r="G16" s="5">
        <f>G$43*'[3]Shares Cameras and Games'!C9</f>
        <v>0</v>
      </c>
      <c r="H16" s="5">
        <f>H$43*'[3]Shares Cameras and Games'!D9</f>
        <v>0</v>
      </c>
      <c r="I16" s="5">
        <f>I$43*'[3]Shares Cameras and Games'!E9</f>
        <v>0</v>
      </c>
      <c r="J16" s="5">
        <f>J$43*'[3]Shares Cameras and Games'!F9</f>
        <v>0</v>
      </c>
      <c r="K16" s="5">
        <f>K$43*'[3]Shares Cameras and Games'!G9</f>
        <v>0</v>
      </c>
      <c r="L16" s="5">
        <f>L$43*'[3]Shares Cameras and Games'!H9</f>
        <v>0</v>
      </c>
      <c r="M16" s="5">
        <f>M$43*'[3]Shares Cameras and Games'!I9</f>
        <v>0</v>
      </c>
      <c r="N16" s="5">
        <f>N$43*'[3]Shares Cameras and Games'!J9</f>
        <v>0</v>
      </c>
      <c r="O16" s="5">
        <f>O$43*'[3]Shares Cameras and Games'!K9</f>
        <v>0</v>
      </c>
      <c r="P16" s="5">
        <f>P$43*'[3]Shares Cameras and Games'!L9</f>
        <v>0</v>
      </c>
      <c r="Q16" s="5">
        <f>Q$43*'[3]Shares Cameras and Games'!M9</f>
        <v>0</v>
      </c>
      <c r="R16" s="5">
        <f>R$43*'[3]Shares Cameras and Games'!N9</f>
        <v>0</v>
      </c>
      <c r="S16" s="5">
        <f>S$43*'[3]Shares Cameras and Games'!O9</f>
        <v>0</v>
      </c>
      <c r="T16" s="5">
        <f>T$43*'[3]Shares Cameras and Games'!P9</f>
        <v>0</v>
      </c>
      <c r="U16" s="5">
        <f>U$43*'[3]Shares Cameras and Games'!Q9</f>
        <v>0</v>
      </c>
      <c r="V16" s="5">
        <f>V$43*'[3]Shares Cameras and Games'!R9</f>
        <v>0</v>
      </c>
      <c r="W16" s="5">
        <f>W$43*'[3]Shares Cameras and Games'!S9</f>
        <v>0</v>
      </c>
      <c r="X16" s="5">
        <f>X$43*'[3]Shares Cameras and Games'!T9</f>
        <v>0</v>
      </c>
      <c r="Y16" s="5">
        <f>Y$43*'[3]Shares Cameras and Games'!U9</f>
        <v>0</v>
      </c>
      <c r="Z16" s="5">
        <f>Z$43*'[3]Shares Cameras and Games'!V9</f>
        <v>0</v>
      </c>
      <c r="AA16" s="5">
        <f>AA$43*'[3]Shares Cameras and Games'!W9</f>
        <v>0</v>
      </c>
      <c r="AB16" s="5">
        <f>AB$43*'[3]Shares Cameras and Games'!X9</f>
        <v>0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</row>
    <row r="17" spans="1:57" x14ac:dyDescent="0.35">
      <c r="A17" t="s">
        <v>14</v>
      </c>
      <c r="C17" s="41" t="s">
        <v>78</v>
      </c>
      <c r="D17" s="4" t="s">
        <v>15</v>
      </c>
      <c r="E17" s="44" t="s">
        <v>16</v>
      </c>
      <c r="F17" s="1" t="s">
        <v>22</v>
      </c>
      <c r="G17" s="5">
        <f>G$43*'[3]Shares Cameras and Games'!C10</f>
        <v>0</v>
      </c>
      <c r="H17" s="5">
        <f>H$43*'[3]Shares Cameras and Games'!D10</f>
        <v>0</v>
      </c>
      <c r="I17" s="5">
        <f>I$43*'[3]Shares Cameras and Games'!E10</f>
        <v>0</v>
      </c>
      <c r="J17" s="5">
        <f>J$43*'[3]Shares Cameras and Games'!F10</f>
        <v>0</v>
      </c>
      <c r="K17" s="5">
        <f>K$43*'[3]Shares Cameras and Games'!G10</f>
        <v>0</v>
      </c>
      <c r="L17" s="5">
        <f>L$43*'[3]Shares Cameras and Games'!H10</f>
        <v>0</v>
      </c>
      <c r="M17" s="5">
        <f>M$43*'[3]Shares Cameras and Games'!I10</f>
        <v>0</v>
      </c>
      <c r="N17" s="5">
        <f>N$43*'[3]Shares Cameras and Games'!J10</f>
        <v>0</v>
      </c>
      <c r="O17" s="5">
        <f>O$43*'[3]Shares Cameras and Games'!K10</f>
        <v>0</v>
      </c>
      <c r="P17" s="5">
        <f>P$43*'[3]Shares Cameras and Games'!L10</f>
        <v>0</v>
      </c>
      <c r="Q17" s="5">
        <f>Q$43*'[3]Shares Cameras and Games'!M10</f>
        <v>0</v>
      </c>
      <c r="R17" s="5">
        <f>R$43*'[3]Shares Cameras and Games'!N10</f>
        <v>0</v>
      </c>
      <c r="S17" s="5">
        <f>S$43*'[3]Shares Cameras and Games'!O10</f>
        <v>0</v>
      </c>
      <c r="T17" s="5">
        <f>T$43*'[3]Shares Cameras and Games'!P10</f>
        <v>0</v>
      </c>
      <c r="U17" s="5">
        <f>U$43*'[3]Shares Cameras and Games'!Q10</f>
        <v>0</v>
      </c>
      <c r="V17" s="5">
        <f>V$43*'[3]Shares Cameras and Games'!R10</f>
        <v>0</v>
      </c>
      <c r="W17" s="5">
        <f>W$43*'[3]Shares Cameras and Games'!S10</f>
        <v>0</v>
      </c>
      <c r="X17" s="5">
        <f>X$43*'[3]Shares Cameras and Games'!T10</f>
        <v>0</v>
      </c>
      <c r="Y17" s="5">
        <f>Y$43*'[3]Shares Cameras and Games'!U10</f>
        <v>0</v>
      </c>
      <c r="Z17" s="5">
        <f>Z$43*'[3]Shares Cameras and Games'!V10</f>
        <v>0</v>
      </c>
      <c r="AA17" s="5">
        <f>AA$43*'[3]Shares Cameras and Games'!W10</f>
        <v>0</v>
      </c>
      <c r="AB17" s="5">
        <f>AB$43*'[3]Shares Cameras and Games'!X10</f>
        <v>0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</row>
    <row r="18" spans="1:57" x14ac:dyDescent="0.35">
      <c r="A18" t="s">
        <v>14</v>
      </c>
      <c r="C18" s="41" t="s">
        <v>78</v>
      </c>
      <c r="D18" s="4" t="s">
        <v>15</v>
      </c>
      <c r="E18" s="44" t="s">
        <v>16</v>
      </c>
      <c r="F18" s="1" t="s">
        <v>23</v>
      </c>
      <c r="G18" s="5">
        <f>G$43*'[3]Shares Cameras and Games'!C11</f>
        <v>0</v>
      </c>
      <c r="H18" s="5">
        <f>H$43*'[3]Shares Cameras and Games'!D11</f>
        <v>0</v>
      </c>
      <c r="I18" s="5">
        <f>I$43*'[3]Shares Cameras and Games'!E11</f>
        <v>0</v>
      </c>
      <c r="J18" s="5">
        <f>J$43*'[3]Shares Cameras and Games'!F11</f>
        <v>0</v>
      </c>
      <c r="K18" s="5">
        <f>K$43*'[3]Shares Cameras and Games'!G11</f>
        <v>0</v>
      </c>
      <c r="L18" s="5">
        <f>L$43*'[3]Shares Cameras and Games'!H11</f>
        <v>0</v>
      </c>
      <c r="M18" s="5">
        <f>M$43*'[3]Shares Cameras and Games'!I11</f>
        <v>0</v>
      </c>
      <c r="N18" s="5">
        <f>N$43*'[3]Shares Cameras and Games'!J11</f>
        <v>0</v>
      </c>
      <c r="O18" s="5">
        <f>O$43*'[3]Shares Cameras and Games'!K11</f>
        <v>0</v>
      </c>
      <c r="P18" s="5">
        <f>P$43*'[3]Shares Cameras and Games'!L11</f>
        <v>0</v>
      </c>
      <c r="Q18" s="5">
        <f>Q$43*'[3]Shares Cameras and Games'!M11</f>
        <v>0</v>
      </c>
      <c r="R18" s="5">
        <f>R$43*'[3]Shares Cameras and Games'!N11</f>
        <v>0</v>
      </c>
      <c r="S18" s="5">
        <f>S$43*'[3]Shares Cameras and Games'!O11</f>
        <v>0</v>
      </c>
      <c r="T18" s="5">
        <f>T$43*'[3]Shares Cameras and Games'!P11</f>
        <v>0</v>
      </c>
      <c r="U18" s="5">
        <f>U$43*'[3]Shares Cameras and Games'!Q11</f>
        <v>0</v>
      </c>
      <c r="V18" s="5">
        <f>V$43*'[3]Shares Cameras and Games'!R11</f>
        <v>0</v>
      </c>
      <c r="W18" s="5">
        <f>W$43*'[3]Shares Cameras and Games'!S11</f>
        <v>0</v>
      </c>
      <c r="X18" s="5">
        <f>X$43*'[3]Shares Cameras and Games'!T11</f>
        <v>0</v>
      </c>
      <c r="Y18" s="5">
        <f>Y$43*'[3]Shares Cameras and Games'!U11</f>
        <v>0</v>
      </c>
      <c r="Z18" s="5">
        <f>Z$43*'[3]Shares Cameras and Games'!V11</f>
        <v>0</v>
      </c>
      <c r="AA18" s="5">
        <f>AA$43*'[3]Shares Cameras and Games'!W11</f>
        <v>0</v>
      </c>
      <c r="AB18" s="5">
        <f>AB$43*'[3]Shares Cameras and Games'!X11</f>
        <v>0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</row>
    <row r="19" spans="1:57" x14ac:dyDescent="0.35">
      <c r="A19" t="s">
        <v>14</v>
      </c>
      <c r="C19" s="41" t="s">
        <v>78</v>
      </c>
      <c r="D19" s="4" t="s">
        <v>15</v>
      </c>
      <c r="E19" s="44" t="s">
        <v>16</v>
      </c>
      <c r="F19" s="1" t="s">
        <v>24</v>
      </c>
      <c r="G19" s="5">
        <f>G$43*'[3]Shares Cameras and Games'!C12</f>
        <v>0</v>
      </c>
      <c r="H19" s="5">
        <f>H$43*'[3]Shares Cameras and Games'!D12</f>
        <v>0</v>
      </c>
      <c r="I19" s="5">
        <f>I$43*'[3]Shares Cameras and Games'!E12</f>
        <v>0</v>
      </c>
      <c r="J19" s="5">
        <f>J$43*'[3]Shares Cameras and Games'!F12</f>
        <v>0</v>
      </c>
      <c r="K19" s="5">
        <f>K$43*'[3]Shares Cameras and Games'!G12</f>
        <v>0</v>
      </c>
      <c r="L19" s="5">
        <f>L$43*'[3]Shares Cameras and Games'!H12</f>
        <v>0</v>
      </c>
      <c r="M19" s="5">
        <f>M$43*'[3]Shares Cameras and Games'!I12</f>
        <v>0</v>
      </c>
      <c r="N19" s="5">
        <f>N$43*'[3]Shares Cameras and Games'!J12</f>
        <v>0</v>
      </c>
      <c r="O19" s="5">
        <f>O$43*'[3]Shares Cameras and Games'!K12</f>
        <v>0</v>
      </c>
      <c r="P19" s="5">
        <f>P$43*'[3]Shares Cameras and Games'!L12</f>
        <v>0</v>
      </c>
      <c r="Q19" s="5">
        <f>Q$43*'[3]Shares Cameras and Games'!M12</f>
        <v>0</v>
      </c>
      <c r="R19" s="5">
        <f>R$43*'[3]Shares Cameras and Games'!N12</f>
        <v>0</v>
      </c>
      <c r="S19" s="5">
        <f>S$43*'[3]Shares Cameras and Games'!O12</f>
        <v>0</v>
      </c>
      <c r="T19" s="5">
        <f>T$43*'[3]Shares Cameras and Games'!P12</f>
        <v>0</v>
      </c>
      <c r="U19" s="5">
        <f>U$43*'[3]Shares Cameras and Games'!Q12</f>
        <v>0</v>
      </c>
      <c r="V19" s="5">
        <f>V$43*'[3]Shares Cameras and Games'!R12</f>
        <v>0</v>
      </c>
      <c r="W19" s="5">
        <f>W$43*'[3]Shares Cameras and Games'!S12</f>
        <v>0</v>
      </c>
      <c r="X19" s="5">
        <f>X$43*'[3]Shares Cameras and Games'!T12</f>
        <v>0</v>
      </c>
      <c r="Y19" s="5">
        <f>Y$43*'[3]Shares Cameras and Games'!U12</f>
        <v>0</v>
      </c>
      <c r="Z19" s="5">
        <f>Z$43*'[3]Shares Cameras and Games'!V12</f>
        <v>0</v>
      </c>
      <c r="AA19" s="5">
        <f>AA$43*'[3]Shares Cameras and Games'!W12</f>
        <v>0</v>
      </c>
      <c r="AB19" s="5">
        <f>AB$43*'[3]Shares Cameras and Games'!X12</f>
        <v>0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</row>
    <row r="20" spans="1:57" x14ac:dyDescent="0.35">
      <c r="A20" t="s">
        <v>14</v>
      </c>
      <c r="C20" s="41" t="s">
        <v>78</v>
      </c>
      <c r="D20" s="4" t="s">
        <v>15</v>
      </c>
      <c r="E20" s="44" t="s">
        <v>16</v>
      </c>
      <c r="F20" s="1" t="s">
        <v>25</v>
      </c>
      <c r="G20" s="5">
        <f>G$43*'[3]Shares Cameras and Games'!C13</f>
        <v>0</v>
      </c>
      <c r="H20" s="5">
        <f>H$43*'[3]Shares Cameras and Games'!D13</f>
        <v>0</v>
      </c>
      <c r="I20" s="5">
        <f>I$43*'[3]Shares Cameras and Games'!E13</f>
        <v>0</v>
      </c>
      <c r="J20" s="5">
        <f>J$43*'[3]Shares Cameras and Games'!F13</f>
        <v>0</v>
      </c>
      <c r="K20" s="5">
        <f>K$43*'[3]Shares Cameras and Games'!G13</f>
        <v>0</v>
      </c>
      <c r="L20" s="5">
        <f>L$43*'[3]Shares Cameras and Games'!H13</f>
        <v>0</v>
      </c>
      <c r="M20" s="5">
        <f>M$43*'[3]Shares Cameras and Games'!I13</f>
        <v>0</v>
      </c>
      <c r="N20" s="5">
        <f>N$43*'[3]Shares Cameras and Games'!J13</f>
        <v>0</v>
      </c>
      <c r="O20" s="5">
        <f>O$43*'[3]Shares Cameras and Games'!K13</f>
        <v>0</v>
      </c>
      <c r="P20" s="5">
        <f>P$43*'[3]Shares Cameras and Games'!L13</f>
        <v>0</v>
      </c>
      <c r="Q20" s="5">
        <f>Q$43*'[3]Shares Cameras and Games'!M13</f>
        <v>0</v>
      </c>
      <c r="R20" s="5">
        <f>R$43*'[3]Shares Cameras and Games'!N13</f>
        <v>0</v>
      </c>
      <c r="S20" s="5">
        <f>S$43*'[3]Shares Cameras and Games'!O13</f>
        <v>0</v>
      </c>
      <c r="T20" s="5">
        <f>T$43*'[3]Shares Cameras and Games'!P13</f>
        <v>0</v>
      </c>
      <c r="U20" s="5">
        <f>U$43*'[3]Shares Cameras and Games'!Q13</f>
        <v>0</v>
      </c>
      <c r="V20" s="5">
        <f>V$43*'[3]Shares Cameras and Games'!R13</f>
        <v>0</v>
      </c>
      <c r="W20" s="5">
        <f>W$43*'[3]Shares Cameras and Games'!S13</f>
        <v>0</v>
      </c>
      <c r="X20" s="5">
        <f>X$43*'[3]Shares Cameras and Games'!T13</f>
        <v>0</v>
      </c>
      <c r="Y20" s="5">
        <f>Y$43*'[3]Shares Cameras and Games'!U13</f>
        <v>0</v>
      </c>
      <c r="Z20" s="5">
        <f>Z$43*'[3]Shares Cameras and Games'!V13</f>
        <v>0</v>
      </c>
      <c r="AA20" s="5">
        <f>AA$43*'[3]Shares Cameras and Games'!W13</f>
        <v>0</v>
      </c>
      <c r="AB20" s="5">
        <f>AB$43*'[3]Shares Cameras and Games'!X13</f>
        <v>0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</row>
    <row r="21" spans="1:57" x14ac:dyDescent="0.35">
      <c r="A21" t="s">
        <v>14</v>
      </c>
      <c r="C21" s="41" t="s">
        <v>78</v>
      </c>
      <c r="D21" s="4" t="s">
        <v>15</v>
      </c>
      <c r="E21" s="44" t="s">
        <v>16</v>
      </c>
      <c r="F21" s="1" t="s">
        <v>26</v>
      </c>
      <c r="G21" s="5">
        <f>G$43*'[3]Shares Cameras and Games'!C14</f>
        <v>0</v>
      </c>
      <c r="H21" s="5">
        <f>H$43*'[3]Shares Cameras and Games'!D14</f>
        <v>0</v>
      </c>
      <c r="I21" s="5">
        <f>I$43*'[3]Shares Cameras and Games'!E14</f>
        <v>0</v>
      </c>
      <c r="J21" s="5">
        <f>J$43*'[3]Shares Cameras and Games'!F14</f>
        <v>0</v>
      </c>
      <c r="K21" s="5">
        <f>K$43*'[3]Shares Cameras and Games'!G14</f>
        <v>0</v>
      </c>
      <c r="L21" s="5">
        <f>L$43*'[3]Shares Cameras and Games'!H14</f>
        <v>0</v>
      </c>
      <c r="M21" s="5">
        <f>M$43*'[3]Shares Cameras and Games'!I14</f>
        <v>0</v>
      </c>
      <c r="N21" s="5">
        <f>N$43*'[3]Shares Cameras and Games'!J14</f>
        <v>0</v>
      </c>
      <c r="O21" s="5">
        <f>O$43*'[3]Shares Cameras and Games'!K14</f>
        <v>0</v>
      </c>
      <c r="P21" s="5">
        <f>P$43*'[3]Shares Cameras and Games'!L14</f>
        <v>0</v>
      </c>
      <c r="Q21" s="5">
        <f>Q$43*'[3]Shares Cameras and Games'!M14</f>
        <v>0</v>
      </c>
      <c r="R21" s="5">
        <f>R$43*'[3]Shares Cameras and Games'!N14</f>
        <v>0</v>
      </c>
      <c r="S21" s="5">
        <f>S$43*'[3]Shares Cameras and Games'!O14</f>
        <v>0</v>
      </c>
      <c r="T21" s="5">
        <f>T$43*'[3]Shares Cameras and Games'!P14</f>
        <v>0</v>
      </c>
      <c r="U21" s="5">
        <f>U$43*'[3]Shares Cameras and Games'!Q14</f>
        <v>0</v>
      </c>
      <c r="V21" s="5">
        <f>V$43*'[3]Shares Cameras and Games'!R14</f>
        <v>0</v>
      </c>
      <c r="W21" s="5">
        <f>W$43*'[3]Shares Cameras and Games'!S14</f>
        <v>0</v>
      </c>
      <c r="X21" s="5">
        <f>X$43*'[3]Shares Cameras and Games'!T14</f>
        <v>0</v>
      </c>
      <c r="Y21" s="5">
        <f>Y$43*'[3]Shares Cameras and Games'!U14</f>
        <v>0</v>
      </c>
      <c r="Z21" s="5">
        <f>Z$43*'[3]Shares Cameras and Games'!V14</f>
        <v>0</v>
      </c>
      <c r="AA21" s="5">
        <f>AA$43*'[3]Shares Cameras and Games'!W14</f>
        <v>0</v>
      </c>
      <c r="AB21" s="5">
        <f>AB$43*'[3]Shares Cameras and Games'!X14</f>
        <v>0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</row>
    <row r="22" spans="1:57" x14ac:dyDescent="0.35">
      <c r="A22" t="s">
        <v>14</v>
      </c>
      <c r="C22" s="41" t="s">
        <v>78</v>
      </c>
      <c r="D22" s="4" t="s">
        <v>15</v>
      </c>
      <c r="E22" s="44" t="s">
        <v>16</v>
      </c>
      <c r="F22" s="1" t="s">
        <v>27</v>
      </c>
      <c r="G22" s="5">
        <f>G$43*'[3]Shares Cameras and Games'!C15</f>
        <v>0</v>
      </c>
      <c r="H22" s="5">
        <f>H$43*'[3]Shares Cameras and Games'!D15</f>
        <v>0</v>
      </c>
      <c r="I22" s="5">
        <f>I$43*'[3]Shares Cameras and Games'!E15</f>
        <v>0</v>
      </c>
      <c r="J22" s="5">
        <f>J$43*'[3]Shares Cameras and Games'!F15</f>
        <v>0</v>
      </c>
      <c r="K22" s="5">
        <f>K$43*'[3]Shares Cameras and Games'!G15</f>
        <v>0</v>
      </c>
      <c r="L22" s="5">
        <f>L$43*'[3]Shares Cameras and Games'!H15</f>
        <v>0</v>
      </c>
      <c r="M22" s="5">
        <f>M$43*'[3]Shares Cameras and Games'!I15</f>
        <v>0</v>
      </c>
      <c r="N22" s="5">
        <f>N$43*'[3]Shares Cameras and Games'!J15</f>
        <v>0</v>
      </c>
      <c r="O22" s="5">
        <f>O$43*'[3]Shares Cameras and Games'!K15</f>
        <v>0</v>
      </c>
      <c r="P22" s="5">
        <f>P$43*'[3]Shares Cameras and Games'!L15</f>
        <v>0</v>
      </c>
      <c r="Q22" s="5">
        <f>Q$43*'[3]Shares Cameras and Games'!M15</f>
        <v>0</v>
      </c>
      <c r="R22" s="5">
        <f>R$43*'[3]Shares Cameras and Games'!N15</f>
        <v>0</v>
      </c>
      <c r="S22" s="5">
        <f>S$43*'[3]Shares Cameras and Games'!O15</f>
        <v>0</v>
      </c>
      <c r="T22" s="5">
        <f>T$43*'[3]Shares Cameras and Games'!P15</f>
        <v>0</v>
      </c>
      <c r="U22" s="5">
        <f>U$43*'[3]Shares Cameras and Games'!Q15</f>
        <v>0</v>
      </c>
      <c r="V22" s="5">
        <f>V$43*'[3]Shares Cameras and Games'!R15</f>
        <v>0</v>
      </c>
      <c r="W22" s="5">
        <f>W$43*'[3]Shares Cameras and Games'!S15</f>
        <v>0</v>
      </c>
      <c r="X22" s="5">
        <f>X$43*'[3]Shares Cameras and Games'!T15</f>
        <v>0</v>
      </c>
      <c r="Y22" s="5">
        <f>Y$43*'[3]Shares Cameras and Games'!U15</f>
        <v>0</v>
      </c>
      <c r="Z22" s="5">
        <f>Z$43*'[3]Shares Cameras and Games'!V15</f>
        <v>0</v>
      </c>
      <c r="AA22" s="5">
        <f>AA$43*'[3]Shares Cameras and Games'!W15</f>
        <v>0</v>
      </c>
      <c r="AB22" s="5">
        <f>AB$43*'[3]Shares Cameras and Games'!X15</f>
        <v>0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spans="1:57" x14ac:dyDescent="0.35">
      <c r="A23" t="s">
        <v>14</v>
      </c>
      <c r="C23" s="41" t="s">
        <v>78</v>
      </c>
      <c r="D23" s="4" t="s">
        <v>15</v>
      </c>
      <c r="E23" s="44" t="s">
        <v>16</v>
      </c>
      <c r="F23" s="1" t="s">
        <v>28</v>
      </c>
      <c r="G23" s="5">
        <f>G$43*'[3]Shares Cameras and Games'!C16</f>
        <v>0</v>
      </c>
      <c r="H23" s="5">
        <f>H$43*'[3]Shares Cameras and Games'!D16</f>
        <v>0</v>
      </c>
      <c r="I23" s="5">
        <f>I$43*'[3]Shares Cameras and Games'!E16</f>
        <v>0</v>
      </c>
      <c r="J23" s="5">
        <f>J$43*'[3]Shares Cameras and Games'!F16</f>
        <v>0</v>
      </c>
      <c r="K23" s="5">
        <f>K$43*'[3]Shares Cameras and Games'!G16</f>
        <v>0</v>
      </c>
      <c r="L23" s="5">
        <f>L$43*'[3]Shares Cameras and Games'!H16</f>
        <v>0</v>
      </c>
      <c r="M23" s="5">
        <f>M$43*'[3]Shares Cameras and Games'!I16</f>
        <v>0</v>
      </c>
      <c r="N23" s="5">
        <f>N$43*'[3]Shares Cameras and Games'!J16</f>
        <v>0</v>
      </c>
      <c r="O23" s="5">
        <f>O$43*'[3]Shares Cameras and Games'!K16</f>
        <v>0</v>
      </c>
      <c r="P23" s="5">
        <f>P$43*'[3]Shares Cameras and Games'!L16</f>
        <v>0</v>
      </c>
      <c r="Q23" s="5">
        <f>Q$43*'[3]Shares Cameras and Games'!M16</f>
        <v>0</v>
      </c>
      <c r="R23" s="5">
        <f>R$43*'[3]Shares Cameras and Games'!N16</f>
        <v>0</v>
      </c>
      <c r="S23" s="5">
        <f>S$43*'[3]Shares Cameras and Games'!O16</f>
        <v>0</v>
      </c>
      <c r="T23" s="5">
        <f>T$43*'[3]Shares Cameras and Games'!P16</f>
        <v>0</v>
      </c>
      <c r="U23" s="5">
        <f>U$43*'[3]Shares Cameras and Games'!Q16</f>
        <v>0</v>
      </c>
      <c r="V23" s="5">
        <f>V$43*'[3]Shares Cameras and Games'!R16</f>
        <v>0</v>
      </c>
      <c r="W23" s="5">
        <f>W$43*'[3]Shares Cameras and Games'!S16</f>
        <v>0</v>
      </c>
      <c r="X23" s="5">
        <f>X$43*'[3]Shares Cameras and Games'!T16</f>
        <v>0</v>
      </c>
      <c r="Y23" s="5">
        <f>Y$43*'[3]Shares Cameras and Games'!U16</f>
        <v>0</v>
      </c>
      <c r="Z23" s="5">
        <f>Z$43*'[3]Shares Cameras and Games'!V16</f>
        <v>0</v>
      </c>
      <c r="AA23" s="5">
        <f>AA$43*'[3]Shares Cameras and Games'!W16</f>
        <v>0</v>
      </c>
      <c r="AB23" s="5">
        <f>AB$43*'[3]Shares Cameras and Games'!X16</f>
        <v>0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</row>
    <row r="24" spans="1:57" x14ac:dyDescent="0.35">
      <c r="A24" t="s">
        <v>14</v>
      </c>
      <c r="C24" s="41" t="s">
        <v>78</v>
      </c>
      <c r="D24" s="4" t="s">
        <v>15</v>
      </c>
      <c r="E24" s="44" t="s">
        <v>16</v>
      </c>
      <c r="F24" s="1" t="s">
        <v>29</v>
      </c>
      <c r="G24" s="5">
        <f>G$43*'[3]Shares Cameras and Games'!C17</f>
        <v>0</v>
      </c>
      <c r="H24" s="5">
        <f>H$43*'[3]Shares Cameras and Games'!D17</f>
        <v>0</v>
      </c>
      <c r="I24" s="5">
        <f>I$43*'[3]Shares Cameras and Games'!E17</f>
        <v>0</v>
      </c>
      <c r="J24" s="5">
        <f>J$43*'[3]Shares Cameras and Games'!F17</f>
        <v>0</v>
      </c>
      <c r="K24" s="5">
        <f>K$43*'[3]Shares Cameras and Games'!G17</f>
        <v>0</v>
      </c>
      <c r="L24" s="5">
        <f>L$43*'[3]Shares Cameras and Games'!H17</f>
        <v>0</v>
      </c>
      <c r="M24" s="5">
        <f>M$43*'[3]Shares Cameras and Games'!I17</f>
        <v>0</v>
      </c>
      <c r="N24" s="5">
        <f>N$43*'[3]Shares Cameras and Games'!J17</f>
        <v>0</v>
      </c>
      <c r="O24" s="5">
        <f>O$43*'[3]Shares Cameras and Games'!K17</f>
        <v>0</v>
      </c>
      <c r="P24" s="5">
        <f>P$43*'[3]Shares Cameras and Games'!L17</f>
        <v>0</v>
      </c>
      <c r="Q24" s="5">
        <f>Q$43*'[3]Shares Cameras and Games'!M17</f>
        <v>0</v>
      </c>
      <c r="R24" s="5">
        <f>R$43*'[3]Shares Cameras and Games'!N17</f>
        <v>0</v>
      </c>
      <c r="S24" s="5">
        <f>S$43*'[3]Shares Cameras and Games'!O17</f>
        <v>0</v>
      </c>
      <c r="T24" s="5">
        <f>T$43*'[3]Shares Cameras and Games'!P17</f>
        <v>0</v>
      </c>
      <c r="U24" s="5">
        <f>U$43*'[3]Shares Cameras and Games'!Q17</f>
        <v>0</v>
      </c>
      <c r="V24" s="5">
        <f>V$43*'[3]Shares Cameras and Games'!R17</f>
        <v>0</v>
      </c>
      <c r="W24" s="5">
        <f>W$43*'[3]Shares Cameras and Games'!S17</f>
        <v>0</v>
      </c>
      <c r="X24" s="5">
        <f>X$43*'[3]Shares Cameras and Games'!T17</f>
        <v>0</v>
      </c>
      <c r="Y24" s="5">
        <f>Y$43*'[3]Shares Cameras and Games'!U17</f>
        <v>0</v>
      </c>
      <c r="Z24" s="5">
        <f>Z$43*'[3]Shares Cameras and Games'!V17</f>
        <v>0</v>
      </c>
      <c r="AA24" s="5">
        <f>AA$43*'[3]Shares Cameras and Games'!W17</f>
        <v>0</v>
      </c>
      <c r="AB24" s="5">
        <f>AB$43*'[3]Shares Cameras and Games'!X17</f>
        <v>0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</row>
    <row r="25" spans="1:57" x14ac:dyDescent="0.35">
      <c r="A25" t="s">
        <v>14</v>
      </c>
      <c r="C25" s="41" t="s">
        <v>78</v>
      </c>
      <c r="D25" s="4" t="s">
        <v>15</v>
      </c>
      <c r="E25" s="44" t="s">
        <v>16</v>
      </c>
      <c r="F25" s="1" t="s">
        <v>30</v>
      </c>
      <c r="G25" s="5">
        <f>G$43*'[3]Shares Cameras and Games'!C18</f>
        <v>0</v>
      </c>
      <c r="H25" s="5">
        <f>H$43*'[3]Shares Cameras and Games'!D18</f>
        <v>0</v>
      </c>
      <c r="I25" s="5">
        <f>I$43*'[3]Shares Cameras and Games'!E18</f>
        <v>0</v>
      </c>
      <c r="J25" s="5">
        <f>J$43*'[3]Shares Cameras and Games'!F18</f>
        <v>0</v>
      </c>
      <c r="K25" s="5">
        <f>K$43*'[3]Shares Cameras and Games'!G18</f>
        <v>0</v>
      </c>
      <c r="L25" s="5">
        <f>L$43*'[3]Shares Cameras and Games'!H18</f>
        <v>0</v>
      </c>
      <c r="M25" s="5">
        <f>M$43*'[3]Shares Cameras and Games'!I18</f>
        <v>0</v>
      </c>
      <c r="N25" s="5">
        <f>N$43*'[3]Shares Cameras and Games'!J18</f>
        <v>0</v>
      </c>
      <c r="O25" s="5">
        <f>O$43*'[3]Shares Cameras and Games'!K18</f>
        <v>0</v>
      </c>
      <c r="P25" s="5">
        <f>P$43*'[3]Shares Cameras and Games'!L18</f>
        <v>0</v>
      </c>
      <c r="Q25" s="5">
        <f>Q$43*'[3]Shares Cameras and Games'!M18</f>
        <v>0</v>
      </c>
      <c r="R25" s="5">
        <f>R$43*'[3]Shares Cameras and Games'!N18</f>
        <v>0</v>
      </c>
      <c r="S25" s="5">
        <f>S$43*'[3]Shares Cameras and Games'!O18</f>
        <v>0</v>
      </c>
      <c r="T25" s="5">
        <f>T$43*'[3]Shares Cameras and Games'!P18</f>
        <v>0</v>
      </c>
      <c r="U25" s="5">
        <f>U$43*'[3]Shares Cameras and Games'!Q18</f>
        <v>0</v>
      </c>
      <c r="V25" s="5">
        <f>V$43*'[3]Shares Cameras and Games'!R18</f>
        <v>0</v>
      </c>
      <c r="W25" s="5">
        <f>W$43*'[3]Shares Cameras and Games'!S18</f>
        <v>0</v>
      </c>
      <c r="X25" s="5">
        <f>X$43*'[3]Shares Cameras and Games'!T18</f>
        <v>0</v>
      </c>
      <c r="Y25" s="5">
        <f>Y$43*'[3]Shares Cameras and Games'!U18</f>
        <v>0</v>
      </c>
      <c r="Z25" s="5">
        <f>Z$43*'[3]Shares Cameras and Games'!V18</f>
        <v>0</v>
      </c>
      <c r="AA25" s="5">
        <f>AA$43*'[3]Shares Cameras and Games'!W18</f>
        <v>0</v>
      </c>
      <c r="AB25" s="5">
        <f>AB$43*'[3]Shares Cameras and Games'!X18</f>
        <v>0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</row>
    <row r="26" spans="1:57" x14ac:dyDescent="0.35">
      <c r="A26" t="s">
        <v>14</v>
      </c>
      <c r="C26" s="41" t="s">
        <v>78</v>
      </c>
      <c r="D26" s="4" t="s">
        <v>15</v>
      </c>
      <c r="E26" s="44" t="s">
        <v>16</v>
      </c>
      <c r="F26" s="1" t="s">
        <v>31</v>
      </c>
      <c r="G26" s="5">
        <f>G$43*'[3]Shares Cameras and Games'!C19</f>
        <v>0</v>
      </c>
      <c r="H26" s="5">
        <f>H$43*'[3]Shares Cameras and Games'!D19</f>
        <v>0</v>
      </c>
      <c r="I26" s="5">
        <f>I$43*'[3]Shares Cameras and Games'!E19</f>
        <v>0</v>
      </c>
      <c r="J26" s="5">
        <f>J$43*'[3]Shares Cameras and Games'!F19</f>
        <v>0</v>
      </c>
      <c r="K26" s="5">
        <f>K$43*'[3]Shares Cameras and Games'!G19</f>
        <v>0</v>
      </c>
      <c r="L26" s="5">
        <f>L$43*'[3]Shares Cameras and Games'!H19</f>
        <v>0</v>
      </c>
      <c r="M26" s="5">
        <f>M$43*'[3]Shares Cameras and Games'!I19</f>
        <v>0</v>
      </c>
      <c r="N26" s="5">
        <f>N$43*'[3]Shares Cameras and Games'!J19</f>
        <v>0</v>
      </c>
      <c r="O26" s="5">
        <f>O$43*'[3]Shares Cameras and Games'!K19</f>
        <v>0</v>
      </c>
      <c r="P26" s="5">
        <f>P$43*'[3]Shares Cameras and Games'!L19</f>
        <v>0</v>
      </c>
      <c r="Q26" s="5">
        <f>Q$43*'[3]Shares Cameras and Games'!M19</f>
        <v>0</v>
      </c>
      <c r="R26" s="5">
        <f>R$43*'[3]Shares Cameras and Games'!N19</f>
        <v>0</v>
      </c>
      <c r="S26" s="5">
        <f>S$43*'[3]Shares Cameras and Games'!O19</f>
        <v>0</v>
      </c>
      <c r="T26" s="5">
        <f>T$43*'[3]Shares Cameras and Games'!P19</f>
        <v>0</v>
      </c>
      <c r="U26" s="5">
        <f>U$43*'[3]Shares Cameras and Games'!Q19</f>
        <v>0</v>
      </c>
      <c r="V26" s="5">
        <f>V$43*'[3]Shares Cameras and Games'!R19</f>
        <v>0</v>
      </c>
      <c r="W26" s="5">
        <f>W$43*'[3]Shares Cameras and Games'!S19</f>
        <v>0</v>
      </c>
      <c r="X26" s="5">
        <f>X$43*'[3]Shares Cameras and Games'!T19</f>
        <v>0</v>
      </c>
      <c r="Y26" s="5">
        <f>Y$43*'[3]Shares Cameras and Games'!U19</f>
        <v>0</v>
      </c>
      <c r="Z26" s="5">
        <f>Z$43*'[3]Shares Cameras and Games'!V19</f>
        <v>0</v>
      </c>
      <c r="AA26" s="5">
        <f>AA$43*'[3]Shares Cameras and Games'!W19</f>
        <v>0</v>
      </c>
      <c r="AB26" s="5">
        <f>AB$43*'[3]Shares Cameras and Games'!X19</f>
        <v>0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</row>
    <row r="27" spans="1:57" x14ac:dyDescent="0.35">
      <c r="A27" t="s">
        <v>14</v>
      </c>
      <c r="C27" s="41" t="s">
        <v>78</v>
      </c>
      <c r="D27" s="4" t="s">
        <v>15</v>
      </c>
      <c r="E27" s="44" t="s">
        <v>16</v>
      </c>
      <c r="F27" s="1" t="s">
        <v>32</v>
      </c>
      <c r="G27" s="5">
        <f>G$43*'[3]Shares Cameras and Games'!C20</f>
        <v>0</v>
      </c>
      <c r="H27" s="5">
        <f>H$43*'[3]Shares Cameras and Games'!D20</f>
        <v>0</v>
      </c>
      <c r="I27" s="5">
        <f>I$43*'[3]Shares Cameras and Games'!E20</f>
        <v>0</v>
      </c>
      <c r="J27" s="5">
        <f>J$43*'[3]Shares Cameras and Games'!F20</f>
        <v>0</v>
      </c>
      <c r="K27" s="5">
        <f>K$43*'[3]Shares Cameras and Games'!G20</f>
        <v>0</v>
      </c>
      <c r="L27" s="5">
        <f>L$43*'[3]Shares Cameras and Games'!H20</f>
        <v>0</v>
      </c>
      <c r="M27" s="5">
        <f>M$43*'[3]Shares Cameras and Games'!I20</f>
        <v>0</v>
      </c>
      <c r="N27" s="5">
        <f>N$43*'[3]Shares Cameras and Games'!J20</f>
        <v>0</v>
      </c>
      <c r="O27" s="5">
        <f>O$43*'[3]Shares Cameras and Games'!K20</f>
        <v>0</v>
      </c>
      <c r="P27" s="5">
        <f>P$43*'[3]Shares Cameras and Games'!L20</f>
        <v>0</v>
      </c>
      <c r="Q27" s="5">
        <f>Q$43*'[3]Shares Cameras and Games'!M20</f>
        <v>0</v>
      </c>
      <c r="R27" s="5">
        <f>R$43*'[3]Shares Cameras and Games'!N20</f>
        <v>0</v>
      </c>
      <c r="S27" s="5">
        <f>S$43*'[3]Shares Cameras and Games'!O20</f>
        <v>0</v>
      </c>
      <c r="T27" s="5">
        <f>T$43*'[3]Shares Cameras and Games'!P20</f>
        <v>0</v>
      </c>
      <c r="U27" s="5">
        <f>U$43*'[3]Shares Cameras and Games'!Q20</f>
        <v>0</v>
      </c>
      <c r="V27" s="5">
        <f>V$43*'[3]Shares Cameras and Games'!R20</f>
        <v>0</v>
      </c>
      <c r="W27" s="5">
        <f>W$43*'[3]Shares Cameras and Games'!S20</f>
        <v>0</v>
      </c>
      <c r="X27" s="5">
        <f>X$43*'[3]Shares Cameras and Games'!T20</f>
        <v>0</v>
      </c>
      <c r="Y27" s="5">
        <f>Y$43*'[3]Shares Cameras and Games'!U20</f>
        <v>0</v>
      </c>
      <c r="Z27" s="5">
        <f>Z$43*'[3]Shares Cameras and Games'!V20</f>
        <v>0</v>
      </c>
      <c r="AA27" s="5">
        <f>AA$43*'[3]Shares Cameras and Games'!W20</f>
        <v>0</v>
      </c>
      <c r="AB27" s="5">
        <f>AB$43*'[3]Shares Cameras and Games'!X20</f>
        <v>0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</row>
    <row r="28" spans="1:57" x14ac:dyDescent="0.35">
      <c r="A28" t="s">
        <v>14</v>
      </c>
      <c r="C28" s="41" t="s">
        <v>78</v>
      </c>
      <c r="D28" s="4" t="s">
        <v>15</v>
      </c>
      <c r="E28" s="44" t="s">
        <v>16</v>
      </c>
      <c r="F28" s="1" t="s">
        <v>33</v>
      </c>
      <c r="G28" s="5">
        <f>G$43*'[3]Shares Cameras and Games'!C21</f>
        <v>0</v>
      </c>
      <c r="H28" s="5">
        <f>H$43*'[3]Shares Cameras and Games'!D21</f>
        <v>0</v>
      </c>
      <c r="I28" s="5">
        <f>I$43*'[3]Shares Cameras and Games'!E21</f>
        <v>0</v>
      </c>
      <c r="J28" s="5">
        <f>J$43*'[3]Shares Cameras and Games'!F21</f>
        <v>0</v>
      </c>
      <c r="K28" s="5">
        <f>K$43*'[3]Shares Cameras and Games'!G21</f>
        <v>0</v>
      </c>
      <c r="L28" s="5">
        <f>L$43*'[3]Shares Cameras and Games'!H21</f>
        <v>0</v>
      </c>
      <c r="M28" s="5">
        <f>M$43*'[3]Shares Cameras and Games'!I21</f>
        <v>0</v>
      </c>
      <c r="N28" s="5">
        <f>N$43*'[3]Shares Cameras and Games'!J21</f>
        <v>0</v>
      </c>
      <c r="O28" s="5">
        <f>O$43*'[3]Shares Cameras and Games'!K21</f>
        <v>0</v>
      </c>
      <c r="P28" s="5">
        <f>P$43*'[3]Shares Cameras and Games'!L21</f>
        <v>0</v>
      </c>
      <c r="Q28" s="5">
        <f>Q$43*'[3]Shares Cameras and Games'!M21</f>
        <v>0</v>
      </c>
      <c r="R28" s="5">
        <f>R$43*'[3]Shares Cameras and Games'!N21</f>
        <v>0</v>
      </c>
      <c r="S28" s="5">
        <f>S$43*'[3]Shares Cameras and Games'!O21</f>
        <v>0</v>
      </c>
      <c r="T28" s="5">
        <f>T$43*'[3]Shares Cameras and Games'!P21</f>
        <v>0</v>
      </c>
      <c r="U28" s="5">
        <f>U$43*'[3]Shares Cameras and Games'!Q21</f>
        <v>0</v>
      </c>
      <c r="V28" s="5">
        <f>V$43*'[3]Shares Cameras and Games'!R21</f>
        <v>0</v>
      </c>
      <c r="W28" s="5">
        <f>W$43*'[3]Shares Cameras and Games'!S21</f>
        <v>0</v>
      </c>
      <c r="X28" s="5">
        <f>X$43*'[3]Shares Cameras and Games'!T21</f>
        <v>0</v>
      </c>
      <c r="Y28" s="5">
        <f>Y$43*'[3]Shares Cameras and Games'!U21</f>
        <v>0</v>
      </c>
      <c r="Z28" s="5">
        <f>Z$43*'[3]Shares Cameras and Games'!V21</f>
        <v>0</v>
      </c>
      <c r="AA28" s="5">
        <f>AA$43*'[3]Shares Cameras and Games'!W21</f>
        <v>0</v>
      </c>
      <c r="AB28" s="5">
        <f>AB$43*'[3]Shares Cameras and Games'!X21</f>
        <v>0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</row>
    <row r="29" spans="1:57" x14ac:dyDescent="0.35">
      <c r="A29" t="s">
        <v>14</v>
      </c>
      <c r="C29" s="41" t="s">
        <v>78</v>
      </c>
      <c r="D29" s="4" t="s">
        <v>15</v>
      </c>
      <c r="E29" s="44" t="s">
        <v>16</v>
      </c>
      <c r="F29" s="1" t="s">
        <v>34</v>
      </c>
      <c r="G29" s="5">
        <f>G$43*'[3]Shares Cameras and Games'!C22</f>
        <v>0</v>
      </c>
      <c r="H29" s="5">
        <f>H$43*'[3]Shares Cameras and Games'!D22</f>
        <v>0</v>
      </c>
      <c r="I29" s="5">
        <f>I$43*'[3]Shares Cameras and Games'!E22</f>
        <v>0</v>
      </c>
      <c r="J29" s="5">
        <f>J$43*'[3]Shares Cameras and Games'!F22</f>
        <v>0</v>
      </c>
      <c r="K29" s="5">
        <f>K$43*'[3]Shares Cameras and Games'!G22</f>
        <v>0</v>
      </c>
      <c r="L29" s="5">
        <f>L$43*'[3]Shares Cameras and Games'!H22</f>
        <v>0</v>
      </c>
      <c r="M29" s="5">
        <f>M$43*'[3]Shares Cameras and Games'!I22</f>
        <v>0</v>
      </c>
      <c r="N29" s="5">
        <f>N$43*'[3]Shares Cameras and Games'!J22</f>
        <v>0</v>
      </c>
      <c r="O29" s="5">
        <f>O$43*'[3]Shares Cameras and Games'!K22</f>
        <v>0</v>
      </c>
      <c r="P29" s="5">
        <f>P$43*'[3]Shares Cameras and Games'!L22</f>
        <v>0</v>
      </c>
      <c r="Q29" s="5">
        <f>Q$43*'[3]Shares Cameras and Games'!M22</f>
        <v>0</v>
      </c>
      <c r="R29" s="5">
        <f>R$43*'[3]Shares Cameras and Games'!N22</f>
        <v>0</v>
      </c>
      <c r="S29" s="5">
        <f>S$43*'[3]Shares Cameras and Games'!O22</f>
        <v>0</v>
      </c>
      <c r="T29" s="5">
        <f>T$43*'[3]Shares Cameras and Games'!P22</f>
        <v>0</v>
      </c>
      <c r="U29" s="5">
        <f>U$43*'[3]Shares Cameras and Games'!Q22</f>
        <v>0</v>
      </c>
      <c r="V29" s="5">
        <f>V$43*'[3]Shares Cameras and Games'!R22</f>
        <v>0</v>
      </c>
      <c r="W29" s="5">
        <f>W$43*'[3]Shares Cameras and Games'!S22</f>
        <v>0</v>
      </c>
      <c r="X29" s="5">
        <f>X$43*'[3]Shares Cameras and Games'!T22</f>
        <v>0</v>
      </c>
      <c r="Y29" s="5">
        <f>Y$43*'[3]Shares Cameras and Games'!U22</f>
        <v>0</v>
      </c>
      <c r="Z29" s="5">
        <f>Z$43*'[3]Shares Cameras and Games'!V22</f>
        <v>0</v>
      </c>
      <c r="AA29" s="5">
        <f>AA$43*'[3]Shares Cameras and Games'!W22</f>
        <v>0</v>
      </c>
      <c r="AB29" s="5">
        <f>AB$43*'[3]Shares Cameras and Games'!X22</f>
        <v>0</v>
      </c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0" spans="1:57" x14ac:dyDescent="0.35">
      <c r="A30" t="s">
        <v>14</v>
      </c>
      <c r="C30" s="41" t="s">
        <v>78</v>
      </c>
      <c r="D30" s="4" t="s">
        <v>15</v>
      </c>
      <c r="E30" s="44" t="s">
        <v>16</v>
      </c>
      <c r="F30" s="1" t="s">
        <v>35</v>
      </c>
      <c r="G30" s="5">
        <f>G$43*'[3]Shares Cameras and Games'!C23</f>
        <v>0</v>
      </c>
      <c r="H30" s="5">
        <f>H$43*'[3]Shares Cameras and Games'!D23</f>
        <v>0</v>
      </c>
      <c r="I30" s="5">
        <f>I$43*'[3]Shares Cameras and Games'!E23</f>
        <v>0</v>
      </c>
      <c r="J30" s="5">
        <f>J$43*'[3]Shares Cameras and Games'!F23</f>
        <v>0</v>
      </c>
      <c r="K30" s="5">
        <f>K$43*'[3]Shares Cameras and Games'!G23</f>
        <v>0</v>
      </c>
      <c r="L30" s="5">
        <f>L$43*'[3]Shares Cameras and Games'!H23</f>
        <v>0</v>
      </c>
      <c r="M30" s="5">
        <f>M$43*'[3]Shares Cameras and Games'!I23</f>
        <v>0</v>
      </c>
      <c r="N30" s="5">
        <f>N$43*'[3]Shares Cameras and Games'!J23</f>
        <v>0</v>
      </c>
      <c r="O30" s="5">
        <f>O$43*'[3]Shares Cameras and Games'!K23</f>
        <v>0</v>
      </c>
      <c r="P30" s="5">
        <f>P$43*'[3]Shares Cameras and Games'!L23</f>
        <v>0</v>
      </c>
      <c r="Q30" s="5">
        <f>Q$43*'[3]Shares Cameras and Games'!M23</f>
        <v>0</v>
      </c>
      <c r="R30" s="5">
        <f>R$43*'[3]Shares Cameras and Games'!N23</f>
        <v>0</v>
      </c>
      <c r="S30" s="5">
        <f>S$43*'[3]Shares Cameras and Games'!O23</f>
        <v>0</v>
      </c>
      <c r="T30" s="5">
        <f>T$43*'[3]Shares Cameras and Games'!P23</f>
        <v>0</v>
      </c>
      <c r="U30" s="5">
        <f>U$43*'[3]Shares Cameras and Games'!Q23</f>
        <v>0</v>
      </c>
      <c r="V30" s="5">
        <f>V$43*'[3]Shares Cameras and Games'!R23</f>
        <v>0</v>
      </c>
      <c r="W30" s="5">
        <f>W$43*'[3]Shares Cameras and Games'!S23</f>
        <v>0</v>
      </c>
      <c r="X30" s="5">
        <f>X$43*'[3]Shares Cameras and Games'!T23</f>
        <v>0</v>
      </c>
      <c r="Y30" s="5">
        <f>Y$43*'[3]Shares Cameras and Games'!U23</f>
        <v>0</v>
      </c>
      <c r="Z30" s="5">
        <f>Z$43*'[3]Shares Cameras and Games'!V23</f>
        <v>0</v>
      </c>
      <c r="AA30" s="5">
        <f>AA$43*'[3]Shares Cameras and Games'!W23</f>
        <v>0</v>
      </c>
      <c r="AB30" s="5">
        <f>AB$43*'[3]Shares Cameras and Games'!X23</f>
        <v>0</v>
      </c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</row>
    <row r="31" spans="1:57" x14ac:dyDescent="0.35">
      <c r="A31" t="s">
        <v>14</v>
      </c>
      <c r="C31" s="41" t="s">
        <v>78</v>
      </c>
      <c r="D31" s="4" t="s">
        <v>15</v>
      </c>
      <c r="E31" s="44" t="s">
        <v>16</v>
      </c>
      <c r="F31" s="1" t="s">
        <v>36</v>
      </c>
      <c r="G31" s="5">
        <f>G$43*'[3]Shares Cameras and Games'!C24</f>
        <v>0</v>
      </c>
      <c r="H31" s="5">
        <f>H$43*'[3]Shares Cameras and Games'!D24</f>
        <v>0</v>
      </c>
      <c r="I31" s="5">
        <f>I$43*'[3]Shares Cameras and Games'!E24</f>
        <v>0</v>
      </c>
      <c r="J31" s="5">
        <f>J$43*'[3]Shares Cameras and Games'!F24</f>
        <v>0</v>
      </c>
      <c r="K31" s="5">
        <f>K$43*'[3]Shares Cameras and Games'!G24</f>
        <v>0</v>
      </c>
      <c r="L31" s="5">
        <f>L$43*'[3]Shares Cameras and Games'!H24</f>
        <v>0</v>
      </c>
      <c r="M31" s="5">
        <f>M$43*'[3]Shares Cameras and Games'!I24</f>
        <v>0</v>
      </c>
      <c r="N31" s="5">
        <f>N$43*'[3]Shares Cameras and Games'!J24</f>
        <v>0</v>
      </c>
      <c r="O31" s="5">
        <f>O$43*'[3]Shares Cameras and Games'!K24</f>
        <v>0</v>
      </c>
      <c r="P31" s="5">
        <f>P$43*'[3]Shares Cameras and Games'!L24</f>
        <v>0</v>
      </c>
      <c r="Q31" s="5">
        <f>Q$43*'[3]Shares Cameras and Games'!M24</f>
        <v>0</v>
      </c>
      <c r="R31" s="5">
        <f>R$43*'[3]Shares Cameras and Games'!N24</f>
        <v>0</v>
      </c>
      <c r="S31" s="5">
        <f>S$43*'[3]Shares Cameras and Games'!O24</f>
        <v>0</v>
      </c>
      <c r="T31" s="5">
        <f>T$43*'[3]Shares Cameras and Games'!P24</f>
        <v>0</v>
      </c>
      <c r="U31" s="5">
        <f>U$43*'[3]Shares Cameras and Games'!Q24</f>
        <v>0</v>
      </c>
      <c r="V31" s="5">
        <f>V$43*'[3]Shares Cameras and Games'!R24</f>
        <v>0</v>
      </c>
      <c r="W31" s="5">
        <f>W$43*'[3]Shares Cameras and Games'!S24</f>
        <v>0</v>
      </c>
      <c r="X31" s="5">
        <f>X$43*'[3]Shares Cameras and Games'!T24</f>
        <v>0</v>
      </c>
      <c r="Y31" s="5">
        <f>Y$43*'[3]Shares Cameras and Games'!U24</f>
        <v>0</v>
      </c>
      <c r="Z31" s="5">
        <f>Z$43*'[3]Shares Cameras and Games'!V24</f>
        <v>0</v>
      </c>
      <c r="AA31" s="5">
        <f>AA$43*'[3]Shares Cameras and Games'!W24</f>
        <v>0</v>
      </c>
      <c r="AB31" s="5">
        <f>AB$43*'[3]Shares Cameras and Games'!X24</f>
        <v>0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</row>
    <row r="32" spans="1:57" x14ac:dyDescent="0.35">
      <c r="A32" t="s">
        <v>14</v>
      </c>
      <c r="C32" s="41" t="s">
        <v>78</v>
      </c>
      <c r="D32" s="4" t="s">
        <v>15</v>
      </c>
      <c r="E32" s="44" t="s">
        <v>16</v>
      </c>
      <c r="F32" s="1" t="s">
        <v>37</v>
      </c>
      <c r="G32" s="5">
        <f>G$43*'[3]Shares Cameras and Games'!C25</f>
        <v>0</v>
      </c>
      <c r="H32" s="5">
        <f>H$43*'[3]Shares Cameras and Games'!D25</f>
        <v>0</v>
      </c>
      <c r="I32" s="5">
        <f>I$43*'[3]Shares Cameras and Games'!E25</f>
        <v>0</v>
      </c>
      <c r="J32" s="5">
        <f>J$43*'[3]Shares Cameras and Games'!F25</f>
        <v>0</v>
      </c>
      <c r="K32" s="5">
        <f>K$43*'[3]Shares Cameras and Games'!G25</f>
        <v>0</v>
      </c>
      <c r="L32" s="5">
        <f>L$43*'[3]Shares Cameras and Games'!H25</f>
        <v>0</v>
      </c>
      <c r="M32" s="5">
        <f>M$43*'[3]Shares Cameras and Games'!I25</f>
        <v>0</v>
      </c>
      <c r="N32" s="5">
        <f>N$43*'[3]Shares Cameras and Games'!J25</f>
        <v>0</v>
      </c>
      <c r="O32" s="5">
        <f>O$43*'[3]Shares Cameras and Games'!K25</f>
        <v>0</v>
      </c>
      <c r="P32" s="5">
        <f>P$43*'[3]Shares Cameras and Games'!L25</f>
        <v>0</v>
      </c>
      <c r="Q32" s="5">
        <f>Q$43*'[3]Shares Cameras and Games'!M25</f>
        <v>0</v>
      </c>
      <c r="R32" s="5">
        <f>R$43*'[3]Shares Cameras and Games'!N25</f>
        <v>0</v>
      </c>
      <c r="S32" s="5">
        <f>S$43*'[3]Shares Cameras and Games'!O25</f>
        <v>0</v>
      </c>
      <c r="T32" s="5">
        <f>T$43*'[3]Shares Cameras and Games'!P25</f>
        <v>0</v>
      </c>
      <c r="U32" s="5">
        <f>U$43*'[3]Shares Cameras and Games'!Q25</f>
        <v>0</v>
      </c>
      <c r="V32" s="5">
        <f>V$43*'[3]Shares Cameras and Games'!R25</f>
        <v>0</v>
      </c>
      <c r="W32" s="5">
        <f>W$43*'[3]Shares Cameras and Games'!S25</f>
        <v>0</v>
      </c>
      <c r="X32" s="5">
        <f>X$43*'[3]Shares Cameras and Games'!T25</f>
        <v>0</v>
      </c>
      <c r="Y32" s="5">
        <f>Y$43*'[3]Shares Cameras and Games'!U25</f>
        <v>0</v>
      </c>
      <c r="Z32" s="5">
        <f>Z$43*'[3]Shares Cameras and Games'!V25</f>
        <v>0</v>
      </c>
      <c r="AA32" s="5">
        <f>AA$43*'[3]Shares Cameras and Games'!W25</f>
        <v>0</v>
      </c>
      <c r="AB32" s="5">
        <f>AB$43*'[3]Shares Cameras and Games'!X25</f>
        <v>0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</row>
    <row r="33" spans="1:57" x14ac:dyDescent="0.35">
      <c r="A33" t="s">
        <v>14</v>
      </c>
      <c r="C33" s="41" t="s">
        <v>78</v>
      </c>
      <c r="D33" s="4" t="s">
        <v>15</v>
      </c>
      <c r="E33" s="44" t="s">
        <v>16</v>
      </c>
      <c r="F33" s="1" t="s">
        <v>38</v>
      </c>
      <c r="G33" s="5">
        <f>G$43*'[3]Shares Cameras and Games'!C26</f>
        <v>0</v>
      </c>
      <c r="H33" s="5">
        <f>H$43*'[3]Shares Cameras and Games'!D26</f>
        <v>0</v>
      </c>
      <c r="I33" s="5">
        <f>I$43*'[3]Shares Cameras and Games'!E26</f>
        <v>0</v>
      </c>
      <c r="J33" s="5">
        <f>J$43*'[3]Shares Cameras and Games'!F26</f>
        <v>0</v>
      </c>
      <c r="K33" s="5">
        <f>K$43*'[3]Shares Cameras and Games'!G26</f>
        <v>0</v>
      </c>
      <c r="L33" s="5">
        <f>L$43*'[3]Shares Cameras and Games'!H26</f>
        <v>0</v>
      </c>
      <c r="M33" s="5">
        <f>M$43*'[3]Shares Cameras and Games'!I26</f>
        <v>0</v>
      </c>
      <c r="N33" s="5">
        <f>N$43*'[3]Shares Cameras and Games'!J26</f>
        <v>0</v>
      </c>
      <c r="O33" s="5">
        <f>O$43*'[3]Shares Cameras and Games'!K26</f>
        <v>0</v>
      </c>
      <c r="P33" s="5">
        <f>P$43*'[3]Shares Cameras and Games'!L26</f>
        <v>0</v>
      </c>
      <c r="Q33" s="5">
        <f>Q$43*'[3]Shares Cameras and Games'!M26</f>
        <v>0</v>
      </c>
      <c r="R33" s="5">
        <f>R$43*'[3]Shares Cameras and Games'!N26</f>
        <v>0</v>
      </c>
      <c r="S33" s="5">
        <f>S$43*'[3]Shares Cameras and Games'!O26</f>
        <v>0</v>
      </c>
      <c r="T33" s="5">
        <f>T$43*'[3]Shares Cameras and Games'!P26</f>
        <v>0</v>
      </c>
      <c r="U33" s="5">
        <f>U$43*'[3]Shares Cameras and Games'!Q26</f>
        <v>0</v>
      </c>
      <c r="V33" s="5">
        <f>V$43*'[3]Shares Cameras and Games'!R26</f>
        <v>0</v>
      </c>
      <c r="W33" s="5">
        <f>W$43*'[3]Shares Cameras and Games'!S26</f>
        <v>0</v>
      </c>
      <c r="X33" s="5">
        <f>X$43*'[3]Shares Cameras and Games'!T26</f>
        <v>0</v>
      </c>
      <c r="Y33" s="5">
        <f>Y$43*'[3]Shares Cameras and Games'!U26</f>
        <v>0</v>
      </c>
      <c r="Z33" s="5">
        <f>Z$43*'[3]Shares Cameras and Games'!V26</f>
        <v>0</v>
      </c>
      <c r="AA33" s="5">
        <f>AA$43*'[3]Shares Cameras and Games'!W26</f>
        <v>0</v>
      </c>
      <c r="AB33" s="5">
        <f>AB$43*'[3]Shares Cameras and Games'!X26</f>
        <v>0</v>
      </c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</row>
    <row r="34" spans="1:57" x14ac:dyDescent="0.35">
      <c r="A34" t="s">
        <v>14</v>
      </c>
      <c r="C34" s="41" t="s">
        <v>78</v>
      </c>
      <c r="D34" s="4" t="s">
        <v>15</v>
      </c>
      <c r="E34" s="44" t="s">
        <v>16</v>
      </c>
      <c r="F34" s="1" t="s">
        <v>39</v>
      </c>
      <c r="G34" s="5">
        <f>G$43*'[3]Shares Cameras and Games'!C27</f>
        <v>0</v>
      </c>
      <c r="H34" s="5">
        <f>H$43*'[3]Shares Cameras and Games'!D27</f>
        <v>0</v>
      </c>
      <c r="I34" s="5">
        <f>I$43*'[3]Shares Cameras and Games'!E27</f>
        <v>0</v>
      </c>
      <c r="J34" s="5">
        <f>J$43*'[3]Shares Cameras and Games'!F27</f>
        <v>0</v>
      </c>
      <c r="K34" s="5">
        <f>K$43*'[3]Shares Cameras and Games'!G27</f>
        <v>0</v>
      </c>
      <c r="L34" s="5">
        <f>L$43*'[3]Shares Cameras and Games'!H27</f>
        <v>0</v>
      </c>
      <c r="M34" s="5">
        <f>M$43*'[3]Shares Cameras and Games'!I27</f>
        <v>0</v>
      </c>
      <c r="N34" s="5">
        <f>N$43*'[3]Shares Cameras and Games'!J27</f>
        <v>0</v>
      </c>
      <c r="O34" s="5">
        <f>O$43*'[3]Shares Cameras and Games'!K27</f>
        <v>0</v>
      </c>
      <c r="P34" s="5">
        <f>P$43*'[3]Shares Cameras and Games'!L27</f>
        <v>0</v>
      </c>
      <c r="Q34" s="5">
        <f>Q$43*'[3]Shares Cameras and Games'!M27</f>
        <v>0</v>
      </c>
      <c r="R34" s="5">
        <f>R$43*'[3]Shares Cameras and Games'!N27</f>
        <v>0</v>
      </c>
      <c r="S34" s="5">
        <f>S$43*'[3]Shares Cameras and Games'!O27</f>
        <v>0</v>
      </c>
      <c r="T34" s="5">
        <f>T$43*'[3]Shares Cameras and Games'!P27</f>
        <v>0</v>
      </c>
      <c r="U34" s="5">
        <f>U$43*'[3]Shares Cameras and Games'!Q27</f>
        <v>0</v>
      </c>
      <c r="V34" s="5">
        <f>V$43*'[3]Shares Cameras and Games'!R27</f>
        <v>0</v>
      </c>
      <c r="W34" s="5">
        <f>W$43*'[3]Shares Cameras and Games'!S27</f>
        <v>0</v>
      </c>
      <c r="X34" s="5">
        <f>X$43*'[3]Shares Cameras and Games'!T27</f>
        <v>0</v>
      </c>
      <c r="Y34" s="5">
        <f>Y$43*'[3]Shares Cameras and Games'!U27</f>
        <v>0</v>
      </c>
      <c r="Z34" s="5">
        <f>Z$43*'[3]Shares Cameras and Games'!V27</f>
        <v>0</v>
      </c>
      <c r="AA34" s="5">
        <f>AA$43*'[3]Shares Cameras and Games'!W27</f>
        <v>0</v>
      </c>
      <c r="AB34" s="5">
        <f>AB$43*'[3]Shares Cameras and Games'!X27</f>
        <v>0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</row>
    <row r="35" spans="1:57" x14ac:dyDescent="0.35">
      <c r="A35" t="s">
        <v>14</v>
      </c>
      <c r="C35" s="41" t="s">
        <v>78</v>
      </c>
      <c r="D35" s="4" t="s">
        <v>15</v>
      </c>
      <c r="E35" s="44" t="s">
        <v>16</v>
      </c>
      <c r="F35" s="1" t="s">
        <v>40</v>
      </c>
      <c r="G35" s="5">
        <f>G$43*'[3]Shares Cameras and Games'!C28</f>
        <v>0</v>
      </c>
      <c r="H35" s="5">
        <f>H$43*'[3]Shares Cameras and Games'!D28</f>
        <v>0</v>
      </c>
      <c r="I35" s="5">
        <f>I$43*'[3]Shares Cameras and Games'!E28</f>
        <v>0</v>
      </c>
      <c r="J35" s="5">
        <f>J$43*'[3]Shares Cameras and Games'!F28</f>
        <v>0</v>
      </c>
      <c r="K35" s="5">
        <f>K$43*'[3]Shares Cameras and Games'!G28</f>
        <v>0</v>
      </c>
      <c r="L35" s="5">
        <f>L$43*'[3]Shares Cameras and Games'!H28</f>
        <v>0</v>
      </c>
      <c r="M35" s="5">
        <f>M$43*'[3]Shares Cameras and Games'!I28</f>
        <v>0</v>
      </c>
      <c r="N35" s="5">
        <f>N$43*'[3]Shares Cameras and Games'!J28</f>
        <v>0</v>
      </c>
      <c r="O35" s="5">
        <f>O$43*'[3]Shares Cameras and Games'!K28</f>
        <v>0</v>
      </c>
      <c r="P35" s="5">
        <f>P$43*'[3]Shares Cameras and Games'!L28</f>
        <v>0</v>
      </c>
      <c r="Q35" s="5">
        <f>Q$43*'[3]Shares Cameras and Games'!M28</f>
        <v>0</v>
      </c>
      <c r="R35" s="5">
        <f>R$43*'[3]Shares Cameras and Games'!N28</f>
        <v>0</v>
      </c>
      <c r="S35" s="5">
        <f>S$43*'[3]Shares Cameras and Games'!O28</f>
        <v>0</v>
      </c>
      <c r="T35" s="5">
        <f>T$43*'[3]Shares Cameras and Games'!P28</f>
        <v>0</v>
      </c>
      <c r="U35" s="5">
        <f>U$43*'[3]Shares Cameras and Games'!Q28</f>
        <v>0</v>
      </c>
      <c r="V35" s="5">
        <f>V$43*'[3]Shares Cameras and Games'!R28</f>
        <v>0</v>
      </c>
      <c r="W35" s="5">
        <f>W$43*'[3]Shares Cameras and Games'!S28</f>
        <v>0</v>
      </c>
      <c r="X35" s="5">
        <f>X$43*'[3]Shares Cameras and Games'!T28</f>
        <v>0</v>
      </c>
      <c r="Y35" s="5">
        <f>Y$43*'[3]Shares Cameras and Games'!U28</f>
        <v>0</v>
      </c>
      <c r="Z35" s="5">
        <f>Z$43*'[3]Shares Cameras and Games'!V28</f>
        <v>0</v>
      </c>
      <c r="AA35" s="5">
        <f>AA$43*'[3]Shares Cameras and Games'!W28</f>
        <v>0</v>
      </c>
      <c r="AB35" s="5">
        <f>AB$43*'[3]Shares Cameras and Games'!X28</f>
        <v>0</v>
      </c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1:57" x14ac:dyDescent="0.35">
      <c r="A36" t="s">
        <v>14</v>
      </c>
      <c r="C36" s="41" t="s">
        <v>78</v>
      </c>
      <c r="D36" s="4" t="s">
        <v>15</v>
      </c>
      <c r="E36" s="44" t="s">
        <v>16</v>
      </c>
      <c r="F36" s="1" t="s">
        <v>41</v>
      </c>
      <c r="G36" s="5">
        <f>G$43*'[3]Shares Cameras and Games'!C29</f>
        <v>0</v>
      </c>
      <c r="H36" s="5">
        <f>H$43*'[3]Shares Cameras and Games'!D29</f>
        <v>0</v>
      </c>
      <c r="I36" s="5">
        <f>I$43*'[3]Shares Cameras and Games'!E29</f>
        <v>0</v>
      </c>
      <c r="J36" s="5">
        <f>J$43*'[3]Shares Cameras and Games'!F29</f>
        <v>0</v>
      </c>
      <c r="K36" s="5">
        <f>K$43*'[3]Shares Cameras and Games'!G29</f>
        <v>0</v>
      </c>
      <c r="L36" s="5">
        <f>L$43*'[3]Shares Cameras and Games'!H29</f>
        <v>0</v>
      </c>
      <c r="M36" s="5">
        <f>M$43*'[3]Shares Cameras and Games'!I29</f>
        <v>0</v>
      </c>
      <c r="N36" s="5">
        <f>N$43*'[3]Shares Cameras and Games'!J29</f>
        <v>0</v>
      </c>
      <c r="O36" s="5">
        <f>O$43*'[3]Shares Cameras and Games'!K29</f>
        <v>0</v>
      </c>
      <c r="P36" s="5">
        <f>P$43*'[3]Shares Cameras and Games'!L29</f>
        <v>0</v>
      </c>
      <c r="Q36" s="5">
        <f>Q$43*'[3]Shares Cameras and Games'!M29</f>
        <v>0</v>
      </c>
      <c r="R36" s="5">
        <f>R$43*'[3]Shares Cameras and Games'!N29</f>
        <v>0</v>
      </c>
      <c r="S36" s="5">
        <f>S$43*'[3]Shares Cameras and Games'!O29</f>
        <v>0</v>
      </c>
      <c r="T36" s="5">
        <f>T$43*'[3]Shares Cameras and Games'!P29</f>
        <v>0</v>
      </c>
      <c r="U36" s="5">
        <f>U$43*'[3]Shares Cameras and Games'!Q29</f>
        <v>0</v>
      </c>
      <c r="V36" s="5">
        <f>V$43*'[3]Shares Cameras and Games'!R29</f>
        <v>0</v>
      </c>
      <c r="W36" s="5">
        <f>W$43*'[3]Shares Cameras and Games'!S29</f>
        <v>0</v>
      </c>
      <c r="X36" s="5">
        <f>X$43*'[3]Shares Cameras and Games'!T29</f>
        <v>0</v>
      </c>
      <c r="Y36" s="5">
        <f>Y$43*'[3]Shares Cameras and Games'!U29</f>
        <v>0</v>
      </c>
      <c r="Z36" s="5">
        <f>Z$43*'[3]Shares Cameras and Games'!V29</f>
        <v>0</v>
      </c>
      <c r="AA36" s="5">
        <f>AA$43*'[3]Shares Cameras and Games'!W29</f>
        <v>0</v>
      </c>
      <c r="AB36" s="5">
        <f>AB$43*'[3]Shares Cameras and Games'!X29</f>
        <v>0</v>
      </c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</row>
    <row r="37" spans="1:57" x14ac:dyDescent="0.35">
      <c r="A37" t="s">
        <v>14</v>
      </c>
      <c r="C37" s="41" t="s">
        <v>78</v>
      </c>
      <c r="D37" s="4" t="s">
        <v>15</v>
      </c>
      <c r="E37" s="44" t="s">
        <v>16</v>
      </c>
      <c r="F37" s="1" t="s">
        <v>42</v>
      </c>
      <c r="G37" s="5">
        <f>G$43*'[3]Shares Cameras and Games'!C30</f>
        <v>0</v>
      </c>
      <c r="H37" s="5">
        <f>H$43*'[3]Shares Cameras and Games'!D30</f>
        <v>0</v>
      </c>
      <c r="I37" s="5">
        <f>I$43*'[3]Shares Cameras and Games'!E30</f>
        <v>0</v>
      </c>
      <c r="J37" s="5">
        <f>J$43*'[3]Shares Cameras and Games'!F30</f>
        <v>0</v>
      </c>
      <c r="K37" s="5">
        <f>K$43*'[3]Shares Cameras and Games'!G30</f>
        <v>0</v>
      </c>
      <c r="L37" s="5">
        <f>L$43*'[3]Shares Cameras and Games'!H30</f>
        <v>0</v>
      </c>
      <c r="M37" s="5">
        <f>M$43*'[3]Shares Cameras and Games'!I30</f>
        <v>0</v>
      </c>
      <c r="N37" s="5">
        <f>N$43*'[3]Shares Cameras and Games'!J30</f>
        <v>0</v>
      </c>
      <c r="O37" s="5">
        <f>O$43*'[3]Shares Cameras and Games'!K30</f>
        <v>0</v>
      </c>
      <c r="P37" s="5">
        <f>P$43*'[3]Shares Cameras and Games'!L30</f>
        <v>0</v>
      </c>
      <c r="Q37" s="5">
        <f>Q$43*'[3]Shares Cameras and Games'!M30</f>
        <v>0</v>
      </c>
      <c r="R37" s="5">
        <f>R$43*'[3]Shares Cameras and Games'!N30</f>
        <v>0</v>
      </c>
      <c r="S37" s="5">
        <f>S$43*'[3]Shares Cameras and Games'!O30</f>
        <v>0</v>
      </c>
      <c r="T37" s="5">
        <f>T$43*'[3]Shares Cameras and Games'!P30</f>
        <v>0</v>
      </c>
      <c r="U37" s="5">
        <f>U$43*'[3]Shares Cameras and Games'!Q30</f>
        <v>0</v>
      </c>
      <c r="V37" s="5">
        <f>V$43*'[3]Shares Cameras and Games'!R30</f>
        <v>0</v>
      </c>
      <c r="W37" s="5">
        <f>W$43*'[3]Shares Cameras and Games'!S30</f>
        <v>0</v>
      </c>
      <c r="X37" s="5">
        <f>X$43*'[3]Shares Cameras and Games'!T30</f>
        <v>0</v>
      </c>
      <c r="Y37" s="5">
        <f>Y$43*'[3]Shares Cameras and Games'!U30</f>
        <v>0</v>
      </c>
      <c r="Z37" s="5">
        <f>Z$43*'[3]Shares Cameras and Games'!V30</f>
        <v>0</v>
      </c>
      <c r="AA37" s="5">
        <f>AA$43*'[3]Shares Cameras and Games'!W30</f>
        <v>0</v>
      </c>
      <c r="AB37" s="5">
        <f>AB$43*'[3]Shares Cameras and Games'!X30</f>
        <v>0</v>
      </c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</row>
    <row r="38" spans="1:57" x14ac:dyDescent="0.35">
      <c r="A38" t="s">
        <v>14</v>
      </c>
      <c r="C38" s="41" t="s">
        <v>78</v>
      </c>
      <c r="D38" s="4" t="s">
        <v>15</v>
      </c>
      <c r="E38" s="44" t="s">
        <v>16</v>
      </c>
      <c r="F38" s="1" t="s">
        <v>43</v>
      </c>
      <c r="G38" s="5">
        <f>G$43*'[3]Shares Cameras and Games'!C31</f>
        <v>0</v>
      </c>
      <c r="H38" s="5">
        <f>H$43*'[3]Shares Cameras and Games'!D31</f>
        <v>0</v>
      </c>
      <c r="I38" s="5">
        <f>I$43*'[3]Shares Cameras and Games'!E31</f>
        <v>0</v>
      </c>
      <c r="J38" s="5">
        <f>J$43*'[3]Shares Cameras and Games'!F31</f>
        <v>0</v>
      </c>
      <c r="K38" s="5">
        <f>K$43*'[3]Shares Cameras and Games'!G31</f>
        <v>0</v>
      </c>
      <c r="L38" s="5">
        <f>L$43*'[3]Shares Cameras and Games'!H31</f>
        <v>0</v>
      </c>
      <c r="M38" s="5">
        <f>M$43*'[3]Shares Cameras and Games'!I31</f>
        <v>0</v>
      </c>
      <c r="N38" s="5">
        <f>N$43*'[3]Shares Cameras and Games'!J31</f>
        <v>0</v>
      </c>
      <c r="O38" s="5">
        <f>O$43*'[3]Shares Cameras and Games'!K31</f>
        <v>0</v>
      </c>
      <c r="P38" s="5">
        <f>P$43*'[3]Shares Cameras and Games'!L31</f>
        <v>0</v>
      </c>
      <c r="Q38" s="5">
        <f>Q$43*'[3]Shares Cameras and Games'!M31</f>
        <v>0</v>
      </c>
      <c r="R38" s="5">
        <f>R$43*'[3]Shares Cameras and Games'!N31</f>
        <v>0</v>
      </c>
      <c r="S38" s="5">
        <f>S$43*'[3]Shares Cameras and Games'!O31</f>
        <v>0</v>
      </c>
      <c r="T38" s="5">
        <f>T$43*'[3]Shares Cameras and Games'!P31</f>
        <v>0</v>
      </c>
      <c r="U38" s="5">
        <f>U$43*'[3]Shares Cameras and Games'!Q31</f>
        <v>0</v>
      </c>
      <c r="V38" s="5">
        <f>V$43*'[3]Shares Cameras and Games'!R31</f>
        <v>0</v>
      </c>
      <c r="W38" s="5">
        <f>W$43*'[3]Shares Cameras and Games'!S31</f>
        <v>0</v>
      </c>
      <c r="X38" s="5">
        <f>X$43*'[3]Shares Cameras and Games'!T31</f>
        <v>0</v>
      </c>
      <c r="Y38" s="5">
        <f>Y$43*'[3]Shares Cameras and Games'!U31</f>
        <v>0</v>
      </c>
      <c r="Z38" s="5">
        <f>Z$43*'[3]Shares Cameras and Games'!V31</f>
        <v>0</v>
      </c>
      <c r="AA38" s="5">
        <f>AA$43*'[3]Shares Cameras and Games'!W31</f>
        <v>0</v>
      </c>
      <c r="AB38" s="5">
        <f>AB$43*'[3]Shares Cameras and Games'!X31</f>
        <v>0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</row>
    <row r="39" spans="1:57" x14ac:dyDescent="0.35">
      <c r="A39" t="s">
        <v>14</v>
      </c>
      <c r="C39" s="41" t="s">
        <v>78</v>
      </c>
      <c r="D39" s="4" t="s">
        <v>15</v>
      </c>
      <c r="E39" s="44" t="s">
        <v>16</v>
      </c>
      <c r="F39" s="1" t="s">
        <v>44</v>
      </c>
      <c r="G39" s="5">
        <f>G$43*'[3]Shares Cameras and Games'!C32</f>
        <v>0</v>
      </c>
      <c r="H39" s="5">
        <f>H$43*'[3]Shares Cameras and Games'!D32</f>
        <v>0</v>
      </c>
      <c r="I39" s="5">
        <f>I$43*'[3]Shares Cameras and Games'!E32</f>
        <v>0</v>
      </c>
      <c r="J39" s="5">
        <f>J$43*'[3]Shares Cameras and Games'!F32</f>
        <v>0</v>
      </c>
      <c r="K39" s="5">
        <f>K$43*'[3]Shares Cameras and Games'!G32</f>
        <v>0</v>
      </c>
      <c r="L39" s="5">
        <f>L$43*'[3]Shares Cameras and Games'!H32</f>
        <v>0</v>
      </c>
      <c r="M39" s="5">
        <f>M$43*'[3]Shares Cameras and Games'!I32</f>
        <v>0</v>
      </c>
      <c r="N39" s="5">
        <f>N$43*'[3]Shares Cameras and Games'!J32</f>
        <v>0</v>
      </c>
      <c r="O39" s="5">
        <f>O$43*'[3]Shares Cameras and Games'!K32</f>
        <v>0</v>
      </c>
      <c r="P39" s="5">
        <f>P$43*'[3]Shares Cameras and Games'!L32</f>
        <v>0</v>
      </c>
      <c r="Q39" s="5">
        <f>Q$43*'[3]Shares Cameras and Games'!M32</f>
        <v>0</v>
      </c>
      <c r="R39" s="5">
        <f>R$43*'[3]Shares Cameras and Games'!N32</f>
        <v>0</v>
      </c>
      <c r="S39" s="5">
        <f>S$43*'[3]Shares Cameras and Games'!O32</f>
        <v>0</v>
      </c>
      <c r="T39" s="5">
        <f>T$43*'[3]Shares Cameras and Games'!P32</f>
        <v>0</v>
      </c>
      <c r="U39" s="5">
        <f>U$43*'[3]Shares Cameras and Games'!Q32</f>
        <v>0</v>
      </c>
      <c r="V39" s="5">
        <f>V$43*'[3]Shares Cameras and Games'!R32</f>
        <v>0</v>
      </c>
      <c r="W39" s="5">
        <f>W$43*'[3]Shares Cameras and Games'!S32</f>
        <v>0</v>
      </c>
      <c r="X39" s="5">
        <f>X$43*'[3]Shares Cameras and Games'!T32</f>
        <v>0</v>
      </c>
      <c r="Y39" s="5">
        <f>Y$43*'[3]Shares Cameras and Games'!U32</f>
        <v>0</v>
      </c>
      <c r="Z39" s="5">
        <f>Z$43*'[3]Shares Cameras and Games'!V32</f>
        <v>0</v>
      </c>
      <c r="AA39" s="5">
        <f>AA$43*'[3]Shares Cameras and Games'!W32</f>
        <v>0</v>
      </c>
      <c r="AB39" s="5">
        <f>AB$43*'[3]Shares Cameras and Games'!X32</f>
        <v>0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</row>
    <row r="40" spans="1:57" x14ac:dyDescent="0.35">
      <c r="A40" t="s">
        <v>14</v>
      </c>
      <c r="C40" s="41" t="s">
        <v>78</v>
      </c>
      <c r="D40" s="4" t="s">
        <v>15</v>
      </c>
      <c r="E40" s="44" t="s">
        <v>16</v>
      </c>
      <c r="F40" s="1" t="s">
        <v>45</v>
      </c>
      <c r="G40" s="5">
        <f>G$43*'[3]Shares Cameras and Games'!C33</f>
        <v>0</v>
      </c>
      <c r="H40" s="5">
        <f>H$43*'[3]Shares Cameras and Games'!D33</f>
        <v>0</v>
      </c>
      <c r="I40" s="5">
        <f>I$43*'[3]Shares Cameras and Games'!E33</f>
        <v>0</v>
      </c>
      <c r="J40" s="5">
        <f>J$43*'[3]Shares Cameras and Games'!F33</f>
        <v>0</v>
      </c>
      <c r="K40" s="5">
        <f>K$43*'[3]Shares Cameras and Games'!G33</f>
        <v>0</v>
      </c>
      <c r="L40" s="5">
        <f>L$43*'[3]Shares Cameras and Games'!H33</f>
        <v>0</v>
      </c>
      <c r="M40" s="5">
        <f>M$43*'[3]Shares Cameras and Games'!I33</f>
        <v>0</v>
      </c>
      <c r="N40" s="5">
        <f>N$43*'[3]Shares Cameras and Games'!J33</f>
        <v>0</v>
      </c>
      <c r="O40" s="5">
        <f>O$43*'[3]Shares Cameras and Games'!K33</f>
        <v>0</v>
      </c>
      <c r="P40" s="5">
        <f>P$43*'[3]Shares Cameras and Games'!L33</f>
        <v>0</v>
      </c>
      <c r="Q40" s="5">
        <f>Q$43*'[3]Shares Cameras and Games'!M33</f>
        <v>0</v>
      </c>
      <c r="R40" s="5">
        <f>R$43*'[3]Shares Cameras and Games'!N33</f>
        <v>0</v>
      </c>
      <c r="S40" s="5">
        <f>S$43*'[3]Shares Cameras and Games'!O33</f>
        <v>0</v>
      </c>
      <c r="T40" s="5">
        <f>T$43*'[3]Shares Cameras and Games'!P33</f>
        <v>0</v>
      </c>
      <c r="U40" s="5">
        <f>U$43*'[3]Shares Cameras and Games'!Q33</f>
        <v>0</v>
      </c>
      <c r="V40" s="5">
        <f>V$43*'[3]Shares Cameras and Games'!R33</f>
        <v>0</v>
      </c>
      <c r="W40" s="5">
        <f>W$43*'[3]Shares Cameras and Games'!S33</f>
        <v>0</v>
      </c>
      <c r="X40" s="5">
        <f>X$43*'[3]Shares Cameras and Games'!T33</f>
        <v>0</v>
      </c>
      <c r="Y40" s="5">
        <f>Y$43*'[3]Shares Cameras and Games'!U33</f>
        <v>0</v>
      </c>
      <c r="Z40" s="5">
        <f>Z$43*'[3]Shares Cameras and Games'!V33</f>
        <v>0</v>
      </c>
      <c r="AA40" s="5">
        <f>AA$43*'[3]Shares Cameras and Games'!W33</f>
        <v>0</v>
      </c>
      <c r="AB40" s="5">
        <f>AB$43*'[3]Shares Cameras and Games'!X33</f>
        <v>0</v>
      </c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</row>
    <row r="41" spans="1:57" x14ac:dyDescent="0.35">
      <c r="A41" t="s">
        <v>14</v>
      </c>
      <c r="C41" s="41" t="s">
        <v>78</v>
      </c>
      <c r="D41" s="4" t="s">
        <v>15</v>
      </c>
      <c r="E41" s="44" t="s">
        <v>16</v>
      </c>
      <c r="F41" s="1" t="s">
        <v>46</v>
      </c>
      <c r="G41" s="5">
        <f>G$43*'[3]Shares Cameras and Games'!C34</f>
        <v>0</v>
      </c>
      <c r="H41" s="5">
        <f>H$43*'[3]Shares Cameras and Games'!D34</f>
        <v>0</v>
      </c>
      <c r="I41" s="5">
        <f>I$43*'[3]Shares Cameras and Games'!E34</f>
        <v>0</v>
      </c>
      <c r="J41" s="5">
        <f>J$43*'[3]Shares Cameras and Games'!F34</f>
        <v>0</v>
      </c>
      <c r="K41" s="5">
        <f>K$43*'[3]Shares Cameras and Games'!G34</f>
        <v>0</v>
      </c>
      <c r="L41" s="5">
        <f>L$43*'[3]Shares Cameras and Games'!H34</f>
        <v>0</v>
      </c>
      <c r="M41" s="5">
        <f>M$43*'[3]Shares Cameras and Games'!I34</f>
        <v>0</v>
      </c>
      <c r="N41" s="5">
        <f>N$43*'[3]Shares Cameras and Games'!J34</f>
        <v>0</v>
      </c>
      <c r="O41" s="5">
        <f>O$43*'[3]Shares Cameras and Games'!K34</f>
        <v>0</v>
      </c>
      <c r="P41" s="5">
        <f>P$43*'[3]Shares Cameras and Games'!L34</f>
        <v>0</v>
      </c>
      <c r="Q41" s="5">
        <f>Q$43*'[3]Shares Cameras and Games'!M34</f>
        <v>0</v>
      </c>
      <c r="R41" s="5">
        <f>R$43*'[3]Shares Cameras and Games'!N34</f>
        <v>0</v>
      </c>
      <c r="S41" s="5">
        <f>S$43*'[3]Shares Cameras and Games'!O34</f>
        <v>0</v>
      </c>
      <c r="T41" s="5">
        <f>T$43*'[3]Shares Cameras and Games'!P34</f>
        <v>0</v>
      </c>
      <c r="U41" s="5">
        <f>U$43*'[3]Shares Cameras and Games'!Q34</f>
        <v>0</v>
      </c>
      <c r="V41" s="5">
        <f>V$43*'[3]Shares Cameras and Games'!R34</f>
        <v>0</v>
      </c>
      <c r="W41" s="5">
        <f>W$43*'[3]Shares Cameras and Games'!S34</f>
        <v>0</v>
      </c>
      <c r="X41" s="5">
        <f>X$43*'[3]Shares Cameras and Games'!T34</f>
        <v>0</v>
      </c>
      <c r="Y41" s="5">
        <f>Y$43*'[3]Shares Cameras and Games'!U34</f>
        <v>0</v>
      </c>
      <c r="Z41" s="5">
        <f>Z$43*'[3]Shares Cameras and Games'!V34</f>
        <v>0</v>
      </c>
      <c r="AA41" s="5">
        <f>AA$43*'[3]Shares Cameras and Games'!W34</f>
        <v>0</v>
      </c>
      <c r="AB41" s="5">
        <f>AB$43*'[3]Shares Cameras and Games'!X34</f>
        <v>0</v>
      </c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</row>
    <row r="42" spans="1:57" x14ac:dyDescent="0.35">
      <c r="A42" t="s">
        <v>14</v>
      </c>
      <c r="C42" s="41" t="s">
        <v>78</v>
      </c>
      <c r="D42" s="4" t="s">
        <v>15</v>
      </c>
      <c r="E42" s="44" t="s">
        <v>16</v>
      </c>
      <c r="F42" s="1" t="s">
        <v>47</v>
      </c>
      <c r="G42" s="5">
        <f>G$43*'[3]Shares Cameras and Games'!C35</f>
        <v>0</v>
      </c>
      <c r="H42" s="5">
        <f>H$43*'[3]Shares Cameras and Games'!D35</f>
        <v>0</v>
      </c>
      <c r="I42" s="5">
        <f>I$43*'[3]Shares Cameras and Games'!E35</f>
        <v>0</v>
      </c>
      <c r="J42" s="5">
        <f>J$43*'[3]Shares Cameras and Games'!F35</f>
        <v>0</v>
      </c>
      <c r="K42" s="5">
        <f>K$43*'[3]Shares Cameras and Games'!G35</f>
        <v>0</v>
      </c>
      <c r="L42" s="5">
        <f>L$43*'[3]Shares Cameras and Games'!H35</f>
        <v>0</v>
      </c>
      <c r="M42" s="5">
        <f>M$43*'[3]Shares Cameras and Games'!I35</f>
        <v>0</v>
      </c>
      <c r="N42" s="5">
        <f>N$43*'[3]Shares Cameras and Games'!J35</f>
        <v>0</v>
      </c>
      <c r="O42" s="5">
        <f>O$43*'[3]Shares Cameras and Games'!K35</f>
        <v>0</v>
      </c>
      <c r="P42" s="5">
        <f>P$43*'[3]Shares Cameras and Games'!L35</f>
        <v>0</v>
      </c>
      <c r="Q42" s="5">
        <f>Q$43*'[3]Shares Cameras and Games'!M35</f>
        <v>0</v>
      </c>
      <c r="R42" s="5">
        <f>R$43*'[3]Shares Cameras and Games'!N35</f>
        <v>0</v>
      </c>
      <c r="S42" s="5">
        <f>S$43*'[3]Shares Cameras and Games'!O35</f>
        <v>0</v>
      </c>
      <c r="T42" s="5">
        <f>T$43*'[3]Shares Cameras and Games'!P35</f>
        <v>0</v>
      </c>
      <c r="U42" s="5">
        <f>U$43*'[3]Shares Cameras and Games'!Q35</f>
        <v>0</v>
      </c>
      <c r="V42" s="5">
        <f>V$43*'[3]Shares Cameras and Games'!R35</f>
        <v>0</v>
      </c>
      <c r="W42" s="5">
        <f>W$43*'[3]Shares Cameras and Games'!S35</f>
        <v>0</v>
      </c>
      <c r="X42" s="5">
        <f>X$43*'[3]Shares Cameras and Games'!T35</f>
        <v>0</v>
      </c>
      <c r="Y42" s="5">
        <f>Y$43*'[3]Shares Cameras and Games'!U35</f>
        <v>0</v>
      </c>
      <c r="Z42" s="5">
        <f>Z$43*'[3]Shares Cameras and Games'!V35</f>
        <v>0</v>
      </c>
      <c r="AA42" s="5">
        <f>AA$43*'[3]Shares Cameras and Games'!W35</f>
        <v>0</v>
      </c>
      <c r="AB42" s="5">
        <f>AB$43*'[3]Shares Cameras and Games'!X35</f>
        <v>0</v>
      </c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</row>
    <row r="43" spans="1:57" x14ac:dyDescent="0.35">
      <c r="A43" s="44" t="s">
        <v>14</v>
      </c>
      <c r="B43" s="44"/>
      <c r="C43" s="44" t="s">
        <v>78</v>
      </c>
      <c r="D43" s="4" t="s">
        <v>15</v>
      </c>
      <c r="E43" s="44" t="s">
        <v>16</v>
      </c>
      <c r="F43" s="45" t="s">
        <v>81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</row>
    <row r="44" spans="1:57" x14ac:dyDescent="0.35">
      <c r="F44" s="1" t="s">
        <v>49</v>
      </c>
      <c r="G44" s="9">
        <f t="shared" ref="G44:Q44" si="0">_xlfn.RRI(1,G43,H43)</f>
        <v>0</v>
      </c>
      <c r="H44" s="9">
        <f t="shared" si="0"/>
        <v>0</v>
      </c>
      <c r="I44" s="9">
        <f t="shared" si="0"/>
        <v>0</v>
      </c>
      <c r="J44" s="9">
        <f t="shared" si="0"/>
        <v>0</v>
      </c>
      <c r="K44" s="9">
        <f t="shared" si="0"/>
        <v>0</v>
      </c>
      <c r="L44" s="9">
        <f t="shared" si="0"/>
        <v>0</v>
      </c>
      <c r="M44" s="9">
        <f t="shared" si="0"/>
        <v>0</v>
      </c>
      <c r="N44" s="9">
        <f t="shared" si="0"/>
        <v>0</v>
      </c>
      <c r="O44" s="9">
        <f t="shared" si="0"/>
        <v>0</v>
      </c>
      <c r="P44" s="9">
        <f t="shared" si="0"/>
        <v>0</v>
      </c>
      <c r="Q44" s="9">
        <f t="shared" si="0"/>
        <v>0</v>
      </c>
      <c r="R44" s="9">
        <f>_xlfn.RRI(1,R43,S43)</f>
        <v>0</v>
      </c>
      <c r="S44" s="9">
        <f t="shared" ref="S44:AB44" si="1">_xlfn.RRI(1,S43,T43)</f>
        <v>0</v>
      </c>
      <c r="T44" s="9">
        <f t="shared" si="1"/>
        <v>0</v>
      </c>
      <c r="U44" s="9">
        <f t="shared" si="1"/>
        <v>0</v>
      </c>
      <c r="V44" s="9">
        <f t="shared" si="1"/>
        <v>0</v>
      </c>
      <c r="W44" s="9">
        <f t="shared" si="1"/>
        <v>0</v>
      </c>
      <c r="X44" s="9">
        <f t="shared" si="1"/>
        <v>0</v>
      </c>
      <c r="Y44" s="9">
        <f t="shared" si="1"/>
        <v>0</v>
      </c>
      <c r="Z44" s="9">
        <f t="shared" si="1"/>
        <v>0</v>
      </c>
      <c r="AA44" s="9">
        <f t="shared" si="1"/>
        <v>0</v>
      </c>
      <c r="AB44" s="9">
        <f t="shared" si="1"/>
        <v>0</v>
      </c>
    </row>
    <row r="45" spans="1:57" x14ac:dyDescent="0.35">
      <c r="F45" s="10" t="s">
        <v>50</v>
      </c>
      <c r="G45" s="11">
        <f>SUM(G12:G42)</f>
        <v>0</v>
      </c>
      <c r="H45" s="11">
        <f t="shared" ref="H45:AB45" si="2">SUM(H12:H42)</f>
        <v>0</v>
      </c>
      <c r="I45" s="11">
        <f t="shared" si="2"/>
        <v>0</v>
      </c>
      <c r="J45" s="11">
        <f t="shared" si="2"/>
        <v>0</v>
      </c>
      <c r="K45" s="11">
        <f t="shared" si="2"/>
        <v>0</v>
      </c>
      <c r="L45" s="11">
        <f t="shared" si="2"/>
        <v>0</v>
      </c>
      <c r="M45" s="11">
        <f t="shared" si="2"/>
        <v>0</v>
      </c>
      <c r="N45" s="11">
        <f t="shared" si="2"/>
        <v>0</v>
      </c>
      <c r="O45" s="11">
        <f t="shared" si="2"/>
        <v>0</v>
      </c>
      <c r="P45" s="11">
        <f t="shared" si="2"/>
        <v>0</v>
      </c>
      <c r="Q45" s="11">
        <f t="shared" si="2"/>
        <v>0</v>
      </c>
      <c r="R45" s="11">
        <f t="shared" si="2"/>
        <v>0</v>
      </c>
      <c r="S45" s="11">
        <f t="shared" si="2"/>
        <v>0</v>
      </c>
      <c r="T45" s="11">
        <f t="shared" si="2"/>
        <v>0</v>
      </c>
      <c r="U45" s="11">
        <f t="shared" si="2"/>
        <v>0</v>
      </c>
      <c r="V45" s="11">
        <f t="shared" si="2"/>
        <v>0</v>
      </c>
      <c r="W45" s="11">
        <f t="shared" si="2"/>
        <v>0</v>
      </c>
      <c r="X45" s="11">
        <f t="shared" si="2"/>
        <v>0</v>
      </c>
      <c r="Y45" s="11">
        <f t="shared" si="2"/>
        <v>0</v>
      </c>
      <c r="Z45" s="11">
        <f t="shared" si="2"/>
        <v>0</v>
      </c>
      <c r="AA45" s="11">
        <f t="shared" si="2"/>
        <v>0</v>
      </c>
      <c r="AB45" s="11">
        <f t="shared" si="2"/>
        <v>0</v>
      </c>
    </row>
    <row r="46" spans="1:57" x14ac:dyDescent="0.35">
      <c r="F46" s="12" t="s">
        <v>51</v>
      </c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</row>
    <row r="47" spans="1:57" x14ac:dyDescent="0.35">
      <c r="F47" s="6" t="s">
        <v>52</v>
      </c>
      <c r="G47" s="6"/>
      <c r="H47" s="6"/>
      <c r="I47" s="6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C3199-6445-44D1-8F23-AB48052EA783}">
  <sheetPr>
    <tabColor theme="4" tint="-0.249977111117893"/>
  </sheetPr>
  <dimension ref="A1:BE47"/>
  <sheetViews>
    <sheetView tabSelected="1" topLeftCell="A11" zoomScale="58" zoomScaleNormal="58" workbookViewId="0">
      <selection activeCell="A45" sqref="A45"/>
    </sheetView>
  </sheetViews>
  <sheetFormatPr baseColWidth="10" defaultRowHeight="14.5" x14ac:dyDescent="0.35"/>
  <cols>
    <col min="5" max="5" width="13.5429687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0"/>
      <c r="I1" s="50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47" t="s">
        <v>5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 t="s">
        <v>6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9" t="s">
        <v>7</v>
      </c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52" t="s">
        <v>82</v>
      </c>
      <c r="H11" s="52" t="s">
        <v>83</v>
      </c>
      <c r="I11" s="52" t="s">
        <v>84</v>
      </c>
      <c r="J11" s="52" t="s">
        <v>85</v>
      </c>
      <c r="K11" s="52" t="s">
        <v>86</v>
      </c>
      <c r="L11" s="52" t="s">
        <v>87</v>
      </c>
      <c r="M11" s="52" t="s">
        <v>88</v>
      </c>
      <c r="N11" s="52" t="s">
        <v>89</v>
      </c>
      <c r="O11" s="52" t="s">
        <v>90</v>
      </c>
      <c r="P11" s="52" t="s">
        <v>91</v>
      </c>
      <c r="Q11" s="52" t="s">
        <v>92</v>
      </c>
      <c r="R11" s="52" t="s">
        <v>93</v>
      </c>
      <c r="S11" s="52" t="s">
        <v>94</v>
      </c>
      <c r="T11" s="52" t="s">
        <v>95</v>
      </c>
      <c r="U11" s="52" t="s">
        <v>96</v>
      </c>
      <c r="V11" s="52" t="s">
        <v>97</v>
      </c>
      <c r="W11" s="52" t="s">
        <v>98</v>
      </c>
      <c r="X11" s="52" t="s">
        <v>99</v>
      </c>
      <c r="Y11" s="52" t="s">
        <v>100</v>
      </c>
      <c r="Z11" s="52" t="s">
        <v>101</v>
      </c>
      <c r="AA11" s="52" t="s">
        <v>102</v>
      </c>
      <c r="AB11" s="52" t="s">
        <v>103</v>
      </c>
      <c r="AC11" s="52" t="s">
        <v>104</v>
      </c>
      <c r="AD11" s="52" t="s">
        <v>105</v>
      </c>
      <c r="AE11" s="52" t="s">
        <v>106</v>
      </c>
      <c r="AF11" s="52" t="s">
        <v>107</v>
      </c>
      <c r="AG11" s="52" t="s">
        <v>108</v>
      </c>
      <c r="AH11" s="52" t="s">
        <v>109</v>
      </c>
      <c r="AI11" s="52" t="s">
        <v>110</v>
      </c>
      <c r="AJ11" s="52" t="s">
        <v>111</v>
      </c>
      <c r="AK11" s="52" t="s">
        <v>112</v>
      </c>
      <c r="AL11" s="52" t="s">
        <v>113</v>
      </c>
      <c r="AM11" s="52" t="s">
        <v>114</v>
      </c>
      <c r="AN11" s="52" t="s">
        <v>115</v>
      </c>
      <c r="AO11" s="52" t="s">
        <v>116</v>
      </c>
      <c r="AP11" s="52" t="s">
        <v>117</v>
      </c>
      <c r="AQ11" s="52" t="s">
        <v>118</v>
      </c>
      <c r="AR11" s="52" t="s">
        <v>119</v>
      </c>
      <c r="AS11" s="52" t="s">
        <v>120</v>
      </c>
      <c r="AT11" s="52" t="s">
        <v>121</v>
      </c>
      <c r="AU11" s="52" t="s">
        <v>122</v>
      </c>
      <c r="AV11" s="52" t="s">
        <v>123</v>
      </c>
      <c r="AW11" s="52" t="s">
        <v>124</v>
      </c>
      <c r="AX11" s="52" t="s">
        <v>125</v>
      </c>
      <c r="AY11" s="52" t="s">
        <v>126</v>
      </c>
      <c r="AZ11" s="52" t="s">
        <v>127</v>
      </c>
      <c r="BA11" s="52" t="s">
        <v>128</v>
      </c>
      <c r="BB11" s="52" t="s">
        <v>129</v>
      </c>
      <c r="BC11" s="52" t="s">
        <v>130</v>
      </c>
      <c r="BD11" s="52" t="s">
        <v>131</v>
      </c>
      <c r="BE11" s="52" t="s">
        <v>132</v>
      </c>
    </row>
    <row r="12" spans="1:57" x14ac:dyDescent="0.35">
      <c r="A12" t="s">
        <v>14</v>
      </c>
      <c r="C12" s="42" t="s">
        <v>79</v>
      </c>
      <c r="D12" s="4" t="s">
        <v>15</v>
      </c>
      <c r="E12" s="44" t="s">
        <v>59</v>
      </c>
      <c r="F12" s="1" t="s">
        <v>17</v>
      </c>
      <c r="G12" s="5">
        <f>'[3]POM Portables NiCd'!G12-'[3]cameras games_NiCd'!H12-[3]cellphones_NiCd!H12-'[3]Cordless Tools_NiCd'!H12-[3]PortablePCs_NiCd!H12-[3]Tablets_NiCd!H12</f>
        <v>145.29471022258144</v>
      </c>
      <c r="H12" s="5">
        <f>'[3]POM Portables NiCd'!H12-'[3]cameras games_NiCd'!I12-[3]cellphones_NiCd!I12-'[3]Cordless Tools_NiCd'!I12-[3]PortablePCs_NiCd!I12-[3]Tablets_NiCd!I12</f>
        <v>161.01034899064746</v>
      </c>
      <c r="I12" s="5">
        <f>'[3]POM Portables NiCd'!I12-'[3]cameras games_NiCd'!J12-[3]cellphones_NiCd!J12-'[3]Cordless Tools_NiCd'!J12-[3]PortablePCs_NiCd!J12-[3]Tablets_NiCd!J12</f>
        <v>184.19681164308449</v>
      </c>
      <c r="J12" s="5">
        <f>'[3]POM Portables NiCd'!J12-'[3]cameras games_NiCd'!K12-[3]cellphones_NiCd!K12-'[3]Cordless Tools_NiCd'!K12-[3]PortablePCs_NiCd!K12-[3]Tablets_NiCd!K12</f>
        <v>208.91120107886016</v>
      </c>
      <c r="K12" s="5">
        <f>'[3]POM Portables NiCd'!K12-'[3]cameras games_NiCd'!L12-[3]cellphones_NiCd!L12-'[3]Cordless Tools_NiCd'!L12-[3]PortablePCs_NiCd!L12-[3]Tablets_NiCd!L12</f>
        <v>251.20069139312943</v>
      </c>
      <c r="L12" s="5">
        <f>'[3]POM Portables NiCd'!L12-'[3]cameras games_NiCd'!M12-[3]cellphones_NiCd!M12-'[3]Cordless Tools_NiCd'!M12-[3]PortablePCs_NiCd!M12-[3]Tablets_NiCd!M12</f>
        <v>166.45722263910372</v>
      </c>
      <c r="M12" s="5">
        <f>'[3]POM Portables NiCd'!M12-'[3]cameras games_NiCd'!N12-[3]cellphones_NiCd!N12-'[3]Cordless Tools_NiCd'!N12-[3]PortablePCs_NiCd!N12-[3]Tablets_NiCd!N12</f>
        <v>248.05896097938438</v>
      </c>
      <c r="N12" s="5">
        <f>'[3]POM Portables NiCd'!N12-'[3]cameras games_NiCd'!O12-[3]cellphones_NiCd!O12-'[3]Cordless Tools_NiCd'!O12-[3]PortablePCs_NiCd!O12-[3]Tablets_NiCd!O12</f>
        <v>139.21037481624347</v>
      </c>
      <c r="O12" s="5">
        <f>'[3]POM Portables NiCd'!O12-'[3]cameras games_NiCd'!P12-[3]cellphones_NiCd!P12-'[3]Cordless Tools_NiCd'!P12-[3]PortablePCs_NiCd!P12-[3]Tablets_NiCd!P12</f>
        <v>148.11783695771325</v>
      </c>
      <c r="P12" s="5">
        <f>'[3]POM Portables NiCd'!P12-'[3]cameras games_NiCd'!Q12-[3]cellphones_NiCd!Q12-'[3]Cordless Tools_NiCd'!Q12-[3]PortablePCs_NiCd!Q12-[3]Tablets_NiCd!Q12</f>
        <v>91.885888913912339</v>
      </c>
      <c r="Q12" s="5">
        <f>'[3]POM Portables NiCd'!Q12-'[3]cameras games_NiCd'!R12-[3]cellphones_NiCd!R12-'[3]Cordless Tools_NiCd'!R12-[3]PortablePCs_NiCd!R12-[3]Tablets_NiCd!R12</f>
        <v>23.313032503664772</v>
      </c>
      <c r="R12" s="5">
        <f>'[3]POM Portables NiCd'!R12-'[3]cameras games_NiCd'!S12-[3]cellphones_NiCd!S12-'[3]Cordless Tools_NiCd'!S12-[3]PortablePCs_NiCd!S12-[3]Tablets_NiCd!S12</f>
        <v>59.886208954077446</v>
      </c>
      <c r="S12" s="5">
        <f>'[3]POM Portables NiCd'!S12-'[3]cameras games_NiCd'!T12-[3]cellphones_NiCd!T12-'[3]Cordless Tools_NiCd'!T12-[3]PortablePCs_NiCd!T12-[3]Tablets_NiCd!T12</f>
        <v>37.655260845760353</v>
      </c>
      <c r="T12" s="5">
        <f>'[3]POM Portables NiCd'!T12-'[3]cameras games_NiCd'!U12-[3]cellphones_NiCd!U12-'[3]Cordless Tools_NiCd'!U12-[3]PortablePCs_NiCd!U12-[3]Tablets_NiCd!U12</f>
        <v>32.028071184190267</v>
      </c>
      <c r="U12" s="5">
        <f>'[3]POM Portables NiCd'!U12-'[3]cameras games_NiCd'!V12-[3]cellphones_NiCd!V12-'[3]Cordless Tools_NiCd'!V12-[3]PortablePCs_NiCd!V12-[3]Tablets_NiCd!V12</f>
        <v>32.802541923582268</v>
      </c>
      <c r="V12" s="5">
        <f>'[3]POM Portables NiCd'!V12-'[3]cameras games_NiCd'!W12-[3]cellphones_NiCd!W12-'[3]Cordless Tools_NiCd'!W12-[3]PortablePCs_NiCd!W12-[3]Tablets_NiCd!W12</f>
        <v>48.619304359565874</v>
      </c>
      <c r="W12" s="5">
        <f>'[3]POM Portables NiCd'!W12-'[3]cameras games_NiCd'!X12-[3]cellphones_NiCd!X12-'[3]Cordless Tools_NiCd'!X12-[3]PortablePCs_NiCd!X12-[3]Tablets_NiCd!X12</f>
        <v>47.64414501665135</v>
      </c>
      <c r="X12" s="5">
        <f>'[3]POM Portables NiCd'!X12-'[3]cameras games_NiCd'!Y12-[3]cellphones_NiCd!Y12-'[3]Cordless Tools_NiCd'!Y12-[3]PortablePCs_NiCd!Y12-[3]Tablets_NiCd!Y12</f>
        <v>38.080145235964409</v>
      </c>
      <c r="Y12" s="5">
        <f>'[3]POM Portables NiCd'!Y12-'[3]cameras games_NiCd'!Z12-[3]cellphones_NiCd!Z12-'[3]Cordless Tools_NiCd'!Z12-[3]PortablePCs_NiCd!Z12-[3]Tablets_NiCd!Z12</f>
        <v>39.223856370808619</v>
      </c>
      <c r="Z12" s="5">
        <f>'[3]POM Portables NiCd'!Z12-'[3]cameras games_NiCd'!AA12-[3]cellphones_NiCd!AA12-'[3]Cordless Tools_NiCd'!AA12-[3]PortablePCs_NiCd!AA12-[3]Tablets_NiCd!AA12</f>
        <v>37.425551375158946</v>
      </c>
      <c r="AA12" s="5">
        <f>'[3]POM Portables NiCd'!AA12-'[3]cameras games_NiCd'!AB12-[3]cellphones_NiCd!AB12-'[3]Cordless Tools_NiCd'!AB12-[3]PortablePCs_NiCd!AB12-[3]Tablets_NiCd!AB12</f>
        <v>33.553239566839842</v>
      </c>
      <c r="AB12" s="5">
        <f>'[3]POM Portables NiCd'!AB12-'[3]cameras games_NiCd'!AC12-[3]cellphones_NiCd!AC12-'[3]Cordless Tools_NiCd'!AC12-[3]PortablePCs_NiCd!AC12-[3]Tablets_NiCd!AC12</f>
        <v>31.922799999999999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</row>
    <row r="13" spans="1:57" x14ac:dyDescent="0.35">
      <c r="A13" t="s">
        <v>14</v>
      </c>
      <c r="C13" s="42" t="s">
        <v>79</v>
      </c>
      <c r="D13" s="4" t="s">
        <v>15</v>
      </c>
      <c r="E13" s="44" t="s">
        <v>59</v>
      </c>
      <c r="F13" s="1" t="s">
        <v>18</v>
      </c>
      <c r="G13" s="5">
        <f>'[3]POM Portables NiCd'!G13-'[3]cameras games_NiCd'!H13-[3]cellphones_NiCd!H13-'[3]Cordless Tools_NiCd'!H13-[3]PortablePCs_NiCd!H13-[3]Tablets_NiCd!H13</f>
        <v>100.79655267470315</v>
      </c>
      <c r="H13" s="5">
        <f>'[3]POM Portables NiCd'!H13-'[3]cameras games_NiCd'!I13-[3]cellphones_NiCd!I13-'[3]Cordless Tools_NiCd'!I13-[3]PortablePCs_NiCd!I13-[3]Tablets_NiCd!I13</f>
        <v>123.87069162945635</v>
      </c>
      <c r="I13" s="5">
        <f>'[3]POM Portables NiCd'!I13-'[3]cameras games_NiCd'!J13-[3]cellphones_NiCd!J13-'[3]Cordless Tools_NiCd'!J13-[3]PortablePCs_NiCd!J13-[3]Tablets_NiCd!J13</f>
        <v>125.2786632335048</v>
      </c>
      <c r="J13" s="5">
        <f>'[3]POM Portables NiCd'!J13-'[3]cameras games_NiCd'!K13-[3]cellphones_NiCd!K13-'[3]Cordless Tools_NiCd'!K13-[3]PortablePCs_NiCd!K13-[3]Tablets_NiCd!K13</f>
        <v>164.88047674231018</v>
      </c>
      <c r="K13" s="5">
        <f>'[3]POM Portables NiCd'!K13-'[3]cameras games_NiCd'!L13-[3]cellphones_NiCd!L13-'[3]Cordless Tools_NiCd'!L13-[3]PortablePCs_NiCd!L13-[3]Tablets_NiCd!L13</f>
        <v>250.48336258939702</v>
      </c>
      <c r="L13" s="5">
        <f>'[3]POM Portables NiCd'!L13-'[3]cameras games_NiCd'!M13-[3]cellphones_NiCd!M13-'[3]Cordless Tools_NiCd'!M13-[3]PortablePCs_NiCd!M13-[3]Tablets_NiCd!M13</f>
        <v>172.63110956660194</v>
      </c>
      <c r="M13" s="5">
        <f>'[3]POM Portables NiCd'!M13-'[3]cameras games_NiCd'!N13-[3]cellphones_NiCd!N13-'[3]Cordless Tools_NiCd'!N13-[3]PortablePCs_NiCd!N13-[3]Tablets_NiCd!N13</f>
        <v>283.14943178645944</v>
      </c>
      <c r="N13" s="5">
        <f>'[3]POM Portables NiCd'!N13-'[3]cameras games_NiCd'!O13-[3]cellphones_NiCd!O13-'[3]Cordless Tools_NiCd'!O13-[3]PortablePCs_NiCd!O13-[3]Tablets_NiCd!O13</f>
        <v>133.42812282643894</v>
      </c>
      <c r="O13" s="5">
        <f>'[3]POM Portables NiCd'!O13-'[3]cameras games_NiCd'!P13-[3]cellphones_NiCd!P13-'[3]Cordless Tools_NiCd'!P13-[3]PortablePCs_NiCd!P13-[3]Tablets_NiCd!P13</f>
        <v>103.2957618709748</v>
      </c>
      <c r="P13" s="5">
        <f>'[3]POM Portables NiCd'!P13-'[3]cameras games_NiCd'!Q13-[3]cellphones_NiCd!Q13-'[3]Cordless Tools_NiCd'!Q13-[3]PortablePCs_NiCd!Q13-[3]Tablets_NiCd!Q13</f>
        <v>58.663348546260281</v>
      </c>
      <c r="Q13" s="5">
        <f>'[3]POM Portables NiCd'!Q13-'[3]cameras games_NiCd'!R13-[3]cellphones_NiCd!R13-'[3]Cordless Tools_NiCd'!R13-[3]PortablePCs_NiCd!R13-[3]Tablets_NiCd!R13</f>
        <v>17.731870897371067</v>
      </c>
      <c r="R13" s="5">
        <f>'[3]POM Portables NiCd'!R13-'[3]cameras games_NiCd'!S13-[3]cellphones_NiCd!S13-'[3]Cordless Tools_NiCd'!S13-[3]PortablePCs_NiCd!S13-[3]Tablets_NiCd!S13</f>
        <v>60.27143633042057</v>
      </c>
      <c r="S13" s="5">
        <f>'[3]POM Portables NiCd'!S13-'[3]cameras games_NiCd'!T13-[3]cellphones_NiCd!T13-'[3]Cordless Tools_NiCd'!T13-[3]PortablePCs_NiCd!T13-[3]Tablets_NiCd!T13</f>
        <v>26.569609006889948</v>
      </c>
      <c r="T13" s="5">
        <f>'[3]POM Portables NiCd'!T13-'[3]cameras games_NiCd'!U13-[3]cellphones_NiCd!U13-'[3]Cordless Tools_NiCd'!U13-[3]PortablePCs_NiCd!U13-[3]Tablets_NiCd!U13</f>
        <v>24.040521356891318</v>
      </c>
      <c r="U13" s="5">
        <f>'[3]POM Portables NiCd'!U13-'[3]cameras games_NiCd'!V13-[3]cellphones_NiCd!V13-'[3]Cordless Tools_NiCd'!V13-[3]PortablePCs_NiCd!V13-[3]Tablets_NiCd!V13</f>
        <v>21.376456985426692</v>
      </c>
      <c r="V13" s="5">
        <f>'[3]POM Portables NiCd'!V13-'[3]cameras games_NiCd'!W13-[3]cellphones_NiCd!W13-'[3]Cordless Tools_NiCd'!W13-[3]PortablePCs_NiCd!W13-[3]Tablets_NiCd!W13</f>
        <v>42.870138930788642</v>
      </c>
      <c r="W13" s="5">
        <f>'[3]POM Portables NiCd'!W13-'[3]cameras games_NiCd'!X13-[3]cellphones_NiCd!X13-'[3]Cordless Tools_NiCd'!X13-[3]PortablePCs_NiCd!X13-[3]Tablets_NiCd!X13</f>
        <v>33.058565070482047</v>
      </c>
      <c r="X13" s="5">
        <f>'[3]POM Portables NiCd'!X13-'[3]cameras games_NiCd'!Y13-[3]cellphones_NiCd!Y13-'[3]Cordless Tools_NiCd'!Y13-[3]PortablePCs_NiCd!Y13-[3]Tablets_NiCd!Y13</f>
        <v>25.546138508581663</v>
      </c>
      <c r="Y13" s="5">
        <f>'[3]POM Portables NiCd'!Y13-'[3]cameras games_NiCd'!Z13-[3]cellphones_NiCd!Z13-'[3]Cordless Tools_NiCd'!Z13-[3]PortablePCs_NiCd!Z13-[3]Tablets_NiCd!Z13</f>
        <v>29.776058540806726</v>
      </c>
      <c r="Z13" s="5">
        <f>'[3]POM Portables NiCd'!Z13-'[3]cameras games_NiCd'!AA13-[3]cellphones_NiCd!AA13-'[3]Cordless Tools_NiCd'!AA13-[3]PortablePCs_NiCd!AA13-[3]Tablets_NiCd!AA13</f>
        <v>31.719755439190621</v>
      </c>
      <c r="AA13" s="5">
        <f>'[3]POM Portables NiCd'!AA13-'[3]cameras games_NiCd'!AB13-[3]cellphones_NiCd!AB13-'[3]Cordless Tools_NiCd'!AB13-[3]PortablePCs_NiCd!AB13-[3]Tablets_NiCd!AB13</f>
        <v>29.662470229429701</v>
      </c>
      <c r="AB13" s="5">
        <f>'[3]POM Portables NiCd'!AB13-'[3]cameras games_NiCd'!AC13-[3]cellphones_NiCd!AC13-'[3]Cordless Tools_NiCd'!AC13-[3]PortablePCs_NiCd!AC13-[3]Tablets_NiCd!AC13</f>
        <v>32.442799999999998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 spans="1:57" x14ac:dyDescent="0.35">
      <c r="A14" t="s">
        <v>14</v>
      </c>
      <c r="C14" s="42" t="s">
        <v>79</v>
      </c>
      <c r="D14" s="4" t="s">
        <v>15</v>
      </c>
      <c r="E14" s="44" t="s">
        <v>59</v>
      </c>
      <c r="F14" s="1" t="s">
        <v>19</v>
      </c>
      <c r="G14" s="5">
        <f>'[3]POM Portables NiCd'!G14-'[3]cameras games_NiCd'!H14-[3]cellphones_NiCd!H14-'[3]Cordless Tools_NiCd'!H14-[3]PortablePCs_NiCd!H14-[3]Tablets_NiCd!H14</f>
        <v>20.519475607803297</v>
      </c>
      <c r="H14" s="5">
        <f>'[3]POM Portables NiCd'!H14-'[3]cameras games_NiCd'!I14-[3]cellphones_NiCd!I14-'[3]Cordless Tools_NiCd'!I14-[3]PortablePCs_NiCd!I14-[3]Tablets_NiCd!I14</f>
        <v>22.859493253784752</v>
      </c>
      <c r="I14" s="5">
        <f>'[3]POM Portables NiCd'!I14-'[3]cameras games_NiCd'!J14-[3]cellphones_NiCd!J14-'[3]Cordless Tools_NiCd'!J14-[3]PortablePCs_NiCd!J14-[3]Tablets_NiCd!J14</f>
        <v>27.365105760450714</v>
      </c>
      <c r="J14" s="5">
        <f>'[3]POM Portables NiCd'!J14-'[3]cameras games_NiCd'!K14-[3]cellphones_NiCd!K14-'[3]Cordless Tools_NiCd'!K14-[3]PortablePCs_NiCd!K14-[3]Tablets_NiCd!K14</f>
        <v>28.220645676810552</v>
      </c>
      <c r="K14" s="5">
        <f>'[3]POM Portables NiCd'!K14-'[3]cameras games_NiCd'!L14-[3]cellphones_NiCd!L14-'[3]Cordless Tools_NiCd'!L14-[3]PortablePCs_NiCd!L14-[3]Tablets_NiCd!L14</f>
        <v>35.776573684228168</v>
      </c>
      <c r="L14" s="5">
        <f>'[3]POM Portables NiCd'!L14-'[3]cameras games_NiCd'!M14-[3]cellphones_NiCd!M14-'[3]Cordless Tools_NiCd'!M14-[3]PortablePCs_NiCd!M14-[3]Tablets_NiCd!M14</f>
        <v>21.775007437993008</v>
      </c>
      <c r="M14" s="5">
        <f>'[3]POM Portables NiCd'!M14-'[3]cameras games_NiCd'!N14-[3]cellphones_NiCd!N14-'[3]Cordless Tools_NiCd'!N14-[3]PortablePCs_NiCd!N14-[3]Tablets_NiCd!N14</f>
        <v>37.297120528510604</v>
      </c>
      <c r="N14" s="5">
        <f>'[3]POM Portables NiCd'!N14-'[3]cameras games_NiCd'!O14-[3]cellphones_NiCd!O14-'[3]Cordless Tools_NiCd'!O14-[3]PortablePCs_NiCd!O14-[3]Tablets_NiCd!O14</f>
        <v>14.142875648017551</v>
      </c>
      <c r="O14" s="5">
        <f>'[3]POM Portables NiCd'!O14-'[3]cameras games_NiCd'!P14-[3]cellphones_NiCd!P14-'[3]Cordless Tools_NiCd'!P14-[3]PortablePCs_NiCd!P14-[3]Tablets_NiCd!P14</f>
        <v>7.2686168598828367</v>
      </c>
      <c r="P14" s="5">
        <f>'[3]POM Portables NiCd'!P14-'[3]cameras games_NiCd'!Q14-[3]cellphones_NiCd!Q14-'[3]Cordless Tools_NiCd'!Q14-[3]PortablePCs_NiCd!Q14-[3]Tablets_NiCd!Q14</f>
        <v>-5.9979663299878894</v>
      </c>
      <c r="Q14" s="5">
        <f>'[3]POM Portables NiCd'!Q14-'[3]cameras games_NiCd'!R14-[3]cellphones_NiCd!R14-'[3]Cordless Tools_NiCd'!R14-[3]PortablePCs_NiCd!R14-[3]Tablets_NiCd!R14</f>
        <v>-16.505161976868507</v>
      </c>
      <c r="R14" s="5">
        <f>'[3]POM Portables NiCd'!R14-'[3]cameras games_NiCd'!S14-[3]cellphones_NiCd!S14-'[3]Cordless Tools_NiCd'!S14-[3]PortablePCs_NiCd!S14-[3]Tablets_NiCd!S14</f>
        <v>-12.891199337847866</v>
      </c>
      <c r="S14" s="5">
        <f>'[3]POM Portables NiCd'!S14-'[3]cameras games_NiCd'!T14-[3]cellphones_NiCd!T14-'[3]Cordless Tools_NiCd'!T14-[3]PortablePCs_NiCd!T14-[3]Tablets_NiCd!T14</f>
        <v>-24.311591009931632</v>
      </c>
      <c r="T14" s="5">
        <f>'[3]POM Portables NiCd'!T14-'[3]cameras games_NiCd'!U14-[3]cellphones_NiCd!U14-'[3]Cordless Tools_NiCd'!U14-[3]PortablePCs_NiCd!U14-[3]Tablets_NiCd!U14</f>
        <v>-16.557791385276161</v>
      </c>
      <c r="U14" s="5">
        <f>'[3]POM Portables NiCd'!U14-'[3]cameras games_NiCd'!V14-[3]cellphones_NiCd!V14-'[3]Cordless Tools_NiCd'!V14-[3]PortablePCs_NiCd!V14-[3]Tablets_NiCd!V14</f>
        <v>-10.378206865130059</v>
      </c>
      <c r="V14" s="5">
        <f>'[3]POM Portables NiCd'!V14-'[3]cameras games_NiCd'!W14-[3]cellphones_NiCd!W14-'[3]Cordless Tools_NiCd'!W14-[3]PortablePCs_NiCd!W14-[3]Tablets_NiCd!W14</f>
        <v>-0.76943137090371394</v>
      </c>
      <c r="W14" s="5">
        <f>'[3]POM Portables NiCd'!W14-'[3]cameras games_NiCd'!X14-[3]cellphones_NiCd!X14-'[3]Cordless Tools_NiCd'!X14-[3]PortablePCs_NiCd!X14-[3]Tablets_NiCd!X14</f>
        <v>-2.6357074131691984</v>
      </c>
      <c r="X14" s="5">
        <f>'[3]POM Portables NiCd'!X14-'[3]cameras games_NiCd'!Y14-[3]cellphones_NiCd!Y14-'[3]Cordless Tools_NiCd'!Y14-[3]PortablePCs_NiCd!Y14-[3]Tablets_NiCd!Y14</f>
        <v>9.678196238746839E-2</v>
      </c>
      <c r="Y14" s="5">
        <f>'[3]POM Portables NiCd'!Y14-'[3]cameras games_NiCd'!Z14-[3]cellphones_NiCd!Z14-'[3]Cordless Tools_NiCd'!Z14-[3]PortablePCs_NiCd!Z14-[3]Tablets_NiCd!Z14</f>
        <v>2.3220592290812769</v>
      </c>
      <c r="Z14" s="5">
        <f>'[3]POM Portables NiCd'!Z14-'[3]cameras games_NiCd'!AA14-[3]cellphones_NiCd!AA14-'[3]Cordless Tools_NiCd'!AA14-[3]PortablePCs_NiCd!AA14-[3]Tablets_NiCd!AA14</f>
        <v>4.2519632421447016</v>
      </c>
      <c r="AA14" s="5">
        <f>'[3]POM Portables NiCd'!AA14-'[3]cameras games_NiCd'!AB14-[3]cellphones_NiCd!AB14-'[3]Cordless Tools_NiCd'!AB14-[3]PortablePCs_NiCd!AB14-[3]Tablets_NiCd!AB14</f>
        <v>4.9692963848982208</v>
      </c>
      <c r="AB14" s="5">
        <f>'[3]POM Portables NiCd'!AB14-'[3]cameras games_NiCd'!AC14-[3]cellphones_NiCd!AC14-'[3]Cordless Tools_NiCd'!AC14-[3]PortablePCs_NiCd!AC14-[3]Tablets_NiCd!AC14</f>
        <v>5.2103999999999999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</row>
    <row r="15" spans="1:57" x14ac:dyDescent="0.35">
      <c r="A15" t="s">
        <v>14</v>
      </c>
      <c r="C15" s="42" t="s">
        <v>79</v>
      </c>
      <c r="D15" s="4" t="s">
        <v>15</v>
      </c>
      <c r="E15" s="44" t="s">
        <v>59</v>
      </c>
      <c r="F15" s="1" t="s">
        <v>20</v>
      </c>
      <c r="G15" s="5">
        <f>'[3]POM Portables NiCd'!G15-'[3]cameras games_NiCd'!H15-[3]cellphones_NiCd!H15-'[3]Cordless Tools_NiCd'!H15-[3]PortablePCs_NiCd!H15-[3]Tablets_NiCd!H15</f>
        <v>6.0704006208661916</v>
      </c>
      <c r="H15" s="5">
        <f>'[3]POM Portables NiCd'!H15-'[3]cameras games_NiCd'!I15-[3]cellphones_NiCd!I15-'[3]Cordless Tools_NiCd'!I15-[3]PortablePCs_NiCd!I15-[3]Tablets_NiCd!I15</f>
        <v>2.8414780290973383</v>
      </c>
      <c r="I15" s="5">
        <f>'[3]POM Portables NiCd'!I15-'[3]cameras games_NiCd'!J15-[3]cellphones_NiCd!J15-'[3]Cordless Tools_NiCd'!J15-[3]PortablePCs_NiCd!J15-[3]Tablets_NiCd!J15</f>
        <v>1.4933824897133654</v>
      </c>
      <c r="J15" s="5">
        <f>'[3]POM Portables NiCd'!J15-'[3]cameras games_NiCd'!K15-[3]cellphones_NiCd!K15-'[3]Cordless Tools_NiCd'!K15-[3]PortablePCs_NiCd!K15-[3]Tablets_NiCd!K15</f>
        <v>2.9687226371391091</v>
      </c>
      <c r="K15" s="5">
        <f>'[3]POM Portables NiCd'!K15-'[3]cameras games_NiCd'!L15-[3]cellphones_NiCd!L15-'[3]Cordless Tools_NiCd'!L15-[3]PortablePCs_NiCd!L15-[3]Tablets_NiCd!L15</f>
        <v>1.9752244689338916</v>
      </c>
      <c r="L15" s="5">
        <f>'[3]POM Portables NiCd'!L15-'[3]cameras games_NiCd'!M15-[3]cellphones_NiCd!M15-'[3]Cordless Tools_NiCd'!M15-[3]PortablePCs_NiCd!M15-[3]Tablets_NiCd!M15</f>
        <v>-4.7850299272304184</v>
      </c>
      <c r="M15" s="5">
        <f>'[3]POM Portables NiCd'!M15-'[3]cameras games_NiCd'!N15-[3]cellphones_NiCd!N15-'[3]Cordless Tools_NiCd'!N15-[3]PortablePCs_NiCd!N15-[3]Tablets_NiCd!N15</f>
        <v>2.6561059339758017</v>
      </c>
      <c r="N15" s="5">
        <f>'[3]POM Portables NiCd'!N15-'[3]cameras games_NiCd'!O15-[3]cellphones_NiCd!O15-'[3]Cordless Tools_NiCd'!O15-[3]PortablePCs_NiCd!O15-[3]Tablets_NiCd!O15</f>
        <v>-4.548378851505344</v>
      </c>
      <c r="O15" s="5">
        <f>'[3]POM Portables NiCd'!O15-'[3]cameras games_NiCd'!P15-[3]cellphones_NiCd!P15-'[3]Cordless Tools_NiCd'!P15-[3]PortablePCs_NiCd!P15-[3]Tablets_NiCd!P15</f>
        <v>-7.145245745965358</v>
      </c>
      <c r="P15" s="5">
        <f>'[3]POM Portables NiCd'!P15-'[3]cameras games_NiCd'!Q15-[3]cellphones_NiCd!Q15-'[3]Cordless Tools_NiCd'!Q15-[3]PortablePCs_NiCd!Q15-[3]Tablets_NiCd!Q15</f>
        <v>-9.0502482170281588</v>
      </c>
      <c r="Q15" s="5">
        <f>'[3]POM Portables NiCd'!Q15-'[3]cameras games_NiCd'!R15-[3]cellphones_NiCd!R15-'[3]Cordless Tools_NiCd'!R15-[3]PortablePCs_NiCd!R15-[3]Tablets_NiCd!R15</f>
        <v>-8.0771964920281558</v>
      </c>
      <c r="R15" s="5">
        <f>'[3]POM Portables NiCd'!R15-'[3]cameras games_NiCd'!S15-[3]cellphones_NiCd!S15-'[3]Cordless Tools_NiCd'!S15-[3]PortablePCs_NiCd!S15-[3]Tablets_NiCd!S15</f>
        <v>-2.3857148795706209</v>
      </c>
      <c r="S15" s="5">
        <f>'[3]POM Portables NiCd'!S15-'[3]cameras games_NiCd'!T15-[3]cellphones_NiCd!T15-'[3]Cordless Tools_NiCd'!T15-[3]PortablePCs_NiCd!T15-[3]Tablets_NiCd!T15</f>
        <v>-5.2643634415122627</v>
      </c>
      <c r="T15" s="5">
        <f>'[3]POM Portables NiCd'!T15-'[3]cameras games_NiCd'!U15-[3]cellphones_NiCd!U15-'[3]Cordless Tools_NiCd'!U15-[3]PortablePCs_NiCd!U15-[3]Tablets_NiCd!U15</f>
        <v>-6.1625532751100849</v>
      </c>
      <c r="U15" s="5">
        <f>'[3]POM Portables NiCd'!U15-'[3]cameras games_NiCd'!V15-[3]cellphones_NiCd!V15-'[3]Cordless Tools_NiCd'!V15-[3]PortablePCs_NiCd!V15-[3]Tablets_NiCd!V15</f>
        <v>-6.4555724667213195</v>
      </c>
      <c r="V15" s="5">
        <f>'[3]POM Portables NiCd'!V15-'[3]cameras games_NiCd'!W15-[3]cellphones_NiCd!W15-'[3]Cordless Tools_NiCd'!W15-[3]PortablePCs_NiCd!W15-[3]Tablets_NiCd!W15</f>
        <v>-3.3240180213693638</v>
      </c>
      <c r="W15" s="5">
        <f>'[3]POM Portables NiCd'!W15-'[3]cameras games_NiCd'!X15-[3]cellphones_NiCd!X15-'[3]Cordless Tools_NiCd'!X15-[3]PortablePCs_NiCd!X15-[3]Tablets_NiCd!X15</f>
        <v>-2.1269918054483501</v>
      </c>
      <c r="X15" s="5">
        <f>'[3]POM Portables NiCd'!X15-'[3]cameras games_NiCd'!Y15-[3]cellphones_NiCd!Y15-'[3]Cordless Tools_NiCd'!Y15-[3]PortablePCs_NiCd!Y15-[3]Tablets_NiCd!Y15</f>
        <v>0.29107970772872438</v>
      </c>
      <c r="Y15" s="5">
        <f>'[3]POM Portables NiCd'!Y15-'[3]cameras games_NiCd'!Z15-[3]cellphones_NiCd!Z15-'[3]Cordless Tools_NiCd'!Z15-[3]PortablePCs_NiCd!Z15-[3]Tablets_NiCd!Z15</f>
        <v>2.981519113274556</v>
      </c>
      <c r="Z15" s="5">
        <f>'[3]POM Portables NiCd'!Z15-'[3]cameras games_NiCd'!AA15-[3]cellphones_NiCd!AA15-'[3]Cordless Tools_NiCd'!AA15-[3]PortablePCs_NiCd!AA15-[3]Tablets_NiCd!AA15</f>
        <v>4.7254371335621848</v>
      </c>
      <c r="AA15" s="5">
        <f>'[3]POM Portables NiCd'!AA15-'[3]cameras games_NiCd'!AB15-[3]cellphones_NiCd!AB15-'[3]Cordless Tools_NiCd'!AB15-[3]PortablePCs_NiCd!AB15-[3]Tablets_NiCd!AB15</f>
        <v>5.5613827626733281</v>
      </c>
      <c r="AB15" s="5">
        <f>'[3]POM Portables NiCd'!AB15-'[3]cameras games_NiCd'!AC15-[3]cellphones_NiCd!AC15-'[3]Cordless Tools_NiCd'!AC15-[3]PortablePCs_NiCd!AC15-[3]Tablets_NiCd!AC15</f>
        <v>5.4547999999999996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</row>
    <row r="16" spans="1:57" x14ac:dyDescent="0.35">
      <c r="A16" t="s">
        <v>14</v>
      </c>
      <c r="C16" s="42" t="s">
        <v>79</v>
      </c>
      <c r="D16" s="4" t="s">
        <v>15</v>
      </c>
      <c r="E16" s="44" t="s">
        <v>59</v>
      </c>
      <c r="F16" s="1" t="s">
        <v>21</v>
      </c>
      <c r="G16" s="5">
        <f>'[3]POM Portables NiCd'!G16-'[3]cameras games_NiCd'!H16-[3]cellphones_NiCd!H16-'[3]Cordless Tools_NiCd'!H16-[3]PortablePCs_NiCd!H16-[3]Tablets_NiCd!H16</f>
        <v>10.599842850439041</v>
      </c>
      <c r="H16" s="5">
        <f>'[3]POM Portables NiCd'!H16-'[3]cameras games_NiCd'!I16-[3]cellphones_NiCd!I16-'[3]Cordless Tools_NiCd'!I16-[3]PortablePCs_NiCd!I16-[3]Tablets_NiCd!I16</f>
        <v>11.496526184911557</v>
      </c>
      <c r="I16" s="5">
        <f>'[3]POM Portables NiCd'!I16-'[3]cameras games_NiCd'!J16-[3]cellphones_NiCd!J16-'[3]Cordless Tools_NiCd'!J16-[3]PortablePCs_NiCd!J16-[3]Tablets_NiCd!J16</f>
        <v>13.479569199439302</v>
      </c>
      <c r="J16" s="5">
        <f>'[3]POM Portables NiCd'!J16-'[3]cameras games_NiCd'!K16-[3]cellphones_NiCd!K16-'[3]Cordless Tools_NiCd'!K16-[3]PortablePCs_NiCd!K16-[3]Tablets_NiCd!K16</f>
        <v>15.523320796511513</v>
      </c>
      <c r="K16" s="5">
        <f>'[3]POM Portables NiCd'!K16-'[3]cameras games_NiCd'!L16-[3]cellphones_NiCd!L16-'[3]Cordless Tools_NiCd'!L16-[3]PortablePCs_NiCd!L16-[3]Tablets_NiCd!L16</f>
        <v>19.246963831534188</v>
      </c>
      <c r="L16" s="5">
        <f>'[3]POM Portables NiCd'!L16-'[3]cameras games_NiCd'!M16-[3]cellphones_NiCd!M16-'[3]Cordless Tools_NiCd'!M16-[3]PortablePCs_NiCd!M16-[3]Tablets_NiCd!M16</f>
        <v>13.604659245911595</v>
      </c>
      <c r="M16" s="5">
        <f>'[3]POM Portables NiCd'!M16-'[3]cameras games_NiCd'!N16-[3]cellphones_NiCd!N16-'[3]Cordless Tools_NiCd'!N16-[3]PortablePCs_NiCd!N16-[3]Tablets_NiCd!N16</f>
        <v>19.410241700328996</v>
      </c>
      <c r="N16" s="5">
        <f>'[3]POM Portables NiCd'!N16-'[3]cameras games_NiCd'!O16-[3]cellphones_NiCd!O16-'[3]Cordless Tools_NiCd'!O16-[3]PortablePCs_NiCd!O16-[3]Tablets_NiCd!O16</f>
        <v>9.4454517226145711</v>
      </c>
      <c r="O16" s="5">
        <f>'[3]POM Portables NiCd'!O16-'[3]cameras games_NiCd'!P16-[3]cellphones_NiCd!P16-'[3]Cordless Tools_NiCd'!P16-[3]PortablePCs_NiCd!P16-[3]Tablets_NiCd!P16</f>
        <v>7.9177165781313779</v>
      </c>
      <c r="P16" s="5">
        <f>'[3]POM Portables NiCd'!P16-'[3]cameras games_NiCd'!Q16-[3]cellphones_NiCd!Q16-'[3]Cordless Tools_NiCd'!Q16-[3]PortablePCs_NiCd!Q16-[3]Tablets_NiCd!Q16</f>
        <v>5.5560493089128657</v>
      </c>
      <c r="Q16" s="5">
        <f>'[3]POM Portables NiCd'!Q16-'[3]cameras games_NiCd'!R16-[3]cellphones_NiCd!R16-'[3]Cordless Tools_NiCd'!R16-[3]PortablePCs_NiCd!R16-[3]Tablets_NiCd!R16</f>
        <v>-2.8656914131500955E-2</v>
      </c>
      <c r="R16" s="5">
        <f>'[3]POM Portables NiCd'!R16-'[3]cameras games_NiCd'!S16-[3]cellphones_NiCd!S16-'[3]Cordless Tools_NiCd'!S16-[3]PortablePCs_NiCd!S16-[3]Tablets_NiCd!S16</f>
        <v>2.1319854289616291</v>
      </c>
      <c r="S16" s="5">
        <f>'[3]POM Portables NiCd'!S16-'[3]cameras games_NiCd'!T16-[3]cellphones_NiCd!T16-'[3]Cordless Tools_NiCd'!T16-[3]PortablePCs_NiCd!T16-[3]Tablets_NiCd!T16</f>
        <v>1.7228092061809033</v>
      </c>
      <c r="T16" s="5">
        <f>'[3]POM Portables NiCd'!T16-'[3]cameras games_NiCd'!U16-[3]cellphones_NiCd!U16-'[3]Cordless Tools_NiCd'!U16-[3]PortablePCs_NiCd!U16-[3]Tablets_NiCd!U16</f>
        <v>-0.10745864960892604</v>
      </c>
      <c r="U16" s="5">
        <f>'[3]POM Portables NiCd'!U16-'[3]cameras games_NiCd'!V16-[3]cellphones_NiCd!V16-'[3]Cordless Tools_NiCd'!V16-[3]PortablePCs_NiCd!V16-[3]Tablets_NiCd!V16</f>
        <v>-2.5600667632218244E-2</v>
      </c>
      <c r="V16" s="5">
        <f>'[3]POM Portables NiCd'!V16-'[3]cameras games_NiCd'!W16-[3]cellphones_NiCd!W16-'[3]Cordless Tools_NiCd'!W16-[3]PortablePCs_NiCd!W16-[3]Tablets_NiCd!W16</f>
        <v>1.286221941063967</v>
      </c>
      <c r="W16" s="5">
        <f>'[3]POM Portables NiCd'!W16-'[3]cameras games_NiCd'!X16-[3]cellphones_NiCd!X16-'[3]Cordless Tools_NiCd'!X16-[3]PortablePCs_NiCd!X16-[3]Tablets_NiCd!X16</f>
        <v>1.0736964087405141</v>
      </c>
      <c r="X16" s="5">
        <f>'[3]POM Portables NiCd'!X16-'[3]cameras games_NiCd'!Y16-[3]cellphones_NiCd!Y16-'[3]Cordless Tools_NiCd'!Y16-[3]PortablePCs_NiCd!Y16-[3]Tablets_NiCd!Y16</f>
        <v>0.62411592914710323</v>
      </c>
      <c r="Y16" s="5">
        <f>'[3]POM Portables NiCd'!Y16-'[3]cameras games_NiCd'!Z16-[3]cellphones_NiCd!Z16-'[3]Cordless Tools_NiCd'!Z16-[3]PortablePCs_NiCd!Z16-[3]Tablets_NiCd!Z16</f>
        <v>0.99638533099820736</v>
      </c>
      <c r="Z16" s="5">
        <f>'[3]POM Portables NiCd'!Z16-'[3]cameras games_NiCd'!AA16-[3]cellphones_NiCd!AA16-'[3]Cordless Tools_NiCd'!AA16-[3]PortablePCs_NiCd!AA16-[3]Tablets_NiCd!AA16</f>
        <v>0.80678477786178282</v>
      </c>
      <c r="AA16" s="5">
        <f>'[3]POM Portables NiCd'!AA16-'[3]cameras games_NiCd'!AB16-[3]cellphones_NiCd!AB16-'[3]Cordless Tools_NiCd'!AB16-[3]PortablePCs_NiCd!AB16-[3]Tablets_NiCd!AB16</f>
        <v>1.0731565597173818</v>
      </c>
      <c r="AB16" s="5">
        <f>'[3]POM Portables NiCd'!AB16-'[3]cameras games_NiCd'!AC16-[3]cellphones_NiCd!AC16-'[3]Cordless Tools_NiCd'!AC16-[3]PortablePCs_NiCd!AC16-[3]Tablets_NiCd!AC16</f>
        <v>1.0244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</row>
    <row r="17" spans="1:57" x14ac:dyDescent="0.35">
      <c r="A17" t="s">
        <v>14</v>
      </c>
      <c r="C17" s="42" t="s">
        <v>79</v>
      </c>
      <c r="D17" s="4" t="s">
        <v>15</v>
      </c>
      <c r="E17" s="44" t="s">
        <v>59</v>
      </c>
      <c r="F17" s="1" t="s">
        <v>22</v>
      </c>
      <c r="G17" s="5">
        <f>'[3]POM Portables NiCd'!G17-'[3]cameras games_NiCd'!H17-[3]cellphones_NiCd!H17-'[3]Cordless Tools_NiCd'!H17-[3]PortablePCs_NiCd!H17-[3]Tablets_NiCd!H17</f>
        <v>128.57610636462738</v>
      </c>
      <c r="H17" s="5">
        <f>'[3]POM Portables NiCd'!H17-'[3]cameras games_NiCd'!I17-[3]cellphones_NiCd!I17-'[3]Cordless Tools_NiCd'!I17-[3]PortablePCs_NiCd!I17-[3]Tablets_NiCd!I17</f>
        <v>137.10738880350738</v>
      </c>
      <c r="I17" s="5">
        <f>'[3]POM Portables NiCd'!I17-'[3]cameras games_NiCd'!J17-[3]cellphones_NiCd!J17-'[3]Cordless Tools_NiCd'!J17-[3]PortablePCs_NiCd!J17-[3]Tablets_NiCd!J17</f>
        <v>154.71318057345178</v>
      </c>
      <c r="J17" s="5">
        <f>'[3]POM Portables NiCd'!J17-'[3]cameras games_NiCd'!K17-[3]cellphones_NiCd!K17-'[3]Cordless Tools_NiCd'!K17-[3]PortablePCs_NiCd!K17-[3]Tablets_NiCd!K17</f>
        <v>172.91310287532755</v>
      </c>
      <c r="K17" s="5">
        <f>'[3]POM Portables NiCd'!K17-'[3]cameras games_NiCd'!L17-[3]cellphones_NiCd!L17-'[3]Cordless Tools_NiCd'!L17-[3]PortablePCs_NiCd!L17-[3]Tablets_NiCd!L17</f>
        <v>225.04715806163273</v>
      </c>
      <c r="L17" s="5">
        <f>'[3]POM Portables NiCd'!L17-'[3]cameras games_NiCd'!M17-[3]cellphones_NiCd!M17-'[3]Cordless Tools_NiCd'!M17-[3]PortablePCs_NiCd!M17-[3]Tablets_NiCd!M17</f>
        <v>161.48531815616997</v>
      </c>
      <c r="M17" s="5">
        <f>'[3]POM Portables NiCd'!M17-'[3]cameras games_NiCd'!N17-[3]cellphones_NiCd!N17-'[3]Cordless Tools_NiCd'!N17-[3]PortablePCs_NiCd!N17-[3]Tablets_NiCd!N17</f>
        <v>250.38202604386561</v>
      </c>
      <c r="N17" s="5">
        <f>'[3]POM Portables NiCd'!N17-'[3]cameras games_NiCd'!O17-[3]cellphones_NiCd!O17-'[3]Cordless Tools_NiCd'!O17-[3]PortablePCs_NiCd!O17-[3]Tablets_NiCd!O17</f>
        <v>129.74396129119356</v>
      </c>
      <c r="O17" s="5">
        <f>'[3]POM Portables NiCd'!O17-'[3]cameras games_NiCd'!P17-[3]cellphones_NiCd!P17-'[3]Cordless Tools_NiCd'!P17-[3]PortablePCs_NiCd!P17-[3]Tablets_NiCd!P17</f>
        <v>105.19653319188033</v>
      </c>
      <c r="P17" s="5">
        <f>'[3]POM Portables NiCd'!P17-'[3]cameras games_NiCd'!Q17-[3]cellphones_NiCd!Q17-'[3]Cordless Tools_NiCd'!Q17-[3]PortablePCs_NiCd!Q17-[3]Tablets_NiCd!Q17</f>
        <v>51.857216215046336</v>
      </c>
      <c r="Q17" s="5">
        <f>'[3]POM Portables NiCd'!Q17-'[3]cameras games_NiCd'!R17-[3]cellphones_NiCd!R17-'[3]Cordless Tools_NiCd'!R17-[3]PortablePCs_NiCd!R17-[3]Tablets_NiCd!R17</f>
        <v>-4.3150831209575244</v>
      </c>
      <c r="R17" s="5">
        <f>'[3]POM Portables NiCd'!R17-'[3]cameras games_NiCd'!S17-[3]cellphones_NiCd!S17-'[3]Cordless Tools_NiCd'!S17-[3]PortablePCs_NiCd!S17-[3]Tablets_NiCd!S17</f>
        <v>27.179838330362358</v>
      </c>
      <c r="S17" s="5">
        <f>'[3]POM Portables NiCd'!S17-'[3]cameras games_NiCd'!T17-[3]cellphones_NiCd!T17-'[3]Cordless Tools_NiCd'!T17-[3]PortablePCs_NiCd!T17-[3]Tablets_NiCd!T17</f>
        <v>11.796156259167617</v>
      </c>
      <c r="T17" s="5">
        <f>'[3]POM Portables NiCd'!T17-'[3]cameras games_NiCd'!U17-[3]cellphones_NiCd!U17-'[3]Cordless Tools_NiCd'!U17-[3]PortablePCs_NiCd!U17-[3]Tablets_NiCd!U17</f>
        <v>3.9621398661657565</v>
      </c>
      <c r="U17" s="5">
        <f>'[3]POM Portables NiCd'!U17-'[3]cameras games_NiCd'!V17-[3]cellphones_NiCd!V17-'[3]Cordless Tools_NiCd'!V17-[3]PortablePCs_NiCd!V17-[3]Tablets_NiCd!V17</f>
        <v>11.35988218630969</v>
      </c>
      <c r="V17" s="5">
        <f>'[3]POM Portables NiCd'!V17-'[3]cameras games_NiCd'!W17-[3]cellphones_NiCd!W17-'[3]Cordless Tools_NiCd'!W17-[3]PortablePCs_NiCd!W17-[3]Tablets_NiCd!W17</f>
        <v>29.618394583092837</v>
      </c>
      <c r="W17" s="5">
        <f>'[3]POM Portables NiCd'!W17-'[3]cameras games_NiCd'!X17-[3]cellphones_NiCd!X17-'[3]Cordless Tools_NiCd'!X17-[3]PortablePCs_NiCd!X17-[3]Tablets_NiCd!X17</f>
        <v>21.590687758165085</v>
      </c>
      <c r="X17" s="5">
        <f>'[3]POM Portables NiCd'!X17-'[3]cameras games_NiCd'!Y17-[3]cellphones_NiCd!Y17-'[3]Cordless Tools_NiCd'!Y17-[3]PortablePCs_NiCd!Y17-[3]Tablets_NiCd!Y17</f>
        <v>17.976461588299472</v>
      </c>
      <c r="Y17" s="5">
        <f>'[3]POM Portables NiCd'!Y17-'[3]cameras games_NiCd'!Z17-[3]cellphones_NiCd!Z17-'[3]Cordless Tools_NiCd'!Z17-[3]PortablePCs_NiCd!Z17-[3]Tablets_NiCd!Z17</f>
        <v>23.560328791335714</v>
      </c>
      <c r="Z17" s="5">
        <f>'[3]POM Portables NiCd'!Z17-'[3]cameras games_NiCd'!AA17-[3]cellphones_NiCd!AA17-'[3]Cordless Tools_NiCd'!AA17-[3]PortablePCs_NiCd!AA17-[3]Tablets_NiCd!AA17</f>
        <v>24.100726563531264</v>
      </c>
      <c r="AA17" s="5">
        <f>'[3]POM Portables NiCd'!AA17-'[3]cameras games_NiCd'!AB17-[3]cellphones_NiCd!AB17-'[3]Cordless Tools_NiCd'!AB17-[3]PortablePCs_NiCd!AB17-[3]Tablets_NiCd!AB17</f>
        <v>26.236827615159438</v>
      </c>
      <c r="AB17" s="5">
        <f>'[3]POM Portables NiCd'!AB17-'[3]cameras games_NiCd'!AC17-[3]cellphones_NiCd!AC17-'[3]Cordless Tools_NiCd'!AC17-[3]PortablePCs_NiCd!AC17-[3]Tablets_NiCd!AC17</f>
        <v>27.071199999999997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</row>
    <row r="18" spans="1:57" x14ac:dyDescent="0.35">
      <c r="A18" t="s">
        <v>14</v>
      </c>
      <c r="C18" s="42" t="s">
        <v>79</v>
      </c>
      <c r="D18" s="4" t="s">
        <v>15</v>
      </c>
      <c r="E18" s="44" t="s">
        <v>59</v>
      </c>
      <c r="F18" s="1" t="s">
        <v>23</v>
      </c>
      <c r="G18" s="5">
        <f>'[3]POM Portables NiCd'!G18-'[3]cameras games_NiCd'!H18-[3]cellphones_NiCd!H18-'[3]Cordless Tools_NiCd'!H18-[3]PortablePCs_NiCd!H18-[3]Tablets_NiCd!H18</f>
        <v>132.81301820630628</v>
      </c>
      <c r="H18" s="5">
        <f>'[3]POM Portables NiCd'!H18-'[3]cameras games_NiCd'!I18-[3]cellphones_NiCd!I18-'[3]Cordless Tools_NiCd'!I18-[3]PortablePCs_NiCd!I18-[3]Tablets_NiCd!I18</f>
        <v>149.23118624356567</v>
      </c>
      <c r="I18" s="5">
        <f>'[3]POM Portables NiCd'!I18-'[3]cameras games_NiCd'!J18-[3]cellphones_NiCd!J18-'[3]Cordless Tools_NiCd'!J18-[3]PortablePCs_NiCd!J18-[3]Tablets_NiCd!J18</f>
        <v>170.65753275462475</v>
      </c>
      <c r="J18" s="5">
        <f>'[3]POM Portables NiCd'!J18-'[3]cameras games_NiCd'!K18-[3]cellphones_NiCd!K18-'[3]Cordless Tools_NiCd'!K18-[3]PortablePCs_NiCd!K18-[3]Tablets_NiCd!K18</f>
        <v>180.60443761700608</v>
      </c>
      <c r="K18" s="5">
        <f>'[3]POM Portables NiCd'!K18-'[3]cameras games_NiCd'!L18-[3]cellphones_NiCd!L18-'[3]Cordless Tools_NiCd'!L18-[3]PortablePCs_NiCd!L18-[3]Tablets_NiCd!L18</f>
        <v>242.18374558569835</v>
      </c>
      <c r="L18" s="5">
        <f>'[3]POM Portables NiCd'!L18-'[3]cameras games_NiCd'!M18-[3]cellphones_NiCd!M18-'[3]Cordless Tools_NiCd'!M18-[3]PortablePCs_NiCd!M18-[3]Tablets_NiCd!M18</f>
        <v>185.29538271696725</v>
      </c>
      <c r="M18" s="5">
        <f>'[3]POM Portables NiCd'!M18-'[3]cameras games_NiCd'!N18-[3]cellphones_NiCd!N18-'[3]Cordless Tools_NiCd'!N18-[3]PortablePCs_NiCd!N18-[3]Tablets_NiCd!N18</f>
        <v>265.29906346414981</v>
      </c>
      <c r="N18" s="5">
        <f>'[3]POM Portables NiCd'!N18-'[3]cameras games_NiCd'!O18-[3]cellphones_NiCd!O18-'[3]Cordless Tools_NiCd'!O18-[3]PortablePCs_NiCd!O18-[3]Tablets_NiCd!O18</f>
        <v>138.55355563629806</v>
      </c>
      <c r="O18" s="5">
        <f>'[3]POM Portables NiCd'!O18-'[3]cameras games_NiCd'!P18-[3]cellphones_NiCd!P18-'[3]Cordless Tools_NiCd'!P18-[3]PortablePCs_NiCd!P18-[3]Tablets_NiCd!P18</f>
        <v>122.12056902866276</v>
      </c>
      <c r="P18" s="5">
        <f>'[3]POM Portables NiCd'!P18-'[3]cameras games_NiCd'!Q18-[3]cellphones_NiCd!Q18-'[3]Cordless Tools_NiCd'!Q18-[3]PortablePCs_NiCd!Q18-[3]Tablets_NiCd!Q18</f>
        <v>88.323396825327222</v>
      </c>
      <c r="Q18" s="5">
        <f>'[3]POM Portables NiCd'!Q18-'[3]cameras games_NiCd'!R18-[3]cellphones_NiCd!R18-'[3]Cordless Tools_NiCd'!R18-[3]PortablePCs_NiCd!R18-[3]Tablets_NiCd!R18</f>
        <v>16.206450337840067</v>
      </c>
      <c r="R18" s="5">
        <f>'[3]POM Portables NiCd'!R18-'[3]cameras games_NiCd'!S18-[3]cellphones_NiCd!S18-'[3]Cordless Tools_NiCd'!S18-[3]PortablePCs_NiCd!S18-[3]Tablets_NiCd!S18</f>
        <v>57.739606811834101</v>
      </c>
      <c r="S18" s="5">
        <f>'[3]POM Portables NiCd'!S18-'[3]cameras games_NiCd'!T18-[3]cellphones_NiCd!T18-'[3]Cordless Tools_NiCd'!T18-[3]PortablePCs_NiCd!T18-[3]Tablets_NiCd!T18</f>
        <v>56.449466341964389</v>
      </c>
      <c r="T18" s="5">
        <f>'[3]POM Portables NiCd'!T18-'[3]cameras games_NiCd'!U18-[3]cellphones_NiCd!U18-'[3]Cordless Tools_NiCd'!U18-[3]PortablePCs_NiCd!U18-[3]Tablets_NiCd!U18</f>
        <v>39.03314134011891</v>
      </c>
      <c r="U18" s="5">
        <f>'[3]POM Portables NiCd'!U18-'[3]cameras games_NiCd'!V18-[3]cellphones_NiCd!V18-'[3]Cordless Tools_NiCd'!V18-[3]PortablePCs_NiCd!V18-[3]Tablets_NiCd!V18</f>
        <v>45.080255001737058</v>
      </c>
      <c r="V18" s="5">
        <f>'[3]POM Portables NiCd'!V18-'[3]cameras games_NiCd'!W18-[3]cellphones_NiCd!W18-'[3]Cordless Tools_NiCd'!W18-[3]PortablePCs_NiCd!W18-[3]Tablets_NiCd!W18</f>
        <v>48.254859285794112</v>
      </c>
      <c r="W18" s="5">
        <f>'[3]POM Portables NiCd'!W18-'[3]cameras games_NiCd'!X18-[3]cellphones_NiCd!X18-'[3]Cordless Tools_NiCd'!X18-[3]PortablePCs_NiCd!X18-[3]Tablets_NiCd!X18</f>
        <v>41.809630489803169</v>
      </c>
      <c r="X18" s="5">
        <f>'[3]POM Portables NiCd'!X18-'[3]cameras games_NiCd'!Y18-[3]cellphones_NiCd!Y18-'[3]Cordless Tools_NiCd'!Y18-[3]PortablePCs_NiCd!Y18-[3]Tablets_NiCd!Y18</f>
        <v>28.351774172586246</v>
      </c>
      <c r="Y18" s="5">
        <f>'[3]POM Portables NiCd'!Y18-'[3]cameras games_NiCd'!Z18-[3]cellphones_NiCd!Z18-'[3]Cordless Tools_NiCd'!Z18-[3]PortablePCs_NiCd!Z18-[3]Tablets_NiCd!Z18</f>
        <v>32.560206395488727</v>
      </c>
      <c r="Z18" s="5">
        <f>'[3]POM Portables NiCd'!Z18-'[3]cameras games_NiCd'!AA18-[3]cellphones_NiCd!AA18-'[3]Cordless Tools_NiCd'!AA18-[3]PortablePCs_NiCd!AA18-[3]Tablets_NiCd!AA18</f>
        <v>26.802805349841456</v>
      </c>
      <c r="AA18" s="5">
        <f>'[3]POM Portables NiCd'!AA18-'[3]cameras games_NiCd'!AB18-[3]cellphones_NiCd!AB18-'[3]Cordless Tools_NiCd'!AB18-[3]PortablePCs_NiCd!AB18-[3]Tablets_NiCd!AB18</f>
        <v>26.072946564168113</v>
      </c>
      <c r="AB18" s="5">
        <f>'[3]POM Portables NiCd'!AB18-'[3]cameras games_NiCd'!AC18-[3]cellphones_NiCd!AC18-'[3]Cordless Tools_NiCd'!AC18-[3]PortablePCs_NiCd!AC18-[3]Tablets_NiCd!AC18</f>
        <v>26.5928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</row>
    <row r="19" spans="1:57" x14ac:dyDescent="0.35">
      <c r="A19" t="s">
        <v>14</v>
      </c>
      <c r="C19" s="42" t="s">
        <v>79</v>
      </c>
      <c r="D19" s="4" t="s">
        <v>15</v>
      </c>
      <c r="E19" s="44" t="s">
        <v>59</v>
      </c>
      <c r="F19" s="1" t="s">
        <v>24</v>
      </c>
      <c r="G19" s="5">
        <f>'[3]POM Portables NiCd'!G19-'[3]cameras games_NiCd'!H19-[3]cellphones_NiCd!H19-'[3]Cordless Tools_NiCd'!H19-[3]PortablePCs_NiCd!H19-[3]Tablets_NiCd!H19</f>
        <v>18.971152815915925</v>
      </c>
      <c r="H19" s="5">
        <f>'[3]POM Portables NiCd'!H19-'[3]cameras games_NiCd'!I19-[3]cellphones_NiCd!I19-'[3]Cordless Tools_NiCd'!I19-[3]PortablePCs_NiCd!I19-[3]Tablets_NiCd!I19</f>
        <v>19.779086413148391</v>
      </c>
      <c r="I19" s="5">
        <f>'[3]POM Portables NiCd'!I19-'[3]cameras games_NiCd'!J19-[3]cellphones_NiCd!J19-'[3]Cordless Tools_NiCd'!J19-[3]PortablePCs_NiCd!J19-[3]Tablets_NiCd!J19</f>
        <v>22.20433701968625</v>
      </c>
      <c r="J19" s="5">
        <f>'[3]POM Portables NiCd'!J19-'[3]cameras games_NiCd'!K19-[3]cellphones_NiCd!K19-'[3]Cordless Tools_NiCd'!K19-[3]PortablePCs_NiCd!K19-[3]Tablets_NiCd!K19</f>
        <v>24.763823219375972</v>
      </c>
      <c r="K19" s="5">
        <f>'[3]POM Portables NiCd'!K19-'[3]cameras games_NiCd'!L19-[3]cellphones_NiCd!L19-'[3]Cordless Tools_NiCd'!L19-[3]PortablePCs_NiCd!L19-[3]Tablets_NiCd!L19</f>
        <v>31.531509243220178</v>
      </c>
      <c r="L19" s="5">
        <f>'[3]POM Portables NiCd'!L19-'[3]cameras games_NiCd'!M19-[3]cellphones_NiCd!M19-'[3]Cordless Tools_NiCd'!M19-[3]PortablePCs_NiCd!M19-[3]Tablets_NiCd!M19</f>
        <v>19.253236521902849</v>
      </c>
      <c r="M19" s="5">
        <f>'[3]POM Portables NiCd'!M19-'[3]cameras games_NiCd'!N19-[3]cellphones_NiCd!N19-'[3]Cordless Tools_NiCd'!N19-[3]PortablePCs_NiCd!N19-[3]Tablets_NiCd!N19</f>
        <v>33.951896483001136</v>
      </c>
      <c r="N19" s="5">
        <f>'[3]POM Portables NiCd'!N19-'[3]cameras games_NiCd'!O19-[3]cellphones_NiCd!O19-'[3]Cordless Tools_NiCd'!O19-[3]PortablePCs_NiCd!O19-[3]Tablets_NiCd!O19</f>
        <v>18.574873717380836</v>
      </c>
      <c r="O19" s="5">
        <f>'[3]POM Portables NiCd'!O19-'[3]cameras games_NiCd'!P19-[3]cellphones_NiCd!P19-'[3]Cordless Tools_NiCd'!P19-[3]PortablePCs_NiCd!P19-[3]Tablets_NiCd!P19</f>
        <v>16.787304177804408</v>
      </c>
      <c r="P19" s="5">
        <f>'[3]POM Portables NiCd'!P19-'[3]cameras games_NiCd'!Q19-[3]cellphones_NiCd!Q19-'[3]Cordless Tools_NiCd'!Q19-[3]PortablePCs_NiCd!Q19-[3]Tablets_NiCd!Q19</f>
        <v>11.386275092820174</v>
      </c>
      <c r="Q19" s="5">
        <f>'[3]POM Portables NiCd'!Q19-'[3]cameras games_NiCd'!R19-[3]cellphones_NiCd!R19-'[3]Cordless Tools_NiCd'!R19-[3]PortablePCs_NiCd!R19-[3]Tablets_NiCd!R19</f>
        <v>5.3697869134357514</v>
      </c>
      <c r="R19" s="5">
        <f>'[3]POM Portables NiCd'!R19-'[3]cameras games_NiCd'!S19-[3]cellphones_NiCd!S19-'[3]Cordless Tools_NiCd'!S19-[3]PortablePCs_NiCd!S19-[3]Tablets_NiCd!S19</f>
        <v>10.318773673977841</v>
      </c>
      <c r="S19" s="5">
        <f>'[3]POM Portables NiCd'!S19-'[3]cameras games_NiCd'!T19-[3]cellphones_NiCd!T19-'[3]Cordless Tools_NiCd'!T19-[3]PortablePCs_NiCd!T19-[3]Tablets_NiCd!T19</f>
        <v>8.702697314223748</v>
      </c>
      <c r="T19" s="5">
        <f>'[3]POM Portables NiCd'!T19-'[3]cameras games_NiCd'!U19-[3]cellphones_NiCd!U19-'[3]Cordless Tools_NiCd'!U19-[3]PortablePCs_NiCd!U19-[3]Tablets_NiCd!U19</f>
        <v>5.5542944880628049</v>
      </c>
      <c r="U19" s="5">
        <f>'[3]POM Portables NiCd'!U19-'[3]cameras games_NiCd'!V19-[3]cellphones_NiCd!V19-'[3]Cordless Tools_NiCd'!V19-[3]PortablePCs_NiCd!V19-[3]Tablets_NiCd!V19</f>
        <v>4.638433573055039</v>
      </c>
      <c r="V19" s="5">
        <f>'[3]POM Portables NiCd'!V19-'[3]cameras games_NiCd'!W19-[3]cellphones_NiCd!W19-'[3]Cordless Tools_NiCd'!W19-[3]PortablePCs_NiCd!W19-[3]Tablets_NiCd!W19</f>
        <v>4.8127724818554753</v>
      </c>
      <c r="W19" s="5">
        <f>'[3]POM Portables NiCd'!W19-'[3]cameras games_NiCd'!X19-[3]cellphones_NiCd!X19-'[3]Cordless Tools_NiCd'!X19-[3]PortablePCs_NiCd!X19-[3]Tablets_NiCd!X19</f>
        <v>3.4653688434526662</v>
      </c>
      <c r="X19" s="5">
        <f>'[3]POM Portables NiCd'!X19-'[3]cameras games_NiCd'!Y19-[3]cellphones_NiCd!Y19-'[3]Cordless Tools_NiCd'!Y19-[3]PortablePCs_NiCd!Y19-[3]Tablets_NiCd!Y19</f>
        <v>2.5116852518742103</v>
      </c>
      <c r="Y19" s="5">
        <f>'[3]POM Portables NiCd'!Y19-'[3]cameras games_NiCd'!Z19-[3]cellphones_NiCd!Z19-'[3]Cordless Tools_NiCd'!Z19-[3]PortablePCs_NiCd!Z19-[3]Tablets_NiCd!Z19</f>
        <v>3.0130150731159531</v>
      </c>
      <c r="Z19" s="5">
        <f>'[3]POM Portables NiCd'!Z19-'[3]cameras games_NiCd'!AA19-[3]cellphones_NiCd!AA19-'[3]Cordless Tools_NiCd'!AA19-[3]PortablePCs_NiCd!AA19-[3]Tablets_NiCd!AA19</f>
        <v>2.8181927209193889</v>
      </c>
      <c r="AA19" s="5">
        <f>'[3]POM Portables NiCd'!AA19-'[3]cameras games_NiCd'!AB19-[3]cellphones_NiCd!AB19-'[3]Cordless Tools_NiCd'!AB19-[3]PortablePCs_NiCd!AB19-[3]Tablets_NiCd!AB19</f>
        <v>2.8652751495902509</v>
      </c>
      <c r="AB19" s="5">
        <f>'[3]POM Portables NiCd'!AB19-'[3]cameras games_NiCd'!AC19-[3]cellphones_NiCd!AC19-'[3]Cordless Tools_NiCd'!AC19-[3]PortablePCs_NiCd!AC19-[3]Tablets_NiCd!AC19</f>
        <v>2.7039999999999997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</row>
    <row r="20" spans="1:57" x14ac:dyDescent="0.35">
      <c r="A20" t="s">
        <v>14</v>
      </c>
      <c r="C20" s="42" t="s">
        <v>79</v>
      </c>
      <c r="D20" s="4" t="s">
        <v>15</v>
      </c>
      <c r="E20" s="44" t="s">
        <v>59</v>
      </c>
      <c r="F20" s="1" t="s">
        <v>25</v>
      </c>
      <c r="G20" s="5">
        <f>'[3]POM Portables NiCd'!G20-'[3]cameras games_NiCd'!H20-[3]cellphones_NiCd!H20-'[3]Cordless Tools_NiCd'!H20-[3]PortablePCs_NiCd!H20-[3]Tablets_NiCd!H20</f>
        <v>109.1912116184736</v>
      </c>
      <c r="H20" s="5">
        <f>'[3]POM Portables NiCd'!H20-'[3]cameras games_NiCd'!I20-[3]cellphones_NiCd!I20-'[3]Cordless Tools_NiCd'!I20-[3]PortablePCs_NiCd!I20-[3]Tablets_NiCd!I20</f>
        <v>127.98720418784671</v>
      </c>
      <c r="I20" s="5">
        <f>'[3]POM Portables NiCd'!I20-'[3]cameras games_NiCd'!J20-[3]cellphones_NiCd!J20-'[3]Cordless Tools_NiCd'!J20-[3]PortablePCs_NiCd!J20-[3]Tablets_NiCd!J20</f>
        <v>141.71704165229167</v>
      </c>
      <c r="J20" s="5">
        <f>'[3]POM Portables NiCd'!J20-'[3]cameras games_NiCd'!K20-[3]cellphones_NiCd!K20-'[3]Cordless Tools_NiCd'!K20-[3]PortablePCs_NiCd!K20-[3]Tablets_NiCd!K20</f>
        <v>162.57842161716928</v>
      </c>
      <c r="K20" s="5">
        <f>'[3]POM Portables NiCd'!K20-'[3]cameras games_NiCd'!L20-[3]cellphones_NiCd!L20-'[3]Cordless Tools_NiCd'!L20-[3]PortablePCs_NiCd!L20-[3]Tablets_NiCd!L20</f>
        <v>209.61472871409893</v>
      </c>
      <c r="L20" s="5">
        <f>'[3]POM Portables NiCd'!L20-'[3]cameras games_NiCd'!M20-[3]cellphones_NiCd!M20-'[3]Cordless Tools_NiCd'!M20-[3]PortablePCs_NiCd!M20-[3]Tablets_NiCd!M20</f>
        <v>162.37422655851836</v>
      </c>
      <c r="M20" s="5">
        <f>'[3]POM Portables NiCd'!M20-'[3]cameras games_NiCd'!N20-[3]cellphones_NiCd!N20-'[3]Cordless Tools_NiCd'!N20-[3]PortablePCs_NiCd!N20-[3]Tablets_NiCd!N20</f>
        <v>204.78598608662955</v>
      </c>
      <c r="N20" s="5">
        <f>'[3]POM Portables NiCd'!N20-'[3]cameras games_NiCd'!O20-[3]cellphones_NiCd!O20-'[3]Cordless Tools_NiCd'!O20-[3]PortablePCs_NiCd!O20-[3]Tablets_NiCd!O20</f>
        <v>107.74547864927879</v>
      </c>
      <c r="O20" s="5">
        <f>'[3]POM Portables NiCd'!O20-'[3]cameras games_NiCd'!P20-[3]cellphones_NiCd!P20-'[3]Cordless Tools_NiCd'!P20-[3]PortablePCs_NiCd!P20-[3]Tablets_NiCd!P20</f>
        <v>88.219896025581505</v>
      </c>
      <c r="P20" s="5">
        <f>'[3]POM Portables NiCd'!P20-'[3]cameras games_NiCd'!Q20-[3]cellphones_NiCd!Q20-'[3]Cordless Tools_NiCd'!Q20-[3]PortablePCs_NiCd!Q20-[3]Tablets_NiCd!Q20</f>
        <v>62.576471119785779</v>
      </c>
      <c r="Q20" s="5">
        <f>'[3]POM Portables NiCd'!Q20-'[3]cameras games_NiCd'!R20-[3]cellphones_NiCd!R20-'[3]Cordless Tools_NiCd'!R20-[3]PortablePCs_NiCd!R20-[3]Tablets_NiCd!R20</f>
        <v>17.549222311983662</v>
      </c>
      <c r="R20" s="5">
        <f>'[3]POM Portables NiCd'!R20-'[3]cameras games_NiCd'!S20-[3]cellphones_NiCd!S20-'[3]Cordless Tools_NiCd'!S20-[3]PortablePCs_NiCd!S20-[3]Tablets_NiCd!S20</f>
        <v>26.330372585029139</v>
      </c>
      <c r="S20" s="5">
        <f>'[3]POM Portables NiCd'!S20-'[3]cameras games_NiCd'!T20-[3]cellphones_NiCd!T20-'[3]Cordless Tools_NiCd'!T20-[3]PortablePCs_NiCd!T20-[3]Tablets_NiCd!T20</f>
        <v>5.0596260033406537</v>
      </c>
      <c r="T20" s="5">
        <f>'[3]POM Portables NiCd'!T20-'[3]cameras games_NiCd'!U20-[3]cellphones_NiCd!U20-'[3]Cordless Tools_NiCd'!U20-[3]PortablePCs_NiCd!U20-[3]Tablets_NiCd!U20</f>
        <v>9.2588357347297006</v>
      </c>
      <c r="U20" s="5">
        <f>'[3]POM Portables NiCd'!U20-'[3]cameras games_NiCd'!V20-[3]cellphones_NiCd!V20-'[3]Cordless Tools_NiCd'!V20-[3]PortablePCs_NiCd!V20-[3]Tablets_NiCd!V20</f>
        <v>14.846378183956411</v>
      </c>
      <c r="V20" s="5">
        <f>'[3]POM Portables NiCd'!V20-'[3]cameras games_NiCd'!W20-[3]cellphones_NiCd!W20-'[3]Cordless Tools_NiCd'!W20-[3]PortablePCs_NiCd!W20-[3]Tablets_NiCd!W20</f>
        <v>29.882936864215807</v>
      </c>
      <c r="W20" s="5">
        <f>'[3]POM Portables NiCd'!W20-'[3]cameras games_NiCd'!X20-[3]cellphones_NiCd!X20-'[3]Cordless Tools_NiCd'!X20-[3]PortablePCs_NiCd!X20-[3]Tablets_NiCd!X20</f>
        <v>27.090419514429094</v>
      </c>
      <c r="X20" s="5">
        <f>'[3]POM Portables NiCd'!X20-'[3]cameras games_NiCd'!Y20-[3]cellphones_NiCd!Y20-'[3]Cordless Tools_NiCd'!Y20-[3]PortablePCs_NiCd!Y20-[3]Tablets_NiCd!Y20</f>
        <v>21.093978229009601</v>
      </c>
      <c r="Y20" s="5">
        <f>'[3]POM Portables NiCd'!Y20-'[3]cameras games_NiCd'!Z20-[3]cellphones_NiCd!Z20-'[3]Cordless Tools_NiCd'!Z20-[3]PortablePCs_NiCd!Z20-[3]Tablets_NiCd!Z20</f>
        <v>23.706667508536519</v>
      </c>
      <c r="Z20" s="5">
        <f>'[3]POM Portables NiCd'!Z20-'[3]cameras games_NiCd'!AA20-[3]cellphones_NiCd!AA20-'[3]Cordless Tools_NiCd'!AA20-[3]PortablePCs_NiCd!AA20-[3]Tablets_NiCd!AA20</f>
        <v>22.834933293330835</v>
      </c>
      <c r="AA20" s="5">
        <f>'[3]POM Portables NiCd'!AA20-'[3]cameras games_NiCd'!AB20-[3]cellphones_NiCd!AB20-'[3]Cordless Tools_NiCd'!AB20-[3]PortablePCs_NiCd!AB20-[3]Tablets_NiCd!AB20</f>
        <v>19.168796480469094</v>
      </c>
      <c r="AB20" s="5">
        <f>'[3]POM Portables NiCd'!AB20-'[3]cameras games_NiCd'!AC20-[3]cellphones_NiCd!AC20-'[3]Cordless Tools_NiCd'!AC20-[3]PortablePCs_NiCd!AC20-[3]Tablets_NiCd!AC20</f>
        <v>21.1432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</row>
    <row r="21" spans="1:57" x14ac:dyDescent="0.35">
      <c r="A21" t="s">
        <v>14</v>
      </c>
      <c r="C21" s="42" t="s">
        <v>79</v>
      </c>
      <c r="D21" s="4" t="s">
        <v>15</v>
      </c>
      <c r="E21" s="44" t="s">
        <v>59</v>
      </c>
      <c r="F21" s="1" t="s">
        <v>26</v>
      </c>
      <c r="G21" s="5">
        <f>'[3]POM Portables NiCd'!G21-'[3]cameras games_NiCd'!H21-[3]cellphones_NiCd!H21-'[3]Cordless Tools_NiCd'!H21-[3]PortablePCs_NiCd!H21-[3]Tablets_NiCd!H21</f>
        <v>1375.9604903511276</v>
      </c>
      <c r="H21" s="5">
        <f>'[3]POM Portables NiCd'!H21-'[3]cameras games_NiCd'!I21-[3]cellphones_NiCd!I21-'[3]Cordless Tools_NiCd'!I21-[3]PortablePCs_NiCd!I21-[3]Tablets_NiCd!I21</f>
        <v>1527.2831716560702</v>
      </c>
      <c r="I21" s="5">
        <f>'[3]POM Portables NiCd'!I21-'[3]cameras games_NiCd'!J21-[3]cellphones_NiCd!J21-'[3]Cordless Tools_NiCd'!J21-[3]PortablePCs_NiCd!J21-[3]Tablets_NiCd!J21</f>
        <v>1711.8305116402089</v>
      </c>
      <c r="J21" s="5">
        <f>'[3]POM Portables NiCd'!J21-'[3]cameras games_NiCd'!K21-[3]cellphones_NiCd!K21-'[3]Cordless Tools_NiCd'!K21-[3]PortablePCs_NiCd!K21-[3]Tablets_NiCd!K21</f>
        <v>1918.8066185138005</v>
      </c>
      <c r="K21" s="5">
        <f>'[3]POM Portables NiCd'!K21-'[3]cameras games_NiCd'!L21-[3]cellphones_NiCd!L21-'[3]Cordless Tools_NiCd'!L21-[3]PortablePCs_NiCd!L21-[3]Tablets_NiCd!L21</f>
        <v>2367.1952727725456</v>
      </c>
      <c r="L21" s="5">
        <f>'[3]POM Portables NiCd'!L21-'[3]cameras games_NiCd'!M21-[3]cellphones_NiCd!M21-'[3]Cordless Tools_NiCd'!M21-[3]PortablePCs_NiCd!M21-[3]Tablets_NiCd!M21</f>
        <v>1690.5573678212868</v>
      </c>
      <c r="M21" s="5">
        <f>'[3]POM Portables NiCd'!M21-'[3]cameras games_NiCd'!N21-[3]cellphones_NiCd!N21-'[3]Cordless Tools_NiCd'!N21-[3]PortablePCs_NiCd!N21-[3]Tablets_NiCd!N21</f>
        <v>2451.9165569351499</v>
      </c>
      <c r="N21" s="5">
        <f>'[3]POM Portables NiCd'!N21-'[3]cameras games_NiCd'!O21-[3]cellphones_NiCd!O21-'[3]Cordless Tools_NiCd'!O21-[3]PortablePCs_NiCd!O21-[3]Tablets_NiCd!O21</f>
        <v>1315.1745957387943</v>
      </c>
      <c r="O21" s="5">
        <f>'[3]POM Portables NiCd'!O21-'[3]cameras games_NiCd'!P21-[3]cellphones_NiCd!P21-'[3]Cordless Tools_NiCd'!P21-[3]PortablePCs_NiCd!P21-[3]Tablets_NiCd!P21</f>
        <v>1186.3305699015375</v>
      </c>
      <c r="P21" s="5">
        <f>'[3]POM Portables NiCd'!P21-'[3]cameras games_NiCd'!Q21-[3]cellphones_NiCd!Q21-'[3]Cordless Tools_NiCd'!Q21-[3]PortablePCs_NiCd!Q21-[3]Tablets_NiCd!Q21</f>
        <v>805.21992828187115</v>
      </c>
      <c r="Q21" s="5">
        <f>'[3]POM Portables NiCd'!Q21-'[3]cameras games_NiCd'!R21-[3]cellphones_NiCd!R21-'[3]Cordless Tools_NiCd'!R21-[3]PortablePCs_NiCd!R21-[3]Tablets_NiCd!R21</f>
        <v>260.56165029174366</v>
      </c>
      <c r="R21" s="5">
        <f>'[3]POM Portables NiCd'!R21-'[3]cameras games_NiCd'!S21-[3]cellphones_NiCd!S21-'[3]Cordless Tools_NiCd'!S21-[3]PortablePCs_NiCd!S21-[3]Tablets_NiCd!S21</f>
        <v>503.08331452462426</v>
      </c>
      <c r="S21" s="5">
        <f>'[3]POM Portables NiCd'!S21-'[3]cameras games_NiCd'!T21-[3]cellphones_NiCd!T21-'[3]Cordless Tools_NiCd'!T21-[3]PortablePCs_NiCd!T21-[3]Tablets_NiCd!T21</f>
        <v>393.02387827134908</v>
      </c>
      <c r="T21" s="5">
        <f>'[3]POM Portables NiCd'!T21-'[3]cameras games_NiCd'!U21-[3]cellphones_NiCd!U21-'[3]Cordless Tools_NiCd'!U21-[3]PortablePCs_NiCd!U21-[3]Tablets_NiCd!U21</f>
        <v>361.20679417483979</v>
      </c>
      <c r="U21" s="5">
        <f>'[3]POM Portables NiCd'!U21-'[3]cameras games_NiCd'!V21-[3]cellphones_NiCd!V21-'[3]Cordless Tools_NiCd'!V21-[3]PortablePCs_NiCd!V21-[3]Tablets_NiCd!V21</f>
        <v>226.68940143716873</v>
      </c>
      <c r="V21" s="5">
        <f>'[3]POM Portables NiCd'!V21-'[3]cameras games_NiCd'!W21-[3]cellphones_NiCd!W21-'[3]Cordless Tools_NiCd'!W21-[3]PortablePCs_NiCd!W21-[3]Tablets_NiCd!W21</f>
        <v>320.89745612622153</v>
      </c>
      <c r="W21" s="5">
        <f>'[3]POM Portables NiCd'!W21-'[3]cameras games_NiCd'!X21-[3]cellphones_NiCd!X21-'[3]Cordless Tools_NiCd'!X21-[3]PortablePCs_NiCd!X21-[3]Tablets_NiCd!X21</f>
        <v>132.07182244989718</v>
      </c>
      <c r="X21" s="5">
        <f>'[3]POM Portables NiCd'!X21-'[3]cameras games_NiCd'!Y21-[3]cellphones_NiCd!Y21-'[3]Cordless Tools_NiCd'!Y21-[3]PortablePCs_NiCd!Y21-[3]Tablets_NiCd!Y21</f>
        <v>14.878790692693457</v>
      </c>
      <c r="Y21" s="5">
        <f>'[3]POM Portables NiCd'!Y21-'[3]cameras games_NiCd'!Z21-[3]cellphones_NiCd!Z21-'[3]Cordless Tools_NiCd'!Z21-[3]PortablePCs_NiCd!Z21-[3]Tablets_NiCd!Z21</f>
        <v>26.848792002989086</v>
      </c>
      <c r="Z21" s="5">
        <f>'[3]POM Portables NiCd'!Z21-'[3]cameras games_NiCd'!AA21-[3]cellphones_NiCd!AA21-'[3]Cordless Tools_NiCd'!AA21-[3]PortablePCs_NiCd!AA21-[3]Tablets_NiCd!AA21</f>
        <v>38.773122510180897</v>
      </c>
      <c r="AA21" s="5">
        <f>'[3]POM Portables NiCd'!AA21-'[3]cameras games_NiCd'!AB21-[3]cellphones_NiCd!AB21-'[3]Cordless Tools_NiCd'!AB21-[3]PortablePCs_NiCd!AB21-[3]Tablets_NiCd!AB21</f>
        <v>22.172891721201385</v>
      </c>
      <c r="AB21" s="5">
        <f>'[3]POM Portables NiCd'!AB21-'[3]cameras games_NiCd'!AC21-[3]cellphones_NiCd!AC21-'[3]Cordless Tools_NiCd'!AC21-[3]PortablePCs_NiCd!AC21-[3]Tablets_NiCd!AC21</f>
        <v>0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</row>
    <row r="22" spans="1:57" x14ac:dyDescent="0.35">
      <c r="A22" t="s">
        <v>14</v>
      </c>
      <c r="C22" s="42" t="s">
        <v>79</v>
      </c>
      <c r="D22" s="4" t="s">
        <v>15</v>
      </c>
      <c r="E22" s="44" t="s">
        <v>59</v>
      </c>
      <c r="F22" s="1" t="s">
        <v>27</v>
      </c>
      <c r="G22" s="5">
        <f>'[3]POM Portables NiCd'!G22-'[3]cameras games_NiCd'!H22-[3]cellphones_NiCd!H22-'[3]Cordless Tools_NiCd'!H22-[3]PortablePCs_NiCd!H22-[3]Tablets_NiCd!H22</f>
        <v>925.63374622061133</v>
      </c>
      <c r="H22" s="5">
        <f>'[3]POM Portables NiCd'!H22-'[3]cameras games_NiCd'!I22-[3]cellphones_NiCd!I22-'[3]Cordless Tools_NiCd'!I22-[3]PortablePCs_NiCd!I22-[3]Tablets_NiCd!I22</f>
        <v>1135.7359750215958</v>
      </c>
      <c r="I22" s="5">
        <f>'[3]POM Portables NiCd'!I22-'[3]cameras games_NiCd'!J22-[3]cellphones_NiCd!J22-'[3]Cordless Tools_NiCd'!J22-[3]PortablePCs_NiCd!J22-[3]Tablets_NiCd!J22</f>
        <v>1529.8624826307139</v>
      </c>
      <c r="J22" s="5">
        <f>'[3]POM Portables NiCd'!J22-'[3]cameras games_NiCd'!K22-[3]cellphones_NiCd!K22-'[3]Cordless Tools_NiCd'!K22-[3]PortablePCs_NiCd!K22-[3]Tablets_NiCd!K22</f>
        <v>1777.0090415003119</v>
      </c>
      <c r="K22" s="5">
        <f>'[3]POM Portables NiCd'!K22-'[3]cameras games_NiCd'!L22-[3]cellphones_NiCd!L22-'[3]Cordless Tools_NiCd'!L22-[3]PortablePCs_NiCd!L22-[3]Tablets_NiCd!L22</f>
        <v>2404.0691382955929</v>
      </c>
      <c r="L22" s="5">
        <f>'[3]POM Portables NiCd'!L22-'[3]cameras games_NiCd'!M22-[3]cellphones_NiCd!M22-'[3]Cordless Tools_NiCd'!M22-[3]PortablePCs_NiCd!M22-[3]Tablets_NiCd!M22</f>
        <v>1673.0210287394225</v>
      </c>
      <c r="M22" s="5">
        <f>'[3]POM Portables NiCd'!M22-'[3]cameras games_NiCd'!N22-[3]cellphones_NiCd!N22-'[3]Cordless Tools_NiCd'!N22-[3]PortablePCs_NiCd!N22-[3]Tablets_NiCd!N22</f>
        <v>2648.4092918737606</v>
      </c>
      <c r="N22" s="5">
        <f>'[3]POM Portables NiCd'!N22-'[3]cameras games_NiCd'!O22-[3]cellphones_NiCd!O22-'[3]Cordless Tools_NiCd'!O22-[3]PortablePCs_NiCd!O22-[3]Tablets_NiCd!O22</f>
        <v>1298.8197935806713</v>
      </c>
      <c r="O22" s="5">
        <f>'[3]POM Portables NiCd'!O22-'[3]cameras games_NiCd'!P22-[3]cellphones_NiCd!P22-'[3]Cordless Tools_NiCd'!P22-[3]PortablePCs_NiCd!P22-[3]Tablets_NiCd!P22</f>
        <v>1030.9114397092635</v>
      </c>
      <c r="P22" s="5">
        <f>'[3]POM Portables NiCd'!P22-'[3]cameras games_NiCd'!Q22-[3]cellphones_NiCd!Q22-'[3]Cordless Tools_NiCd'!Q22-[3]PortablePCs_NiCd!Q22-[3]Tablets_NiCd!Q22</f>
        <v>583.53336697995803</v>
      </c>
      <c r="Q22" s="5">
        <f>'[3]POM Portables NiCd'!Q22-'[3]cameras games_NiCd'!R22-[3]cellphones_NiCd!R22-'[3]Cordless Tools_NiCd'!R22-[3]PortablePCs_NiCd!R22-[3]Tablets_NiCd!R22</f>
        <v>-164.07524303531613</v>
      </c>
      <c r="R22" s="5">
        <f>'[3]POM Portables NiCd'!R22-'[3]cameras games_NiCd'!S22-[3]cellphones_NiCd!S22-'[3]Cordless Tools_NiCd'!S22-[3]PortablePCs_NiCd!S22-[3]Tablets_NiCd!S22</f>
        <v>307.82114445859361</v>
      </c>
      <c r="S22" s="5">
        <f>'[3]POM Portables NiCd'!S22-'[3]cameras games_NiCd'!T22-[3]cellphones_NiCd!T22-'[3]Cordless Tools_NiCd'!T22-[3]PortablePCs_NiCd!T22-[3]Tablets_NiCd!T22</f>
        <v>-48.086235494919265</v>
      </c>
      <c r="T22" s="5">
        <f>'[3]POM Portables NiCd'!T22-'[3]cameras games_NiCd'!U22-[3]cellphones_NiCd!U22-'[3]Cordless Tools_NiCd'!U22-[3]PortablePCs_NiCd!U22-[3]Tablets_NiCd!U22</f>
        <v>-269.42855502709313</v>
      </c>
      <c r="U22" s="5">
        <f>'[3]POM Portables NiCd'!U22-'[3]cameras games_NiCd'!V22-[3]cellphones_NiCd!V22-'[3]Cordless Tools_NiCd'!V22-[3]PortablePCs_NiCd!V22-[3]Tablets_NiCd!V22</f>
        <v>-312.941128908309</v>
      </c>
      <c r="V22" s="5">
        <f>'[3]POM Portables NiCd'!V22-'[3]cameras games_NiCd'!W22-[3]cellphones_NiCd!W22-'[3]Cordless Tools_NiCd'!W22-[3]PortablePCs_NiCd!W22-[3]Tablets_NiCd!W22</f>
        <v>69.691180060975682</v>
      </c>
      <c r="W22" s="5">
        <f>'[3]POM Portables NiCd'!W22-'[3]cameras games_NiCd'!X22-[3]cellphones_NiCd!X22-'[3]Cordless Tools_NiCd'!X22-[3]PortablePCs_NiCd!X22-[3]Tablets_NiCd!X22</f>
        <v>70.369167679782493</v>
      </c>
      <c r="X22" s="5">
        <f>'[3]POM Portables NiCd'!X22-'[3]cameras games_NiCd'!Y22-[3]cellphones_NiCd!Y22-'[3]Cordless Tools_NiCd'!Y22-[3]PortablePCs_NiCd!Y22-[3]Tablets_NiCd!Y22</f>
        <v>124.24087769467516</v>
      </c>
      <c r="Y22" s="5">
        <f>'[3]POM Portables NiCd'!Y22-'[3]cameras games_NiCd'!Z22-[3]cellphones_NiCd!Z22-'[3]Cordless Tools_NiCd'!Z22-[3]PortablePCs_NiCd!Z22-[3]Tablets_NiCd!Z22</f>
        <v>152.99539949912437</v>
      </c>
      <c r="Z22" s="5">
        <f>'[3]POM Portables NiCd'!Z22-'[3]cameras games_NiCd'!AA22-[3]cellphones_NiCd!AA22-'[3]Cordless Tools_NiCd'!AA22-[3]PortablePCs_NiCd!AA22-[3]Tablets_NiCd!AA22</f>
        <v>130.05509029567816</v>
      </c>
      <c r="AA22" s="5">
        <f>'[3]POM Portables NiCd'!AA22-'[3]cameras games_NiCd'!AB22-[3]cellphones_NiCd!AB22-'[3]Cordless Tools_NiCd'!AB22-[3]PortablePCs_NiCd!AB22-[3]Tablets_NiCd!AB22</f>
        <v>196.80092330271313</v>
      </c>
      <c r="AB22" s="5">
        <f>'[3]POM Portables NiCd'!AB22-'[3]cameras games_NiCd'!AC22-[3]cellphones_NiCd!AC22-'[3]Cordless Tools_NiCd'!AC22-[3]PortablePCs_NiCd!AC22-[3]Tablets_NiCd!AC22</f>
        <v>141.37327387503203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spans="1:57" x14ac:dyDescent="0.35">
      <c r="A23" t="s">
        <v>14</v>
      </c>
      <c r="C23" s="42" t="s">
        <v>79</v>
      </c>
      <c r="D23" s="4" t="s">
        <v>15</v>
      </c>
      <c r="E23" s="44" t="s">
        <v>59</v>
      </c>
      <c r="F23" s="1" t="s">
        <v>28</v>
      </c>
      <c r="G23" s="5">
        <f>'[3]POM Portables NiCd'!G23-'[3]cameras games_NiCd'!H23-[3]cellphones_NiCd!H23-'[3]Cordless Tools_NiCd'!H23-[3]PortablePCs_NiCd!H23-[3]Tablets_NiCd!H23</f>
        <v>42.400813461444827</v>
      </c>
      <c r="H23" s="5">
        <f>'[3]POM Portables NiCd'!H23-'[3]cameras games_NiCd'!I23-[3]cellphones_NiCd!I23-'[3]Cordless Tools_NiCd'!I23-[3]PortablePCs_NiCd!I23-[3]Tablets_NiCd!I23</f>
        <v>42.906397299082371</v>
      </c>
      <c r="I23" s="5">
        <f>'[3]POM Portables NiCd'!I23-'[3]cameras games_NiCd'!J23-[3]cellphones_NiCd!J23-'[3]Cordless Tools_NiCd'!J23-[3]PortablePCs_NiCd!J23-[3]Tablets_NiCd!J23</f>
        <v>44.872084940088044</v>
      </c>
      <c r="J23" s="5">
        <f>'[3]POM Portables NiCd'!J23-'[3]cameras games_NiCd'!K23-[3]cellphones_NiCd!K23-'[3]Cordless Tools_NiCd'!K23-[3]PortablePCs_NiCd!K23-[3]Tablets_NiCd!K23</f>
        <v>45.540636947050231</v>
      </c>
      <c r="K23" s="5">
        <f>'[3]POM Portables NiCd'!K23-'[3]cameras games_NiCd'!L23-[3]cellphones_NiCd!L23-'[3]Cordless Tools_NiCd'!L23-[3]PortablePCs_NiCd!L23-[3]Tablets_NiCd!L23</f>
        <v>77.275564880793354</v>
      </c>
      <c r="L23" s="5">
        <f>'[3]POM Portables NiCd'!L23-'[3]cameras games_NiCd'!M23-[3]cellphones_NiCd!M23-'[3]Cordless Tools_NiCd'!M23-[3]PortablePCs_NiCd!M23-[3]Tablets_NiCd!M23</f>
        <v>44.095149914534176</v>
      </c>
      <c r="M23" s="5">
        <f>'[3]POM Portables NiCd'!M23-'[3]cameras games_NiCd'!N23-[3]cellphones_NiCd!N23-'[3]Cordless Tools_NiCd'!N23-[3]PortablePCs_NiCd!N23-[3]Tablets_NiCd!N23</f>
        <v>102.16316263064931</v>
      </c>
      <c r="N23" s="5">
        <f>'[3]POM Portables NiCd'!N23-'[3]cameras games_NiCd'!O23-[3]cellphones_NiCd!O23-'[3]Cordless Tools_NiCd'!O23-[3]PortablePCs_NiCd!O23-[3]Tablets_NiCd!O23</f>
        <v>41.883675636688984</v>
      </c>
      <c r="O23" s="5">
        <f>'[3]POM Portables NiCd'!O23-'[3]cameras games_NiCd'!P23-[3]cellphones_NiCd!P23-'[3]Cordless Tools_NiCd'!P23-[3]PortablePCs_NiCd!P23-[3]Tablets_NiCd!P23</f>
        <v>29.659984343133232</v>
      </c>
      <c r="P23" s="5">
        <f>'[3]POM Portables NiCd'!P23-'[3]cameras games_NiCd'!Q23-[3]cellphones_NiCd!Q23-'[3]Cordless Tools_NiCd'!Q23-[3]PortablePCs_NiCd!Q23-[3]Tablets_NiCd!Q23</f>
        <v>6.4327610782595315</v>
      </c>
      <c r="Q23" s="5">
        <f>'[3]POM Portables NiCd'!Q23-'[3]cameras games_NiCd'!R23-[3]cellphones_NiCd!R23-'[3]Cordless Tools_NiCd'!R23-[3]PortablePCs_NiCd!R23-[3]Tablets_NiCd!R23</f>
        <v>-23.295535796360411</v>
      </c>
      <c r="R23" s="5">
        <f>'[3]POM Portables NiCd'!R23-'[3]cameras games_NiCd'!S23-[3]cellphones_NiCd!S23-'[3]Cordless Tools_NiCd'!S23-[3]PortablePCs_NiCd!S23-[3]Tablets_NiCd!S23</f>
        <v>-9.7738988036420551</v>
      </c>
      <c r="S23" s="5">
        <f>'[3]POM Portables NiCd'!S23-'[3]cameras games_NiCd'!T23-[3]cellphones_NiCd!T23-'[3]Cordless Tools_NiCd'!T23-[3]PortablePCs_NiCd!T23-[3]Tablets_NiCd!T23</f>
        <v>-43.7442437908893</v>
      </c>
      <c r="T23" s="5">
        <f>'[3]POM Portables NiCd'!T23-'[3]cameras games_NiCd'!U23-[3]cellphones_NiCd!U23-'[3]Cordless Tools_NiCd'!U23-[3]PortablePCs_NiCd!U23-[3]Tablets_NiCd!U23</f>
        <v>-32.614887195506029</v>
      </c>
      <c r="U23" s="5">
        <f>'[3]POM Portables NiCd'!U23-'[3]cameras games_NiCd'!V23-[3]cellphones_NiCd!V23-'[3]Cordless Tools_NiCd'!V23-[3]PortablePCs_NiCd!V23-[3]Tablets_NiCd!V23</f>
        <v>-22.948007371799957</v>
      </c>
      <c r="V23" s="5">
        <f>'[3]POM Portables NiCd'!V23-'[3]cameras games_NiCd'!W23-[3]cellphones_NiCd!W23-'[3]Cordless Tools_NiCd'!W23-[3]PortablePCs_NiCd!W23-[3]Tablets_NiCd!W23</f>
        <v>1.8050656566227694</v>
      </c>
      <c r="W23" s="5">
        <f>'[3]POM Portables NiCd'!W23-'[3]cameras games_NiCd'!X23-[3]cellphones_NiCd!X23-'[3]Cordless Tools_NiCd'!X23-[3]PortablePCs_NiCd!X23-[3]Tablets_NiCd!X23</f>
        <v>-2.1295051252055295</v>
      </c>
      <c r="X23" s="5">
        <f>'[3]POM Portables NiCd'!X23-'[3]cameras games_NiCd'!Y23-[3]cellphones_NiCd!Y23-'[3]Cordless Tools_NiCd'!Y23-[3]PortablePCs_NiCd!Y23-[3]Tablets_NiCd!Y23</f>
        <v>1.9100503865699405</v>
      </c>
      <c r="Y23" s="5">
        <f>'[3]POM Portables NiCd'!Y23-'[3]cameras games_NiCd'!Z23-[3]cellphones_NiCd!Z23-'[3]Cordless Tools_NiCd'!Z23-[3]PortablePCs_NiCd!Z23-[3]Tablets_NiCd!Z23</f>
        <v>7.2068189434656142</v>
      </c>
      <c r="Z23" s="5">
        <f>'[3]POM Portables NiCd'!Z23-'[3]cameras games_NiCd'!AA23-[3]cellphones_NiCd!AA23-'[3]Cordless Tools_NiCd'!AA23-[3]PortablePCs_NiCd!AA23-[3]Tablets_NiCd!AA23</f>
        <v>8.7112743085496085</v>
      </c>
      <c r="AA23" s="5">
        <f>'[3]POM Portables NiCd'!AA23-'[3]cameras games_NiCd'!AB23-[3]cellphones_NiCd!AB23-'[3]Cordless Tools_NiCd'!AB23-[3]PortablePCs_NiCd!AB23-[3]Tablets_NiCd!AB23</f>
        <v>9.7799982043209663</v>
      </c>
      <c r="AB23" s="5">
        <f>'[3]POM Portables NiCd'!AB23-'[3]cameras games_NiCd'!AC23-[3]cellphones_NiCd!AC23-'[3]Cordless Tools_NiCd'!AC23-[3]PortablePCs_NiCd!AC23-[3]Tablets_NiCd!AC23</f>
        <v>14.9344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</row>
    <row r="24" spans="1:57" x14ac:dyDescent="0.35">
      <c r="A24" t="s">
        <v>14</v>
      </c>
      <c r="C24" s="42" t="s">
        <v>79</v>
      </c>
      <c r="D24" s="4" t="s">
        <v>15</v>
      </c>
      <c r="E24" s="44" t="s">
        <v>59</v>
      </c>
      <c r="F24" s="1" t="s">
        <v>29</v>
      </c>
      <c r="G24" s="5">
        <f>'[3]POM Portables NiCd'!G24-'[3]cameras games_NiCd'!H24-[3]cellphones_NiCd!H24-'[3]Cordless Tools_NiCd'!H24-[3]PortablePCs_NiCd!H24-[3]Tablets_NiCd!H24</f>
        <v>66.812209918414794</v>
      </c>
      <c r="H24" s="5">
        <f>'[3]POM Portables NiCd'!H24-'[3]cameras games_NiCd'!I24-[3]cellphones_NiCd!I24-'[3]Cordless Tools_NiCd'!I24-[3]PortablePCs_NiCd!I24-[3]Tablets_NiCd!I24</f>
        <v>67.395637357398016</v>
      </c>
      <c r="I24" s="5">
        <f>'[3]POM Portables NiCd'!I24-'[3]cameras games_NiCd'!J24-[3]cellphones_NiCd!J24-'[3]Cordless Tools_NiCd'!J24-[3]PortablePCs_NiCd!J24-[3]Tablets_NiCd!J24</f>
        <v>75.494164258887096</v>
      </c>
      <c r="J24" s="5">
        <f>'[3]POM Portables NiCd'!J24-'[3]cameras games_NiCd'!K24-[3]cellphones_NiCd!K24-'[3]Cordless Tools_NiCd'!K24-[3]PortablePCs_NiCd!K24-[3]Tablets_NiCd!K24</f>
        <v>83.215390731246458</v>
      </c>
      <c r="K24" s="5">
        <f>'[3]POM Portables NiCd'!K24-'[3]cameras games_NiCd'!L24-[3]cellphones_NiCd!L24-'[3]Cordless Tools_NiCd'!L24-[3]PortablePCs_NiCd!L24-[3]Tablets_NiCd!L24</f>
        <v>118.55065858916876</v>
      </c>
      <c r="L24" s="5">
        <f>'[3]POM Portables NiCd'!L24-'[3]cameras games_NiCd'!M24-[3]cellphones_NiCd!M24-'[3]Cordless Tools_NiCd'!M24-[3]PortablePCs_NiCd!M24-[3]Tablets_NiCd!M24</f>
        <v>83.166377140906775</v>
      </c>
      <c r="M24" s="5">
        <f>'[3]POM Portables NiCd'!M24-'[3]cameras games_NiCd'!N24-[3]cellphones_NiCd!N24-'[3]Cordless Tools_NiCd'!N24-[3]PortablePCs_NiCd!N24-[3]Tablets_NiCd!N24</f>
        <v>141.030144852364</v>
      </c>
      <c r="N24" s="5">
        <f>'[3]POM Portables NiCd'!N24-'[3]cameras games_NiCd'!O24-[3]cellphones_NiCd!O24-'[3]Cordless Tools_NiCd'!O24-[3]PortablePCs_NiCd!O24-[3]Tablets_NiCd!O24</f>
        <v>70.996561941242959</v>
      </c>
      <c r="O24" s="5">
        <f>'[3]POM Portables NiCd'!O24-'[3]cameras games_NiCd'!P24-[3]cellphones_NiCd!P24-'[3]Cordless Tools_NiCd'!P24-[3]PortablePCs_NiCd!P24-[3]Tablets_NiCd!P24</f>
        <v>58.038807924560103</v>
      </c>
      <c r="P24" s="5">
        <f>'[3]POM Portables NiCd'!P24-'[3]cameras games_NiCd'!Q24-[3]cellphones_NiCd!Q24-'[3]Cordless Tools_NiCd'!Q24-[3]PortablePCs_NiCd!Q24-[3]Tablets_NiCd!Q24</f>
        <v>27.813185414139255</v>
      </c>
      <c r="Q24" s="5">
        <f>'[3]POM Portables NiCd'!Q24-'[3]cameras games_NiCd'!R24-[3]cellphones_NiCd!R24-'[3]Cordless Tools_NiCd'!R24-[3]PortablePCs_NiCd!R24-[3]Tablets_NiCd!R24</f>
        <v>-1.5142063924844607</v>
      </c>
      <c r="R24" s="5">
        <f>'[3]POM Portables NiCd'!R24-'[3]cameras games_NiCd'!S24-[3]cellphones_NiCd!S24-'[3]Cordless Tools_NiCd'!S24-[3]PortablePCs_NiCd!S24-[3]Tablets_NiCd!S24</f>
        <v>19.122642703967713</v>
      </c>
      <c r="S24" s="5">
        <f>'[3]POM Portables NiCd'!S24-'[3]cameras games_NiCd'!T24-[3]cellphones_NiCd!T24-'[3]Cordless Tools_NiCd'!T24-[3]PortablePCs_NiCd!T24-[3]Tablets_NiCd!T24</f>
        <v>-9.4170302443818059</v>
      </c>
      <c r="T24" s="5">
        <f>'[3]POM Portables NiCd'!T24-'[3]cameras games_NiCd'!U24-[3]cellphones_NiCd!U24-'[3]Cordless Tools_NiCd'!U24-[3]PortablePCs_NiCd!U24-[3]Tablets_NiCd!U24</f>
        <v>-13.907957163442049</v>
      </c>
      <c r="U24" s="5">
        <f>'[3]POM Portables NiCd'!U24-'[3]cameras games_NiCd'!V24-[3]cellphones_NiCd!V24-'[3]Cordless Tools_NiCd'!V24-[3]PortablePCs_NiCd!V24-[3]Tablets_NiCd!V24</f>
        <v>-12.365752939463594</v>
      </c>
      <c r="V24" s="5">
        <f>'[3]POM Portables NiCd'!V24-'[3]cameras games_NiCd'!W24-[3]cellphones_NiCd!W24-'[3]Cordless Tools_NiCd'!W24-[3]PortablePCs_NiCd!W24-[3]Tablets_NiCd!W24</f>
        <v>4.179451970635359</v>
      </c>
      <c r="W24" s="5">
        <f>'[3]POM Portables NiCd'!W24-'[3]cameras games_NiCd'!X24-[3]cellphones_NiCd!X24-'[3]Cordless Tools_NiCd'!X24-[3]PortablePCs_NiCd!X24-[3]Tablets_NiCd!X24</f>
        <v>-0.94226519186270252</v>
      </c>
      <c r="X24" s="5">
        <f>'[3]POM Portables NiCd'!X24-'[3]cameras games_NiCd'!Y24-[3]cellphones_NiCd!Y24-'[3]Cordless Tools_NiCd'!Y24-[3]PortablePCs_NiCd!Y24-[3]Tablets_NiCd!Y24</f>
        <v>7.6571549079347871</v>
      </c>
      <c r="Y24" s="5">
        <f>'[3]POM Portables NiCd'!Y24-'[3]cameras games_NiCd'!Z24-[3]cellphones_NiCd!Z24-'[3]Cordless Tools_NiCd'!Z24-[3]PortablePCs_NiCd!Z24-[3]Tablets_NiCd!Z24</f>
        <v>16.248616608679178</v>
      </c>
      <c r="Z24" s="5">
        <f>'[3]POM Portables NiCd'!Z24-'[3]cameras games_NiCd'!AA24-[3]cellphones_NiCd!AA24-'[3]Cordless Tools_NiCd'!AA24-[3]PortablePCs_NiCd!AA24-[3]Tablets_NiCd!AA24</f>
        <v>16.012402888570197</v>
      </c>
      <c r="AA24" s="5">
        <f>'[3]POM Portables NiCd'!AA24-'[3]cameras games_NiCd'!AB24-[3]cellphones_NiCd!AB24-'[3]Cordless Tools_NiCd'!AB24-[3]PortablePCs_NiCd!AB24-[3]Tablets_NiCd!AB24</f>
        <v>13.253219188233873</v>
      </c>
      <c r="AB24" s="5">
        <f>'[3]POM Portables NiCd'!AB24-'[3]cameras games_NiCd'!AC24-[3]cellphones_NiCd!AC24-'[3]Cordless Tools_NiCd'!AC24-[3]PortablePCs_NiCd!AC24-[3]Tablets_NiCd!AC24</f>
        <v>16.499600000000001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</row>
    <row r="25" spans="1:57" x14ac:dyDescent="0.35">
      <c r="A25" t="s">
        <v>14</v>
      </c>
      <c r="C25" s="42" t="s">
        <v>79</v>
      </c>
      <c r="D25" s="4" t="s">
        <v>15</v>
      </c>
      <c r="E25" s="44" t="s">
        <v>59</v>
      </c>
      <c r="F25" s="1" t="s">
        <v>30</v>
      </c>
      <c r="G25" s="5">
        <f>'[3]POM Portables NiCd'!G25-'[3]cameras games_NiCd'!H25-[3]cellphones_NiCd!H25-'[3]Cordless Tools_NiCd'!H25-[3]PortablePCs_NiCd!H25-[3]Tablets_NiCd!H25</f>
        <v>8.3060285303395887</v>
      </c>
      <c r="H25" s="5">
        <f>'[3]POM Portables NiCd'!H25-'[3]cameras games_NiCd'!I25-[3]cellphones_NiCd!I25-'[3]Cordless Tools_NiCd'!I25-[3]PortablePCs_NiCd!I25-[3]Tablets_NiCd!I25</f>
        <v>8.4640695703018221</v>
      </c>
      <c r="I25" s="5">
        <f>'[3]POM Portables NiCd'!I25-'[3]cameras games_NiCd'!J25-[3]cellphones_NiCd!J25-'[3]Cordless Tools_NiCd'!J25-[3]PortablePCs_NiCd!J25-[3]Tablets_NiCd!J25</f>
        <v>8.2144694747487996</v>
      </c>
      <c r="J25" s="5">
        <f>'[3]POM Portables NiCd'!J25-'[3]cameras games_NiCd'!K25-[3]cellphones_NiCd!K25-'[3]Cordless Tools_NiCd'!K25-[3]PortablePCs_NiCd!K25-[3]Tablets_NiCd!K25</f>
        <v>8.381032338377727</v>
      </c>
      <c r="K25" s="5">
        <f>'[3]POM Portables NiCd'!K25-'[3]cameras games_NiCd'!L25-[3]cellphones_NiCd!L25-'[3]Cordless Tools_NiCd'!L25-[3]PortablePCs_NiCd!L25-[3]Tablets_NiCd!L25</f>
        <v>11.63216148225403</v>
      </c>
      <c r="L25" s="5">
        <f>'[3]POM Portables NiCd'!L25-'[3]cameras games_NiCd'!M25-[3]cellphones_NiCd!M25-'[3]Cordless Tools_NiCd'!M25-[3]PortablePCs_NiCd!M25-[3]Tablets_NiCd!M25</f>
        <v>10.319542983076209</v>
      </c>
      <c r="M25" s="5">
        <f>'[3]POM Portables NiCd'!M25-'[3]cameras games_NiCd'!N25-[3]cellphones_NiCd!N25-'[3]Cordless Tools_NiCd'!N25-[3]PortablePCs_NiCd!N25-[3]Tablets_NiCd!N25</f>
        <v>15.053300093171467</v>
      </c>
      <c r="N25" s="5">
        <f>'[3]POM Portables NiCd'!N25-'[3]cameras games_NiCd'!O25-[3]cellphones_NiCd!O25-'[3]Cordless Tools_NiCd'!O25-[3]PortablePCs_NiCd!O25-[3]Tablets_NiCd!O25</f>
        <v>8.615451246736459</v>
      </c>
      <c r="O25" s="5">
        <f>'[3]POM Portables NiCd'!O25-'[3]cameras games_NiCd'!P25-[3]cellphones_NiCd!P25-'[3]Cordless Tools_NiCd'!P25-[3]PortablePCs_NiCd!P25-[3]Tablets_NiCd!P25</f>
        <v>6.797930782376417</v>
      </c>
      <c r="P25" s="5">
        <f>'[3]POM Portables NiCd'!P25-'[3]cameras games_NiCd'!Q25-[3]cellphones_NiCd!Q25-'[3]Cordless Tools_NiCd'!Q25-[3]PortablePCs_NiCd!Q25-[3]Tablets_NiCd!Q25</f>
        <v>5.1900780773102584</v>
      </c>
      <c r="Q25" s="5">
        <f>'[3]POM Portables NiCd'!Q25-'[3]cameras games_NiCd'!R25-[3]cellphones_NiCd!R25-'[3]Cordless Tools_NiCd'!R25-[3]PortablePCs_NiCd!R25-[3]Tablets_NiCd!R25</f>
        <v>2.6003800670127166</v>
      </c>
      <c r="R25" s="5">
        <f>'[3]POM Portables NiCd'!R25-'[3]cameras games_NiCd'!S25-[3]cellphones_NiCd!S25-'[3]Cordless Tools_NiCd'!S25-[3]PortablePCs_NiCd!S25-[3]Tablets_NiCd!S25</f>
        <v>4.8340699150280768</v>
      </c>
      <c r="S25" s="5">
        <f>'[3]POM Portables NiCd'!S25-'[3]cameras games_NiCd'!T25-[3]cellphones_NiCd!T25-'[3]Cordless Tools_NiCd'!T25-[3]PortablePCs_NiCd!T25-[3]Tablets_NiCd!T25</f>
        <v>2.5579816349222488</v>
      </c>
      <c r="T25" s="5">
        <f>'[3]POM Portables NiCd'!T25-'[3]cameras games_NiCd'!U25-[3]cellphones_NiCd!U25-'[3]Cordless Tools_NiCd'!U25-[3]PortablePCs_NiCd!U25-[3]Tablets_NiCd!U25</f>
        <v>2.8566475386842489</v>
      </c>
      <c r="U25" s="5">
        <f>'[3]POM Portables NiCd'!U25-'[3]cameras games_NiCd'!V25-[3]cellphones_NiCd!V25-'[3]Cordless Tools_NiCd'!V25-[3]PortablePCs_NiCd!V25-[3]Tablets_NiCd!V25</f>
        <v>2.1407748918178919</v>
      </c>
      <c r="V25" s="5">
        <f>'[3]POM Portables NiCd'!V25-'[3]cameras games_NiCd'!W25-[3]cellphones_NiCd!W25-'[3]Cordless Tools_NiCd'!W25-[3]PortablePCs_NiCd!W25-[3]Tablets_NiCd!W25</f>
        <v>1.9322127839328673</v>
      </c>
      <c r="W25" s="5">
        <f>'[3]POM Portables NiCd'!W25-'[3]cameras games_NiCd'!X25-[3]cellphones_NiCd!X25-'[3]Cordless Tools_NiCd'!X25-[3]PortablePCs_NiCd!X25-[3]Tablets_NiCd!X25</f>
        <v>1.955695423315482</v>
      </c>
      <c r="X25" s="5">
        <f>'[3]POM Portables NiCd'!X25-'[3]cameras games_NiCd'!Y25-[3]cellphones_NiCd!Y25-'[3]Cordless Tools_NiCd'!Y25-[3]PortablePCs_NiCd!Y25-[3]Tablets_NiCd!Y25</f>
        <v>1.4339541007344168</v>
      </c>
      <c r="Y25" s="5">
        <f>'[3]POM Portables NiCd'!Y25-'[3]cameras games_NiCd'!Z25-[3]cellphones_NiCd!Z25-'[3]Cordless Tools_NiCd'!Z25-[3]PortablePCs_NiCd!Z25-[3]Tablets_NiCd!Z25</f>
        <v>1.5088900155500218</v>
      </c>
      <c r="Z25" s="5">
        <f>'[3]POM Portables NiCd'!Z25-'[3]cameras games_NiCd'!AA25-[3]cellphones_NiCd!AA25-'[3]Cordless Tools_NiCd'!AA25-[3]PortablePCs_NiCd!AA25-[3]Tablets_NiCd!AA25</f>
        <v>0.78857133490339282</v>
      </c>
      <c r="AA25" s="5">
        <f>'[3]POM Portables NiCd'!AA25-'[3]cameras games_NiCd'!AB25-[3]cellphones_NiCd!AB25-'[3]Cordless Tools_NiCd'!AB25-[3]PortablePCs_NiCd!AB25-[3]Tablets_NiCd!AB25</f>
        <v>1.6483261838417715</v>
      </c>
      <c r="AB25" s="5">
        <f>'[3]POM Portables NiCd'!AB25-'[3]cameras games_NiCd'!AC25-[3]cellphones_NiCd!AC25-'[3]Cordless Tools_NiCd'!AC25-[3]PortablePCs_NiCd!AC25-[3]Tablets_NiCd!AC25</f>
        <v>1.7674799999999997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</row>
    <row r="26" spans="1:57" x14ac:dyDescent="0.35">
      <c r="A26" t="s">
        <v>14</v>
      </c>
      <c r="C26" s="42" t="s">
        <v>79</v>
      </c>
      <c r="D26" s="4" t="s">
        <v>15</v>
      </c>
      <c r="E26" s="44" t="s">
        <v>59</v>
      </c>
      <c r="F26" s="1" t="s">
        <v>31</v>
      </c>
      <c r="G26" s="5">
        <f>'[3]POM Portables NiCd'!G26-'[3]cameras games_NiCd'!H26-[3]cellphones_NiCd!H26-'[3]Cordless Tools_NiCd'!H26-[3]PortablePCs_NiCd!H26-[3]Tablets_NiCd!H26</f>
        <v>78.676257401402893</v>
      </c>
      <c r="H26" s="5">
        <f>'[3]POM Portables NiCd'!H26-'[3]cameras games_NiCd'!I26-[3]cellphones_NiCd!I26-'[3]Cordless Tools_NiCd'!I26-[3]PortablePCs_NiCd!I26-[3]Tablets_NiCd!I26</f>
        <v>88.441912425454859</v>
      </c>
      <c r="I26" s="5">
        <f>'[3]POM Portables NiCd'!I26-'[3]cameras games_NiCd'!J26-[3]cellphones_NiCd!J26-'[3]Cordless Tools_NiCd'!J26-[3]PortablePCs_NiCd!J26-[3]Tablets_NiCd!J26</f>
        <v>101.55454987129889</v>
      </c>
      <c r="J26" s="5">
        <f>'[3]POM Portables NiCd'!J26-'[3]cameras games_NiCd'!K26-[3]cellphones_NiCd!K26-'[3]Cordless Tools_NiCd'!K26-[3]PortablePCs_NiCd!K26-[3]Tablets_NiCd!K26</f>
        <v>128.39098521847504</v>
      </c>
      <c r="K26" s="5">
        <f>'[3]POM Portables NiCd'!K26-'[3]cameras games_NiCd'!L26-[3]cellphones_NiCd!L26-'[3]Cordless Tools_NiCd'!L26-[3]PortablePCs_NiCd!L26-[3]Tablets_NiCd!L26</f>
        <v>164.38876742660199</v>
      </c>
      <c r="L26" s="5">
        <f>'[3]POM Portables NiCd'!L26-'[3]cameras games_NiCd'!M26-[3]cellphones_NiCd!M26-'[3]Cordless Tools_NiCd'!M26-[3]PortablePCs_NiCd!M26-[3]Tablets_NiCd!M26</f>
        <v>115.29407594205206</v>
      </c>
      <c r="M26" s="5">
        <f>'[3]POM Portables NiCd'!M26-'[3]cameras games_NiCd'!N26-[3]cellphones_NiCd!N26-'[3]Cordless Tools_NiCd'!N26-[3]PortablePCs_NiCd!N26-[3]Tablets_NiCd!N26</f>
        <v>160.05234765398376</v>
      </c>
      <c r="N26" s="5">
        <f>'[3]POM Portables NiCd'!N26-'[3]cameras games_NiCd'!O26-[3]cellphones_NiCd!O26-'[3]Cordless Tools_NiCd'!O26-[3]PortablePCs_NiCd!O26-[3]Tablets_NiCd!O26</f>
        <v>76.866403944567963</v>
      </c>
      <c r="O26" s="5">
        <f>'[3]POM Portables NiCd'!O26-'[3]cameras games_NiCd'!P26-[3]cellphones_NiCd!P26-'[3]Cordless Tools_NiCd'!P26-[3]PortablePCs_NiCd!P26-[3]Tablets_NiCd!P26</f>
        <v>65.553041906359226</v>
      </c>
      <c r="P26" s="5">
        <f>'[3]POM Portables NiCd'!P26-'[3]cameras games_NiCd'!Q26-[3]cellphones_NiCd!Q26-'[3]Cordless Tools_NiCd'!Q26-[3]PortablePCs_NiCd!Q26-[3]Tablets_NiCd!Q26</f>
        <v>45.191069283160026</v>
      </c>
      <c r="Q26" s="5">
        <f>'[3]POM Portables NiCd'!Q26-'[3]cameras games_NiCd'!R26-[3]cellphones_NiCd!R26-'[3]Cordless Tools_NiCd'!R26-[3]PortablePCs_NiCd!R26-[3]Tablets_NiCd!R26</f>
        <v>-3.5223313641163898</v>
      </c>
      <c r="R26" s="5">
        <f>'[3]POM Portables NiCd'!R26-'[3]cameras games_NiCd'!S26-[3]cellphones_NiCd!S26-'[3]Cordless Tools_NiCd'!S26-[3]PortablePCs_NiCd!S26-[3]Tablets_NiCd!S26</f>
        <v>22.97950555071391</v>
      </c>
      <c r="S26" s="5">
        <f>'[3]POM Portables NiCd'!S26-'[3]cameras games_NiCd'!T26-[3]cellphones_NiCd!T26-'[3]Cordless Tools_NiCd'!T26-[3]PortablePCs_NiCd!T26-[3]Tablets_NiCd!T26</f>
        <v>-0.86331867182860833</v>
      </c>
      <c r="T26" s="5">
        <f>'[3]POM Portables NiCd'!T26-'[3]cameras games_NiCd'!U26-[3]cellphones_NiCd!U26-'[3]Cordless Tools_NiCd'!U26-[3]PortablePCs_NiCd!U26-[3]Tablets_NiCd!U26</f>
        <v>13.155310243371396</v>
      </c>
      <c r="U26" s="5">
        <f>'[3]POM Portables NiCd'!U26-'[3]cameras games_NiCd'!V26-[3]cellphones_NiCd!V26-'[3]Cordless Tools_NiCd'!V26-[3]PortablePCs_NiCd!V26-[3]Tablets_NiCd!V26</f>
        <v>22.053842055215629</v>
      </c>
      <c r="V26" s="5">
        <f>'[3]POM Portables NiCd'!V26-'[3]cameras games_NiCd'!W26-[3]cellphones_NiCd!W26-'[3]Cordless Tools_NiCd'!W26-[3]PortablePCs_NiCd!W26-[3]Tablets_NiCd!W26</f>
        <v>30.988849520320628</v>
      </c>
      <c r="W26" s="5">
        <f>'[3]POM Portables NiCd'!W26-'[3]cameras games_NiCd'!X26-[3]cellphones_NiCd!X26-'[3]Cordless Tools_NiCd'!X26-[3]PortablePCs_NiCd!X26-[3]Tablets_NiCd!X26</f>
        <v>16.397502265255781</v>
      </c>
      <c r="X26" s="5">
        <f>'[3]POM Portables NiCd'!X26-'[3]cameras games_NiCd'!Y26-[3]cellphones_NiCd!Y26-'[3]Cordless Tools_NiCd'!Y26-[3]PortablePCs_NiCd!Y26-[3]Tablets_NiCd!Y26</f>
        <v>20.564660372916457</v>
      </c>
      <c r="Y26" s="5">
        <f>'[3]POM Portables NiCd'!Y26-'[3]cameras games_NiCd'!Z26-[3]cellphones_NiCd!Z26-'[3]Cordless Tools_NiCd'!Z26-[3]PortablePCs_NiCd!Z26-[3]Tablets_NiCd!Z26</f>
        <v>15.437938202715131</v>
      </c>
      <c r="Z26" s="5">
        <f>'[3]POM Portables NiCd'!Z26-'[3]cameras games_NiCd'!AA26-[3]cellphones_NiCd!AA26-'[3]Cordless Tools_NiCd'!AA26-[3]PortablePCs_NiCd!AA26-[3]Tablets_NiCd!AA26</f>
        <v>16.28676440534332</v>
      </c>
      <c r="AA26" s="5">
        <f>'[3]POM Portables NiCd'!AA26-'[3]cameras games_NiCd'!AB26-[3]cellphones_NiCd!AB26-'[3]Cordless Tools_NiCd'!AB26-[3]PortablePCs_NiCd!AB26-[3]Tablets_NiCd!AB26</f>
        <v>18.730018182653613</v>
      </c>
      <c r="AB26" s="5">
        <f>'[3]POM Portables NiCd'!AB26-'[3]cameras games_NiCd'!AC26-[3]cellphones_NiCd!AC26-'[3]Cordless Tools_NiCd'!AC26-[3]PortablePCs_NiCd!AC26-[3]Tablets_NiCd!AC26</f>
        <v>19.198399999999999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</row>
    <row r="27" spans="1:57" x14ac:dyDescent="0.35">
      <c r="A27" t="s">
        <v>14</v>
      </c>
      <c r="C27" s="42" t="s">
        <v>79</v>
      </c>
      <c r="D27" s="4" t="s">
        <v>15</v>
      </c>
      <c r="E27" s="44" t="s">
        <v>59</v>
      </c>
      <c r="F27" s="1" t="s">
        <v>32</v>
      </c>
      <c r="G27" s="5">
        <f>'[3]POM Portables NiCd'!G27-'[3]cameras games_NiCd'!H27-[3]cellphones_NiCd!H27-'[3]Cordless Tools_NiCd'!H27-[3]PortablePCs_NiCd!H27-[3]Tablets_NiCd!H27</f>
        <v>1328.4533442738016</v>
      </c>
      <c r="H27" s="5">
        <f>'[3]POM Portables NiCd'!H27-'[3]cameras games_NiCd'!I27-[3]cellphones_NiCd!I27-'[3]Cordless Tools_NiCd'!I27-[3]PortablePCs_NiCd!I27-[3]Tablets_NiCd!I27</f>
        <v>1380.0438039336404</v>
      </c>
      <c r="I27" s="5">
        <f>'[3]POM Portables NiCd'!I27-'[3]cameras games_NiCd'!J27-[3]cellphones_NiCd!J27-'[3]Cordless Tools_NiCd'!J27-[3]PortablePCs_NiCd!J27-[3]Tablets_NiCd!J27</f>
        <v>1553.2562292543998</v>
      </c>
      <c r="J27" s="5">
        <f>'[3]POM Portables NiCd'!J27-'[3]cameras games_NiCd'!K27-[3]cellphones_NiCd!K27-'[3]Cordless Tools_NiCd'!K27-[3]PortablePCs_NiCd!K27-[3]Tablets_NiCd!K27</f>
        <v>1615.1453919820483</v>
      </c>
      <c r="K27" s="5">
        <f>'[3]POM Portables NiCd'!K27-'[3]cameras games_NiCd'!L27-[3]cellphones_NiCd!L27-'[3]Cordless Tools_NiCd'!L27-[3]PortablePCs_NiCd!L27-[3]Tablets_NiCd!L27</f>
        <v>2106.8953118480681</v>
      </c>
      <c r="L27" s="5">
        <f>'[3]POM Portables NiCd'!L27-'[3]cameras games_NiCd'!M27-[3]cellphones_NiCd!M27-'[3]Cordless Tools_NiCd'!M27-[3]PortablePCs_NiCd!M27-[3]Tablets_NiCd!M27</f>
        <v>1595.9710269777001</v>
      </c>
      <c r="M27" s="5">
        <f>'[3]POM Portables NiCd'!M27-'[3]cameras games_NiCd'!N27-[3]cellphones_NiCd!N27-'[3]Cordless Tools_NiCd'!N27-[3]PortablePCs_NiCd!N27-[3]Tablets_NiCd!N27</f>
        <v>2281.1830357724543</v>
      </c>
      <c r="N27" s="5">
        <f>'[3]POM Portables NiCd'!N27-'[3]cameras games_NiCd'!O27-[3]cellphones_NiCd!O27-'[3]Cordless Tools_NiCd'!O27-[3]PortablePCs_NiCd!O27-[3]Tablets_NiCd!O27</f>
        <v>1165.1959269482522</v>
      </c>
      <c r="O27" s="5">
        <f>'[3]POM Portables NiCd'!O27-'[3]cameras games_NiCd'!P27-[3]cellphones_NiCd!P27-'[3]Cordless Tools_NiCd'!P27-[3]PortablePCs_NiCd!P27-[3]Tablets_NiCd!P27</f>
        <v>990.86928733562195</v>
      </c>
      <c r="P27" s="5">
        <f>'[3]POM Portables NiCd'!P27-'[3]cameras games_NiCd'!Q27-[3]cellphones_NiCd!Q27-'[3]Cordless Tools_NiCd'!Q27-[3]PortablePCs_NiCd!Q27-[3]Tablets_NiCd!Q27</f>
        <v>665.50767831557243</v>
      </c>
      <c r="Q27" s="5">
        <f>'[3]POM Portables NiCd'!Q27-'[3]cameras games_NiCd'!R27-[3]cellphones_NiCd!R27-'[3]Cordless Tools_NiCd'!R27-[3]PortablePCs_NiCd!R27-[3]Tablets_NiCd!R27</f>
        <v>145.46375143658463</v>
      </c>
      <c r="R27" s="5">
        <f>'[3]POM Portables NiCd'!R27-'[3]cameras games_NiCd'!S27-[3]cellphones_NiCd!S27-'[3]Cordless Tools_NiCd'!S27-[3]PortablePCs_NiCd!S27-[3]Tablets_NiCd!S27</f>
        <v>493.88733673350839</v>
      </c>
      <c r="S27" s="5">
        <f>'[3]POM Portables NiCd'!S27-'[3]cameras games_NiCd'!T27-[3]cellphones_NiCd!T27-'[3]Cordless Tools_NiCd'!T27-[3]PortablePCs_NiCd!T27-[3]Tablets_NiCd!T27</f>
        <v>250.06423224903199</v>
      </c>
      <c r="T27" s="5">
        <f>'[3]POM Portables NiCd'!T27-'[3]cameras games_NiCd'!U27-[3]cellphones_NiCd!U27-'[3]Cordless Tools_NiCd'!U27-[3]PortablePCs_NiCd!U27-[3]Tablets_NiCd!U27</f>
        <v>-36.221238382762067</v>
      </c>
      <c r="U27" s="5">
        <f>'[3]POM Portables NiCd'!U27-'[3]cameras games_NiCd'!V27-[3]cellphones_NiCd!V27-'[3]Cordless Tools_NiCd'!V27-[3]PortablePCs_NiCd!V27-[3]Tablets_NiCd!V27</f>
        <v>-17.393293744911546</v>
      </c>
      <c r="V27" s="5">
        <f>'[3]POM Portables NiCd'!V27-'[3]cameras games_NiCd'!W27-[3]cellphones_NiCd!W27-'[3]Cordless Tools_NiCd'!W27-[3]PortablePCs_NiCd!W27-[3]Tablets_NiCd!W27</f>
        <v>159.85871624550174</v>
      </c>
      <c r="W27" s="5">
        <f>'[3]POM Portables NiCd'!W27-'[3]cameras games_NiCd'!X27-[3]cellphones_NiCd!X27-'[3]Cordless Tools_NiCd'!X27-[3]PortablePCs_NiCd!X27-[3]Tablets_NiCd!X27</f>
        <v>124.27221133852166</v>
      </c>
      <c r="X27" s="5">
        <f>'[3]POM Portables NiCd'!X27-'[3]cameras games_NiCd'!Y27-[3]cellphones_NiCd!Y27-'[3]Cordless Tools_NiCd'!Y27-[3]PortablePCs_NiCd!Y27-[3]Tablets_NiCd!Y27</f>
        <v>121.66927562421351</v>
      </c>
      <c r="Y27" s="5">
        <f>'[3]POM Portables NiCd'!Y27-'[3]cameras games_NiCd'!Z27-[3]cellphones_NiCd!Z27-'[3]Cordless Tools_NiCd'!Z27-[3]PortablePCs_NiCd!Z27-[3]Tablets_NiCd!Z27</f>
        <v>145.73432566606107</v>
      </c>
      <c r="Z27" s="5">
        <f>'[3]POM Portables NiCd'!Z27-'[3]cameras games_NiCd'!AA27-[3]cellphones_NiCd!AA27-'[3]Cordless Tools_NiCd'!AA27-[3]PortablePCs_NiCd!AA27-[3]Tablets_NiCd!AA27</f>
        <v>145.42681785530434</v>
      </c>
      <c r="AA27" s="5">
        <f>'[3]POM Portables NiCd'!AA27-'[3]cameras games_NiCd'!AB27-[3]cellphones_NiCd!AB27-'[3]Cordless Tools_NiCd'!AB27-[3]PortablePCs_NiCd!AB27-[3]Tablets_NiCd!AB27</f>
        <v>148.89097284631475</v>
      </c>
      <c r="AB27" s="5">
        <f>'[3]POM Portables NiCd'!AB27-'[3]cameras games_NiCd'!AC27-[3]cellphones_NiCd!AC27-'[3]Cordless Tools_NiCd'!AC27-[3]PortablePCs_NiCd!AC27-[3]Tablets_NiCd!AC27</f>
        <v>168.25119999999998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</row>
    <row r="28" spans="1:57" x14ac:dyDescent="0.35">
      <c r="A28" t="s">
        <v>14</v>
      </c>
      <c r="C28" s="42" t="s">
        <v>79</v>
      </c>
      <c r="D28" s="4" t="s">
        <v>15</v>
      </c>
      <c r="E28" s="44" t="s">
        <v>59</v>
      </c>
      <c r="F28" s="1" t="s">
        <v>33</v>
      </c>
      <c r="G28" s="5">
        <f>'[3]POM Portables NiCd'!G28-'[3]cameras games_NiCd'!H28-[3]cellphones_NiCd!H28-'[3]Cordless Tools_NiCd'!H28-[3]PortablePCs_NiCd!H28-[3]Tablets_NiCd!H28</f>
        <v>56.695095004703397</v>
      </c>
      <c r="H28" s="5">
        <f>'[3]POM Portables NiCd'!H28-'[3]cameras games_NiCd'!I28-[3]cellphones_NiCd!I28-'[3]Cordless Tools_NiCd'!I28-[3]PortablePCs_NiCd!I28-[3]Tablets_NiCd!I28</f>
        <v>61.758353698627232</v>
      </c>
      <c r="I28" s="5">
        <f>'[3]POM Portables NiCd'!I28-'[3]cameras games_NiCd'!J28-[3]cellphones_NiCd!J28-'[3]Cordless Tools_NiCd'!J28-[3]PortablePCs_NiCd!J28-[3]Tablets_NiCd!J28</f>
        <v>67.033952549995391</v>
      </c>
      <c r="J28" s="5">
        <f>'[3]POM Portables NiCd'!J28-'[3]cameras games_NiCd'!K28-[3]cellphones_NiCd!K28-'[3]Cordless Tools_NiCd'!K28-[3]PortablePCs_NiCd!K28-[3]Tablets_NiCd!K28</f>
        <v>73.527655087841907</v>
      </c>
      <c r="K28" s="5">
        <f>'[3]POM Portables NiCd'!K28-'[3]cameras games_NiCd'!L28-[3]cellphones_NiCd!L28-'[3]Cordless Tools_NiCd'!L28-[3]PortablePCs_NiCd!L28-[3]Tablets_NiCd!L28</f>
        <v>90.94361278590732</v>
      </c>
      <c r="L28" s="5">
        <f>'[3]POM Portables NiCd'!L28-'[3]cameras games_NiCd'!M28-[3]cellphones_NiCd!M28-'[3]Cordless Tools_NiCd'!M28-[3]PortablePCs_NiCd!M28-[3]Tablets_NiCd!M28</f>
        <v>69.353673642502613</v>
      </c>
      <c r="M28" s="5">
        <f>'[3]POM Portables NiCd'!M28-'[3]cameras games_NiCd'!N28-[3]cellphones_NiCd!N28-'[3]Cordless Tools_NiCd'!N28-[3]PortablePCs_NiCd!N28-[3]Tablets_NiCd!N28</f>
        <v>97.960619669956841</v>
      </c>
      <c r="N28" s="5">
        <f>'[3]POM Portables NiCd'!N28-'[3]cameras games_NiCd'!O28-[3]cellphones_NiCd!O28-'[3]Cordless Tools_NiCd'!O28-[3]PortablePCs_NiCd!O28-[3]Tablets_NiCd!O28</f>
        <v>56.395071339105037</v>
      </c>
      <c r="O28" s="5">
        <f>'[3]POM Portables NiCd'!O28-'[3]cameras games_NiCd'!P28-[3]cellphones_NiCd!P28-'[3]Cordless Tools_NiCd'!P28-[3]PortablePCs_NiCd!P28-[3]Tablets_NiCd!P28</f>
        <v>51.238700332643397</v>
      </c>
      <c r="P28" s="5">
        <f>'[3]POM Portables NiCd'!P28-'[3]cameras games_NiCd'!Q28-[3]cellphones_NiCd!Q28-'[3]Cordless Tools_NiCd'!Q28-[3]PortablePCs_NiCd!Q28-[3]Tablets_NiCd!Q28</f>
        <v>37.81543652410798</v>
      </c>
      <c r="Q28" s="5">
        <f>'[3]POM Portables NiCd'!Q28-'[3]cameras games_NiCd'!R28-[3]cellphones_NiCd!R28-'[3]Cordless Tools_NiCd'!R28-[3]PortablePCs_NiCd!R28-[3]Tablets_NiCd!R28</f>
        <v>18.836427127372414</v>
      </c>
      <c r="R28" s="5">
        <f>'[3]POM Portables NiCd'!R28-'[3]cameras games_NiCd'!S28-[3]cellphones_NiCd!S28-'[3]Cordless Tools_NiCd'!S28-[3]PortablePCs_NiCd!S28-[3]Tablets_NiCd!S28</f>
        <v>30.074818237854572</v>
      </c>
      <c r="S28" s="5">
        <f>'[3]POM Portables NiCd'!S28-'[3]cameras games_NiCd'!T28-[3]cellphones_NiCd!T28-'[3]Cordless Tools_NiCd'!T28-[3]PortablePCs_NiCd!T28-[3]Tablets_NiCd!T28</f>
        <v>1.4664363260426789</v>
      </c>
      <c r="T28" s="5">
        <f>'[3]POM Portables NiCd'!T28-'[3]cameras games_NiCd'!U28-[3]cellphones_NiCd!U28-'[3]Cordless Tools_NiCd'!U28-[3]PortablePCs_NiCd!U28-[3]Tablets_NiCd!U28</f>
        <v>0.33981764531465508</v>
      </c>
      <c r="U28" s="5">
        <f>'[3]POM Portables NiCd'!U28-'[3]cameras games_NiCd'!V28-[3]cellphones_NiCd!V28-'[3]Cordless Tools_NiCd'!V28-[3]PortablePCs_NiCd!V28-[3]Tablets_NiCd!V28</f>
        <v>0.53794096153292159</v>
      </c>
      <c r="V28" s="5">
        <f>'[3]POM Portables NiCd'!V28-'[3]cameras games_NiCd'!W28-[3]cellphones_NiCd!W28-'[3]Cordless Tools_NiCd'!W28-[3]PortablePCs_NiCd!W28-[3]Tablets_NiCd!W28</f>
        <v>2.9517358643768992</v>
      </c>
      <c r="W28" s="5">
        <f>'[3]POM Portables NiCd'!W28-'[3]cameras games_NiCd'!X28-[3]cellphones_NiCd!X28-'[3]Cordless Tools_NiCd'!X28-[3]PortablePCs_NiCd!X28-[3]Tablets_NiCd!X28</f>
        <v>0.79103324292329003</v>
      </c>
      <c r="X28" s="5">
        <f>'[3]POM Portables NiCd'!X28-'[3]cameras games_NiCd'!Y28-[3]cellphones_NiCd!Y28-'[3]Cordless Tools_NiCd'!Y28-[3]PortablePCs_NiCd!Y28-[3]Tablets_NiCd!Y28</f>
        <v>1.6296207083291443</v>
      </c>
      <c r="Y28" s="5">
        <f>'[3]POM Portables NiCd'!Y28-'[3]cameras games_NiCd'!Z28-[3]cellphones_NiCd!Z28-'[3]Cordless Tools_NiCd'!Z28-[3]PortablePCs_NiCd!Z28-[3]Tablets_NiCd!Z28</f>
        <v>2.8771794914303248</v>
      </c>
      <c r="Z28" s="5">
        <f>'[3]POM Portables NiCd'!Z28-'[3]cameras games_NiCd'!AA28-[3]cellphones_NiCd!AA28-'[3]Cordless Tools_NiCd'!AA28-[3]PortablePCs_NiCd!AA28-[3]Tablets_NiCd!AA28</f>
        <v>3.1040432353714165</v>
      </c>
      <c r="AA28" s="5">
        <f>'[3]POM Portables NiCd'!AA28-'[3]cameras games_NiCd'!AB28-[3]cellphones_NiCd!AB28-'[3]Cordless Tools_NiCd'!AB28-[3]PortablePCs_NiCd!AB28-[3]Tablets_NiCd!AB28</f>
        <v>3.5240452556622794</v>
      </c>
      <c r="AB28" s="5">
        <f>'[3]POM Portables NiCd'!AB28-'[3]cameras games_NiCd'!AC28-[3]cellphones_NiCd!AC28-'[3]Cordless Tools_NiCd'!AC28-[3]PortablePCs_NiCd!AC28-[3]Tablets_NiCd!AC28</f>
        <v>3.5619999999999998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</row>
    <row r="29" spans="1:57" x14ac:dyDescent="0.35">
      <c r="A29" t="s">
        <v>14</v>
      </c>
      <c r="C29" s="42" t="s">
        <v>79</v>
      </c>
      <c r="D29" s="4" t="s">
        <v>15</v>
      </c>
      <c r="E29" s="44" t="s">
        <v>59</v>
      </c>
      <c r="F29" s="1" t="s">
        <v>34</v>
      </c>
      <c r="G29" s="5">
        <f>'[3]POM Portables NiCd'!G29-'[3]cameras games_NiCd'!H29-[3]cellphones_NiCd!H29-'[3]Cordless Tools_NiCd'!H29-[3]PortablePCs_NiCd!H29-[3]Tablets_NiCd!H29</f>
        <v>29.160891704431023</v>
      </c>
      <c r="H29" s="5">
        <f>'[3]POM Portables NiCd'!H29-'[3]cameras games_NiCd'!I29-[3]cellphones_NiCd!I29-'[3]Cordless Tools_NiCd'!I29-[3]PortablePCs_NiCd!I29-[3]Tablets_NiCd!I29</f>
        <v>28.299431556139439</v>
      </c>
      <c r="I29" s="5">
        <f>'[3]POM Portables NiCd'!I29-'[3]cameras games_NiCd'!J29-[3]cellphones_NiCd!J29-'[3]Cordless Tools_NiCd'!J29-[3]PortablePCs_NiCd!J29-[3]Tablets_NiCd!J29</f>
        <v>29.556002568555805</v>
      </c>
      <c r="J29" s="5">
        <f>'[3]POM Portables NiCd'!J29-'[3]cameras games_NiCd'!K29-[3]cellphones_NiCd!K29-'[3]Cordless Tools_NiCd'!K29-[3]PortablePCs_NiCd!K29-[3]Tablets_NiCd!K29</f>
        <v>29.373472074519643</v>
      </c>
      <c r="K29" s="5">
        <f>'[3]POM Portables NiCd'!K29-'[3]cameras games_NiCd'!L29-[3]cellphones_NiCd!L29-'[3]Cordless Tools_NiCd'!L29-[3]PortablePCs_NiCd!L29-[3]Tablets_NiCd!L29</f>
        <v>37.094673046341555</v>
      </c>
      <c r="L29" s="5">
        <f>'[3]POM Portables NiCd'!L29-'[3]cameras games_NiCd'!M29-[3]cellphones_NiCd!M29-'[3]Cordless Tools_NiCd'!M29-[3]PortablePCs_NiCd!M29-[3]Tablets_NiCd!M29</f>
        <v>25.100935317587393</v>
      </c>
      <c r="M29" s="5">
        <f>'[3]POM Portables NiCd'!M29-'[3]cameras games_NiCd'!N29-[3]cellphones_NiCd!N29-'[3]Cordless Tools_NiCd'!N29-[3]PortablePCs_NiCd!N29-[3]Tablets_NiCd!N29</f>
        <v>46.328775034404039</v>
      </c>
      <c r="N29" s="5">
        <f>'[3]POM Portables NiCd'!N29-'[3]cameras games_NiCd'!O29-[3]cellphones_NiCd!O29-'[3]Cordless Tools_NiCd'!O29-[3]PortablePCs_NiCd!O29-[3]Tablets_NiCd!O29</f>
        <v>22.724162675687715</v>
      </c>
      <c r="O29" s="5">
        <f>'[3]POM Portables NiCd'!O29-'[3]cameras games_NiCd'!P29-[3]cellphones_NiCd!P29-'[3]Cordless Tools_NiCd'!P29-[3]PortablePCs_NiCd!P29-[3]Tablets_NiCd!P29</f>
        <v>18.557068721767379</v>
      </c>
      <c r="P29" s="5">
        <f>'[3]POM Portables NiCd'!P29-'[3]cameras games_NiCd'!Q29-[3]cellphones_NiCd!Q29-'[3]Cordless Tools_NiCd'!Q29-[3]PortablePCs_NiCd!Q29-[3]Tablets_NiCd!Q29</f>
        <v>12.176449152797023</v>
      </c>
      <c r="Q29" s="5">
        <f>'[3]POM Portables NiCd'!Q29-'[3]cameras games_NiCd'!R29-[3]cellphones_NiCd!R29-'[3]Cordless Tools_NiCd'!R29-[3]PortablePCs_NiCd!R29-[3]Tablets_NiCd!R29</f>
        <v>1.9462957420718219</v>
      </c>
      <c r="R29" s="5">
        <f>'[3]POM Portables NiCd'!R29-'[3]cameras games_NiCd'!S29-[3]cellphones_NiCd!S29-'[3]Cordless Tools_NiCd'!S29-[3]PortablePCs_NiCd!S29-[3]Tablets_NiCd!S29</f>
        <v>9.5095976809916039</v>
      </c>
      <c r="S29" s="5">
        <f>'[3]POM Portables NiCd'!S29-'[3]cameras games_NiCd'!T29-[3]cellphones_NiCd!T29-'[3]Cordless Tools_NiCd'!T29-[3]PortablePCs_NiCd!T29-[3]Tablets_NiCd!T29</f>
        <v>7.0123675911387018</v>
      </c>
      <c r="T29" s="5">
        <f>'[3]POM Portables NiCd'!T29-'[3]cameras games_NiCd'!U29-[3]cellphones_NiCd!U29-'[3]Cordless Tools_NiCd'!U29-[3]PortablePCs_NiCd!U29-[3]Tablets_NiCd!U29</f>
        <v>3.3133339920016347</v>
      </c>
      <c r="U29" s="5">
        <f>'[3]POM Portables NiCd'!U29-'[3]cameras games_NiCd'!V29-[3]cellphones_NiCd!V29-'[3]Cordless Tools_NiCd'!V29-[3]PortablePCs_NiCd!V29-[3]Tablets_NiCd!V29</f>
        <v>-0.31385179801310059</v>
      </c>
      <c r="V29" s="5">
        <f>'[3]POM Portables NiCd'!V29-'[3]cameras games_NiCd'!W29-[3]cellphones_NiCd!W29-'[3]Cordless Tools_NiCd'!W29-[3]PortablePCs_NiCd!W29-[3]Tablets_NiCd!W29</f>
        <v>4.8245203336973921</v>
      </c>
      <c r="W29" s="5">
        <f>'[3]POM Portables NiCd'!W29-'[3]cameras games_NiCd'!X29-[3]cellphones_NiCd!X29-'[3]Cordless Tools_NiCd'!X29-[3]PortablePCs_NiCd!X29-[3]Tablets_NiCd!X29</f>
        <v>3.5087830259256512</v>
      </c>
      <c r="X29" s="5">
        <f>'[3]POM Portables NiCd'!X29-'[3]cameras games_NiCd'!Y29-[3]cellphones_NiCd!Y29-'[3]Cordless Tools_NiCd'!Y29-[3]PortablePCs_NiCd!Y29-[3]Tablets_NiCd!Y29</f>
        <v>3.5897387108755647</v>
      </c>
      <c r="Y29" s="5">
        <f>'[3]POM Portables NiCd'!Y29-'[3]cameras games_NiCd'!Z29-[3]cellphones_NiCd!Z29-'[3]Cordless Tools_NiCd'!Z29-[3]PortablePCs_NiCd!Z29-[3]Tablets_NiCd!Z29</f>
        <v>4.3031229068526065</v>
      </c>
      <c r="Z29" s="5">
        <f>'[3]POM Portables NiCd'!Z29-'[3]cameras games_NiCd'!AA29-[3]cellphones_NiCd!AA29-'[3]Cordless Tools_NiCd'!AA29-[3]PortablePCs_NiCd!AA29-[3]Tablets_NiCd!AA29</f>
        <v>4.0434069988738983</v>
      </c>
      <c r="AA29" s="5">
        <f>'[3]POM Portables NiCd'!AA29-'[3]cameras games_NiCd'!AB29-[3]cellphones_NiCd!AB29-'[3]Cordless Tools_NiCd'!AB29-[3]PortablePCs_NiCd!AB29-[3]Tablets_NiCd!AB29</f>
        <v>4.3190586664487727</v>
      </c>
      <c r="AB29" s="5">
        <f>'[3]POM Portables NiCd'!AB29-'[3]cameras games_NiCd'!AC29-[3]cellphones_NiCd!AC29-'[3]Cordless Tools_NiCd'!AC29-[3]PortablePCs_NiCd!AC29-[3]Tablets_NiCd!AC29</f>
        <v>4.8308</v>
      </c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0" spans="1:57" x14ac:dyDescent="0.35">
      <c r="A30" t="s">
        <v>14</v>
      </c>
      <c r="C30" s="42" t="s">
        <v>79</v>
      </c>
      <c r="D30" s="4" t="s">
        <v>15</v>
      </c>
      <c r="E30" s="44" t="s">
        <v>59</v>
      </c>
      <c r="F30" s="1" t="s">
        <v>35</v>
      </c>
      <c r="G30" s="5">
        <f>'[3]POM Portables NiCd'!G30-'[3]cameras games_NiCd'!H30-[3]cellphones_NiCd!H30-'[3]Cordless Tools_NiCd'!H30-[3]PortablePCs_NiCd!H30-[3]Tablets_NiCd!H30</f>
        <v>7.786907614300465</v>
      </c>
      <c r="H30" s="5">
        <f>'[3]POM Portables NiCd'!H30-'[3]cameras games_NiCd'!I30-[3]cellphones_NiCd!I30-'[3]Cordless Tools_NiCd'!I30-[3]PortablePCs_NiCd!I30-[3]Tablets_NiCd!I30</f>
        <v>8.9334200740865857</v>
      </c>
      <c r="I30" s="5">
        <f>'[3]POM Portables NiCd'!I30-'[3]cameras games_NiCd'!J30-[3]cellphones_NiCd!J30-'[3]Cordless Tools_NiCd'!J30-[3]PortablePCs_NiCd!J30-[3]Tablets_NiCd!J30</f>
        <v>10.357022334077978</v>
      </c>
      <c r="J30" s="5">
        <f>'[3]POM Portables NiCd'!J30-'[3]cameras games_NiCd'!K30-[3]cellphones_NiCd!K30-'[3]Cordless Tools_NiCd'!K30-[3]PortablePCs_NiCd!K30-[3]Tablets_NiCd!K30</f>
        <v>11.525934075147187</v>
      </c>
      <c r="K30" s="5">
        <f>'[3]POM Portables NiCd'!K30-'[3]cameras games_NiCd'!L30-[3]cellphones_NiCd!L30-'[3]Cordless Tools_NiCd'!L30-[3]PortablePCs_NiCd!L30-[3]Tablets_NiCd!L30</f>
        <v>14.279504761994847</v>
      </c>
      <c r="L30" s="5">
        <f>'[3]POM Portables NiCd'!L30-'[3]cameras games_NiCd'!M30-[3]cellphones_NiCd!M30-'[3]Cordless Tools_NiCd'!M30-[3]PortablePCs_NiCd!M30-[3]Tablets_NiCd!M30</f>
        <v>10.854349532893107</v>
      </c>
      <c r="M30" s="5">
        <f>'[3]POM Portables NiCd'!M30-'[3]cameras games_NiCd'!N30-[3]cellphones_NiCd!N30-'[3]Cordless Tools_NiCd'!N30-[3]PortablePCs_NiCd!N30-[3]Tablets_NiCd!N30</f>
        <v>15.399431037037052</v>
      </c>
      <c r="N30" s="5">
        <f>'[3]POM Portables NiCd'!N30-'[3]cameras games_NiCd'!O30-[3]cellphones_NiCd!O30-'[3]Cordless Tools_NiCd'!O30-[3]PortablePCs_NiCd!O30-[3]Tablets_NiCd!O30</f>
        <v>8.4890202025513091</v>
      </c>
      <c r="O30" s="5">
        <f>'[3]POM Portables NiCd'!O30-'[3]cameras games_NiCd'!P30-[3]cellphones_NiCd!P30-'[3]Cordless Tools_NiCd'!P30-[3]PortablePCs_NiCd!P30-[3]Tablets_NiCd!P30</f>
        <v>7.0129032905659319</v>
      </c>
      <c r="P30" s="5">
        <f>'[3]POM Portables NiCd'!P30-'[3]cameras games_NiCd'!Q30-[3]cellphones_NiCd!Q30-'[3]Cordless Tools_NiCd'!Q30-[3]PortablePCs_NiCd!Q30-[3]Tablets_NiCd!Q30</f>
        <v>4.1676596866657931</v>
      </c>
      <c r="Q30" s="5">
        <f>'[3]POM Portables NiCd'!Q30-'[3]cameras games_NiCd'!R30-[3]cellphones_NiCd!R30-'[3]Cordless Tools_NiCd'!R30-[3]PortablePCs_NiCd!R30-[3]Tablets_NiCd!R30</f>
        <v>1.0710645003289869</v>
      </c>
      <c r="R30" s="5">
        <f>'[3]POM Portables NiCd'!R30-'[3]cameras games_NiCd'!S30-[3]cellphones_NiCd!S30-'[3]Cordless Tools_NiCd'!S30-[3]PortablePCs_NiCd!S30-[3]Tablets_NiCd!S30</f>
        <v>2.5480593883163438</v>
      </c>
      <c r="S30" s="5">
        <f>'[3]POM Portables NiCd'!S30-'[3]cameras games_NiCd'!T30-[3]cellphones_NiCd!T30-'[3]Cordless Tools_NiCd'!T30-[3]PortablePCs_NiCd!T30-[3]Tablets_NiCd!T30</f>
        <v>0.34638103885713978</v>
      </c>
      <c r="T30" s="5">
        <f>'[3]POM Portables NiCd'!T30-'[3]cameras games_NiCd'!U30-[3]cellphones_NiCd!U30-'[3]Cordless Tools_NiCd'!U30-[3]PortablePCs_NiCd!U30-[3]Tablets_NiCd!U30</f>
        <v>-0.70510193601987048</v>
      </c>
      <c r="U30" s="5">
        <f>'[3]POM Portables NiCd'!U30-'[3]cameras games_NiCd'!V30-[3]cellphones_NiCd!V30-'[3]Cordless Tools_NiCd'!V30-[3]PortablePCs_NiCd!V30-[3]Tablets_NiCd!V30</f>
        <v>-1.2201183497482493</v>
      </c>
      <c r="V30" s="5">
        <f>'[3]POM Portables NiCd'!V30-'[3]cameras games_NiCd'!W30-[3]cellphones_NiCd!W30-'[3]Cordless Tools_NiCd'!W30-[3]PortablePCs_NiCd!W30-[3]Tablets_NiCd!W30</f>
        <v>0.43113475929943901</v>
      </c>
      <c r="W30" s="5">
        <f>'[3]POM Portables NiCd'!W30-'[3]cameras games_NiCd'!X30-[3]cellphones_NiCd!X30-'[3]Cordless Tools_NiCd'!X30-[3]PortablePCs_NiCd!X30-[3]Tablets_NiCd!X30</f>
        <v>0.38583722321306491</v>
      </c>
      <c r="X30" s="5">
        <f>'[3]POM Portables NiCd'!X30-'[3]cameras games_NiCd'!Y30-[3]cellphones_NiCd!Y30-'[3]Cordless Tools_NiCd'!Y30-[3]PortablePCs_NiCd!Y30-[3]Tablets_NiCd!Y30</f>
        <v>0.52508301077974484</v>
      </c>
      <c r="Y30" s="5">
        <f>'[3]POM Portables NiCd'!Y30-'[3]cameras games_NiCd'!Z30-[3]cellphones_NiCd!Z30-'[3]Cordless Tools_NiCd'!Z30-[3]PortablePCs_NiCd!Z30-[3]Tablets_NiCd!Z30</f>
        <v>1.1211533323975786</v>
      </c>
      <c r="Z30" s="5">
        <f>'[3]POM Portables NiCd'!Z30-'[3]cameras games_NiCd'!AA30-[3]cellphones_NiCd!AA30-'[3]Cordless Tools_NiCd'!AA30-[3]PortablePCs_NiCd!AA30-[3]Tablets_NiCd!AA30</f>
        <v>1.3412014966586534</v>
      </c>
      <c r="AA30" s="5">
        <f>'[3]POM Portables NiCd'!AA30-'[3]cameras games_NiCd'!AB30-[3]cellphones_NiCd!AB30-'[3]Cordless Tools_NiCd'!AB30-[3]PortablePCs_NiCd!AB30-[3]Tablets_NiCd!AB30</f>
        <v>1.3797727196366336</v>
      </c>
      <c r="AB30" s="5">
        <f>'[3]POM Portables NiCd'!AB30-'[3]cameras games_NiCd'!AC30-[3]cellphones_NiCd!AC30-'[3]Cordless Tools_NiCd'!AC30-[3]PortablePCs_NiCd!AC30-[3]Tablets_NiCd!AC30</f>
        <v>1.482</v>
      </c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</row>
    <row r="31" spans="1:57" x14ac:dyDescent="0.35">
      <c r="A31" t="s">
        <v>14</v>
      </c>
      <c r="C31" s="42" t="s">
        <v>79</v>
      </c>
      <c r="D31" s="4" t="s">
        <v>15</v>
      </c>
      <c r="E31" s="44" t="s">
        <v>59</v>
      </c>
      <c r="F31" s="1" t="s">
        <v>36</v>
      </c>
      <c r="G31" s="5">
        <f>'[3]POM Portables NiCd'!G31-'[3]cameras games_NiCd'!H31-[3]cellphones_NiCd!H31-'[3]Cordless Tools_NiCd'!H31-[3]PortablePCs_NiCd!H31-[3]Tablets_NiCd!H31</f>
        <v>2.8117218809685118</v>
      </c>
      <c r="H31" s="5">
        <f>'[3]POM Portables NiCd'!H31-'[3]cameras games_NiCd'!I31-[3]cellphones_NiCd!I31-'[3]Cordless Tools_NiCd'!I31-[3]PortablePCs_NiCd!I31-[3]Tablets_NiCd!I31</f>
        <v>2.9647987219723269</v>
      </c>
      <c r="I31" s="5">
        <f>'[3]POM Portables NiCd'!I31-'[3]cameras games_NiCd'!J31-[3]cellphones_NiCd!J31-'[3]Cordless Tools_NiCd'!J31-[3]PortablePCs_NiCd!J31-[3]Tablets_NiCd!J31</f>
        <v>3.4241813532356149</v>
      </c>
      <c r="J31" s="5">
        <f>'[3]POM Portables NiCd'!J31-'[3]cameras games_NiCd'!K31-[3]cellphones_NiCd!K31-'[3]Cordless Tools_NiCd'!K31-[3]PortablePCs_NiCd!K31-[3]Tablets_NiCd!K31</f>
        <v>3.8658337271572023</v>
      </c>
      <c r="K31" s="5">
        <f>'[3]POM Portables NiCd'!K31-'[3]cameras games_NiCd'!L31-[3]cellphones_NiCd!L31-'[3]Cordless Tools_NiCd'!L31-[3]PortablePCs_NiCd!L31-[3]Tablets_NiCd!L31</f>
        <v>4.9012454890303641</v>
      </c>
      <c r="L31" s="5">
        <f>'[3]POM Portables NiCd'!L31-'[3]cameras games_NiCd'!M31-[3]cellphones_NiCd!M31-'[3]Cordless Tools_NiCd'!M31-[3]PortablePCs_NiCd!M31-[3]Tablets_NiCd!M31</f>
        <v>2.9496053129130764</v>
      </c>
      <c r="M31" s="5">
        <f>'[3]POM Portables NiCd'!M31-'[3]cameras games_NiCd'!N31-[3]cellphones_NiCd!N31-'[3]Cordless Tools_NiCd'!N31-[3]PortablePCs_NiCd!N31-[3]Tablets_NiCd!N31</f>
        <v>5.5221800288873242</v>
      </c>
      <c r="N31" s="5">
        <f>'[3]POM Portables NiCd'!N31-'[3]cameras games_NiCd'!O31-[3]cellphones_NiCd!O31-'[3]Cordless Tools_NiCd'!O31-[3]PortablePCs_NiCd!O31-[3]Tablets_NiCd!O31</f>
        <v>2.4113929485633547</v>
      </c>
      <c r="O31" s="5">
        <f>'[3]POM Portables NiCd'!O31-'[3]cameras games_NiCd'!P31-[3]cellphones_NiCd!P31-'[3]Cordless Tools_NiCd'!P31-[3]PortablePCs_NiCd!P31-[3]Tablets_NiCd!P31</f>
        <v>1.5249184008183945</v>
      </c>
      <c r="P31" s="5">
        <f>'[3]POM Portables NiCd'!P31-'[3]cameras games_NiCd'!Q31-[3]cellphones_NiCd!Q31-'[3]Cordless Tools_NiCd'!Q31-[3]PortablePCs_NiCd!Q31-[3]Tablets_NiCd!Q31</f>
        <v>-0.22974640813616665</v>
      </c>
      <c r="Q31" s="5">
        <f>'[3]POM Portables NiCd'!Q31-'[3]cameras games_NiCd'!R31-[3]cellphones_NiCd!R31-'[3]Cordless Tools_NiCd'!R31-[3]PortablePCs_NiCd!R31-[3]Tablets_NiCd!R31</f>
        <v>-1.3623004580324181</v>
      </c>
      <c r="R31" s="5">
        <f>'[3]POM Portables NiCd'!R31-'[3]cameras games_NiCd'!S31-[3]cellphones_NiCd!S31-'[3]Cordless Tools_NiCd'!S31-[3]PortablePCs_NiCd!S31-[3]Tablets_NiCd!S31</f>
        <v>-0.47514373643308172</v>
      </c>
      <c r="S31" s="5">
        <f>'[3]POM Portables NiCd'!S31-'[3]cameras games_NiCd'!T31-[3]cellphones_NiCd!T31-'[3]Cordless Tools_NiCd'!T31-[3]PortablePCs_NiCd!T31-[3]Tablets_NiCd!T31</f>
        <v>-0.59546162329742014</v>
      </c>
      <c r="T31" s="5">
        <f>'[3]POM Portables NiCd'!T31-'[3]cameras games_NiCd'!U31-[3]cellphones_NiCd!U31-'[3]Cordless Tools_NiCd'!U31-[3]PortablePCs_NiCd!U31-[3]Tablets_NiCd!U31</f>
        <v>-0.81502460167039414</v>
      </c>
      <c r="U31" s="5">
        <f>'[3]POM Portables NiCd'!U31-'[3]cameras games_NiCd'!V31-[3]cellphones_NiCd!V31-'[3]Cordless Tools_NiCd'!V31-[3]PortablePCs_NiCd!V31-[3]Tablets_NiCd!V31</f>
        <v>-0.21252444325026953</v>
      </c>
      <c r="V31" s="5">
        <f>'[3]POM Portables NiCd'!V31-'[3]cameras games_NiCd'!W31-[3]cellphones_NiCd!W31-'[3]Cordless Tools_NiCd'!W31-[3]PortablePCs_NiCd!W31-[3]Tablets_NiCd!W31</f>
        <v>8.4242963600840381E-2</v>
      </c>
      <c r="W31" s="5">
        <f>'[3]POM Portables NiCd'!W31-'[3]cameras games_NiCd'!X31-[3]cellphones_NiCd!X31-'[3]Cordless Tools_NiCd'!X31-[3]PortablePCs_NiCd!X31-[3]Tablets_NiCd!X31</f>
        <v>-5.2531202721692871E-3</v>
      </c>
      <c r="X31" s="5">
        <f>'[3]POM Portables NiCd'!X31-'[3]cameras games_NiCd'!Y31-[3]cellphones_NiCd!Y31-'[3]Cordless Tools_NiCd'!Y31-[3]PortablePCs_NiCd!Y31-[3]Tablets_NiCd!Y31</f>
        <v>5.3621651464456188E-2</v>
      </c>
      <c r="Y31" s="5">
        <f>'[3]POM Portables NiCd'!Y31-'[3]cameras games_NiCd'!Z31-[3]cellphones_NiCd!Z31-'[3]Cordless Tools_NiCd'!Z31-[3]PortablePCs_NiCd!Z31-[3]Tablets_NiCd!Z31</f>
        <v>0.38990904504778789</v>
      </c>
      <c r="Z31" s="5">
        <f>'[3]POM Portables NiCd'!Z31-'[3]cameras games_NiCd'!AA31-[3]cellphones_NiCd!AA31-'[3]Cordless Tools_NiCd'!AA31-[3]PortablePCs_NiCd!AA31-[3]Tablets_NiCd!AA31</f>
        <v>1.0135789218555473</v>
      </c>
      <c r="AA31" s="5">
        <f>'[3]POM Portables NiCd'!AA31-'[3]cameras games_NiCd'!AB31-[3]cellphones_NiCd!AB31-'[3]Cordless Tools_NiCd'!AB31-[3]PortablePCs_NiCd!AB31-[3]Tablets_NiCd!AB31</f>
        <v>0.75649607731801638</v>
      </c>
      <c r="AB31" s="5">
        <f>'[3]POM Portables NiCd'!AB31-'[3]cameras games_NiCd'!AC31-[3]cellphones_NiCd!AC31-'[3]Cordless Tools_NiCd'!AC31-[3]PortablePCs_NiCd!AC31-[3]Tablets_NiCd!AC31</f>
        <v>0.8528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</row>
    <row r="32" spans="1:57" x14ac:dyDescent="0.35">
      <c r="A32" t="s">
        <v>14</v>
      </c>
      <c r="C32" s="42" t="s">
        <v>79</v>
      </c>
      <c r="D32" s="4" t="s">
        <v>15</v>
      </c>
      <c r="E32" s="44" t="s">
        <v>59</v>
      </c>
      <c r="F32" s="1" t="s">
        <v>37</v>
      </c>
      <c r="G32" s="5">
        <f>'[3]POM Portables NiCd'!G32-'[3]cameras games_NiCd'!H32-[3]cellphones_NiCd!H32-'[3]Cordless Tools_NiCd'!H32-[3]PortablePCs_NiCd!H32-[3]Tablets_NiCd!H32</f>
        <v>272.08120022669368</v>
      </c>
      <c r="H32" s="5">
        <f>'[3]POM Portables NiCd'!H32-'[3]cameras games_NiCd'!I32-[3]cellphones_NiCd!I32-'[3]Cordless Tools_NiCd'!I32-[3]PortablePCs_NiCd!I32-[3]Tablets_NiCd!I32</f>
        <v>362.93309395185861</v>
      </c>
      <c r="I32" s="5">
        <f>'[3]POM Portables NiCd'!I32-'[3]cameras games_NiCd'!J32-[3]cellphones_NiCd!J32-'[3]Cordless Tools_NiCd'!J32-[3]PortablePCs_NiCd!J32-[3]Tablets_NiCd!J32</f>
        <v>390.85783091651786</v>
      </c>
      <c r="J32" s="5">
        <f>'[3]POM Portables NiCd'!J32-'[3]cameras games_NiCd'!K32-[3]cellphones_NiCd!K32-'[3]Cordless Tools_NiCd'!K32-[3]PortablePCs_NiCd!K32-[3]Tablets_NiCd!K32</f>
        <v>423.69202694938804</v>
      </c>
      <c r="K32" s="5">
        <f>'[3]POM Portables NiCd'!K32-'[3]cameras games_NiCd'!L32-[3]cellphones_NiCd!L32-'[3]Cordless Tools_NiCd'!L32-[3]PortablePCs_NiCd!L32-[3]Tablets_NiCd!L32</f>
        <v>533.96951757967634</v>
      </c>
      <c r="L32" s="5">
        <f>'[3]POM Portables NiCd'!L32-'[3]cameras games_NiCd'!M32-[3]cellphones_NiCd!M32-'[3]Cordless Tools_NiCd'!M32-[3]PortablePCs_NiCd!M32-[3]Tablets_NiCd!M32</f>
        <v>379.94290088403693</v>
      </c>
      <c r="M32" s="5">
        <f>'[3]POM Portables NiCd'!M32-'[3]cameras games_NiCd'!N32-[3]cellphones_NiCd!N32-'[3]Cordless Tools_NiCd'!N32-[3]PortablePCs_NiCd!N32-[3]Tablets_NiCd!N32</f>
        <v>582.18272039303497</v>
      </c>
      <c r="N32" s="5">
        <f>'[3]POM Portables NiCd'!N32-'[3]cameras games_NiCd'!O32-[3]cellphones_NiCd!O32-'[3]Cordless Tools_NiCd'!O32-[3]PortablePCs_NiCd!O32-[3]Tablets_NiCd!O32</f>
        <v>304.06290761759055</v>
      </c>
      <c r="O32" s="5">
        <f>'[3]POM Portables NiCd'!O32-'[3]cameras games_NiCd'!P32-[3]cellphones_NiCd!P32-'[3]Cordless Tools_NiCd'!P32-[3]PortablePCs_NiCd!P32-[3]Tablets_NiCd!P32</f>
        <v>262.13836448478378</v>
      </c>
      <c r="P32" s="5">
        <f>'[3]POM Portables NiCd'!P32-'[3]cameras games_NiCd'!Q32-[3]cellphones_NiCd!Q32-'[3]Cordless Tools_NiCd'!Q32-[3]PortablePCs_NiCd!Q32-[3]Tablets_NiCd!Q32</f>
        <v>170.18243569991515</v>
      </c>
      <c r="Q32" s="5">
        <f>'[3]POM Portables NiCd'!Q32-'[3]cameras games_NiCd'!R32-[3]cellphones_NiCd!R32-'[3]Cordless Tools_NiCd'!R32-[3]PortablePCs_NiCd!R32-[3]Tablets_NiCd!R32</f>
        <v>-10.265842252962585</v>
      </c>
      <c r="R32" s="5">
        <f>'[3]POM Portables NiCd'!R32-'[3]cameras games_NiCd'!S32-[3]cellphones_NiCd!S32-'[3]Cordless Tools_NiCd'!S32-[3]PortablePCs_NiCd!S32-[3]Tablets_NiCd!S32</f>
        <v>88.724314217799417</v>
      </c>
      <c r="S32" s="5">
        <f>'[3]POM Portables NiCd'!S32-'[3]cameras games_NiCd'!T32-[3]cellphones_NiCd!T32-'[3]Cordless Tools_NiCd'!T32-[3]PortablePCs_NiCd!T32-[3]Tablets_NiCd!T32</f>
        <v>6.2545658294328916</v>
      </c>
      <c r="T32" s="5">
        <f>'[3]POM Portables NiCd'!T32-'[3]cameras games_NiCd'!U32-[3]cellphones_NiCd!U32-'[3]Cordless Tools_NiCd'!U32-[3]PortablePCs_NiCd!U32-[3]Tablets_NiCd!U32</f>
        <v>-13.075740241128727</v>
      </c>
      <c r="U32" s="5">
        <f>'[3]POM Portables NiCd'!U32-'[3]cameras games_NiCd'!V32-[3]cellphones_NiCd!V32-'[3]Cordless Tools_NiCd'!V32-[3]PortablePCs_NiCd!V32-[3]Tablets_NiCd!V32</f>
        <v>14.663216837977899</v>
      </c>
      <c r="V32" s="5">
        <f>'[3]POM Portables NiCd'!V32-'[3]cameras games_NiCd'!W32-[3]cellphones_NiCd!W32-'[3]Cordless Tools_NiCd'!W32-[3]PortablePCs_NiCd!W32-[3]Tablets_NiCd!W32</f>
        <v>62.956878846257837</v>
      </c>
      <c r="W32" s="5">
        <f>'[3]POM Portables NiCd'!W32-'[3]cameras games_NiCd'!X32-[3]cellphones_NiCd!X32-'[3]Cordless Tools_NiCd'!X32-[3]PortablePCs_NiCd!X32-[3]Tablets_NiCd!X32</f>
        <v>50.076207885514499</v>
      </c>
      <c r="X32" s="5">
        <f>'[3]POM Portables NiCd'!X32-'[3]cameras games_NiCd'!Y32-[3]cellphones_NiCd!Y32-'[3]Cordless Tools_NiCd'!Y32-[3]PortablePCs_NiCd!Y32-[3]Tablets_NiCd!Y32</f>
        <v>41.422804670024796</v>
      </c>
      <c r="Y32" s="5">
        <f>'[3]POM Portables NiCd'!Y32-'[3]cameras games_NiCd'!Z32-[3]cellphones_NiCd!Z32-'[3]Cordless Tools_NiCd'!Z32-[3]PortablePCs_NiCd!Z32-[3]Tablets_NiCd!Z32</f>
        <v>57.194420378008232</v>
      </c>
      <c r="Z32" s="5">
        <f>'[3]POM Portables NiCd'!Z32-'[3]cameras games_NiCd'!AA32-[3]cellphones_NiCd!AA32-'[3]Cordless Tools_NiCd'!AA32-[3]PortablePCs_NiCd!AA32-[3]Tablets_NiCd!AA32</f>
        <v>48.000465364170324</v>
      </c>
      <c r="AA32" s="5">
        <f>'[3]POM Portables NiCd'!AA32-'[3]cameras games_NiCd'!AB32-[3]cellphones_NiCd!AB32-'[3]Cordless Tools_NiCd'!AB32-[3]PortablePCs_NiCd!AB32-[3]Tablets_NiCd!AB32</f>
        <v>57.569827267597475</v>
      </c>
      <c r="AB32" s="5">
        <f>'[3]POM Portables NiCd'!AB32-'[3]cameras games_NiCd'!AC32-[3]cellphones_NiCd!AC32-'[3]Cordless Tools_NiCd'!AC32-[3]PortablePCs_NiCd!AC32-[3]Tablets_NiCd!AC32</f>
        <v>61.729199999999999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</row>
    <row r="33" spans="1:57" x14ac:dyDescent="0.35">
      <c r="A33" t="s">
        <v>14</v>
      </c>
      <c r="C33" s="42" t="s">
        <v>79</v>
      </c>
      <c r="D33" s="4" t="s">
        <v>15</v>
      </c>
      <c r="E33" s="44" t="s">
        <v>59</v>
      </c>
      <c r="F33" s="1" t="s">
        <v>38</v>
      </c>
      <c r="G33" s="5">
        <f>'[3]POM Portables NiCd'!G33-'[3]cameras games_NiCd'!H33-[3]cellphones_NiCd!H33-'[3]Cordless Tools_NiCd'!H33-[3]PortablePCs_NiCd!H33-[3]Tablets_NiCd!H33</f>
        <v>134.70319225676818</v>
      </c>
      <c r="H33" s="5">
        <f>'[3]POM Portables NiCd'!H33-'[3]cameras games_NiCd'!I33-[3]cellphones_NiCd!I33-'[3]Cordless Tools_NiCd'!I33-[3]PortablePCs_NiCd!I33-[3]Tablets_NiCd!I33</f>
        <v>147.69777779031892</v>
      </c>
      <c r="I33" s="5">
        <f>'[3]POM Portables NiCd'!I33-'[3]cameras games_NiCd'!J33-[3]cellphones_NiCd!J33-'[3]Cordless Tools_NiCd'!J33-[3]PortablePCs_NiCd!J33-[3]Tablets_NiCd!J33</f>
        <v>142.14485558538217</v>
      </c>
      <c r="J33" s="5">
        <f>'[3]POM Portables NiCd'!J33-'[3]cameras games_NiCd'!K33-[3]cellphones_NiCd!K33-'[3]Cordless Tools_NiCd'!K33-[3]PortablePCs_NiCd!K33-[3]Tablets_NiCd!K33</f>
        <v>157.61157876915232</v>
      </c>
      <c r="K33" s="5">
        <f>'[3]POM Portables NiCd'!K33-'[3]cameras games_NiCd'!L33-[3]cellphones_NiCd!L33-'[3]Cordless Tools_NiCd'!L33-[3]PortablePCs_NiCd!L33-[3]Tablets_NiCd!L33</f>
        <v>199.76487803700394</v>
      </c>
      <c r="L33" s="5">
        <f>'[3]POM Portables NiCd'!L33-'[3]cameras games_NiCd'!M33-[3]cellphones_NiCd!M33-'[3]Cordless Tools_NiCd'!M33-[3]PortablePCs_NiCd!M33-[3]Tablets_NiCd!M33</f>
        <v>149.3482935034632</v>
      </c>
      <c r="M33" s="5">
        <f>'[3]POM Portables NiCd'!M33-'[3]cameras games_NiCd'!N33-[3]cellphones_NiCd!N33-'[3]Cordless Tools_NiCd'!N33-[3]PortablePCs_NiCd!N33-[3]Tablets_NiCd!N33</f>
        <v>172.24585732258373</v>
      </c>
      <c r="N33" s="5">
        <f>'[3]POM Portables NiCd'!N33-'[3]cameras games_NiCd'!O33-[3]cellphones_NiCd!O33-'[3]Cordless Tools_NiCd'!O33-[3]PortablePCs_NiCd!O33-[3]Tablets_NiCd!O33</f>
        <v>87.755227470324229</v>
      </c>
      <c r="O33" s="5">
        <f>'[3]POM Portables NiCd'!O33-'[3]cameras games_NiCd'!P33-[3]cellphones_NiCd!P33-'[3]Cordless Tools_NiCd'!P33-[3]PortablePCs_NiCd!P33-[3]Tablets_NiCd!P33</f>
        <v>78.580866842498523</v>
      </c>
      <c r="P33" s="5">
        <f>'[3]POM Portables NiCd'!P33-'[3]cameras games_NiCd'!Q33-[3]cellphones_NiCd!Q33-'[3]Cordless Tools_NiCd'!Q33-[3]PortablePCs_NiCd!Q33-[3]Tablets_NiCd!Q33</f>
        <v>52.301260992987942</v>
      </c>
      <c r="Q33" s="5">
        <f>'[3]POM Portables NiCd'!Q33-'[3]cameras games_NiCd'!R33-[3]cellphones_NiCd!R33-'[3]Cordless Tools_NiCd'!R33-[3]PortablePCs_NiCd!R33-[3]Tablets_NiCd!R33</f>
        <v>0.30079841586743328</v>
      </c>
      <c r="R33" s="5">
        <f>'[3]POM Portables NiCd'!R33-'[3]cameras games_NiCd'!S33-[3]cellphones_NiCd!S33-'[3]Cordless Tools_NiCd'!S33-[3]PortablePCs_NiCd!S33-[3]Tablets_NiCd!S33</f>
        <v>32.969875080776347</v>
      </c>
      <c r="S33" s="5">
        <f>'[3]POM Portables NiCd'!S33-'[3]cameras games_NiCd'!T33-[3]cellphones_NiCd!T33-'[3]Cordless Tools_NiCd'!T33-[3]PortablePCs_NiCd!T33-[3]Tablets_NiCd!T33</f>
        <v>-0.25112086835332548</v>
      </c>
      <c r="T33" s="5">
        <f>'[3]POM Portables NiCd'!T33-'[3]cameras games_NiCd'!U33-[3]cellphones_NiCd!U33-'[3]Cordless Tools_NiCd'!U33-[3]PortablePCs_NiCd!U33-[3]Tablets_NiCd!U33</f>
        <v>23.851385724824098</v>
      </c>
      <c r="U33" s="5">
        <f>'[3]POM Portables NiCd'!U33-'[3]cameras games_NiCd'!V33-[3]cellphones_NiCd!V33-'[3]Cordless Tools_NiCd'!V33-[3]PortablePCs_NiCd!V33-[3]Tablets_NiCd!V33</f>
        <v>19.344284541416258</v>
      </c>
      <c r="V33" s="5">
        <f>'[3]POM Portables NiCd'!V33-'[3]cameras games_NiCd'!W33-[3]cellphones_NiCd!W33-'[3]Cordless Tools_NiCd'!W33-[3]PortablePCs_NiCd!W33-[3]Tablets_NiCd!W33</f>
        <v>11.897459444765101</v>
      </c>
      <c r="W33" s="5">
        <f>'[3]POM Portables NiCd'!W33-'[3]cameras games_NiCd'!X33-[3]cellphones_NiCd!X33-'[3]Cordless Tools_NiCd'!X33-[3]PortablePCs_NiCd!X33-[3]Tablets_NiCd!X33</f>
        <v>12.282112438498025</v>
      </c>
      <c r="X33" s="5">
        <f>'[3]POM Portables NiCd'!X33-'[3]cameras games_NiCd'!Y33-[3]cellphones_NiCd!Y33-'[3]Cordless Tools_NiCd'!Y33-[3]PortablePCs_NiCd!Y33-[3]Tablets_NiCd!Y33</f>
        <v>13.426937380022981</v>
      </c>
      <c r="Y33" s="5">
        <f>'[3]POM Portables NiCd'!Y33-'[3]cameras games_NiCd'!Z33-[3]cellphones_NiCd!Z33-'[3]Cordless Tools_NiCd'!Z33-[3]PortablePCs_NiCd!Z33-[3]Tablets_NiCd!Z33</f>
        <v>16.746638367207161</v>
      </c>
      <c r="Z33" s="5">
        <f>'[3]POM Portables NiCd'!Z33-'[3]cameras games_NiCd'!AA33-[3]cellphones_NiCd!AA33-'[3]Cordless Tools_NiCd'!AA33-[3]PortablePCs_NiCd!AA33-[3]Tablets_NiCd!AA33</f>
        <v>24.708978526088742</v>
      </c>
      <c r="AA33" s="5">
        <f>'[3]POM Portables NiCd'!AA33-'[3]cameras games_NiCd'!AB33-[3]cellphones_NiCd!AB33-'[3]Cordless Tools_NiCd'!AB33-[3]PortablePCs_NiCd!AB33-[3]Tablets_NiCd!AB33</f>
        <v>18.640147928884179</v>
      </c>
      <c r="AB33" s="5">
        <f>'[3]POM Portables NiCd'!AB33-'[3]cameras games_NiCd'!AC33-[3]cellphones_NiCd!AC33-'[3]Cordless Tools_NiCd'!AC33-[3]PortablePCs_NiCd!AC33-[3]Tablets_NiCd!AC33</f>
        <v>18.355999999999998</v>
      </c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</row>
    <row r="34" spans="1:57" x14ac:dyDescent="0.35">
      <c r="A34" t="s">
        <v>14</v>
      </c>
      <c r="C34" s="42" t="s">
        <v>79</v>
      </c>
      <c r="D34" s="4" t="s">
        <v>15</v>
      </c>
      <c r="E34" s="44" t="s">
        <v>59</v>
      </c>
      <c r="F34" s="1" t="s">
        <v>39</v>
      </c>
      <c r="G34" s="5">
        <f>'[3]POM Portables NiCd'!G34-'[3]cameras games_NiCd'!H34-[3]cellphones_NiCd!H34-'[3]Cordless Tools_NiCd'!H34-[3]PortablePCs_NiCd!H34-[3]Tablets_NiCd!H34</f>
        <v>399.43976303236411</v>
      </c>
      <c r="H34" s="5">
        <f>'[3]POM Portables NiCd'!H34-'[3]cameras games_NiCd'!I34-[3]cellphones_NiCd!I34-'[3]Cordless Tools_NiCd'!I34-[3]PortablePCs_NiCd!I34-[3]Tablets_NiCd!I34</f>
        <v>427.48114489464172</v>
      </c>
      <c r="I34" s="5">
        <f>'[3]POM Portables NiCd'!I34-'[3]cameras games_NiCd'!J34-[3]cellphones_NiCd!J34-'[3]Cordless Tools_NiCd'!J34-[3]PortablePCs_NiCd!J34-[3]Tablets_NiCd!J34</f>
        <v>436.88450887433657</v>
      </c>
      <c r="J34" s="5">
        <f>'[3]POM Portables NiCd'!J34-'[3]cameras games_NiCd'!K34-[3]cellphones_NiCd!K34-'[3]Cordless Tools_NiCd'!K34-[3]PortablePCs_NiCd!K34-[3]Tablets_NiCd!K34</f>
        <v>537.91272856659032</v>
      </c>
      <c r="K34" s="5">
        <f>'[3]POM Portables NiCd'!K34-'[3]cameras games_NiCd'!L34-[3]cellphones_NiCd!L34-'[3]Cordless Tools_NiCd'!L34-[3]PortablePCs_NiCd!L34-[3]Tablets_NiCd!L34</f>
        <v>702.52781509151441</v>
      </c>
      <c r="L34" s="5">
        <f>'[3]POM Portables NiCd'!L34-'[3]cameras games_NiCd'!M34-[3]cellphones_NiCd!M34-'[3]Cordless Tools_NiCd'!M34-[3]PortablePCs_NiCd!M34-[3]Tablets_NiCd!M34</f>
        <v>506.28884057207563</v>
      </c>
      <c r="M34" s="5">
        <f>'[3]POM Portables NiCd'!M34-'[3]cameras games_NiCd'!N34-[3]cellphones_NiCd!N34-'[3]Cordless Tools_NiCd'!N34-[3]PortablePCs_NiCd!N34-[3]Tablets_NiCd!N34</f>
        <v>766.87960442108351</v>
      </c>
      <c r="N34" s="5">
        <f>'[3]POM Portables NiCd'!N34-'[3]cameras games_NiCd'!O34-[3]cellphones_NiCd!O34-'[3]Cordless Tools_NiCd'!O34-[3]PortablePCs_NiCd!O34-[3]Tablets_NiCd!O34</f>
        <v>410.84175775273297</v>
      </c>
      <c r="O34" s="5">
        <f>'[3]POM Portables NiCd'!O34-'[3]cameras games_NiCd'!P34-[3]cellphones_NiCd!P34-'[3]Cordless Tools_NiCd'!P34-[3]PortablePCs_NiCd!P34-[3]Tablets_NiCd!P34</f>
        <v>344.12463393725102</v>
      </c>
      <c r="P34" s="5">
        <f>'[3]POM Portables NiCd'!P34-'[3]cameras games_NiCd'!Q34-[3]cellphones_NiCd!Q34-'[3]Cordless Tools_NiCd'!Q34-[3]PortablePCs_NiCd!Q34-[3]Tablets_NiCd!Q34</f>
        <v>195.27637978834701</v>
      </c>
      <c r="Q34" s="5">
        <f>'[3]POM Portables NiCd'!Q34-'[3]cameras games_NiCd'!R34-[3]cellphones_NiCd!R34-'[3]Cordless Tools_NiCd'!R34-[3]PortablePCs_NiCd!R34-[3]Tablets_NiCd!R34</f>
        <v>40.321542774912302</v>
      </c>
      <c r="R34" s="5">
        <f>'[3]POM Portables NiCd'!R34-'[3]cameras games_NiCd'!S34-[3]cellphones_NiCd!S34-'[3]Cordless Tools_NiCd'!S34-[3]PortablePCs_NiCd!S34-[3]Tablets_NiCd!S34</f>
        <v>133.79803207751758</v>
      </c>
      <c r="S34" s="5">
        <f>'[3]POM Portables NiCd'!S34-'[3]cameras games_NiCd'!T34-[3]cellphones_NiCd!T34-'[3]Cordless Tools_NiCd'!T34-[3]PortablePCs_NiCd!T34-[3]Tablets_NiCd!T34</f>
        <v>73.875375222370508</v>
      </c>
      <c r="T34" s="5">
        <f>'[3]POM Portables NiCd'!T34-'[3]cameras games_NiCd'!U34-[3]cellphones_NiCd!U34-'[3]Cordless Tools_NiCd'!U34-[3]PortablePCs_NiCd!U34-[3]Tablets_NiCd!U34</f>
        <v>64.649648604848778</v>
      </c>
      <c r="U34" s="5">
        <f>'[3]POM Portables NiCd'!U34-'[3]cameras games_NiCd'!V34-[3]cellphones_NiCd!V34-'[3]Cordless Tools_NiCd'!V34-[3]PortablePCs_NiCd!V34-[3]Tablets_NiCd!V34</f>
        <v>53.927821274979067</v>
      </c>
      <c r="V34" s="5">
        <f>'[3]POM Portables NiCd'!V34-'[3]cameras games_NiCd'!W34-[3]cellphones_NiCd!W34-'[3]Cordless Tools_NiCd'!W34-[3]PortablePCs_NiCd!W34-[3]Tablets_NiCd!W34</f>
        <v>103.46701936963845</v>
      </c>
      <c r="W34" s="5">
        <f>'[3]POM Portables NiCd'!W34-'[3]cameras games_NiCd'!X34-[3]cellphones_NiCd!X34-'[3]Cordless Tools_NiCd'!X34-[3]PortablePCs_NiCd!X34-[3]Tablets_NiCd!X34</f>
        <v>79.475216535725068</v>
      </c>
      <c r="X34" s="5">
        <f>'[3]POM Portables NiCd'!X34-'[3]cameras games_NiCd'!Y34-[3]cellphones_NiCd!Y34-'[3]Cordless Tools_NiCd'!Y34-[3]PortablePCs_NiCd!Y34-[3]Tablets_NiCd!Y34</f>
        <v>67.15489832157968</v>
      </c>
      <c r="Y34" s="5">
        <f>'[3]POM Portables NiCd'!Y34-'[3]cameras games_NiCd'!Z34-[3]cellphones_NiCd!Z34-'[3]Cordless Tools_NiCd'!Z34-[3]PortablePCs_NiCd!Z34-[3]Tablets_NiCd!Z34</f>
        <v>80.517215307053391</v>
      </c>
      <c r="Z34" s="5">
        <f>'[3]POM Portables NiCd'!Z34-'[3]cameras games_NiCd'!AA34-[3]cellphones_NiCd!AA34-'[3]Cordless Tools_NiCd'!AA34-[3]PortablePCs_NiCd!AA34-[3]Tablets_NiCd!AA34</f>
        <v>117.60962303421243</v>
      </c>
      <c r="AA34" s="5">
        <f>'[3]POM Portables NiCd'!AA34-'[3]cameras games_NiCd'!AB34-[3]cellphones_NiCd!AB34-'[3]Cordless Tools_NiCd'!AB34-[3]PortablePCs_NiCd!AB34-[3]Tablets_NiCd!AB34</f>
        <v>103.38779723346224</v>
      </c>
      <c r="AB34" s="5">
        <f>'[3]POM Portables NiCd'!AB34-'[3]cameras games_NiCd'!AC34-[3]cellphones_NiCd!AC34-'[3]Cordless Tools_NiCd'!AC34-[3]PortablePCs_NiCd!AC34-[3]Tablets_NiCd!AC34</f>
        <v>108.39919999999999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</row>
    <row r="35" spans="1:57" x14ac:dyDescent="0.35">
      <c r="A35" t="s">
        <v>14</v>
      </c>
      <c r="C35" s="42" t="s">
        <v>79</v>
      </c>
      <c r="D35" s="4" t="s">
        <v>15</v>
      </c>
      <c r="E35" s="44" t="s">
        <v>59</v>
      </c>
      <c r="F35" s="1" t="s">
        <v>40</v>
      </c>
      <c r="G35" s="5">
        <f>'[3]POM Portables NiCd'!G35-'[3]cameras games_NiCd'!H35-[3]cellphones_NiCd!H35-'[3]Cordless Tools_NiCd'!H35-[3]PortablePCs_NiCd!H35-[3]Tablets_NiCd!H35</f>
        <v>45.917878648506047</v>
      </c>
      <c r="H35" s="5">
        <f>'[3]POM Portables NiCd'!H35-'[3]cameras games_NiCd'!I35-[3]cellphones_NiCd!I35-'[3]Cordless Tools_NiCd'!I35-[3]PortablePCs_NiCd!I35-[3]Tablets_NiCd!I35</f>
        <v>62.167483955904544</v>
      </c>
      <c r="I35" s="5">
        <f>'[3]POM Portables NiCd'!I35-'[3]cameras games_NiCd'!J35-[3]cellphones_NiCd!J35-'[3]Cordless Tools_NiCd'!J35-[3]PortablePCs_NiCd!J35-[3]Tablets_NiCd!J35</f>
        <v>75.16396016265648</v>
      </c>
      <c r="J35" s="5">
        <f>'[3]POM Portables NiCd'!J35-'[3]cameras games_NiCd'!K35-[3]cellphones_NiCd!K35-'[3]Cordless Tools_NiCd'!K35-[3]PortablePCs_NiCd!K35-[3]Tablets_NiCd!K35</f>
        <v>82.665734001193201</v>
      </c>
      <c r="K35" s="5">
        <f>'[3]POM Portables NiCd'!K35-'[3]cameras games_NiCd'!L35-[3]cellphones_NiCd!L35-'[3]Cordless Tools_NiCd'!L35-[3]PortablePCs_NiCd!L35-[3]Tablets_NiCd!L35</f>
        <v>105.31509125435485</v>
      </c>
      <c r="L35" s="5">
        <f>'[3]POM Portables NiCd'!L35-'[3]cameras games_NiCd'!M35-[3]cellphones_NiCd!M35-'[3]Cordless Tools_NiCd'!M35-[3]PortablePCs_NiCd!M35-[3]Tablets_NiCd!M35</f>
        <v>70.497575273362827</v>
      </c>
      <c r="M35" s="5">
        <f>'[3]POM Portables NiCd'!M35-'[3]cameras games_NiCd'!N35-[3]cellphones_NiCd!N35-'[3]Cordless Tools_NiCd'!N35-[3]PortablePCs_NiCd!N35-[3]Tablets_NiCd!N35</f>
        <v>87.890626836937642</v>
      </c>
      <c r="N35" s="5">
        <f>'[3]POM Portables NiCd'!N35-'[3]cameras games_NiCd'!O35-[3]cellphones_NiCd!O35-'[3]Cordless Tools_NiCd'!O35-[3]PortablePCs_NiCd!O35-[3]Tablets_NiCd!O35</f>
        <v>19.231987382010857</v>
      </c>
      <c r="O35" s="5">
        <f>'[3]POM Portables NiCd'!O35-'[3]cameras games_NiCd'!P35-[3]cellphones_NiCd!P35-'[3]Cordless Tools_NiCd'!P35-[3]PortablePCs_NiCd!P35-[3]Tablets_NiCd!P35</f>
        <v>-0.15432845932029693</v>
      </c>
      <c r="P35" s="5">
        <f>'[3]POM Portables NiCd'!P35-'[3]cameras games_NiCd'!Q35-[3]cellphones_NiCd!Q35-'[3]Cordless Tools_NiCd'!Q35-[3]PortablePCs_NiCd!Q35-[3]Tablets_NiCd!Q35</f>
        <v>-25.601717831360958</v>
      </c>
      <c r="Q35" s="5">
        <f>'[3]POM Portables NiCd'!Q35-'[3]cameras games_NiCd'!R35-[3]cellphones_NiCd!R35-'[3]Cordless Tools_NiCd'!R35-[3]PortablePCs_NiCd!R35-[3]Tablets_NiCd!R35</f>
        <v>-46.98717828200121</v>
      </c>
      <c r="R35" s="5">
        <f>'[3]POM Portables NiCd'!R35-'[3]cameras games_NiCd'!S35-[3]cellphones_NiCd!S35-'[3]Cordless Tools_NiCd'!S35-[3]PortablePCs_NiCd!S35-[3]Tablets_NiCd!S35</f>
        <v>-23.305207399903935</v>
      </c>
      <c r="S35" s="5">
        <f>'[3]POM Portables NiCd'!S35-'[3]cameras games_NiCd'!T35-[3]cellphones_NiCd!T35-'[3]Cordless Tools_NiCd'!T35-[3]PortablePCs_NiCd!T35-[3]Tablets_NiCd!T35</f>
        <v>-46.979816926728766</v>
      </c>
      <c r="T35" s="5">
        <f>'[3]POM Portables NiCd'!T35-'[3]cameras games_NiCd'!U35-[3]cellphones_NiCd!U35-'[3]Cordless Tools_NiCd'!U35-[3]PortablePCs_NiCd!U35-[3]Tablets_NiCd!U35</f>
        <v>-44.845955701351762</v>
      </c>
      <c r="U35" s="5">
        <f>'[3]POM Portables NiCd'!U35-'[3]cameras games_NiCd'!V35-[3]cellphones_NiCd!V35-'[3]Cordless Tools_NiCd'!V35-[3]PortablePCs_NiCd!V35-[3]Tablets_NiCd!V35</f>
        <v>-36.604082077796058</v>
      </c>
      <c r="V35" s="5">
        <f>'[3]POM Portables NiCd'!V35-'[3]cameras games_NiCd'!W35-[3]cellphones_NiCd!W35-'[3]Cordless Tools_NiCd'!W35-[3]PortablePCs_NiCd!W35-[3]Tablets_NiCd!W35</f>
        <v>-12.17840169877082</v>
      </c>
      <c r="W35" s="5">
        <f>'[3]POM Portables NiCd'!W35-'[3]cameras games_NiCd'!X35-[3]cellphones_NiCd!X35-'[3]Cordless Tools_NiCd'!X35-[3]PortablePCs_NiCd!X35-[3]Tablets_NiCd!X35</f>
        <v>-7.4398424507938081</v>
      </c>
      <c r="X35" s="5">
        <f>'[3]POM Portables NiCd'!X35-'[3]cameras games_NiCd'!Y35-[3]cellphones_NiCd!Y35-'[3]Cordless Tools_NiCd'!Y35-[3]PortablePCs_NiCd!Y35-[3]Tablets_NiCd!Y35</f>
        <v>4.2460869232407532</v>
      </c>
      <c r="Y35" s="5">
        <f>'[3]POM Portables NiCd'!Y35-'[3]cameras games_NiCd'!Z35-[3]cellphones_NiCd!Z35-'[3]Cordless Tools_NiCd'!Z35-[3]PortablePCs_NiCd!Z35-[3]Tablets_NiCd!Z35</f>
        <v>12.121221492249575</v>
      </c>
      <c r="Z35" s="5">
        <f>'[3]POM Portables NiCd'!Z35-'[3]cameras games_NiCd'!AA35-[3]cellphones_NiCd!AA35-'[3]Cordless Tools_NiCd'!AA35-[3]PortablePCs_NiCd!AA35-[3]Tablets_NiCd!AA35</f>
        <v>12.518766487759001</v>
      </c>
      <c r="AA35" s="5">
        <f>'[3]POM Portables NiCd'!AA35-'[3]cameras games_NiCd'!AB35-[3]cellphones_NiCd!AB35-'[3]Cordless Tools_NiCd'!AB35-[3]PortablePCs_NiCd!AB35-[3]Tablets_NiCd!AB35</f>
        <v>12.856732774545184</v>
      </c>
      <c r="AB35" s="5">
        <f>'[3]POM Portables NiCd'!AB35-'[3]cameras games_NiCd'!AC35-[3]cellphones_NiCd!AC35-'[3]Cordless Tools_NiCd'!AC35-[3]PortablePCs_NiCd!AC35-[3]Tablets_NiCd!AC35</f>
        <v>14.923999999999999</v>
      </c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1:57" x14ac:dyDescent="0.35">
      <c r="A36" t="s">
        <v>14</v>
      </c>
      <c r="C36" s="42" t="s">
        <v>79</v>
      </c>
      <c r="D36" s="4" t="s">
        <v>15</v>
      </c>
      <c r="E36" s="44" t="s">
        <v>59</v>
      </c>
      <c r="F36" s="1" t="s">
        <v>41</v>
      </c>
      <c r="G36" s="5">
        <f>'[3]POM Portables NiCd'!G36-'[3]cameras games_NiCd'!H36-[3]cellphones_NiCd!H36-'[3]Cordless Tools_NiCd'!H36-[3]PortablePCs_NiCd!H36-[3]Tablets_NiCd!H36</f>
        <v>131.92964726923319</v>
      </c>
      <c r="H36" s="5">
        <f>'[3]POM Portables NiCd'!H36-'[3]cameras games_NiCd'!I36-[3]cellphones_NiCd!I36-'[3]Cordless Tools_NiCd'!I36-[3]PortablePCs_NiCd!I36-[3]Tablets_NiCd!I36</f>
        <v>146.71856530317314</v>
      </c>
      <c r="I36" s="5">
        <f>'[3]POM Portables NiCd'!I36-'[3]cameras games_NiCd'!J36-[3]cellphones_NiCd!J36-'[3]Cordless Tools_NiCd'!J36-[3]PortablePCs_NiCd!J36-[3]Tablets_NiCd!J36</f>
        <v>156.16352381119239</v>
      </c>
      <c r="J36" s="5">
        <f>'[3]POM Portables NiCd'!J36-'[3]cameras games_NiCd'!K36-[3]cellphones_NiCd!K36-'[3]Cordless Tools_NiCd'!K36-[3]PortablePCs_NiCd!K36-[3]Tablets_NiCd!K36</f>
        <v>168.6853525090942</v>
      </c>
      <c r="K36" s="5">
        <f>'[3]POM Portables NiCd'!K36-'[3]cameras games_NiCd'!L36-[3]cellphones_NiCd!L36-'[3]Cordless Tools_NiCd'!L36-[3]PortablePCs_NiCd!L36-[3]Tablets_NiCd!L36</f>
        <v>206.90365570472048</v>
      </c>
      <c r="L36" s="5">
        <f>'[3]POM Portables NiCd'!L36-'[3]cameras games_NiCd'!M36-[3]cellphones_NiCd!M36-'[3]Cordless Tools_NiCd'!M36-[3]PortablePCs_NiCd!M36-[3]Tablets_NiCd!M36</f>
        <v>147.67814092384518</v>
      </c>
      <c r="M36" s="5">
        <f>'[3]POM Portables NiCd'!M36-'[3]cameras games_NiCd'!N36-[3]cellphones_NiCd!N36-'[3]Cordless Tools_NiCd'!N36-[3]PortablePCs_NiCd!N36-[3]Tablets_NiCd!N36</f>
        <v>209.34364878707623</v>
      </c>
      <c r="N36" s="5">
        <f>'[3]POM Portables NiCd'!N36-'[3]cameras games_NiCd'!O36-[3]cellphones_NiCd!O36-'[3]Cordless Tools_NiCd'!O36-[3]PortablePCs_NiCd!O36-[3]Tablets_NiCd!O36</f>
        <v>106.81212163097425</v>
      </c>
      <c r="O36" s="5">
        <f>'[3]POM Portables NiCd'!O36-'[3]cameras games_NiCd'!P36-[3]cellphones_NiCd!P36-'[3]Cordless Tools_NiCd'!P36-[3]PortablePCs_NiCd!P36-[3]Tablets_NiCd!P36</f>
        <v>94.499659228735283</v>
      </c>
      <c r="P36" s="5">
        <f>'[3]POM Portables NiCd'!P36-'[3]cameras games_NiCd'!Q36-[3]cellphones_NiCd!Q36-'[3]Cordless Tools_NiCd'!Q36-[3]PortablePCs_NiCd!Q36-[3]Tablets_NiCd!Q36</f>
        <v>51.600956477296656</v>
      </c>
      <c r="Q36" s="5">
        <f>'[3]POM Portables NiCd'!Q36-'[3]cameras games_NiCd'!R36-[3]cellphones_NiCd!R36-'[3]Cordless Tools_NiCd'!R36-[3]PortablePCs_NiCd!R36-[3]Tablets_NiCd!R36</f>
        <v>11.059323802410049</v>
      </c>
      <c r="R36" s="5">
        <f>'[3]POM Portables NiCd'!R36-'[3]cameras games_NiCd'!S36-[3]cellphones_NiCd!S36-'[3]Cordless Tools_NiCd'!S36-[3]PortablePCs_NiCd!S36-[3]Tablets_NiCd!S36</f>
        <v>37.605750195812881</v>
      </c>
      <c r="S36" s="5">
        <f>'[3]POM Portables NiCd'!S36-'[3]cameras games_NiCd'!T36-[3]cellphones_NiCd!T36-'[3]Cordless Tools_NiCd'!T36-[3]PortablePCs_NiCd!T36-[3]Tablets_NiCd!T36</f>
        <v>19.287068683800236</v>
      </c>
      <c r="T36" s="5">
        <f>'[3]POM Portables NiCd'!T36-'[3]cameras games_NiCd'!U36-[3]cellphones_NiCd!U36-'[3]Cordless Tools_NiCd'!U36-[3]PortablePCs_NiCd!U36-[3]Tablets_NiCd!U36</f>
        <v>-18.554739246827218</v>
      </c>
      <c r="U36" s="5">
        <f>'[3]POM Portables NiCd'!U36-'[3]cameras games_NiCd'!V36-[3]cellphones_NiCd!V36-'[3]Cordless Tools_NiCd'!V36-[3]PortablePCs_NiCd!V36-[3]Tablets_NiCd!V36</f>
        <v>-19.535661882422268</v>
      </c>
      <c r="V36" s="5">
        <f>'[3]POM Portables NiCd'!V36-'[3]cameras games_NiCd'!W36-[3]cellphones_NiCd!W36-'[3]Cordless Tools_NiCd'!W36-[3]PortablePCs_NiCd!W36-[3]Tablets_NiCd!W36</f>
        <v>12.731372660431866</v>
      </c>
      <c r="W36" s="5">
        <f>'[3]POM Portables NiCd'!W36-'[3]cameras games_NiCd'!X36-[3]cellphones_NiCd!X36-'[3]Cordless Tools_NiCd'!X36-[3]PortablePCs_NiCd!X36-[3]Tablets_NiCd!X36</f>
        <v>1.1912976486412461</v>
      </c>
      <c r="X36" s="5">
        <f>'[3]POM Portables NiCd'!X36-'[3]cameras games_NiCd'!Y36-[3]cellphones_NiCd!Y36-'[3]Cordless Tools_NiCd'!Y36-[3]PortablePCs_NiCd!Y36-[3]Tablets_NiCd!Y36</f>
        <v>12.667442490036741</v>
      </c>
      <c r="Y36" s="5">
        <f>'[3]POM Portables NiCd'!Y36-'[3]cameras games_NiCd'!Z36-[3]cellphones_NiCd!Z36-'[3]Cordless Tools_NiCd'!Z36-[3]PortablePCs_NiCd!Z36-[3]Tablets_NiCd!Z36</f>
        <v>13.093190545585275</v>
      </c>
      <c r="Z36" s="5">
        <f>'[3]POM Portables NiCd'!Z36-'[3]cameras games_NiCd'!AA36-[3]cellphones_NiCd!AA36-'[3]Cordless Tools_NiCd'!AA36-[3]PortablePCs_NiCd!AA36-[3]Tablets_NiCd!AA36</f>
        <v>22.945516610045818</v>
      </c>
      <c r="AA36" s="5">
        <f>'[3]POM Portables NiCd'!AA36-'[3]cameras games_NiCd'!AB36-[3]cellphones_NiCd!AB36-'[3]Cordless Tools_NiCd'!AB36-[3]PortablePCs_NiCd!AB36-[3]Tablets_NiCd!AB36</f>
        <v>26.242114100675284</v>
      </c>
      <c r="AB36" s="5">
        <f>'[3]POM Portables NiCd'!AB36-'[3]cameras games_NiCd'!AC36-[3]cellphones_NiCd!AC36-'[3]Cordless Tools_NiCd'!AC36-[3]PortablePCs_NiCd!AC36-[3]Tablets_NiCd!AC36</f>
        <v>35.744799999999998</v>
      </c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</row>
    <row r="37" spans="1:57" x14ac:dyDescent="0.35">
      <c r="A37" t="s">
        <v>14</v>
      </c>
      <c r="C37" s="42" t="s">
        <v>79</v>
      </c>
      <c r="D37" s="4" t="s">
        <v>15</v>
      </c>
      <c r="E37" s="44" t="s">
        <v>59</v>
      </c>
      <c r="F37" s="1" t="s">
        <v>42</v>
      </c>
      <c r="G37" s="5">
        <f>'[3]POM Portables NiCd'!G37-'[3]cameras games_NiCd'!H37-[3]cellphones_NiCd!H37-'[3]Cordless Tools_NiCd'!H37-[3]PortablePCs_NiCd!H37-[3]Tablets_NiCd!H37</f>
        <v>34.142709788244872</v>
      </c>
      <c r="H37" s="5">
        <f>'[3]POM Portables NiCd'!H37-'[3]cameras games_NiCd'!I37-[3]cellphones_NiCd!I37-'[3]Cordless Tools_NiCd'!I37-[3]PortablePCs_NiCd!I37-[3]Tablets_NiCd!I37</f>
        <v>26.857296158373863</v>
      </c>
      <c r="I37" s="5">
        <f>'[3]POM Portables NiCd'!I37-'[3]cameras games_NiCd'!J37-[3]cellphones_NiCd!J37-'[3]Cordless Tools_NiCd'!J37-[3]PortablePCs_NiCd!J37-[3]Tablets_NiCd!J37</f>
        <v>37.064071636402872</v>
      </c>
      <c r="J37" s="5">
        <f>'[3]POM Portables NiCd'!J37-'[3]cameras games_NiCd'!K37-[3]cellphones_NiCd!K37-'[3]Cordless Tools_NiCd'!K37-[3]PortablePCs_NiCd!K37-[3]Tablets_NiCd!K37</f>
        <v>41.03487920556551</v>
      </c>
      <c r="K37" s="5">
        <f>'[3]POM Portables NiCd'!K37-'[3]cameras games_NiCd'!L37-[3]cellphones_NiCd!L37-'[3]Cordless Tools_NiCd'!L37-[3]PortablePCs_NiCd!L37-[3]Tablets_NiCd!L37</f>
        <v>55.272806131620989</v>
      </c>
      <c r="L37" s="5">
        <f>'[3]POM Portables NiCd'!L37-'[3]cameras games_NiCd'!M37-[3]cellphones_NiCd!M37-'[3]Cordless Tools_NiCd'!M37-[3]PortablePCs_NiCd!M37-[3]Tablets_NiCd!M37</f>
        <v>38.271578636547638</v>
      </c>
      <c r="M37" s="5">
        <f>'[3]POM Portables NiCd'!M37-'[3]cameras games_NiCd'!N37-[3]cellphones_NiCd!N37-'[3]Cordless Tools_NiCd'!N37-[3]PortablePCs_NiCd!N37-[3]Tablets_NiCd!N37</f>
        <v>50.508335683341208</v>
      </c>
      <c r="N37" s="5">
        <f>'[3]POM Portables NiCd'!N37-'[3]cameras games_NiCd'!O37-[3]cellphones_NiCd!O37-'[3]Cordless Tools_NiCd'!O37-[3]PortablePCs_NiCd!O37-[3]Tablets_NiCd!O37</f>
        <v>17.740371934342299</v>
      </c>
      <c r="O37" s="5">
        <f>'[3]POM Portables NiCd'!O37-'[3]cameras games_NiCd'!P37-[3]cellphones_NiCd!P37-'[3]Cordless Tools_NiCd'!P37-[3]PortablePCs_NiCd!P37-[3]Tablets_NiCd!P37</f>
        <v>9.6924114294458974</v>
      </c>
      <c r="P37" s="5">
        <f>'[3]POM Portables NiCd'!P37-'[3]cameras games_NiCd'!Q37-[3]cellphones_NiCd!Q37-'[3]Cordless Tools_NiCd'!Q37-[3]PortablePCs_NiCd!Q37-[3]Tablets_NiCd!Q37</f>
        <v>-7.9767445437356983</v>
      </c>
      <c r="Q37" s="5">
        <f>'[3]POM Portables NiCd'!Q37-'[3]cameras games_NiCd'!R37-[3]cellphones_NiCd!R37-'[3]Cordless Tools_NiCd'!R37-[3]PortablePCs_NiCd!R37-[3]Tablets_NiCd!R37</f>
        <v>-21.015730936703754</v>
      </c>
      <c r="R37" s="5">
        <f>'[3]POM Portables NiCd'!R37-'[3]cameras games_NiCd'!S37-[3]cellphones_NiCd!S37-'[3]Cordless Tools_NiCd'!S37-[3]PortablePCs_NiCd!S37-[3]Tablets_NiCd!S37</f>
        <v>-12.09891637960861</v>
      </c>
      <c r="S37" s="5">
        <f>'[3]POM Portables NiCd'!S37-'[3]cameras games_NiCd'!T37-[3]cellphones_NiCd!T37-'[3]Cordless Tools_NiCd'!T37-[3]PortablePCs_NiCd!T37-[3]Tablets_NiCd!T37</f>
        <v>-19.682942229660807</v>
      </c>
      <c r="T37" s="5">
        <f>'[3]POM Portables NiCd'!T37-'[3]cameras games_NiCd'!U37-[3]cellphones_NiCd!U37-'[3]Cordless Tools_NiCd'!U37-[3]PortablePCs_NiCd!U37-[3]Tablets_NiCd!U37</f>
        <v>-16.782736571210627</v>
      </c>
      <c r="U37" s="5">
        <f>'[3]POM Portables NiCd'!U37-'[3]cameras games_NiCd'!V37-[3]cellphones_NiCd!V37-'[3]Cordless Tools_NiCd'!V37-[3]PortablePCs_NiCd!V37-[3]Tablets_NiCd!V37</f>
        <v>-23.55585298139146</v>
      </c>
      <c r="V37" s="5">
        <f>'[3]POM Portables NiCd'!V37-'[3]cameras games_NiCd'!W37-[3]cellphones_NiCd!W37-'[3]Cordless Tools_NiCd'!W37-[3]PortablePCs_NiCd!W37-[3]Tablets_NiCd!W37</f>
        <v>-4.8763219738680323</v>
      </c>
      <c r="W37" s="5">
        <f>'[3]POM Portables NiCd'!W37-'[3]cameras games_NiCd'!X37-[3]cellphones_NiCd!X37-'[3]Cordless Tools_NiCd'!X37-[3]PortablePCs_NiCd!X37-[3]Tablets_NiCd!X37</f>
        <v>-2.2712724538152145</v>
      </c>
      <c r="X37" s="5">
        <f>'[3]POM Portables NiCd'!X37-'[3]cameras games_NiCd'!Y37-[3]cellphones_NiCd!Y37-'[3]Cordless Tools_NiCd'!Y37-[3]PortablePCs_NiCd!Y37-[3]Tablets_NiCd!Y37</f>
        <v>2.4783699814109639</v>
      </c>
      <c r="Y37" s="5">
        <f>'[3]POM Portables NiCd'!Y37-'[3]cameras games_NiCd'!Z37-[3]cellphones_NiCd!Z37-'[3]Cordless Tools_NiCd'!Z37-[3]PortablePCs_NiCd!Z37-[3]Tablets_NiCd!Z37</f>
        <v>7.7591232670344006</v>
      </c>
      <c r="Z37" s="5">
        <f>'[3]POM Portables NiCd'!Z37-'[3]cameras games_NiCd'!AA37-[3]cellphones_NiCd!AA37-'[3]Cordless Tools_NiCd'!AA37-[3]PortablePCs_NiCd!AA37-[3]Tablets_NiCd!AA37</f>
        <v>9.3222795670848235</v>
      </c>
      <c r="AA37" s="5">
        <f>'[3]POM Portables NiCd'!AA37-'[3]cameras games_NiCd'!AB37-[3]cellphones_NiCd!AB37-'[3]Cordless Tools_NiCd'!AB37-[3]PortablePCs_NiCd!AB37-[3]Tablets_NiCd!AB37</f>
        <v>10.731565597173818</v>
      </c>
      <c r="AB37" s="5">
        <f>'[3]POM Portables NiCd'!AB37-'[3]cameras games_NiCd'!AC37-[3]cellphones_NiCd!AC37-'[3]Cordless Tools_NiCd'!AC37-[3]PortablePCs_NiCd!AC37-[3]Tablets_NiCd!AC37</f>
        <v>11.804</v>
      </c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</row>
    <row r="38" spans="1:57" x14ac:dyDescent="0.35">
      <c r="A38" t="s">
        <v>14</v>
      </c>
      <c r="C38" s="42" t="s">
        <v>79</v>
      </c>
      <c r="D38" s="4" t="s">
        <v>15</v>
      </c>
      <c r="E38" s="44" t="s">
        <v>59</v>
      </c>
      <c r="F38" s="1" t="s">
        <v>43</v>
      </c>
      <c r="G38" s="5">
        <f>'[3]POM Portables NiCd'!G38-'[3]cameras games_NiCd'!H38-[3]cellphones_NiCd!H38-'[3]Cordless Tools_NiCd'!H38-[3]PortablePCs_NiCd!H38-[3]Tablets_NiCd!H38</f>
        <v>28.320459885885636</v>
      </c>
      <c r="H38" s="5">
        <f>'[3]POM Portables NiCd'!H38-'[3]cameras games_NiCd'!I38-[3]cellphones_NiCd!I38-'[3]Cordless Tools_NiCd'!I38-[3]PortablePCs_NiCd!I38-[3]Tablets_NiCd!I38</f>
        <v>30.342252544281749</v>
      </c>
      <c r="I38" s="5">
        <f>'[3]POM Portables NiCd'!I38-'[3]cameras games_NiCd'!J38-[3]cellphones_NiCd!J38-'[3]Cordless Tools_NiCd'!J38-[3]PortablePCs_NiCd!J38-[3]Tablets_NiCd!J38</f>
        <v>33.956022532056821</v>
      </c>
      <c r="J38" s="5">
        <f>'[3]POM Portables NiCd'!J38-'[3]cameras games_NiCd'!K38-[3]cellphones_NiCd!K38-'[3]Cordless Tools_NiCd'!K38-[3]PortablePCs_NiCd!K38-[3]Tablets_NiCd!K38</f>
        <v>36.213406653057696</v>
      </c>
      <c r="K38" s="5">
        <f>'[3]POM Portables NiCd'!K38-'[3]cameras games_NiCd'!L38-[3]cellphones_NiCd!L38-'[3]Cordless Tools_NiCd'!L38-[3]PortablePCs_NiCd!L38-[3]Tablets_NiCd!L38</f>
        <v>43.270714313832073</v>
      </c>
      <c r="L38" s="5">
        <f>'[3]POM Portables NiCd'!L38-'[3]cameras games_NiCd'!M38-[3]cellphones_NiCd!M38-'[3]Cordless Tools_NiCd'!M38-[3]PortablePCs_NiCd!M38-[3]Tablets_NiCd!M38</f>
        <v>27.713162155148147</v>
      </c>
      <c r="M38" s="5">
        <f>'[3]POM Portables NiCd'!M38-'[3]cameras games_NiCd'!N38-[3]cellphones_NiCd!N38-'[3]Cordless Tools_NiCd'!N38-[3]PortablePCs_NiCd!N38-[3]Tablets_NiCd!N38</f>
        <v>44.395184516707005</v>
      </c>
      <c r="N38" s="5">
        <f>'[3]POM Portables NiCd'!N38-'[3]cameras games_NiCd'!O38-[3]cellphones_NiCd!O38-'[3]Cordless Tools_NiCd'!O38-[3]PortablePCs_NiCd!O38-[3]Tablets_NiCd!O38</f>
        <v>21.068699327562559</v>
      </c>
      <c r="O38" s="5">
        <f>'[3]POM Portables NiCd'!O38-'[3]cameras games_NiCd'!P38-[3]cellphones_NiCd!P38-'[3]Cordless Tools_NiCd'!P38-[3]PortablePCs_NiCd!P38-[3]Tablets_NiCd!P38</f>
        <v>16.156726888228953</v>
      </c>
      <c r="P38" s="5">
        <f>'[3]POM Portables NiCd'!P38-'[3]cameras games_NiCd'!Q38-[3]cellphones_NiCd!Q38-'[3]Cordless Tools_NiCd'!Q38-[3]PortablePCs_NiCd!Q38-[3]Tablets_NiCd!Q38</f>
        <v>4.2404133355935976</v>
      </c>
      <c r="Q38" s="5">
        <f>'[3]POM Portables NiCd'!Q38-'[3]cameras games_NiCd'!R38-[3]cellphones_NiCd!R38-'[3]Cordless Tools_NiCd'!R38-[3]PortablePCs_NiCd!R38-[3]Tablets_NiCd!R38</f>
        <v>-6.5415742135739592</v>
      </c>
      <c r="R38" s="5">
        <f>'[3]POM Portables NiCd'!R38-'[3]cameras games_NiCd'!S38-[3]cellphones_NiCd!S38-'[3]Cordless Tools_NiCd'!S38-[3]PortablePCs_NiCd!S38-[3]Tablets_NiCd!S38</f>
        <v>-1.3977266348894517</v>
      </c>
      <c r="S38" s="5">
        <f>'[3]POM Portables NiCd'!S38-'[3]cameras games_NiCd'!T38-[3]cellphones_NiCd!T38-'[3]Cordless Tools_NiCd'!T38-[3]PortablePCs_NiCd!T38-[3]Tablets_NiCd!T38</f>
        <v>-6.3772169021330605</v>
      </c>
      <c r="T38" s="5">
        <f>'[3]POM Portables NiCd'!T38-'[3]cameras games_NiCd'!U38-[3]cellphones_NiCd!U38-'[3]Cordless Tools_NiCd'!U38-[3]PortablePCs_NiCd!U38-[3]Tablets_NiCd!U38</f>
        <v>-6.1969432041238051</v>
      </c>
      <c r="U38" s="5">
        <f>'[3]POM Portables NiCd'!U38-'[3]cameras games_NiCd'!V38-[3]cellphones_NiCd!V38-'[3]Cordless Tools_NiCd'!V38-[3]PortablePCs_NiCd!V38-[3]Tablets_NiCd!V38</f>
        <v>-4.7160343142178522</v>
      </c>
      <c r="V38" s="5">
        <f>'[3]POM Portables NiCd'!V38-'[3]cameras games_NiCd'!W38-[3]cellphones_NiCd!W38-'[3]Cordless Tools_NiCd'!W38-[3]PortablePCs_NiCd!W38-[3]Tablets_NiCd!W38</f>
        <v>1.1018463338864368</v>
      </c>
      <c r="W38" s="5">
        <f>'[3]POM Portables NiCd'!W38-'[3]cameras games_NiCd'!X38-[3]cellphones_NiCd!X38-'[3]Cordless Tools_NiCd'!X38-[3]PortablePCs_NiCd!X38-[3]Tablets_NiCd!X38</f>
        <v>2.4977200677979443</v>
      </c>
      <c r="X38" s="5">
        <f>'[3]POM Portables NiCd'!X38-'[3]cameras games_NiCd'!Y38-[3]cellphones_NiCd!Y38-'[3]Cordless Tools_NiCd'!Y38-[3]PortablePCs_NiCd!Y38-[3]Tablets_NiCd!Y38</f>
        <v>1.9112490104317272</v>
      </c>
      <c r="Y38" s="5">
        <f>'[3]POM Portables NiCd'!Y38-'[3]cameras games_NiCd'!Z38-[3]cellphones_NiCd!Z38-'[3]Cordless Tools_NiCd'!Z38-[3]PortablePCs_NiCd!Z38-[3]Tablets_NiCd!Z38</f>
        <v>4.1961342812639266</v>
      </c>
      <c r="Z38" s="5">
        <f>'[3]POM Portables NiCd'!Z38-'[3]cameras games_NiCd'!AA38-[3]cellphones_NiCd!AA38-'[3]Cordless Tools_NiCd'!AA38-[3]PortablePCs_NiCd!AA38-[3]Tablets_NiCd!AA38</f>
        <v>4.1547084314826321</v>
      </c>
      <c r="AA38" s="5">
        <f>'[3]POM Portables NiCd'!AA38-'[3]cameras games_NiCd'!AB38-[3]cellphones_NiCd!AB38-'[3]Cordless Tools_NiCd'!AB38-[3]PortablePCs_NiCd!AB38-[3]Tablets_NiCd!AB38</f>
        <v>4.3666370360914151</v>
      </c>
      <c r="AB38" s="5">
        <f>'[3]POM Portables NiCd'!AB38-'[3]cameras games_NiCd'!AC38-[3]cellphones_NiCd!AC38-'[3]Cordless Tools_NiCd'!AC38-[3]PortablePCs_NiCd!AC38-[3]Tablets_NiCd!AC38</f>
        <v>4.5968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</row>
    <row r="39" spans="1:57" x14ac:dyDescent="0.35">
      <c r="A39" t="s">
        <v>14</v>
      </c>
      <c r="C39" s="42" t="s">
        <v>79</v>
      </c>
      <c r="D39" s="4" t="s">
        <v>15</v>
      </c>
      <c r="E39" s="44" t="s">
        <v>59</v>
      </c>
      <c r="F39" s="1" t="s">
        <v>44</v>
      </c>
      <c r="G39" s="5">
        <f>'[3]POM Portables NiCd'!G39-'[3]cameras games_NiCd'!H39-[3]cellphones_NiCd!H39-'[3]Cordless Tools_NiCd'!H39-[3]PortablePCs_NiCd!H39-[3]Tablets_NiCd!H39</f>
        <v>678.35491225644466</v>
      </c>
      <c r="H39" s="5">
        <f>'[3]POM Portables NiCd'!H39-'[3]cameras games_NiCd'!I39-[3]cellphones_NiCd!I39-'[3]Cordless Tools_NiCd'!I39-[3]PortablePCs_NiCd!I39-[3]Tablets_NiCd!I39</f>
        <v>772.08135211557146</v>
      </c>
      <c r="I39" s="5">
        <f>'[3]POM Portables NiCd'!I39-'[3]cameras games_NiCd'!J39-[3]cellphones_NiCd!J39-'[3]Cordless Tools_NiCd'!J39-[3]PortablePCs_NiCd!J39-[3]Tablets_NiCd!J39</f>
        <v>839.24010277430966</v>
      </c>
      <c r="J39" s="5">
        <f>'[3]POM Portables NiCd'!J39-'[3]cameras games_NiCd'!K39-[3]cellphones_NiCd!K39-'[3]Cordless Tools_NiCd'!K39-[3]PortablePCs_NiCd!K39-[3]Tablets_NiCd!K39</f>
        <v>894.94718399007422</v>
      </c>
      <c r="K39" s="5">
        <f>'[3]POM Portables NiCd'!K39-'[3]cameras games_NiCd'!L39-[3]cellphones_NiCd!L39-'[3]Cordless Tools_NiCd'!L39-[3]PortablePCs_NiCd!L39-[3]Tablets_NiCd!L39</f>
        <v>1176.1711716749141</v>
      </c>
      <c r="L39" s="5">
        <f>'[3]POM Portables NiCd'!L39-'[3]cameras games_NiCd'!M39-[3]cellphones_NiCd!M39-'[3]Cordless Tools_NiCd'!M39-[3]PortablePCs_NiCd!M39-[3]Tablets_NiCd!M39</f>
        <v>854.13001866552509</v>
      </c>
      <c r="M39" s="5">
        <f>'[3]POM Portables NiCd'!M39-'[3]cameras games_NiCd'!N39-[3]cellphones_NiCd!N39-'[3]Cordless Tools_NiCd'!N39-[3]PortablePCs_NiCd!N39-[3]Tablets_NiCd!N39</f>
        <v>1245.3316148425233</v>
      </c>
      <c r="N39" s="5">
        <f>'[3]POM Portables NiCd'!N39-'[3]cameras games_NiCd'!O39-[3]cellphones_NiCd!O39-'[3]Cordless Tools_NiCd'!O39-[3]PortablePCs_NiCd!O39-[3]Tablets_NiCd!O39</f>
        <v>612.22424497368615</v>
      </c>
      <c r="O39" s="5">
        <f>'[3]POM Portables NiCd'!O39-'[3]cameras games_NiCd'!P39-[3]cellphones_NiCd!P39-'[3]Cordless Tools_NiCd'!P39-[3]PortablePCs_NiCd!P39-[3]Tablets_NiCd!P39</f>
        <v>470.00619003927102</v>
      </c>
      <c r="P39" s="5">
        <f>'[3]POM Portables NiCd'!P39-'[3]cameras games_NiCd'!Q39-[3]cellphones_NiCd!Q39-'[3]Cordless Tools_NiCd'!Q39-[3]PortablePCs_NiCd!Q39-[3]Tablets_NiCd!Q39</f>
        <v>263.57891501088966</v>
      </c>
      <c r="Q39" s="5">
        <f>'[3]POM Portables NiCd'!Q39-'[3]cameras games_NiCd'!R39-[3]cellphones_NiCd!R39-'[3]Cordless Tools_NiCd'!R39-[3]PortablePCs_NiCd!R39-[3]Tablets_NiCd!R39</f>
        <v>15.152102367598957</v>
      </c>
      <c r="R39" s="5">
        <f>'[3]POM Portables NiCd'!R39-'[3]cameras games_NiCd'!S39-[3]cellphones_NiCd!S39-'[3]Cordless Tools_NiCd'!S39-[3]PortablePCs_NiCd!S39-[3]Tablets_NiCd!S39</f>
        <v>171.67621725666652</v>
      </c>
      <c r="S39" s="5">
        <f>'[3]POM Portables NiCd'!S39-'[3]cameras games_NiCd'!T39-[3]cellphones_NiCd!T39-'[3]Cordless Tools_NiCd'!T39-[3]PortablePCs_NiCd!T39-[3]Tablets_NiCd!T39</f>
        <v>37.499195096342817</v>
      </c>
      <c r="T39" s="5">
        <f>'[3]POM Portables NiCd'!T39-'[3]cameras games_NiCd'!U39-[3]cellphones_NiCd!U39-'[3]Cordless Tools_NiCd'!U39-[3]PortablePCs_NiCd!U39-[3]Tablets_NiCd!U39</f>
        <v>48.906881370807469</v>
      </c>
      <c r="U39" s="5">
        <f>'[3]POM Portables NiCd'!U39-'[3]cameras games_NiCd'!V39-[3]cellphones_NiCd!V39-'[3]Cordless Tools_NiCd'!V39-[3]PortablePCs_NiCd!V39-[3]Tablets_NiCd!V39</f>
        <v>86.52548294835168</v>
      </c>
      <c r="V39" s="5">
        <f>'[3]POM Portables NiCd'!V39-'[3]cameras games_NiCd'!W39-[3]cellphones_NiCd!W39-'[3]Cordless Tools_NiCd'!W39-[3]PortablePCs_NiCd!W39-[3]Tablets_NiCd!W39</f>
        <v>208.86797677182943</v>
      </c>
      <c r="W39" s="5">
        <f>'[3]POM Portables NiCd'!W39-'[3]cameras games_NiCd'!X39-[3]cellphones_NiCd!X39-'[3]Cordless Tools_NiCd'!X39-[3]PortablePCs_NiCd!X39-[3]Tablets_NiCd!X39</f>
        <v>220.61862724627119</v>
      </c>
      <c r="X39" s="5">
        <f>'[3]POM Portables NiCd'!X39-'[3]cameras games_NiCd'!Y39-[3]cellphones_NiCd!Y39-'[3]Cordless Tools_NiCd'!Y39-[3]PortablePCs_NiCd!Y39-[3]Tablets_NiCd!Y39</f>
        <v>241.38979884355717</v>
      </c>
      <c r="Y39" s="5">
        <f>'[3]POM Portables NiCd'!Y39-'[3]cameras games_NiCd'!Z39-[3]cellphones_NiCd!Z39-'[3]Cordless Tools_NiCd'!Z39-[3]PortablePCs_NiCd!Z39-[3]Tablets_NiCd!Z39</f>
        <v>282.47493363363367</v>
      </c>
      <c r="Z39" s="5">
        <f>'[3]POM Portables NiCd'!Z39-'[3]cameras games_NiCd'!AA39-[3]cellphones_NiCd!AA39-'[3]Cordless Tools_NiCd'!AA39-[3]PortablePCs_NiCd!AA39-[3]Tablets_NiCd!AA39</f>
        <v>275.90893407421407</v>
      </c>
      <c r="AA39" s="5">
        <f>'[3]POM Portables NiCd'!AA39-'[3]cameras games_NiCd'!AB39-[3]cellphones_NiCd!AB39-'[3]Cordless Tools_NiCd'!AB39-[3]PortablePCs_NiCd!AB39-[3]Tablets_NiCd!AB39</f>
        <v>242.58922312000391</v>
      </c>
      <c r="AB39" s="5">
        <f>'[3]POM Portables NiCd'!AB39-'[3]cameras games_NiCd'!AC39-[3]cellphones_NiCd!AC39-'[3]Cordless Tools_NiCd'!AC39-[3]PortablePCs_NiCd!AC39-[3]Tablets_NiCd!AC39</f>
        <v>278.60537305672221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</row>
    <row r="40" spans="1:57" x14ac:dyDescent="0.35">
      <c r="A40" t="s">
        <v>14</v>
      </c>
      <c r="C40" s="42" t="s">
        <v>79</v>
      </c>
      <c r="D40" s="4" t="s">
        <v>15</v>
      </c>
      <c r="E40" s="44" t="s">
        <v>59</v>
      </c>
      <c r="F40" s="1" t="s">
        <v>45</v>
      </c>
      <c r="G40" s="5">
        <f>'[3]POM Portables NiCd'!G40-'[3]cameras games_NiCd'!H40-[3]cellphones_NiCd!H40-'[3]Cordless Tools_NiCd'!H40-[3]PortablePCs_NiCd!H40-[3]Tablets_NiCd!H40</f>
        <v>-40.224830736176578</v>
      </c>
      <c r="H40" s="5">
        <f>'[3]POM Portables NiCd'!H40-'[3]cameras games_NiCd'!I40-[3]cellphones_NiCd!I40-'[3]Cordless Tools_NiCd'!I40-[3]PortablePCs_NiCd!I40-[3]Tablets_NiCd!I40</f>
        <v>-38.949747040063741</v>
      </c>
      <c r="I40" s="5">
        <f>'[3]POM Portables NiCd'!I40-'[3]cameras games_NiCd'!J40-[3]cellphones_NiCd!J40-'[3]Cordless Tools_NiCd'!J40-[3]PortablePCs_NiCd!J40-[3]Tablets_NiCd!J40</f>
        <v>-32.005514790681637</v>
      </c>
      <c r="J40" s="5">
        <f>'[3]POM Portables NiCd'!J40-'[3]cameras games_NiCd'!K40-[3]cellphones_NiCd!K40-'[3]Cordless Tools_NiCd'!K40-[3]PortablePCs_NiCd!K40-[3]Tablets_NiCd!K40</f>
        <v>-50.236160210373157</v>
      </c>
      <c r="K40" s="5">
        <f>'[3]POM Portables NiCd'!K40-'[3]cameras games_NiCd'!L40-[3]cellphones_NiCd!L40-'[3]Cordless Tools_NiCd'!L40-[3]PortablePCs_NiCd!L40-[3]Tablets_NiCd!L40</f>
        <v>-28.602600818286483</v>
      </c>
      <c r="L40" s="5">
        <f>'[3]POM Portables NiCd'!L40-'[3]cameras games_NiCd'!M40-[3]cellphones_NiCd!M40-'[3]Cordless Tools_NiCd'!M40-[3]PortablePCs_NiCd!M40-[3]Tablets_NiCd!M40</f>
        <v>-32.72094988057944</v>
      </c>
      <c r="M40" s="5">
        <f>'[3]POM Portables NiCd'!M40-'[3]cameras games_NiCd'!N40-[3]cellphones_NiCd!N40-'[3]Cordless Tools_NiCd'!N40-[3]PortablePCs_NiCd!N40-[3]Tablets_NiCd!N40</f>
        <v>-0.4499090300323374</v>
      </c>
      <c r="N40" s="5">
        <f>'[3]POM Portables NiCd'!N40-'[3]cameras games_NiCd'!O40-[3]cellphones_NiCd!O40-'[3]Cordless Tools_NiCd'!O40-[3]PortablePCs_NiCd!O40-[3]Tablets_NiCd!O40</f>
        <v>-7.6853515133417254</v>
      </c>
      <c r="O40" s="5">
        <f>'[3]POM Portables NiCd'!O40-'[3]cameras games_NiCd'!P40-[3]cellphones_NiCd!P40-'[3]Cordless Tools_NiCd'!P40-[3]PortablePCs_NiCd!P40-[3]Tablets_NiCd!P40</f>
        <v>-4.1569915149883592</v>
      </c>
      <c r="P40" s="5">
        <f>'[3]POM Portables NiCd'!P40-'[3]cameras games_NiCd'!Q40-[3]cellphones_NiCd!Q40-'[3]Cordless Tools_NiCd'!Q40-[3]PortablePCs_NiCd!Q40-[3]Tablets_NiCd!Q40</f>
        <v>-15.315678587231673</v>
      </c>
      <c r="Q40" s="5">
        <f>'[3]POM Portables NiCd'!Q40-'[3]cameras games_NiCd'!R40-[3]cellphones_NiCd!R40-'[3]Cordless Tools_NiCd'!R40-[3]PortablePCs_NiCd!R40-[3]Tablets_NiCd!R40</f>
        <v>-19.19133424910062</v>
      </c>
      <c r="R40" s="5">
        <f>'[3]POM Portables NiCd'!R40-'[3]cameras games_NiCd'!S40-[3]cellphones_NiCd!S40-'[3]Cordless Tools_NiCd'!S40-[3]PortablePCs_NiCd!S40-[3]Tablets_NiCd!S40</f>
        <v>-11.795313345892609</v>
      </c>
      <c r="S40" s="5">
        <f>'[3]POM Portables NiCd'!S40-'[3]cameras games_NiCd'!T40-[3]cellphones_NiCd!T40-'[3]Cordless Tools_NiCd'!T40-[3]PortablePCs_NiCd!T40-[3]Tablets_NiCd!T40</f>
        <v>-40.324049751629296</v>
      </c>
      <c r="T40" s="5">
        <f>'[3]POM Portables NiCd'!T40-'[3]cameras games_NiCd'!U40-[3]cellphones_NiCd!U40-'[3]Cordless Tools_NiCd'!U40-[3]PortablePCs_NiCd!U40-[3]Tablets_NiCd!U40</f>
        <v>-26.495086768961933</v>
      </c>
      <c r="U40" s="5">
        <f>'[3]POM Portables NiCd'!U40-'[3]cameras games_NiCd'!V40-[3]cellphones_NiCd!V40-'[3]Cordless Tools_NiCd'!V40-[3]PortablePCs_NiCd!V40-[3]Tablets_NiCd!V40</f>
        <v>-19.990928304470607</v>
      </c>
      <c r="V40" s="5">
        <f>'[3]POM Portables NiCd'!V40-'[3]cameras games_NiCd'!W40-[3]cellphones_NiCd!W40-'[3]Cordless Tools_NiCd'!W40-[3]PortablePCs_NiCd!W40-[3]Tablets_NiCd!W40</f>
        <v>-5.935478578585375</v>
      </c>
      <c r="W40" s="5">
        <f>'[3]POM Portables NiCd'!W40-'[3]cameras games_NiCd'!X40-[3]cellphones_NiCd!X40-'[3]Cordless Tools_NiCd'!X40-[3]PortablePCs_NiCd!X40-[3]Tablets_NiCd!X40</f>
        <v>-7.9260356459910195</v>
      </c>
      <c r="X40" s="5">
        <f>'[3]POM Portables NiCd'!X40-'[3]cameras games_NiCd'!Y40-[3]cellphones_NiCd!Y40-'[3]Cordless Tools_NiCd'!Y40-[3]PortablePCs_NiCd!Y40-[3]Tablets_NiCd!Y40</f>
        <v>-4.7132633437536615</v>
      </c>
      <c r="Y40" s="5">
        <f>'[3]POM Portables NiCd'!Y40-'[3]cameras games_NiCd'!Z40-[3]cellphones_NiCd!Z40-'[3]Cordless Tools_NiCd'!Z40-[3]PortablePCs_NiCd!Z40-[3]Tablets_NiCd!Z40</f>
        <v>3.4741356754739021</v>
      </c>
      <c r="Z40" s="5">
        <f>'[3]POM Portables NiCd'!Z40-'[3]cameras games_NiCd'!AA40-[3]cellphones_NiCd!AA40-'[3]Cordless Tools_NiCd'!AA40-[3]PortablePCs_NiCd!AA40-[3]Tablets_NiCd!AA40</f>
        <v>2.8728170384843237</v>
      </c>
      <c r="AA40" s="5">
        <f>'[3]POM Portables NiCd'!AA40-'[3]cameras games_NiCd'!AB40-[3]cellphones_NiCd!AB40-'[3]Cordless Tools_NiCd'!AB40-[3]PortablePCs_NiCd!AB40-[3]Tablets_NiCd!AB40</f>
        <v>6.7002659539277829</v>
      </c>
      <c r="AB40" s="5">
        <f>'[3]POM Portables NiCd'!AB40-'[3]cameras games_NiCd'!AC40-[3]cellphones_NiCd!AC40-'[3]Cordless Tools_NiCd'!AC40-[3]PortablePCs_NiCd!AC40-[3]Tablets_NiCd!AC40</f>
        <v>48.223968719890657</v>
      </c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</row>
    <row r="41" spans="1:57" x14ac:dyDescent="0.35">
      <c r="A41" t="s">
        <v>14</v>
      </c>
      <c r="C41" s="42" t="s">
        <v>79</v>
      </c>
      <c r="D41" s="4" t="s">
        <v>15</v>
      </c>
      <c r="E41" s="44" t="s">
        <v>59</v>
      </c>
      <c r="F41" s="1" t="s">
        <v>46</v>
      </c>
      <c r="G41" s="5">
        <f>'[3]POM Portables NiCd'!G41-'[3]cameras games_NiCd'!H41-[3]cellphones_NiCd!H41-'[3]Cordless Tools_NiCd'!H41-[3]PortablePCs_NiCd!H41-[3]Tablets_NiCd!H41</f>
        <v>152.33547259503024</v>
      </c>
      <c r="H41" s="5">
        <f>'[3]POM Portables NiCd'!H41-'[3]cameras games_NiCd'!I41-[3]cellphones_NiCd!I41-'[3]Cordless Tools_NiCd'!I41-[3]PortablePCs_NiCd!I41-[3]Tablets_NiCd!I41</f>
        <v>171.77675219311914</v>
      </c>
      <c r="I41" s="5">
        <f>'[3]POM Portables NiCd'!I41-'[3]cameras games_NiCd'!J41-[3]cellphones_NiCd!J41-'[3]Cordless Tools_NiCd'!J41-[3]PortablePCs_NiCd!J41-[3]Tablets_NiCd!J41</f>
        <v>157.81431138419018</v>
      </c>
      <c r="J41" s="5">
        <f>'[3]POM Portables NiCd'!J41-'[3]cameras games_NiCd'!K41-[3]cellphones_NiCd!K41-'[3]Cordless Tools_NiCd'!K41-[3]PortablePCs_NiCd!K41-[3]Tablets_NiCd!K41</f>
        <v>184.48309603054827</v>
      </c>
      <c r="K41" s="5">
        <f>'[3]POM Portables NiCd'!K41-'[3]cameras games_NiCd'!L41-[3]cellphones_NiCd!L41-'[3]Cordless Tools_NiCd'!L41-[3]PortablePCs_NiCd!L41-[3]Tablets_NiCd!L41</f>
        <v>245.91171724259581</v>
      </c>
      <c r="L41" s="5">
        <f>'[3]POM Portables NiCd'!L41-'[3]cameras games_NiCd'!M41-[3]cellphones_NiCd!M41-'[3]Cordless Tools_NiCd'!M41-[3]PortablePCs_NiCd!M41-[3]Tablets_NiCd!M41</f>
        <v>180.63386104129188</v>
      </c>
      <c r="M41" s="5">
        <f>'[3]POM Portables NiCd'!M41-'[3]cameras games_NiCd'!N41-[3]cellphones_NiCd!N41-'[3]Cordless Tools_NiCd'!N41-[3]PortablePCs_NiCd!N41-[3]Tablets_NiCd!N41</f>
        <v>271.3687208618137</v>
      </c>
      <c r="N41" s="5">
        <f>'[3]POM Portables NiCd'!N41-'[3]cameras games_NiCd'!O41-[3]cellphones_NiCd!O41-'[3]Cordless Tools_NiCd'!O41-[3]PortablePCs_NiCd!O41-[3]Tablets_NiCd!O41</f>
        <v>138.11194211318127</v>
      </c>
      <c r="O41" s="5">
        <f>'[3]POM Portables NiCd'!O41-'[3]cameras games_NiCd'!P41-[3]cellphones_NiCd!P41-'[3]Cordless Tools_NiCd'!P41-[3]PortablePCs_NiCd!P41-[3]Tablets_NiCd!P41</f>
        <v>123.03854486296149</v>
      </c>
      <c r="P41" s="5">
        <f>'[3]POM Portables NiCd'!P41-'[3]cameras games_NiCd'!Q41-[3]cellphones_NiCd!Q41-'[3]Cordless Tools_NiCd'!Q41-[3]PortablePCs_NiCd!Q41-[3]Tablets_NiCd!Q41</f>
        <v>80.815909028663881</v>
      </c>
      <c r="Q41" s="5">
        <f>'[3]POM Portables NiCd'!Q41-'[3]cameras games_NiCd'!R41-[3]cellphones_NiCd!R41-'[3]Cordless Tools_NiCd'!R41-[3]PortablePCs_NiCd!R41-[3]Tablets_NiCd!R41</f>
        <v>37.89547432476661</v>
      </c>
      <c r="R41" s="5">
        <f>'[3]POM Portables NiCd'!R41-'[3]cameras games_NiCd'!S41-[3]cellphones_NiCd!S41-'[3]Cordless Tools_NiCd'!S41-[3]PortablePCs_NiCd!S41-[3]Tablets_NiCd!S41</f>
        <v>72.552425997655746</v>
      </c>
      <c r="S41" s="5">
        <f>'[3]POM Portables NiCd'!S41-'[3]cameras games_NiCd'!T41-[3]cellphones_NiCd!T41-'[3]Cordless Tools_NiCd'!T41-[3]PortablePCs_NiCd!T41-[3]Tablets_NiCd!T41</f>
        <v>54.035217940787255</v>
      </c>
      <c r="T41" s="5">
        <f>'[3]POM Portables NiCd'!T41-'[3]cameras games_NiCd'!U41-[3]cellphones_NiCd!U41-'[3]Cordless Tools_NiCd'!U41-[3]PortablePCs_NiCd!U41-[3]Tablets_NiCd!U41</f>
        <v>36.950706383148514</v>
      </c>
      <c r="U41" s="5">
        <f>'[3]POM Portables NiCd'!U41-'[3]cameras games_NiCd'!V41-[3]cellphones_NiCd!V41-'[3]Cordless Tools_NiCd'!V41-[3]PortablePCs_NiCd!V41-[3]Tablets_NiCd!V41</f>
        <v>39.691540366089342</v>
      </c>
      <c r="V41" s="5">
        <f>'[3]POM Portables NiCd'!V41-'[3]cameras games_NiCd'!W41-[3]cellphones_NiCd!W41-'[3]Cordless Tools_NiCd'!W41-[3]PortablePCs_NiCd!W41-[3]Tablets_NiCd!W41</f>
        <v>39.424411152122794</v>
      </c>
      <c r="W41" s="5">
        <f>'[3]POM Portables NiCd'!W41-'[3]cameras games_NiCd'!X41-[3]cellphones_NiCd!X41-'[3]Cordless Tools_NiCd'!X41-[3]PortablePCs_NiCd!X41-[3]Tablets_NiCd!X41</f>
        <v>24.734060757542178</v>
      </c>
      <c r="X41" s="5">
        <f>'[3]POM Portables NiCd'!X41-'[3]cameras games_NiCd'!Y41-[3]cellphones_NiCd!Y41-'[3]Cordless Tools_NiCd'!Y41-[3]PortablePCs_NiCd!Y41-[3]Tablets_NiCd!Y41</f>
        <v>17.093616676970747</v>
      </c>
      <c r="Y41" s="5">
        <f>'[3]POM Portables NiCd'!Y41-'[3]cameras games_NiCd'!Z41-[3]cellphones_NiCd!Z41-'[3]Cordless Tools_NiCd'!Z41-[3]PortablePCs_NiCd!Z41-[3]Tablets_NiCd!Z41</f>
        <v>25.325065965586841</v>
      </c>
      <c r="Z41" s="5">
        <f>'[3]POM Portables NiCd'!Z41-'[3]cameras games_NiCd'!AA41-[3]cellphones_NiCd!AA41-'[3]Cordless Tools_NiCd'!AA41-[3]PortablePCs_NiCd!AA41-[3]Tablets_NiCd!AA41</f>
        <v>26.20617359886797</v>
      </c>
      <c r="AA41" s="5">
        <f>'[3]POM Portables NiCd'!AA41-'[3]cameras games_NiCd'!AB41-[3]cellphones_NiCd!AB41-'[3]Cordless Tools_NiCd'!AB41-[3]PortablePCs_NiCd!AB41-[3]Tablets_NiCd!AB41</f>
        <v>30.460729542322923</v>
      </c>
      <c r="AB41" s="5">
        <f>'[3]POM Portables NiCd'!AB41-'[3]cameras games_NiCd'!AC41-[3]cellphones_NiCd!AC41-'[3]Cordless Tools_NiCd'!AC41-[3]PortablePCs_NiCd!AC41-[3]Tablets_NiCd!AC41</f>
        <v>34.397999999999996</v>
      </c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</row>
    <row r="42" spans="1:57" x14ac:dyDescent="0.35">
      <c r="A42" t="s">
        <v>14</v>
      </c>
      <c r="C42" s="42" t="s">
        <v>79</v>
      </c>
      <c r="D42" s="4" t="s">
        <v>15</v>
      </c>
      <c r="E42" s="44" t="s">
        <v>59</v>
      </c>
      <c r="F42" s="1" t="s">
        <v>47</v>
      </c>
      <c r="G42" s="5">
        <f>'[3]POM Portables NiCd'!G42-'[3]cameras games_NiCd'!H42-[3]cellphones_NiCd!H42-'[3]Cordless Tools_NiCd'!H42-[3]PortablePCs_NiCd!H42-[3]Tablets_NiCd!H42</f>
        <v>1546.9661287289164</v>
      </c>
      <c r="H42" s="5">
        <f>'[3]POM Portables NiCd'!H42-'[3]cameras games_NiCd'!I42-[3]cellphones_NiCd!I42-'[3]Cordless Tools_NiCd'!I42-[3]PortablePCs_NiCd!I42-[3]Tablets_NiCd!I42</f>
        <v>1693.0849846499268</v>
      </c>
      <c r="I42" s="5">
        <f>'[3]POM Portables NiCd'!I42-'[3]cameras games_NiCd'!J42-[3]cellphones_NiCd!J42-'[3]Cordless Tools_NiCd'!J42-[3]PortablePCs_NiCd!J42-[3]Tablets_NiCd!J42</f>
        <v>1727.9798525751035</v>
      </c>
      <c r="J42" s="5">
        <f>'[3]POM Portables NiCd'!J42-'[3]cameras games_NiCd'!K42-[3]cellphones_NiCd!K42-'[3]Cordless Tools_NiCd'!K42-[3]PortablePCs_NiCd!K42-[3]Tablets_NiCd!K42</f>
        <v>2080.9573194235663</v>
      </c>
      <c r="K42" s="5">
        <f>'[3]POM Portables NiCd'!K42-'[3]cameras games_NiCd'!L42-[3]cellphones_NiCd!L42-'[3]Cordless Tools_NiCd'!L42-[3]PortablePCs_NiCd!L42-[3]Tablets_NiCd!L42</f>
        <v>2470.1020355895175</v>
      </c>
      <c r="L42" s="5">
        <f>'[3]POM Portables NiCd'!L42-'[3]cameras games_NiCd'!M42-[3]cellphones_NiCd!M42-'[3]Cordless Tools_NiCd'!M42-[3]PortablePCs_NiCd!M42-[3]Tablets_NiCd!M42</f>
        <v>1909.2038720565581</v>
      </c>
      <c r="M42" s="5">
        <f>'[3]POM Portables NiCd'!M42-'[3]cameras games_NiCd'!N42-[3]cellphones_NiCd!N42-'[3]Cordless Tools_NiCd'!N42-[3]PortablePCs_NiCd!N42-[3]Tablets_NiCd!N42</f>
        <v>2729.4287578040539</v>
      </c>
      <c r="N42" s="5">
        <f>'[3]POM Portables NiCd'!N42-'[3]cameras games_NiCd'!O42-[3]cellphones_NiCd!O42-'[3]Cordless Tools_NiCd'!O42-[3]PortablePCs_NiCd!O42-[3]Tablets_NiCd!O42</f>
        <v>1279.4793728085142</v>
      </c>
      <c r="O42" s="5">
        <f>'[3]POM Portables NiCd'!O42-'[3]cameras games_NiCd'!P42-[3]cellphones_NiCd!P42-'[3]Cordless Tools_NiCd'!P42-[3]PortablePCs_NiCd!P42-[3]Tablets_NiCd!P42</f>
        <v>1157.9421835389221</v>
      </c>
      <c r="P42" s="5">
        <f>'[3]POM Portables NiCd'!P42-'[3]cameras games_NiCd'!Q42-[3]cellphones_NiCd!Q42-'[3]Cordless Tools_NiCd'!Q42-[3]PortablePCs_NiCd!Q42-[3]Tablets_NiCd!Q42</f>
        <v>667.99222968493757</v>
      </c>
      <c r="Q42" s="5">
        <f>'[3]POM Portables NiCd'!Q42-'[3]cameras games_NiCd'!R42-[3]cellphones_NiCd!R42-'[3]Cordless Tools_NiCd'!R42-[3]PortablePCs_NiCd!R42-[3]Tablets_NiCd!R42</f>
        <v>168.00091146011255</v>
      </c>
      <c r="R42" s="5">
        <f>'[3]POM Portables NiCd'!R42-'[3]cameras games_NiCd'!S42-[3]cellphones_NiCd!S42-'[3]Cordless Tools_NiCd'!S42-[3]PortablePCs_NiCd!S42-[3]Tablets_NiCd!S42</f>
        <v>478.41815723472166</v>
      </c>
      <c r="S42" s="5">
        <f>'[3]POM Portables NiCd'!S42-'[3]cameras games_NiCd'!T42-[3]cellphones_NiCd!T42-'[3]Cordless Tools_NiCd'!T42-[3]PortablePCs_NiCd!T42-[3]Tablets_NiCd!T42</f>
        <v>271.43091543687024</v>
      </c>
      <c r="T42" s="5">
        <f>'[3]POM Portables NiCd'!T42-'[3]cameras games_NiCd'!U42-[3]cellphones_NiCd!U42-'[3]Cordless Tools_NiCd'!U42-[3]PortablePCs_NiCd!U42-[3]Tablets_NiCd!U42</f>
        <v>175.91160128677359</v>
      </c>
      <c r="U42" s="5">
        <f>'[3]POM Portables NiCd'!U42-'[3]cameras games_NiCd'!V42-[3]cellphones_NiCd!V42-'[3]Cordless Tools_NiCd'!V42-[3]PortablePCs_NiCd!V42-[3]Tablets_NiCd!V42</f>
        <v>132.68031151418722</v>
      </c>
      <c r="V42" s="5">
        <f>'[3]POM Portables NiCd'!V42-'[3]cameras games_NiCd'!W42-[3]cellphones_NiCd!W42-'[3]Cordless Tools_NiCd'!W42-[3]PortablePCs_NiCd!W42-[3]Tablets_NiCd!W42</f>
        <v>278.47121086506274</v>
      </c>
      <c r="W42" s="5">
        <f>'[3]POM Portables NiCd'!W42-'[3]cameras games_NiCd'!X42-[3]cellphones_NiCd!X42-'[3]Cordless Tools_NiCd'!X42-[3]PortablePCs_NiCd!X42-[3]Tablets_NiCd!X42</f>
        <v>271.21574345879213</v>
      </c>
      <c r="X42" s="5">
        <f>'[3]POM Portables NiCd'!X42-'[3]cameras games_NiCd'!Y42-[3]cellphones_NiCd!Y42-'[3]Cordless Tools_NiCd'!Y42-[3]PortablePCs_NiCd!Y42-[3]Tablets_NiCd!Y42</f>
        <v>235.269456702795</v>
      </c>
      <c r="Y42" s="5">
        <f>'[3]POM Portables NiCd'!Y42-'[3]cameras games_NiCd'!Z42-[3]cellphones_NiCd!Z42-'[3]Cordless Tools_NiCd'!Z42-[3]PortablePCs_NiCd!Z42-[3]Tablets_NiCd!Z42</f>
        <v>245.71270189010184</v>
      </c>
      <c r="Z42" s="5">
        <f>'[3]POM Portables NiCd'!Z42-'[3]cameras games_NiCd'!AA42-[3]cellphones_NiCd!AA42-'[3]Cordless Tools_NiCd'!AA42-[3]PortablePCs_NiCd!AA42-[3]Tablets_NiCd!AA42</f>
        <v>232.80661081128943</v>
      </c>
      <c r="AA42" s="5">
        <f>'[3]POM Portables NiCd'!AA42-'[3]cameras games_NiCd'!AB42-[3]cellphones_NiCd!AB42-'[3]Cordless Tools_NiCd'!AB42-[3]PortablePCs_NiCd!AB42-[3]Tablets_NiCd!AB42</f>
        <v>213.40373714184102</v>
      </c>
      <c r="AB42" s="5">
        <f>'[3]POM Portables NiCd'!AB42-'[3]cameras games_NiCd'!AC42-[3]cellphones_NiCd!AC42-'[3]Cordless Tools_NiCd'!AC42-[3]PortablePCs_NiCd!AC42-[3]Tablets_NiCd!AC42</f>
        <v>226.06287599999999</v>
      </c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</row>
    <row r="43" spans="1:57" x14ac:dyDescent="0.35">
      <c r="A43" s="44" t="s">
        <v>14</v>
      </c>
      <c r="B43" s="44"/>
      <c r="C43" s="44" t="s">
        <v>79</v>
      </c>
      <c r="D43" s="4" t="s">
        <v>15</v>
      </c>
      <c r="E43" s="44" t="s">
        <v>59</v>
      </c>
      <c r="F43" s="45" t="s">
        <v>81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</row>
    <row r="44" spans="1:57" x14ac:dyDescent="0.35">
      <c r="F44" s="1" t="s">
        <v>49</v>
      </c>
      <c r="G44" s="9">
        <f t="shared" ref="G44:Q44" si="0">_xlfn.RRI(1,G43,H43)</f>
        <v>0</v>
      </c>
      <c r="H44" s="9">
        <f t="shared" si="0"/>
        <v>0</v>
      </c>
      <c r="I44" s="9">
        <f t="shared" si="0"/>
        <v>0</v>
      </c>
      <c r="J44" s="9">
        <f t="shared" si="0"/>
        <v>0</v>
      </c>
      <c r="K44" s="9">
        <f t="shared" si="0"/>
        <v>0</v>
      </c>
      <c r="L44" s="9">
        <f t="shared" si="0"/>
        <v>0</v>
      </c>
      <c r="M44" s="9">
        <f t="shared" si="0"/>
        <v>0</v>
      </c>
      <c r="N44" s="9">
        <f t="shared" si="0"/>
        <v>0</v>
      </c>
      <c r="O44" s="9">
        <f t="shared" si="0"/>
        <v>0</v>
      </c>
      <c r="P44" s="9">
        <f t="shared" si="0"/>
        <v>0</v>
      </c>
      <c r="Q44" s="9">
        <f t="shared" si="0"/>
        <v>0</v>
      </c>
      <c r="R44" s="9">
        <f>_xlfn.RRI(1,R43,S43)</f>
        <v>0</v>
      </c>
      <c r="S44" s="9">
        <f t="shared" ref="S44:AB44" si="1">_xlfn.RRI(1,S43,T43)</f>
        <v>0</v>
      </c>
      <c r="T44" s="9">
        <f t="shared" si="1"/>
        <v>0</v>
      </c>
      <c r="U44" s="9">
        <f t="shared" si="1"/>
        <v>0</v>
      </c>
      <c r="V44" s="9">
        <f t="shared" si="1"/>
        <v>0</v>
      </c>
      <c r="W44" s="9">
        <f t="shared" si="1"/>
        <v>0</v>
      </c>
      <c r="X44" s="9">
        <f t="shared" si="1"/>
        <v>0</v>
      </c>
      <c r="Y44" s="9">
        <f t="shared" si="1"/>
        <v>0</v>
      </c>
      <c r="Z44" s="9">
        <f t="shared" si="1"/>
        <v>0</v>
      </c>
      <c r="AA44" s="9">
        <f t="shared" si="1"/>
        <v>0</v>
      </c>
      <c r="AB44" s="9">
        <f t="shared" si="1"/>
        <v>0</v>
      </c>
    </row>
    <row r="45" spans="1:57" x14ac:dyDescent="0.35">
      <c r="F45" s="10" t="s">
        <v>50</v>
      </c>
      <c r="G45" s="11">
        <f>SUM(G12:G42)</f>
        <v>7979.4965112951731</v>
      </c>
      <c r="H45" s="11">
        <f t="shared" ref="H45:BE45" si="2">SUM(H12:H42)</f>
        <v>8910.6013315674427</v>
      </c>
      <c r="I45" s="11">
        <f t="shared" si="2"/>
        <v>9941.8248006639242</v>
      </c>
      <c r="J45" s="11">
        <f t="shared" si="2"/>
        <v>11214.113290344343</v>
      </c>
      <c r="K45" s="11">
        <f t="shared" si="2"/>
        <v>14374.892670751637</v>
      </c>
      <c r="L45" s="11">
        <f t="shared" si="2"/>
        <v>10449.761560072089</v>
      </c>
      <c r="M45" s="11">
        <f t="shared" si="2"/>
        <v>15469.134841027248</v>
      </c>
      <c r="N45" s="11">
        <f t="shared" si="2"/>
        <v>7743.511653156399</v>
      </c>
      <c r="O45" s="11">
        <f t="shared" si="2"/>
        <v>6590.1419028711034</v>
      </c>
      <c r="P45" s="11">
        <f t="shared" si="2"/>
        <v>3985.1126569170583</v>
      </c>
      <c r="Q45" s="11">
        <f t="shared" si="2"/>
        <v>456.6827097904399</v>
      </c>
      <c r="R45" s="11">
        <f t="shared" si="2"/>
        <v>2579.3403628514229</v>
      </c>
      <c r="S45" s="11">
        <f t="shared" si="2"/>
        <v>1018.9118493432077</v>
      </c>
      <c r="T45" s="11">
        <f t="shared" si="2"/>
        <v>342.54736158468017</v>
      </c>
      <c r="U45" s="11">
        <f t="shared" si="2"/>
        <v>239.70194756752625</v>
      </c>
      <c r="V45" s="11">
        <f t="shared" si="2"/>
        <v>1494.823718532059</v>
      </c>
      <c r="W45" s="11">
        <f t="shared" si="2"/>
        <v>1162.0986785827829</v>
      </c>
      <c r="X45" s="11">
        <f t="shared" si="2"/>
        <v>1065.0723861030826</v>
      </c>
      <c r="Y45" s="11">
        <f t="shared" si="2"/>
        <v>1281.4270228709574</v>
      </c>
      <c r="Z45" s="11">
        <f t="shared" si="2"/>
        <v>1298.09729769053</v>
      </c>
      <c r="AA45" s="11">
        <f t="shared" si="2"/>
        <v>1297.367891357816</v>
      </c>
      <c r="AB45" s="11">
        <f t="shared" si="2"/>
        <v>1369.1625716516446</v>
      </c>
      <c r="AC45" s="11">
        <f t="shared" si="2"/>
        <v>0</v>
      </c>
      <c r="AD45" s="11">
        <f t="shared" si="2"/>
        <v>0</v>
      </c>
      <c r="AE45" s="11">
        <f t="shared" si="2"/>
        <v>0</v>
      </c>
      <c r="AF45" s="11">
        <f t="shared" si="2"/>
        <v>0</v>
      </c>
      <c r="AG45" s="11">
        <f t="shared" si="2"/>
        <v>0</v>
      </c>
      <c r="AH45" s="11">
        <f t="shared" si="2"/>
        <v>0</v>
      </c>
      <c r="AI45" s="11">
        <f t="shared" si="2"/>
        <v>0</v>
      </c>
      <c r="AJ45" s="11">
        <f t="shared" si="2"/>
        <v>0</v>
      </c>
      <c r="AK45" s="11">
        <f t="shared" si="2"/>
        <v>0</v>
      </c>
      <c r="AL45" s="11">
        <f t="shared" si="2"/>
        <v>0</v>
      </c>
      <c r="AM45" s="11">
        <f t="shared" si="2"/>
        <v>0</v>
      </c>
      <c r="AN45" s="11">
        <f t="shared" si="2"/>
        <v>0</v>
      </c>
      <c r="AO45" s="11">
        <f t="shared" si="2"/>
        <v>0</v>
      </c>
      <c r="AP45" s="11">
        <f t="shared" si="2"/>
        <v>0</v>
      </c>
      <c r="AQ45" s="11">
        <f t="shared" si="2"/>
        <v>0</v>
      </c>
      <c r="AR45" s="11">
        <f t="shared" si="2"/>
        <v>0</v>
      </c>
      <c r="AS45" s="11">
        <f t="shared" si="2"/>
        <v>0</v>
      </c>
      <c r="AT45" s="11">
        <f t="shared" si="2"/>
        <v>0</v>
      </c>
      <c r="AU45" s="11">
        <f t="shared" si="2"/>
        <v>0</v>
      </c>
      <c r="AV45" s="11">
        <f t="shared" si="2"/>
        <v>0</v>
      </c>
      <c r="AW45" s="11">
        <f t="shared" si="2"/>
        <v>0</v>
      </c>
      <c r="AX45" s="11">
        <f t="shared" si="2"/>
        <v>0</v>
      </c>
      <c r="AY45" s="11">
        <f t="shared" si="2"/>
        <v>0</v>
      </c>
      <c r="AZ45" s="11">
        <f t="shared" si="2"/>
        <v>0</v>
      </c>
      <c r="BA45" s="11">
        <f t="shared" si="2"/>
        <v>0</v>
      </c>
      <c r="BB45" s="11">
        <f t="shared" si="2"/>
        <v>0</v>
      </c>
      <c r="BC45" s="11">
        <f t="shared" si="2"/>
        <v>0</v>
      </c>
      <c r="BD45" s="11">
        <f t="shared" si="2"/>
        <v>0</v>
      </c>
      <c r="BE45" s="11">
        <f t="shared" si="2"/>
        <v>0</v>
      </c>
    </row>
    <row r="46" spans="1:57" x14ac:dyDescent="0.35">
      <c r="F46" s="12" t="s">
        <v>51</v>
      </c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</row>
    <row r="47" spans="1:57" x14ac:dyDescent="0.35">
      <c r="F47" s="6" t="s">
        <v>52</v>
      </c>
      <c r="G47" s="6"/>
      <c r="H47" s="6"/>
      <c r="I47" s="6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F16FF-1DFE-437C-956A-FC650CC1131B}">
  <sheetPr>
    <tabColor theme="4" tint="-0.249977111117893"/>
  </sheetPr>
  <dimension ref="A1:BE47"/>
  <sheetViews>
    <sheetView topLeftCell="A11" zoomScale="48" zoomScaleNormal="48" workbookViewId="0">
      <selection activeCell="G11" sqref="G11:BE11"/>
    </sheetView>
  </sheetViews>
  <sheetFormatPr baseColWidth="10" defaultRowHeight="14.5" x14ac:dyDescent="0.35"/>
  <cols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0"/>
      <c r="I1" s="50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47" t="s">
        <v>5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 t="s">
        <v>6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9" t="s">
        <v>7</v>
      </c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52" t="s">
        <v>82</v>
      </c>
      <c r="H11" s="52" t="s">
        <v>83</v>
      </c>
      <c r="I11" s="52" t="s">
        <v>84</v>
      </c>
      <c r="J11" s="52" t="s">
        <v>85</v>
      </c>
      <c r="K11" s="52" t="s">
        <v>86</v>
      </c>
      <c r="L11" s="52" t="s">
        <v>87</v>
      </c>
      <c r="M11" s="52" t="s">
        <v>88</v>
      </c>
      <c r="N11" s="52" t="s">
        <v>89</v>
      </c>
      <c r="O11" s="52" t="s">
        <v>90</v>
      </c>
      <c r="P11" s="52" t="s">
        <v>91</v>
      </c>
      <c r="Q11" s="52" t="s">
        <v>92</v>
      </c>
      <c r="R11" s="52" t="s">
        <v>93</v>
      </c>
      <c r="S11" s="52" t="s">
        <v>94</v>
      </c>
      <c r="T11" s="52" t="s">
        <v>95</v>
      </c>
      <c r="U11" s="52" t="s">
        <v>96</v>
      </c>
      <c r="V11" s="52" t="s">
        <v>97</v>
      </c>
      <c r="W11" s="52" t="s">
        <v>98</v>
      </c>
      <c r="X11" s="52" t="s">
        <v>99</v>
      </c>
      <c r="Y11" s="52" t="s">
        <v>100</v>
      </c>
      <c r="Z11" s="52" t="s">
        <v>101</v>
      </c>
      <c r="AA11" s="52" t="s">
        <v>102</v>
      </c>
      <c r="AB11" s="52" t="s">
        <v>103</v>
      </c>
      <c r="AC11" s="52" t="s">
        <v>104</v>
      </c>
      <c r="AD11" s="52" t="s">
        <v>105</v>
      </c>
      <c r="AE11" s="52" t="s">
        <v>106</v>
      </c>
      <c r="AF11" s="52" t="s">
        <v>107</v>
      </c>
      <c r="AG11" s="52" t="s">
        <v>108</v>
      </c>
      <c r="AH11" s="52" t="s">
        <v>109</v>
      </c>
      <c r="AI11" s="52" t="s">
        <v>110</v>
      </c>
      <c r="AJ11" s="52" t="s">
        <v>111</v>
      </c>
      <c r="AK11" s="52" t="s">
        <v>112</v>
      </c>
      <c r="AL11" s="52" t="s">
        <v>113</v>
      </c>
      <c r="AM11" s="52" t="s">
        <v>114</v>
      </c>
      <c r="AN11" s="52" t="s">
        <v>115</v>
      </c>
      <c r="AO11" s="52" t="s">
        <v>116</v>
      </c>
      <c r="AP11" s="52" t="s">
        <v>117</v>
      </c>
      <c r="AQ11" s="52" t="s">
        <v>118</v>
      </c>
      <c r="AR11" s="52" t="s">
        <v>119</v>
      </c>
      <c r="AS11" s="52" t="s">
        <v>120</v>
      </c>
      <c r="AT11" s="52" t="s">
        <v>121</v>
      </c>
      <c r="AU11" s="52" t="s">
        <v>122</v>
      </c>
      <c r="AV11" s="52" t="s">
        <v>123</v>
      </c>
      <c r="AW11" s="52" t="s">
        <v>124</v>
      </c>
      <c r="AX11" s="52" t="s">
        <v>125</v>
      </c>
      <c r="AY11" s="52" t="s">
        <v>126</v>
      </c>
      <c r="AZ11" s="52" t="s">
        <v>127</v>
      </c>
      <c r="BA11" s="52" t="s">
        <v>128</v>
      </c>
      <c r="BB11" s="52" t="s">
        <v>129</v>
      </c>
      <c r="BC11" s="52" t="s">
        <v>130</v>
      </c>
      <c r="BD11" s="52" t="s">
        <v>131</v>
      </c>
      <c r="BE11" s="52" t="s">
        <v>132</v>
      </c>
    </row>
    <row r="12" spans="1:57" x14ac:dyDescent="0.35">
      <c r="A12" t="s">
        <v>14</v>
      </c>
      <c r="C12" s="43" t="s">
        <v>79</v>
      </c>
      <c r="D12" s="4" t="s">
        <v>15</v>
      </c>
      <c r="E12" s="4" t="s">
        <v>58</v>
      </c>
      <c r="F12" s="1" t="s">
        <v>17</v>
      </c>
      <c r="G12" s="5">
        <f>G$43*'[3]Shares PortablePCs+Tablets'!C5</f>
        <v>0</v>
      </c>
      <c r="H12" s="5">
        <f>H$43*'[3]Shares PortablePCs+Tablets'!D5</f>
        <v>0</v>
      </c>
      <c r="I12" s="5">
        <f>I$43*'[3]Shares PortablePCs+Tablets'!E5</f>
        <v>0</v>
      </c>
      <c r="J12" s="5">
        <f>J$43*'[3]Shares PortablePCs+Tablets'!F5</f>
        <v>0</v>
      </c>
      <c r="K12" s="5">
        <f>K$43*'[3]Shares PortablePCs+Tablets'!G5</f>
        <v>0</v>
      </c>
      <c r="L12" s="5">
        <f>L$43*'[3]Shares PortablePCs+Tablets'!H5</f>
        <v>0</v>
      </c>
      <c r="M12" s="5">
        <f>M$43*'[3]Shares PortablePCs+Tablets'!I5</f>
        <v>0</v>
      </c>
      <c r="N12" s="5">
        <f>N$43*'[3]Shares PortablePCs+Tablets'!J5</f>
        <v>0</v>
      </c>
      <c r="O12" s="5">
        <f>O$43*'[3]Shares PortablePCs+Tablets'!K5</f>
        <v>0</v>
      </c>
      <c r="P12" s="5">
        <f>P$43*'[3]Shares PortablePCs+Tablets'!L5</f>
        <v>0</v>
      </c>
      <c r="Q12" s="5">
        <f>Q$43*'[3]Shares PortablePCs+Tablets'!M5</f>
        <v>0</v>
      </c>
      <c r="R12" s="5">
        <f>R$43*'[3]Shares PortablePCs+Tablets'!N5</f>
        <v>0</v>
      </c>
      <c r="S12" s="5">
        <f>S$43*'[3]Shares PortablePCs+Tablets'!O5</f>
        <v>0</v>
      </c>
      <c r="T12" s="5">
        <f>T$43*'[3]Shares PortablePCs+Tablets'!P5</f>
        <v>0</v>
      </c>
      <c r="U12" s="5">
        <f>U$43*'[3]Shares PortablePCs+Tablets'!Q5</f>
        <v>0</v>
      </c>
      <c r="V12" s="5">
        <f>V$43*'[3]Shares PortablePCs+Tablets'!R5</f>
        <v>0</v>
      </c>
      <c r="W12" s="5">
        <f>W$43*'[3]Shares PortablePCs+Tablets'!S5</f>
        <v>0</v>
      </c>
      <c r="X12" s="5">
        <f>X$43*'[3]Shares PortablePCs+Tablets'!T5</f>
        <v>0</v>
      </c>
      <c r="Y12" s="5">
        <f>Y$43*'[3]Shares PortablePCs+Tablets'!U5</f>
        <v>0</v>
      </c>
      <c r="Z12" s="5">
        <f>Z$43*'[3]Shares PortablePCs+Tablets'!V5</f>
        <v>0</v>
      </c>
      <c r="AA12" s="5">
        <f>AA$43*'[3]Shares PortablePCs+Tablets'!W5</f>
        <v>0</v>
      </c>
      <c r="AB12" s="5">
        <f>AB$43*'[3]Shares PortablePCs+Tablets'!X5</f>
        <v>0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</row>
    <row r="13" spans="1:57" x14ac:dyDescent="0.35">
      <c r="A13" t="s">
        <v>14</v>
      </c>
      <c r="C13" s="43" t="s">
        <v>79</v>
      </c>
      <c r="D13" s="4" t="s">
        <v>15</v>
      </c>
      <c r="E13" s="4" t="s">
        <v>58</v>
      </c>
      <c r="F13" s="1" t="s">
        <v>18</v>
      </c>
      <c r="G13" s="5">
        <f>G$43*'[3]Shares PortablePCs+Tablets'!C6</f>
        <v>0</v>
      </c>
      <c r="H13" s="5">
        <f>H$43*'[3]Shares PortablePCs+Tablets'!D6</f>
        <v>0</v>
      </c>
      <c r="I13" s="5">
        <f>I$43*'[3]Shares PortablePCs+Tablets'!E6</f>
        <v>0</v>
      </c>
      <c r="J13" s="5">
        <f>J$43*'[3]Shares PortablePCs+Tablets'!F6</f>
        <v>0</v>
      </c>
      <c r="K13" s="5">
        <f>K$43*'[3]Shares PortablePCs+Tablets'!G6</f>
        <v>0</v>
      </c>
      <c r="L13" s="5">
        <f>L$43*'[3]Shares PortablePCs+Tablets'!H6</f>
        <v>0</v>
      </c>
      <c r="M13" s="5">
        <f>M$43*'[3]Shares PortablePCs+Tablets'!I6</f>
        <v>0</v>
      </c>
      <c r="N13" s="5">
        <f>N$43*'[3]Shares PortablePCs+Tablets'!J6</f>
        <v>0</v>
      </c>
      <c r="O13" s="5">
        <f>O$43*'[3]Shares PortablePCs+Tablets'!K6</f>
        <v>0</v>
      </c>
      <c r="P13" s="5">
        <f>P$43*'[3]Shares PortablePCs+Tablets'!L6</f>
        <v>0</v>
      </c>
      <c r="Q13" s="5">
        <f>Q$43*'[3]Shares PortablePCs+Tablets'!M6</f>
        <v>0</v>
      </c>
      <c r="R13" s="5">
        <f>R$43*'[3]Shares PortablePCs+Tablets'!N6</f>
        <v>0</v>
      </c>
      <c r="S13" s="5">
        <f>S$43*'[3]Shares PortablePCs+Tablets'!O6</f>
        <v>0</v>
      </c>
      <c r="T13" s="5">
        <f>T$43*'[3]Shares PortablePCs+Tablets'!P6</f>
        <v>0</v>
      </c>
      <c r="U13" s="5">
        <f>U$43*'[3]Shares PortablePCs+Tablets'!Q6</f>
        <v>0</v>
      </c>
      <c r="V13" s="5">
        <f>V$43*'[3]Shares PortablePCs+Tablets'!R6</f>
        <v>0</v>
      </c>
      <c r="W13" s="5">
        <f>W$43*'[3]Shares PortablePCs+Tablets'!S6</f>
        <v>0</v>
      </c>
      <c r="X13" s="5">
        <f>X$43*'[3]Shares PortablePCs+Tablets'!T6</f>
        <v>0</v>
      </c>
      <c r="Y13" s="5">
        <f>Y$43*'[3]Shares PortablePCs+Tablets'!U6</f>
        <v>0</v>
      </c>
      <c r="Z13" s="5">
        <f>Z$43*'[3]Shares PortablePCs+Tablets'!V6</f>
        <v>0</v>
      </c>
      <c r="AA13" s="5">
        <f>AA$43*'[3]Shares PortablePCs+Tablets'!W6</f>
        <v>0</v>
      </c>
      <c r="AB13" s="5">
        <f>AB$43*'[3]Shares PortablePCs+Tablets'!X6</f>
        <v>0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 spans="1:57" x14ac:dyDescent="0.35">
      <c r="A14" t="s">
        <v>14</v>
      </c>
      <c r="C14" s="43" t="s">
        <v>79</v>
      </c>
      <c r="D14" s="4" t="s">
        <v>15</v>
      </c>
      <c r="E14" s="4" t="s">
        <v>58</v>
      </c>
      <c r="F14" s="1" t="s">
        <v>19</v>
      </c>
      <c r="G14" s="5">
        <f>G$43*'[3]Shares PortablePCs+Tablets'!C7</f>
        <v>0</v>
      </c>
      <c r="H14" s="5">
        <f>H$43*'[3]Shares PortablePCs+Tablets'!D7</f>
        <v>0</v>
      </c>
      <c r="I14" s="5">
        <f>I$43*'[3]Shares PortablePCs+Tablets'!E7</f>
        <v>0</v>
      </c>
      <c r="J14" s="5">
        <f>J$43*'[3]Shares PortablePCs+Tablets'!F7</f>
        <v>0</v>
      </c>
      <c r="K14" s="5">
        <f>K$43*'[3]Shares PortablePCs+Tablets'!G7</f>
        <v>0</v>
      </c>
      <c r="L14" s="5">
        <f>L$43*'[3]Shares PortablePCs+Tablets'!H7</f>
        <v>0</v>
      </c>
      <c r="M14" s="5">
        <f>M$43*'[3]Shares PortablePCs+Tablets'!I7</f>
        <v>0</v>
      </c>
      <c r="N14" s="5">
        <f>N$43*'[3]Shares PortablePCs+Tablets'!J7</f>
        <v>0</v>
      </c>
      <c r="O14" s="5">
        <f>O$43*'[3]Shares PortablePCs+Tablets'!K7</f>
        <v>0</v>
      </c>
      <c r="P14" s="5">
        <f>P$43*'[3]Shares PortablePCs+Tablets'!L7</f>
        <v>0</v>
      </c>
      <c r="Q14" s="5">
        <f>Q$43*'[3]Shares PortablePCs+Tablets'!M7</f>
        <v>0</v>
      </c>
      <c r="R14" s="5">
        <f>R$43*'[3]Shares PortablePCs+Tablets'!N7</f>
        <v>0</v>
      </c>
      <c r="S14" s="5">
        <f>S$43*'[3]Shares PortablePCs+Tablets'!O7</f>
        <v>0</v>
      </c>
      <c r="T14" s="5">
        <f>T$43*'[3]Shares PortablePCs+Tablets'!P7</f>
        <v>0</v>
      </c>
      <c r="U14" s="5">
        <f>U$43*'[3]Shares PortablePCs+Tablets'!Q7</f>
        <v>0</v>
      </c>
      <c r="V14" s="5">
        <f>V$43*'[3]Shares PortablePCs+Tablets'!R7</f>
        <v>0</v>
      </c>
      <c r="W14" s="5">
        <f>W$43*'[3]Shares PortablePCs+Tablets'!S7</f>
        <v>0</v>
      </c>
      <c r="X14" s="5">
        <f>X$43*'[3]Shares PortablePCs+Tablets'!T7</f>
        <v>0</v>
      </c>
      <c r="Y14" s="5">
        <f>Y$43*'[3]Shares PortablePCs+Tablets'!U7</f>
        <v>0</v>
      </c>
      <c r="Z14" s="5">
        <f>Z$43*'[3]Shares PortablePCs+Tablets'!V7</f>
        <v>0</v>
      </c>
      <c r="AA14" s="5">
        <f>AA$43*'[3]Shares PortablePCs+Tablets'!W7</f>
        <v>0</v>
      </c>
      <c r="AB14" s="5">
        <f>AB$43*'[3]Shares PortablePCs+Tablets'!X7</f>
        <v>0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</row>
    <row r="15" spans="1:57" x14ac:dyDescent="0.35">
      <c r="A15" t="s">
        <v>14</v>
      </c>
      <c r="C15" s="43" t="s">
        <v>79</v>
      </c>
      <c r="D15" s="4" t="s">
        <v>15</v>
      </c>
      <c r="E15" s="4" t="s">
        <v>58</v>
      </c>
      <c r="F15" s="1" t="s">
        <v>20</v>
      </c>
      <c r="G15" s="5">
        <f>G$43*'[3]Shares PortablePCs+Tablets'!C8</f>
        <v>0</v>
      </c>
      <c r="H15" s="5">
        <f>H$43*'[3]Shares PortablePCs+Tablets'!D8</f>
        <v>0</v>
      </c>
      <c r="I15" s="5">
        <f>I$43*'[3]Shares PortablePCs+Tablets'!E8</f>
        <v>0</v>
      </c>
      <c r="J15" s="5">
        <f>J$43*'[3]Shares PortablePCs+Tablets'!F8</f>
        <v>0</v>
      </c>
      <c r="K15" s="5">
        <f>K$43*'[3]Shares PortablePCs+Tablets'!G8</f>
        <v>0</v>
      </c>
      <c r="L15" s="5">
        <f>L$43*'[3]Shares PortablePCs+Tablets'!H8</f>
        <v>0</v>
      </c>
      <c r="M15" s="5">
        <f>M$43*'[3]Shares PortablePCs+Tablets'!I8</f>
        <v>0</v>
      </c>
      <c r="N15" s="5">
        <f>N$43*'[3]Shares PortablePCs+Tablets'!J8</f>
        <v>0</v>
      </c>
      <c r="O15" s="5">
        <f>O$43*'[3]Shares PortablePCs+Tablets'!K8</f>
        <v>0</v>
      </c>
      <c r="P15" s="5">
        <f>P$43*'[3]Shares PortablePCs+Tablets'!L8</f>
        <v>0</v>
      </c>
      <c r="Q15" s="5">
        <f>Q$43*'[3]Shares PortablePCs+Tablets'!M8</f>
        <v>0</v>
      </c>
      <c r="R15" s="5">
        <f>R$43*'[3]Shares PortablePCs+Tablets'!N8</f>
        <v>0</v>
      </c>
      <c r="S15" s="5">
        <f>S$43*'[3]Shares PortablePCs+Tablets'!O8</f>
        <v>0</v>
      </c>
      <c r="T15" s="5">
        <f>T$43*'[3]Shares PortablePCs+Tablets'!P8</f>
        <v>0</v>
      </c>
      <c r="U15" s="5">
        <f>U$43*'[3]Shares PortablePCs+Tablets'!Q8</f>
        <v>0</v>
      </c>
      <c r="V15" s="5">
        <f>V$43*'[3]Shares PortablePCs+Tablets'!R8</f>
        <v>0</v>
      </c>
      <c r="W15" s="5">
        <f>W$43*'[3]Shares PortablePCs+Tablets'!S8</f>
        <v>0</v>
      </c>
      <c r="X15" s="5">
        <f>X$43*'[3]Shares PortablePCs+Tablets'!T8</f>
        <v>0</v>
      </c>
      <c r="Y15" s="5">
        <f>Y$43*'[3]Shares PortablePCs+Tablets'!U8</f>
        <v>0</v>
      </c>
      <c r="Z15" s="5">
        <f>Z$43*'[3]Shares PortablePCs+Tablets'!V8</f>
        <v>0</v>
      </c>
      <c r="AA15" s="5">
        <f>AA$43*'[3]Shares PortablePCs+Tablets'!W8</f>
        <v>0</v>
      </c>
      <c r="AB15" s="5">
        <f>AB$43*'[3]Shares PortablePCs+Tablets'!X8</f>
        <v>0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</row>
    <row r="16" spans="1:57" x14ac:dyDescent="0.35">
      <c r="A16" t="s">
        <v>14</v>
      </c>
      <c r="C16" s="43" t="s">
        <v>79</v>
      </c>
      <c r="D16" s="4" t="s">
        <v>15</v>
      </c>
      <c r="E16" s="4" t="s">
        <v>58</v>
      </c>
      <c r="F16" s="1" t="s">
        <v>21</v>
      </c>
      <c r="G16" s="5">
        <f>G$43*'[3]Shares PortablePCs+Tablets'!C9</f>
        <v>0</v>
      </c>
      <c r="H16" s="5">
        <f>H$43*'[3]Shares PortablePCs+Tablets'!D9</f>
        <v>0</v>
      </c>
      <c r="I16" s="5">
        <f>I$43*'[3]Shares PortablePCs+Tablets'!E9</f>
        <v>0</v>
      </c>
      <c r="J16" s="5">
        <f>J$43*'[3]Shares PortablePCs+Tablets'!F9</f>
        <v>0</v>
      </c>
      <c r="K16" s="5">
        <f>K$43*'[3]Shares PortablePCs+Tablets'!G9</f>
        <v>0</v>
      </c>
      <c r="L16" s="5">
        <f>L$43*'[3]Shares PortablePCs+Tablets'!H9</f>
        <v>0</v>
      </c>
      <c r="M16" s="5">
        <f>M$43*'[3]Shares PortablePCs+Tablets'!I9</f>
        <v>0</v>
      </c>
      <c r="N16" s="5">
        <f>N$43*'[3]Shares PortablePCs+Tablets'!J9</f>
        <v>0</v>
      </c>
      <c r="O16" s="5">
        <f>O$43*'[3]Shares PortablePCs+Tablets'!K9</f>
        <v>0</v>
      </c>
      <c r="P16" s="5">
        <f>P$43*'[3]Shares PortablePCs+Tablets'!L9</f>
        <v>0</v>
      </c>
      <c r="Q16" s="5">
        <f>Q$43*'[3]Shares PortablePCs+Tablets'!M9</f>
        <v>0</v>
      </c>
      <c r="R16" s="5">
        <f>R$43*'[3]Shares PortablePCs+Tablets'!N9</f>
        <v>0</v>
      </c>
      <c r="S16" s="5">
        <f>S$43*'[3]Shares PortablePCs+Tablets'!O9</f>
        <v>0</v>
      </c>
      <c r="T16" s="5">
        <f>T$43*'[3]Shares PortablePCs+Tablets'!P9</f>
        <v>0</v>
      </c>
      <c r="U16" s="5">
        <f>U$43*'[3]Shares PortablePCs+Tablets'!Q9</f>
        <v>0</v>
      </c>
      <c r="V16" s="5">
        <f>V$43*'[3]Shares PortablePCs+Tablets'!R9</f>
        <v>0</v>
      </c>
      <c r="W16" s="5">
        <f>W$43*'[3]Shares PortablePCs+Tablets'!S9</f>
        <v>0</v>
      </c>
      <c r="X16" s="5">
        <f>X$43*'[3]Shares PortablePCs+Tablets'!T9</f>
        <v>0</v>
      </c>
      <c r="Y16" s="5">
        <f>Y$43*'[3]Shares PortablePCs+Tablets'!U9</f>
        <v>0</v>
      </c>
      <c r="Z16" s="5">
        <f>Z$43*'[3]Shares PortablePCs+Tablets'!V9</f>
        <v>0</v>
      </c>
      <c r="AA16" s="5">
        <f>AA$43*'[3]Shares PortablePCs+Tablets'!W9</f>
        <v>0</v>
      </c>
      <c r="AB16" s="5">
        <f>AB$43*'[3]Shares PortablePCs+Tablets'!X9</f>
        <v>0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</row>
    <row r="17" spans="1:57" x14ac:dyDescent="0.35">
      <c r="A17" t="s">
        <v>14</v>
      </c>
      <c r="C17" s="43" t="s">
        <v>79</v>
      </c>
      <c r="D17" s="4" t="s">
        <v>15</v>
      </c>
      <c r="E17" s="4" t="s">
        <v>58</v>
      </c>
      <c r="F17" s="1" t="s">
        <v>22</v>
      </c>
      <c r="G17" s="5">
        <f>G$43*'[3]Shares PortablePCs+Tablets'!C10</f>
        <v>0</v>
      </c>
      <c r="H17" s="5">
        <f>H$43*'[3]Shares PortablePCs+Tablets'!D10</f>
        <v>0</v>
      </c>
      <c r="I17" s="5">
        <f>I$43*'[3]Shares PortablePCs+Tablets'!E10</f>
        <v>0</v>
      </c>
      <c r="J17" s="5">
        <f>J$43*'[3]Shares PortablePCs+Tablets'!F10</f>
        <v>0</v>
      </c>
      <c r="K17" s="5">
        <f>K$43*'[3]Shares PortablePCs+Tablets'!G10</f>
        <v>0</v>
      </c>
      <c r="L17" s="5">
        <f>L$43*'[3]Shares PortablePCs+Tablets'!H10</f>
        <v>0</v>
      </c>
      <c r="M17" s="5">
        <f>M$43*'[3]Shares PortablePCs+Tablets'!I10</f>
        <v>0</v>
      </c>
      <c r="N17" s="5">
        <f>N$43*'[3]Shares PortablePCs+Tablets'!J10</f>
        <v>0</v>
      </c>
      <c r="O17" s="5">
        <f>O$43*'[3]Shares PortablePCs+Tablets'!K10</f>
        <v>0</v>
      </c>
      <c r="P17" s="5">
        <f>P$43*'[3]Shares PortablePCs+Tablets'!L10</f>
        <v>0</v>
      </c>
      <c r="Q17" s="5">
        <f>Q$43*'[3]Shares PortablePCs+Tablets'!M10</f>
        <v>0</v>
      </c>
      <c r="R17" s="5">
        <f>R$43*'[3]Shares PortablePCs+Tablets'!N10</f>
        <v>0</v>
      </c>
      <c r="S17" s="5">
        <f>S$43*'[3]Shares PortablePCs+Tablets'!O10</f>
        <v>0</v>
      </c>
      <c r="T17" s="5">
        <f>T$43*'[3]Shares PortablePCs+Tablets'!P10</f>
        <v>0</v>
      </c>
      <c r="U17" s="5">
        <f>U$43*'[3]Shares PortablePCs+Tablets'!Q10</f>
        <v>0</v>
      </c>
      <c r="V17" s="5">
        <f>V$43*'[3]Shares PortablePCs+Tablets'!R10</f>
        <v>0</v>
      </c>
      <c r="W17" s="5">
        <f>W$43*'[3]Shares PortablePCs+Tablets'!S10</f>
        <v>0</v>
      </c>
      <c r="X17" s="5">
        <f>X$43*'[3]Shares PortablePCs+Tablets'!T10</f>
        <v>0</v>
      </c>
      <c r="Y17" s="5">
        <f>Y$43*'[3]Shares PortablePCs+Tablets'!U10</f>
        <v>0</v>
      </c>
      <c r="Z17" s="5">
        <f>Z$43*'[3]Shares PortablePCs+Tablets'!V10</f>
        <v>0</v>
      </c>
      <c r="AA17" s="5">
        <f>AA$43*'[3]Shares PortablePCs+Tablets'!W10</f>
        <v>0</v>
      </c>
      <c r="AB17" s="5">
        <f>AB$43*'[3]Shares PortablePCs+Tablets'!X10</f>
        <v>0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</row>
    <row r="18" spans="1:57" x14ac:dyDescent="0.35">
      <c r="A18" t="s">
        <v>14</v>
      </c>
      <c r="C18" s="43" t="s">
        <v>79</v>
      </c>
      <c r="D18" s="4" t="s">
        <v>15</v>
      </c>
      <c r="E18" s="4" t="s">
        <v>58</v>
      </c>
      <c r="F18" s="1" t="s">
        <v>23</v>
      </c>
      <c r="G18" s="5">
        <f>G$43*'[3]Shares PortablePCs+Tablets'!C11</f>
        <v>0</v>
      </c>
      <c r="H18" s="5">
        <f>H$43*'[3]Shares PortablePCs+Tablets'!D11</f>
        <v>0</v>
      </c>
      <c r="I18" s="5">
        <f>I$43*'[3]Shares PortablePCs+Tablets'!E11</f>
        <v>0</v>
      </c>
      <c r="J18" s="5">
        <f>J$43*'[3]Shares PortablePCs+Tablets'!F11</f>
        <v>0</v>
      </c>
      <c r="K18" s="5">
        <f>K$43*'[3]Shares PortablePCs+Tablets'!G11</f>
        <v>0</v>
      </c>
      <c r="L18" s="5">
        <f>L$43*'[3]Shares PortablePCs+Tablets'!H11</f>
        <v>0</v>
      </c>
      <c r="M18" s="5">
        <f>M$43*'[3]Shares PortablePCs+Tablets'!I11</f>
        <v>0</v>
      </c>
      <c r="N18" s="5">
        <f>N$43*'[3]Shares PortablePCs+Tablets'!J11</f>
        <v>0</v>
      </c>
      <c r="O18" s="5">
        <f>O$43*'[3]Shares PortablePCs+Tablets'!K11</f>
        <v>0</v>
      </c>
      <c r="P18" s="5">
        <f>P$43*'[3]Shares PortablePCs+Tablets'!L11</f>
        <v>0</v>
      </c>
      <c r="Q18" s="5">
        <f>Q$43*'[3]Shares PortablePCs+Tablets'!M11</f>
        <v>0</v>
      </c>
      <c r="R18" s="5">
        <f>R$43*'[3]Shares PortablePCs+Tablets'!N11</f>
        <v>0</v>
      </c>
      <c r="S18" s="5">
        <f>S$43*'[3]Shares PortablePCs+Tablets'!O11</f>
        <v>0</v>
      </c>
      <c r="T18" s="5">
        <f>T$43*'[3]Shares PortablePCs+Tablets'!P11</f>
        <v>0</v>
      </c>
      <c r="U18" s="5">
        <f>U$43*'[3]Shares PortablePCs+Tablets'!Q11</f>
        <v>0</v>
      </c>
      <c r="V18" s="5">
        <f>V$43*'[3]Shares PortablePCs+Tablets'!R11</f>
        <v>0</v>
      </c>
      <c r="W18" s="5">
        <f>W$43*'[3]Shares PortablePCs+Tablets'!S11</f>
        <v>0</v>
      </c>
      <c r="X18" s="5">
        <f>X$43*'[3]Shares PortablePCs+Tablets'!T11</f>
        <v>0</v>
      </c>
      <c r="Y18" s="5">
        <f>Y$43*'[3]Shares PortablePCs+Tablets'!U11</f>
        <v>0</v>
      </c>
      <c r="Z18" s="5">
        <f>Z$43*'[3]Shares PortablePCs+Tablets'!V11</f>
        <v>0</v>
      </c>
      <c r="AA18" s="5">
        <f>AA$43*'[3]Shares PortablePCs+Tablets'!W11</f>
        <v>0</v>
      </c>
      <c r="AB18" s="5">
        <f>AB$43*'[3]Shares PortablePCs+Tablets'!X11</f>
        <v>0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</row>
    <row r="19" spans="1:57" x14ac:dyDescent="0.35">
      <c r="A19" t="s">
        <v>14</v>
      </c>
      <c r="C19" s="43" t="s">
        <v>79</v>
      </c>
      <c r="D19" s="4" t="s">
        <v>15</v>
      </c>
      <c r="E19" s="4" t="s">
        <v>58</v>
      </c>
      <c r="F19" s="1" t="s">
        <v>24</v>
      </c>
      <c r="G19" s="5">
        <f>G$43*'[3]Shares PortablePCs+Tablets'!C12</f>
        <v>0</v>
      </c>
      <c r="H19" s="5">
        <f>H$43*'[3]Shares PortablePCs+Tablets'!D12</f>
        <v>0</v>
      </c>
      <c r="I19" s="5">
        <f>I$43*'[3]Shares PortablePCs+Tablets'!E12</f>
        <v>0</v>
      </c>
      <c r="J19" s="5">
        <f>J$43*'[3]Shares PortablePCs+Tablets'!F12</f>
        <v>0</v>
      </c>
      <c r="K19" s="5">
        <f>K$43*'[3]Shares PortablePCs+Tablets'!G12</f>
        <v>0</v>
      </c>
      <c r="L19" s="5">
        <f>L$43*'[3]Shares PortablePCs+Tablets'!H12</f>
        <v>0</v>
      </c>
      <c r="M19" s="5">
        <f>M$43*'[3]Shares PortablePCs+Tablets'!I12</f>
        <v>0</v>
      </c>
      <c r="N19" s="5">
        <f>N$43*'[3]Shares PortablePCs+Tablets'!J12</f>
        <v>0</v>
      </c>
      <c r="O19" s="5">
        <f>O$43*'[3]Shares PortablePCs+Tablets'!K12</f>
        <v>0</v>
      </c>
      <c r="P19" s="5">
        <f>P$43*'[3]Shares PortablePCs+Tablets'!L12</f>
        <v>0</v>
      </c>
      <c r="Q19" s="5">
        <f>Q$43*'[3]Shares PortablePCs+Tablets'!M12</f>
        <v>0</v>
      </c>
      <c r="R19" s="5">
        <f>R$43*'[3]Shares PortablePCs+Tablets'!N12</f>
        <v>0</v>
      </c>
      <c r="S19" s="5">
        <f>S$43*'[3]Shares PortablePCs+Tablets'!O12</f>
        <v>0</v>
      </c>
      <c r="T19" s="5">
        <f>T$43*'[3]Shares PortablePCs+Tablets'!P12</f>
        <v>0</v>
      </c>
      <c r="U19" s="5">
        <f>U$43*'[3]Shares PortablePCs+Tablets'!Q12</f>
        <v>0</v>
      </c>
      <c r="V19" s="5">
        <f>V$43*'[3]Shares PortablePCs+Tablets'!R12</f>
        <v>0</v>
      </c>
      <c r="W19" s="5">
        <f>W$43*'[3]Shares PortablePCs+Tablets'!S12</f>
        <v>0</v>
      </c>
      <c r="X19" s="5">
        <f>X$43*'[3]Shares PortablePCs+Tablets'!T12</f>
        <v>0</v>
      </c>
      <c r="Y19" s="5">
        <f>Y$43*'[3]Shares PortablePCs+Tablets'!U12</f>
        <v>0</v>
      </c>
      <c r="Z19" s="5">
        <f>Z$43*'[3]Shares PortablePCs+Tablets'!V12</f>
        <v>0</v>
      </c>
      <c r="AA19" s="5">
        <f>AA$43*'[3]Shares PortablePCs+Tablets'!W12</f>
        <v>0</v>
      </c>
      <c r="AB19" s="5">
        <f>AB$43*'[3]Shares PortablePCs+Tablets'!X12</f>
        <v>0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</row>
    <row r="20" spans="1:57" x14ac:dyDescent="0.35">
      <c r="A20" t="s">
        <v>14</v>
      </c>
      <c r="C20" s="43" t="s">
        <v>79</v>
      </c>
      <c r="D20" s="4" t="s">
        <v>15</v>
      </c>
      <c r="E20" s="4" t="s">
        <v>58</v>
      </c>
      <c r="F20" s="1" t="s">
        <v>25</v>
      </c>
      <c r="G20" s="5">
        <f>G$43*'[3]Shares PortablePCs+Tablets'!C13</f>
        <v>0</v>
      </c>
      <c r="H20" s="5">
        <f>H$43*'[3]Shares PortablePCs+Tablets'!D13</f>
        <v>0</v>
      </c>
      <c r="I20" s="5">
        <f>I$43*'[3]Shares PortablePCs+Tablets'!E13</f>
        <v>0</v>
      </c>
      <c r="J20" s="5">
        <f>J$43*'[3]Shares PortablePCs+Tablets'!F13</f>
        <v>0</v>
      </c>
      <c r="K20" s="5">
        <f>K$43*'[3]Shares PortablePCs+Tablets'!G13</f>
        <v>0</v>
      </c>
      <c r="L20" s="5">
        <f>L$43*'[3]Shares PortablePCs+Tablets'!H13</f>
        <v>0</v>
      </c>
      <c r="M20" s="5">
        <f>M$43*'[3]Shares PortablePCs+Tablets'!I13</f>
        <v>0</v>
      </c>
      <c r="N20" s="5">
        <f>N$43*'[3]Shares PortablePCs+Tablets'!J13</f>
        <v>0</v>
      </c>
      <c r="O20" s="5">
        <f>O$43*'[3]Shares PortablePCs+Tablets'!K13</f>
        <v>0</v>
      </c>
      <c r="P20" s="5">
        <f>P$43*'[3]Shares PortablePCs+Tablets'!L13</f>
        <v>0</v>
      </c>
      <c r="Q20" s="5">
        <f>Q$43*'[3]Shares PortablePCs+Tablets'!M13</f>
        <v>0</v>
      </c>
      <c r="R20" s="5">
        <f>R$43*'[3]Shares PortablePCs+Tablets'!N13</f>
        <v>0</v>
      </c>
      <c r="S20" s="5">
        <f>S$43*'[3]Shares PortablePCs+Tablets'!O13</f>
        <v>0</v>
      </c>
      <c r="T20" s="5">
        <f>T$43*'[3]Shares PortablePCs+Tablets'!P13</f>
        <v>0</v>
      </c>
      <c r="U20" s="5">
        <f>U$43*'[3]Shares PortablePCs+Tablets'!Q13</f>
        <v>0</v>
      </c>
      <c r="V20" s="5">
        <f>V$43*'[3]Shares PortablePCs+Tablets'!R13</f>
        <v>0</v>
      </c>
      <c r="W20" s="5">
        <f>W$43*'[3]Shares PortablePCs+Tablets'!S13</f>
        <v>0</v>
      </c>
      <c r="X20" s="5">
        <f>X$43*'[3]Shares PortablePCs+Tablets'!T13</f>
        <v>0</v>
      </c>
      <c r="Y20" s="5">
        <f>Y$43*'[3]Shares PortablePCs+Tablets'!U13</f>
        <v>0</v>
      </c>
      <c r="Z20" s="5">
        <f>Z$43*'[3]Shares PortablePCs+Tablets'!V13</f>
        <v>0</v>
      </c>
      <c r="AA20" s="5">
        <f>AA$43*'[3]Shares PortablePCs+Tablets'!W13</f>
        <v>0</v>
      </c>
      <c r="AB20" s="5">
        <f>AB$43*'[3]Shares PortablePCs+Tablets'!X13</f>
        <v>0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</row>
    <row r="21" spans="1:57" x14ac:dyDescent="0.35">
      <c r="A21" t="s">
        <v>14</v>
      </c>
      <c r="C21" s="43" t="s">
        <v>79</v>
      </c>
      <c r="D21" s="4" t="s">
        <v>15</v>
      </c>
      <c r="E21" s="4" t="s">
        <v>58</v>
      </c>
      <c r="F21" s="1" t="s">
        <v>26</v>
      </c>
      <c r="G21" s="5">
        <f>G$43*'[3]Shares PortablePCs+Tablets'!C14</f>
        <v>0</v>
      </c>
      <c r="H21" s="5">
        <f>H$43*'[3]Shares PortablePCs+Tablets'!D14</f>
        <v>0</v>
      </c>
      <c r="I21" s="5">
        <f>I$43*'[3]Shares PortablePCs+Tablets'!E14</f>
        <v>0</v>
      </c>
      <c r="J21" s="5">
        <f>J$43*'[3]Shares PortablePCs+Tablets'!F14</f>
        <v>0</v>
      </c>
      <c r="K21" s="5">
        <f>K$43*'[3]Shares PortablePCs+Tablets'!G14</f>
        <v>0</v>
      </c>
      <c r="L21" s="5">
        <f>L$43*'[3]Shares PortablePCs+Tablets'!H14</f>
        <v>0</v>
      </c>
      <c r="M21" s="5">
        <f>M$43*'[3]Shares PortablePCs+Tablets'!I14</f>
        <v>0</v>
      </c>
      <c r="N21" s="5">
        <f>N$43*'[3]Shares PortablePCs+Tablets'!J14</f>
        <v>0</v>
      </c>
      <c r="O21" s="5">
        <f>O$43*'[3]Shares PortablePCs+Tablets'!K14</f>
        <v>0</v>
      </c>
      <c r="P21" s="5">
        <f>P$43*'[3]Shares PortablePCs+Tablets'!L14</f>
        <v>0</v>
      </c>
      <c r="Q21" s="5">
        <f>Q$43*'[3]Shares PortablePCs+Tablets'!M14</f>
        <v>0</v>
      </c>
      <c r="R21" s="5">
        <f>R$43*'[3]Shares PortablePCs+Tablets'!N14</f>
        <v>0</v>
      </c>
      <c r="S21" s="5">
        <f>S$43*'[3]Shares PortablePCs+Tablets'!O14</f>
        <v>0</v>
      </c>
      <c r="T21" s="5">
        <f>T$43*'[3]Shares PortablePCs+Tablets'!P14</f>
        <v>0</v>
      </c>
      <c r="U21" s="5">
        <f>U$43*'[3]Shares PortablePCs+Tablets'!Q14</f>
        <v>0</v>
      </c>
      <c r="V21" s="5">
        <f>V$43*'[3]Shares PortablePCs+Tablets'!R14</f>
        <v>0</v>
      </c>
      <c r="W21" s="5">
        <f>W$43*'[3]Shares PortablePCs+Tablets'!S14</f>
        <v>0</v>
      </c>
      <c r="X21" s="5">
        <f>X$43*'[3]Shares PortablePCs+Tablets'!T14</f>
        <v>0</v>
      </c>
      <c r="Y21" s="5">
        <f>Y$43*'[3]Shares PortablePCs+Tablets'!U14</f>
        <v>0</v>
      </c>
      <c r="Z21" s="5">
        <f>Z$43*'[3]Shares PortablePCs+Tablets'!V14</f>
        <v>0</v>
      </c>
      <c r="AA21" s="5">
        <f>AA$43*'[3]Shares PortablePCs+Tablets'!W14</f>
        <v>0</v>
      </c>
      <c r="AB21" s="5">
        <f>AB$43*'[3]Shares PortablePCs+Tablets'!X14</f>
        <v>0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</row>
    <row r="22" spans="1:57" x14ac:dyDescent="0.35">
      <c r="A22" t="s">
        <v>14</v>
      </c>
      <c r="C22" s="43" t="s">
        <v>79</v>
      </c>
      <c r="D22" s="4" t="s">
        <v>15</v>
      </c>
      <c r="E22" s="4" t="s">
        <v>58</v>
      </c>
      <c r="F22" s="1" t="s">
        <v>27</v>
      </c>
      <c r="G22" s="5">
        <f>G$43*'[3]Shares PortablePCs+Tablets'!C15</f>
        <v>0</v>
      </c>
      <c r="H22" s="5">
        <f>H$43*'[3]Shares PortablePCs+Tablets'!D15</f>
        <v>0</v>
      </c>
      <c r="I22" s="5">
        <f>I$43*'[3]Shares PortablePCs+Tablets'!E15</f>
        <v>0</v>
      </c>
      <c r="J22" s="5">
        <f>J$43*'[3]Shares PortablePCs+Tablets'!F15</f>
        <v>0</v>
      </c>
      <c r="K22" s="5">
        <f>K$43*'[3]Shares PortablePCs+Tablets'!G15</f>
        <v>0</v>
      </c>
      <c r="L22" s="5">
        <f>L$43*'[3]Shares PortablePCs+Tablets'!H15</f>
        <v>0</v>
      </c>
      <c r="M22" s="5">
        <f>M$43*'[3]Shares PortablePCs+Tablets'!I15</f>
        <v>0</v>
      </c>
      <c r="N22" s="5">
        <f>N$43*'[3]Shares PortablePCs+Tablets'!J15</f>
        <v>0</v>
      </c>
      <c r="O22" s="5">
        <f>O$43*'[3]Shares PortablePCs+Tablets'!K15</f>
        <v>0</v>
      </c>
      <c r="P22" s="5">
        <f>P$43*'[3]Shares PortablePCs+Tablets'!L15</f>
        <v>0</v>
      </c>
      <c r="Q22" s="5">
        <f>Q$43*'[3]Shares PortablePCs+Tablets'!M15</f>
        <v>0</v>
      </c>
      <c r="R22" s="5">
        <f>R$43*'[3]Shares PortablePCs+Tablets'!N15</f>
        <v>0</v>
      </c>
      <c r="S22" s="5">
        <f>S$43*'[3]Shares PortablePCs+Tablets'!O15</f>
        <v>0</v>
      </c>
      <c r="T22" s="5">
        <f>T$43*'[3]Shares PortablePCs+Tablets'!P15</f>
        <v>0</v>
      </c>
      <c r="U22" s="5">
        <f>U$43*'[3]Shares PortablePCs+Tablets'!Q15</f>
        <v>0</v>
      </c>
      <c r="V22" s="5">
        <f>V$43*'[3]Shares PortablePCs+Tablets'!R15</f>
        <v>0</v>
      </c>
      <c r="W22" s="5">
        <f>W$43*'[3]Shares PortablePCs+Tablets'!S15</f>
        <v>0</v>
      </c>
      <c r="X22" s="5">
        <f>X$43*'[3]Shares PortablePCs+Tablets'!T15</f>
        <v>0</v>
      </c>
      <c r="Y22" s="5">
        <f>Y$43*'[3]Shares PortablePCs+Tablets'!U15</f>
        <v>0</v>
      </c>
      <c r="Z22" s="5">
        <f>Z$43*'[3]Shares PortablePCs+Tablets'!V15</f>
        <v>0</v>
      </c>
      <c r="AA22" s="5">
        <f>AA$43*'[3]Shares PortablePCs+Tablets'!W15</f>
        <v>0</v>
      </c>
      <c r="AB22" s="5">
        <f>AB$43*'[3]Shares PortablePCs+Tablets'!X15</f>
        <v>0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spans="1:57" x14ac:dyDescent="0.35">
      <c r="A23" t="s">
        <v>14</v>
      </c>
      <c r="C23" s="43" t="s">
        <v>79</v>
      </c>
      <c r="D23" s="4" t="s">
        <v>15</v>
      </c>
      <c r="E23" s="4" t="s">
        <v>58</v>
      </c>
      <c r="F23" s="1" t="s">
        <v>28</v>
      </c>
      <c r="G23" s="5">
        <f>G$43*'[3]Shares PortablePCs+Tablets'!C16</f>
        <v>0</v>
      </c>
      <c r="H23" s="5">
        <f>H$43*'[3]Shares PortablePCs+Tablets'!D16</f>
        <v>0</v>
      </c>
      <c r="I23" s="5">
        <f>I$43*'[3]Shares PortablePCs+Tablets'!E16</f>
        <v>0</v>
      </c>
      <c r="J23" s="5">
        <f>J$43*'[3]Shares PortablePCs+Tablets'!F16</f>
        <v>0</v>
      </c>
      <c r="K23" s="5">
        <f>K$43*'[3]Shares PortablePCs+Tablets'!G16</f>
        <v>0</v>
      </c>
      <c r="L23" s="5">
        <f>L$43*'[3]Shares PortablePCs+Tablets'!H16</f>
        <v>0</v>
      </c>
      <c r="M23" s="5">
        <f>M$43*'[3]Shares PortablePCs+Tablets'!I16</f>
        <v>0</v>
      </c>
      <c r="N23" s="5">
        <f>N$43*'[3]Shares PortablePCs+Tablets'!J16</f>
        <v>0</v>
      </c>
      <c r="O23" s="5">
        <f>O$43*'[3]Shares PortablePCs+Tablets'!K16</f>
        <v>0</v>
      </c>
      <c r="P23" s="5">
        <f>P$43*'[3]Shares PortablePCs+Tablets'!L16</f>
        <v>0</v>
      </c>
      <c r="Q23" s="5">
        <f>Q$43*'[3]Shares PortablePCs+Tablets'!M16</f>
        <v>0</v>
      </c>
      <c r="R23" s="5">
        <f>R$43*'[3]Shares PortablePCs+Tablets'!N16</f>
        <v>0</v>
      </c>
      <c r="S23" s="5">
        <f>S$43*'[3]Shares PortablePCs+Tablets'!O16</f>
        <v>0</v>
      </c>
      <c r="T23" s="5">
        <f>T$43*'[3]Shares PortablePCs+Tablets'!P16</f>
        <v>0</v>
      </c>
      <c r="U23" s="5">
        <f>U$43*'[3]Shares PortablePCs+Tablets'!Q16</f>
        <v>0</v>
      </c>
      <c r="V23" s="5">
        <f>V$43*'[3]Shares PortablePCs+Tablets'!R16</f>
        <v>0</v>
      </c>
      <c r="W23" s="5">
        <f>W$43*'[3]Shares PortablePCs+Tablets'!S16</f>
        <v>0</v>
      </c>
      <c r="X23" s="5">
        <f>X$43*'[3]Shares PortablePCs+Tablets'!T16</f>
        <v>0</v>
      </c>
      <c r="Y23" s="5">
        <f>Y$43*'[3]Shares PortablePCs+Tablets'!U16</f>
        <v>0</v>
      </c>
      <c r="Z23" s="5">
        <f>Z$43*'[3]Shares PortablePCs+Tablets'!V16</f>
        <v>0</v>
      </c>
      <c r="AA23" s="5">
        <f>AA$43*'[3]Shares PortablePCs+Tablets'!W16</f>
        <v>0</v>
      </c>
      <c r="AB23" s="5">
        <f>AB$43*'[3]Shares PortablePCs+Tablets'!X16</f>
        <v>0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</row>
    <row r="24" spans="1:57" x14ac:dyDescent="0.35">
      <c r="A24" t="s">
        <v>14</v>
      </c>
      <c r="C24" s="43" t="s">
        <v>79</v>
      </c>
      <c r="D24" s="4" t="s">
        <v>15</v>
      </c>
      <c r="E24" s="4" t="s">
        <v>58</v>
      </c>
      <c r="F24" s="1" t="s">
        <v>29</v>
      </c>
      <c r="G24" s="5">
        <f>G$43*'[3]Shares PortablePCs+Tablets'!C17</f>
        <v>0</v>
      </c>
      <c r="H24" s="5">
        <f>H$43*'[3]Shares PortablePCs+Tablets'!D17</f>
        <v>0</v>
      </c>
      <c r="I24" s="5">
        <f>I$43*'[3]Shares PortablePCs+Tablets'!E17</f>
        <v>0</v>
      </c>
      <c r="J24" s="5">
        <f>J$43*'[3]Shares PortablePCs+Tablets'!F17</f>
        <v>0</v>
      </c>
      <c r="K24" s="5">
        <f>K$43*'[3]Shares PortablePCs+Tablets'!G17</f>
        <v>0</v>
      </c>
      <c r="L24" s="5">
        <f>L$43*'[3]Shares PortablePCs+Tablets'!H17</f>
        <v>0</v>
      </c>
      <c r="M24" s="5">
        <f>M$43*'[3]Shares PortablePCs+Tablets'!I17</f>
        <v>0</v>
      </c>
      <c r="N24" s="5">
        <f>N$43*'[3]Shares PortablePCs+Tablets'!J17</f>
        <v>0</v>
      </c>
      <c r="O24" s="5">
        <f>O$43*'[3]Shares PortablePCs+Tablets'!K17</f>
        <v>0</v>
      </c>
      <c r="P24" s="5">
        <f>P$43*'[3]Shares PortablePCs+Tablets'!L17</f>
        <v>0</v>
      </c>
      <c r="Q24" s="5">
        <f>Q$43*'[3]Shares PortablePCs+Tablets'!M17</f>
        <v>0</v>
      </c>
      <c r="R24" s="5">
        <f>R$43*'[3]Shares PortablePCs+Tablets'!N17</f>
        <v>0</v>
      </c>
      <c r="S24" s="5">
        <f>S$43*'[3]Shares PortablePCs+Tablets'!O17</f>
        <v>0</v>
      </c>
      <c r="T24" s="5">
        <f>T$43*'[3]Shares PortablePCs+Tablets'!P17</f>
        <v>0</v>
      </c>
      <c r="U24" s="5">
        <f>U$43*'[3]Shares PortablePCs+Tablets'!Q17</f>
        <v>0</v>
      </c>
      <c r="V24" s="5">
        <f>V$43*'[3]Shares PortablePCs+Tablets'!R17</f>
        <v>0</v>
      </c>
      <c r="W24" s="5">
        <f>W$43*'[3]Shares PortablePCs+Tablets'!S17</f>
        <v>0</v>
      </c>
      <c r="X24" s="5">
        <f>X$43*'[3]Shares PortablePCs+Tablets'!T17</f>
        <v>0</v>
      </c>
      <c r="Y24" s="5">
        <f>Y$43*'[3]Shares PortablePCs+Tablets'!U17</f>
        <v>0</v>
      </c>
      <c r="Z24" s="5">
        <f>Z$43*'[3]Shares PortablePCs+Tablets'!V17</f>
        <v>0</v>
      </c>
      <c r="AA24" s="5">
        <f>AA$43*'[3]Shares PortablePCs+Tablets'!W17</f>
        <v>0</v>
      </c>
      <c r="AB24" s="5">
        <f>AB$43*'[3]Shares PortablePCs+Tablets'!X17</f>
        <v>0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</row>
    <row r="25" spans="1:57" x14ac:dyDescent="0.35">
      <c r="A25" t="s">
        <v>14</v>
      </c>
      <c r="C25" s="43" t="s">
        <v>79</v>
      </c>
      <c r="D25" s="4" t="s">
        <v>15</v>
      </c>
      <c r="E25" s="4" t="s">
        <v>58</v>
      </c>
      <c r="F25" s="1" t="s">
        <v>30</v>
      </c>
      <c r="G25" s="5">
        <f>G$43*'[3]Shares PortablePCs+Tablets'!C18</f>
        <v>0</v>
      </c>
      <c r="H25" s="5">
        <f>H$43*'[3]Shares PortablePCs+Tablets'!D18</f>
        <v>0</v>
      </c>
      <c r="I25" s="5">
        <f>I$43*'[3]Shares PortablePCs+Tablets'!E18</f>
        <v>0</v>
      </c>
      <c r="J25" s="5">
        <f>J$43*'[3]Shares PortablePCs+Tablets'!F18</f>
        <v>0</v>
      </c>
      <c r="K25" s="5">
        <f>K$43*'[3]Shares PortablePCs+Tablets'!G18</f>
        <v>0</v>
      </c>
      <c r="L25" s="5">
        <f>L$43*'[3]Shares PortablePCs+Tablets'!H18</f>
        <v>0</v>
      </c>
      <c r="M25" s="5">
        <f>M$43*'[3]Shares PortablePCs+Tablets'!I18</f>
        <v>0</v>
      </c>
      <c r="N25" s="5">
        <f>N$43*'[3]Shares PortablePCs+Tablets'!J18</f>
        <v>0</v>
      </c>
      <c r="O25" s="5">
        <f>O$43*'[3]Shares PortablePCs+Tablets'!K18</f>
        <v>0</v>
      </c>
      <c r="P25" s="5">
        <f>P$43*'[3]Shares PortablePCs+Tablets'!L18</f>
        <v>0</v>
      </c>
      <c r="Q25" s="5">
        <f>Q$43*'[3]Shares PortablePCs+Tablets'!M18</f>
        <v>0</v>
      </c>
      <c r="R25" s="5">
        <f>R$43*'[3]Shares PortablePCs+Tablets'!N18</f>
        <v>0</v>
      </c>
      <c r="S25" s="5">
        <f>S$43*'[3]Shares PortablePCs+Tablets'!O18</f>
        <v>0</v>
      </c>
      <c r="T25" s="5">
        <f>T$43*'[3]Shares PortablePCs+Tablets'!P18</f>
        <v>0</v>
      </c>
      <c r="U25" s="5">
        <f>U$43*'[3]Shares PortablePCs+Tablets'!Q18</f>
        <v>0</v>
      </c>
      <c r="V25" s="5">
        <f>V$43*'[3]Shares PortablePCs+Tablets'!R18</f>
        <v>0</v>
      </c>
      <c r="W25" s="5">
        <f>W$43*'[3]Shares PortablePCs+Tablets'!S18</f>
        <v>0</v>
      </c>
      <c r="X25" s="5">
        <f>X$43*'[3]Shares PortablePCs+Tablets'!T18</f>
        <v>0</v>
      </c>
      <c r="Y25" s="5">
        <f>Y$43*'[3]Shares PortablePCs+Tablets'!U18</f>
        <v>0</v>
      </c>
      <c r="Z25" s="5">
        <f>Z$43*'[3]Shares PortablePCs+Tablets'!V18</f>
        <v>0</v>
      </c>
      <c r="AA25" s="5">
        <f>AA$43*'[3]Shares PortablePCs+Tablets'!W18</f>
        <v>0</v>
      </c>
      <c r="AB25" s="5">
        <f>AB$43*'[3]Shares PortablePCs+Tablets'!X18</f>
        <v>0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</row>
    <row r="26" spans="1:57" x14ac:dyDescent="0.35">
      <c r="A26" t="s">
        <v>14</v>
      </c>
      <c r="C26" s="43" t="s">
        <v>79</v>
      </c>
      <c r="D26" s="4" t="s">
        <v>15</v>
      </c>
      <c r="E26" s="4" t="s">
        <v>58</v>
      </c>
      <c r="F26" s="1" t="s">
        <v>31</v>
      </c>
      <c r="G26" s="5">
        <f>G$43*'[3]Shares PortablePCs+Tablets'!C19</f>
        <v>0</v>
      </c>
      <c r="H26" s="5">
        <f>H$43*'[3]Shares PortablePCs+Tablets'!D19</f>
        <v>0</v>
      </c>
      <c r="I26" s="5">
        <f>I$43*'[3]Shares PortablePCs+Tablets'!E19</f>
        <v>0</v>
      </c>
      <c r="J26" s="5">
        <f>J$43*'[3]Shares PortablePCs+Tablets'!F19</f>
        <v>0</v>
      </c>
      <c r="K26" s="5">
        <f>K$43*'[3]Shares PortablePCs+Tablets'!G19</f>
        <v>0</v>
      </c>
      <c r="L26" s="5">
        <f>L$43*'[3]Shares PortablePCs+Tablets'!H19</f>
        <v>0</v>
      </c>
      <c r="M26" s="5">
        <f>M$43*'[3]Shares PortablePCs+Tablets'!I19</f>
        <v>0</v>
      </c>
      <c r="N26" s="5">
        <f>N$43*'[3]Shares PortablePCs+Tablets'!J19</f>
        <v>0</v>
      </c>
      <c r="O26" s="5">
        <f>O$43*'[3]Shares PortablePCs+Tablets'!K19</f>
        <v>0</v>
      </c>
      <c r="P26" s="5">
        <f>P$43*'[3]Shares PortablePCs+Tablets'!L19</f>
        <v>0</v>
      </c>
      <c r="Q26" s="5">
        <f>Q$43*'[3]Shares PortablePCs+Tablets'!M19</f>
        <v>0</v>
      </c>
      <c r="R26" s="5">
        <f>R$43*'[3]Shares PortablePCs+Tablets'!N19</f>
        <v>0</v>
      </c>
      <c r="S26" s="5">
        <f>S$43*'[3]Shares PortablePCs+Tablets'!O19</f>
        <v>0</v>
      </c>
      <c r="T26" s="5">
        <f>T$43*'[3]Shares PortablePCs+Tablets'!P19</f>
        <v>0</v>
      </c>
      <c r="U26" s="5">
        <f>U$43*'[3]Shares PortablePCs+Tablets'!Q19</f>
        <v>0</v>
      </c>
      <c r="V26" s="5">
        <f>V$43*'[3]Shares PortablePCs+Tablets'!R19</f>
        <v>0</v>
      </c>
      <c r="W26" s="5">
        <f>W$43*'[3]Shares PortablePCs+Tablets'!S19</f>
        <v>0</v>
      </c>
      <c r="X26" s="5">
        <f>X$43*'[3]Shares PortablePCs+Tablets'!T19</f>
        <v>0</v>
      </c>
      <c r="Y26" s="5">
        <f>Y$43*'[3]Shares PortablePCs+Tablets'!U19</f>
        <v>0</v>
      </c>
      <c r="Z26" s="5">
        <f>Z$43*'[3]Shares PortablePCs+Tablets'!V19</f>
        <v>0</v>
      </c>
      <c r="AA26" s="5">
        <f>AA$43*'[3]Shares PortablePCs+Tablets'!W19</f>
        <v>0</v>
      </c>
      <c r="AB26" s="5">
        <f>AB$43*'[3]Shares PortablePCs+Tablets'!X19</f>
        <v>0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</row>
    <row r="27" spans="1:57" x14ac:dyDescent="0.35">
      <c r="A27" t="s">
        <v>14</v>
      </c>
      <c r="C27" s="43" t="s">
        <v>79</v>
      </c>
      <c r="D27" s="4" t="s">
        <v>15</v>
      </c>
      <c r="E27" s="4" t="s">
        <v>58</v>
      </c>
      <c r="F27" s="1" t="s">
        <v>32</v>
      </c>
      <c r="G27" s="5">
        <f>G$43*'[3]Shares PortablePCs+Tablets'!C20</f>
        <v>0</v>
      </c>
      <c r="H27" s="5">
        <f>H$43*'[3]Shares PortablePCs+Tablets'!D20</f>
        <v>0</v>
      </c>
      <c r="I27" s="5">
        <f>I$43*'[3]Shares PortablePCs+Tablets'!E20</f>
        <v>0</v>
      </c>
      <c r="J27" s="5">
        <f>J$43*'[3]Shares PortablePCs+Tablets'!F20</f>
        <v>0</v>
      </c>
      <c r="K27" s="5">
        <f>K$43*'[3]Shares PortablePCs+Tablets'!G20</f>
        <v>0</v>
      </c>
      <c r="L27" s="5">
        <f>L$43*'[3]Shares PortablePCs+Tablets'!H20</f>
        <v>0</v>
      </c>
      <c r="M27" s="5">
        <f>M$43*'[3]Shares PortablePCs+Tablets'!I20</f>
        <v>0</v>
      </c>
      <c r="N27" s="5">
        <f>N$43*'[3]Shares PortablePCs+Tablets'!J20</f>
        <v>0</v>
      </c>
      <c r="O27" s="5">
        <f>O$43*'[3]Shares PortablePCs+Tablets'!K20</f>
        <v>0</v>
      </c>
      <c r="P27" s="5">
        <f>P$43*'[3]Shares PortablePCs+Tablets'!L20</f>
        <v>0</v>
      </c>
      <c r="Q27" s="5">
        <f>Q$43*'[3]Shares PortablePCs+Tablets'!M20</f>
        <v>0</v>
      </c>
      <c r="R27" s="5">
        <f>R$43*'[3]Shares PortablePCs+Tablets'!N20</f>
        <v>0</v>
      </c>
      <c r="S27" s="5">
        <f>S$43*'[3]Shares PortablePCs+Tablets'!O20</f>
        <v>0</v>
      </c>
      <c r="T27" s="5">
        <f>T$43*'[3]Shares PortablePCs+Tablets'!P20</f>
        <v>0</v>
      </c>
      <c r="U27" s="5">
        <f>U$43*'[3]Shares PortablePCs+Tablets'!Q20</f>
        <v>0</v>
      </c>
      <c r="V27" s="5">
        <f>V$43*'[3]Shares PortablePCs+Tablets'!R20</f>
        <v>0</v>
      </c>
      <c r="W27" s="5">
        <f>W$43*'[3]Shares PortablePCs+Tablets'!S20</f>
        <v>0</v>
      </c>
      <c r="X27" s="5">
        <f>X$43*'[3]Shares PortablePCs+Tablets'!T20</f>
        <v>0</v>
      </c>
      <c r="Y27" s="5">
        <f>Y$43*'[3]Shares PortablePCs+Tablets'!U20</f>
        <v>0</v>
      </c>
      <c r="Z27" s="5">
        <f>Z$43*'[3]Shares PortablePCs+Tablets'!V20</f>
        <v>0</v>
      </c>
      <c r="AA27" s="5">
        <f>AA$43*'[3]Shares PortablePCs+Tablets'!W20</f>
        <v>0</v>
      </c>
      <c r="AB27" s="5">
        <f>AB$43*'[3]Shares PortablePCs+Tablets'!X20</f>
        <v>0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</row>
    <row r="28" spans="1:57" x14ac:dyDescent="0.35">
      <c r="A28" t="s">
        <v>14</v>
      </c>
      <c r="C28" s="43" t="s">
        <v>79</v>
      </c>
      <c r="D28" s="4" t="s">
        <v>15</v>
      </c>
      <c r="E28" s="4" t="s">
        <v>58</v>
      </c>
      <c r="F28" s="1" t="s">
        <v>33</v>
      </c>
      <c r="G28" s="5">
        <f>G$43*'[3]Shares PortablePCs+Tablets'!C21</f>
        <v>0</v>
      </c>
      <c r="H28" s="5">
        <f>H$43*'[3]Shares PortablePCs+Tablets'!D21</f>
        <v>0</v>
      </c>
      <c r="I28" s="5">
        <f>I$43*'[3]Shares PortablePCs+Tablets'!E21</f>
        <v>0</v>
      </c>
      <c r="J28" s="5">
        <f>J$43*'[3]Shares PortablePCs+Tablets'!F21</f>
        <v>0</v>
      </c>
      <c r="K28" s="5">
        <f>K$43*'[3]Shares PortablePCs+Tablets'!G21</f>
        <v>0</v>
      </c>
      <c r="L28" s="5">
        <f>L$43*'[3]Shares PortablePCs+Tablets'!H21</f>
        <v>0</v>
      </c>
      <c r="M28" s="5">
        <f>M$43*'[3]Shares PortablePCs+Tablets'!I21</f>
        <v>0</v>
      </c>
      <c r="N28" s="5">
        <f>N$43*'[3]Shares PortablePCs+Tablets'!J21</f>
        <v>0</v>
      </c>
      <c r="O28" s="5">
        <f>O$43*'[3]Shares PortablePCs+Tablets'!K21</f>
        <v>0</v>
      </c>
      <c r="P28" s="5">
        <f>P$43*'[3]Shares PortablePCs+Tablets'!L21</f>
        <v>0</v>
      </c>
      <c r="Q28" s="5">
        <f>Q$43*'[3]Shares PortablePCs+Tablets'!M21</f>
        <v>0</v>
      </c>
      <c r="R28" s="5">
        <f>R$43*'[3]Shares PortablePCs+Tablets'!N21</f>
        <v>0</v>
      </c>
      <c r="S28" s="5">
        <f>S$43*'[3]Shares PortablePCs+Tablets'!O21</f>
        <v>0</v>
      </c>
      <c r="T28" s="5">
        <f>T$43*'[3]Shares PortablePCs+Tablets'!P21</f>
        <v>0</v>
      </c>
      <c r="U28" s="5">
        <f>U$43*'[3]Shares PortablePCs+Tablets'!Q21</f>
        <v>0</v>
      </c>
      <c r="V28" s="5">
        <f>V$43*'[3]Shares PortablePCs+Tablets'!R21</f>
        <v>0</v>
      </c>
      <c r="W28" s="5">
        <f>W$43*'[3]Shares PortablePCs+Tablets'!S21</f>
        <v>0</v>
      </c>
      <c r="X28" s="5">
        <f>X$43*'[3]Shares PortablePCs+Tablets'!T21</f>
        <v>0</v>
      </c>
      <c r="Y28" s="5">
        <f>Y$43*'[3]Shares PortablePCs+Tablets'!U21</f>
        <v>0</v>
      </c>
      <c r="Z28" s="5">
        <f>Z$43*'[3]Shares PortablePCs+Tablets'!V21</f>
        <v>0</v>
      </c>
      <c r="AA28" s="5">
        <f>AA$43*'[3]Shares PortablePCs+Tablets'!W21</f>
        <v>0</v>
      </c>
      <c r="AB28" s="5">
        <f>AB$43*'[3]Shares PortablePCs+Tablets'!X21</f>
        <v>0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</row>
    <row r="29" spans="1:57" x14ac:dyDescent="0.35">
      <c r="A29" t="s">
        <v>14</v>
      </c>
      <c r="C29" s="43" t="s">
        <v>79</v>
      </c>
      <c r="D29" s="4" t="s">
        <v>15</v>
      </c>
      <c r="E29" s="4" t="s">
        <v>58</v>
      </c>
      <c r="F29" s="1" t="s">
        <v>34</v>
      </c>
      <c r="G29" s="5">
        <f>G$43*'[3]Shares PortablePCs+Tablets'!C22</f>
        <v>0</v>
      </c>
      <c r="H29" s="5">
        <f>H$43*'[3]Shares PortablePCs+Tablets'!D22</f>
        <v>0</v>
      </c>
      <c r="I29" s="5">
        <f>I$43*'[3]Shares PortablePCs+Tablets'!E22</f>
        <v>0</v>
      </c>
      <c r="J29" s="5">
        <f>J$43*'[3]Shares PortablePCs+Tablets'!F22</f>
        <v>0</v>
      </c>
      <c r="K29" s="5">
        <f>K$43*'[3]Shares PortablePCs+Tablets'!G22</f>
        <v>0</v>
      </c>
      <c r="L29" s="5">
        <f>L$43*'[3]Shares PortablePCs+Tablets'!H22</f>
        <v>0</v>
      </c>
      <c r="M29" s="5">
        <f>M$43*'[3]Shares PortablePCs+Tablets'!I22</f>
        <v>0</v>
      </c>
      <c r="N29" s="5">
        <f>N$43*'[3]Shares PortablePCs+Tablets'!J22</f>
        <v>0</v>
      </c>
      <c r="O29" s="5">
        <f>O$43*'[3]Shares PortablePCs+Tablets'!K22</f>
        <v>0</v>
      </c>
      <c r="P29" s="5">
        <f>P$43*'[3]Shares PortablePCs+Tablets'!L22</f>
        <v>0</v>
      </c>
      <c r="Q29" s="5">
        <f>Q$43*'[3]Shares PortablePCs+Tablets'!M22</f>
        <v>0</v>
      </c>
      <c r="R29" s="5">
        <f>R$43*'[3]Shares PortablePCs+Tablets'!N22</f>
        <v>0</v>
      </c>
      <c r="S29" s="5">
        <f>S$43*'[3]Shares PortablePCs+Tablets'!O22</f>
        <v>0</v>
      </c>
      <c r="T29" s="5">
        <f>T$43*'[3]Shares PortablePCs+Tablets'!P22</f>
        <v>0</v>
      </c>
      <c r="U29" s="5">
        <f>U$43*'[3]Shares PortablePCs+Tablets'!Q22</f>
        <v>0</v>
      </c>
      <c r="V29" s="5">
        <f>V$43*'[3]Shares PortablePCs+Tablets'!R22</f>
        <v>0</v>
      </c>
      <c r="W29" s="5">
        <f>W$43*'[3]Shares PortablePCs+Tablets'!S22</f>
        <v>0</v>
      </c>
      <c r="X29" s="5">
        <f>X$43*'[3]Shares PortablePCs+Tablets'!T22</f>
        <v>0</v>
      </c>
      <c r="Y29" s="5">
        <f>Y$43*'[3]Shares PortablePCs+Tablets'!U22</f>
        <v>0</v>
      </c>
      <c r="Z29" s="5">
        <f>Z$43*'[3]Shares PortablePCs+Tablets'!V22</f>
        <v>0</v>
      </c>
      <c r="AA29" s="5">
        <f>AA$43*'[3]Shares PortablePCs+Tablets'!W22</f>
        <v>0</v>
      </c>
      <c r="AB29" s="5">
        <f>AB$43*'[3]Shares PortablePCs+Tablets'!X22</f>
        <v>0</v>
      </c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0" spans="1:57" x14ac:dyDescent="0.35">
      <c r="A30" t="s">
        <v>14</v>
      </c>
      <c r="C30" s="43" t="s">
        <v>79</v>
      </c>
      <c r="D30" s="4" t="s">
        <v>15</v>
      </c>
      <c r="E30" s="4" t="s">
        <v>58</v>
      </c>
      <c r="F30" s="1" t="s">
        <v>35</v>
      </c>
      <c r="G30" s="5">
        <f>G$43*'[3]Shares PortablePCs+Tablets'!C23</f>
        <v>0</v>
      </c>
      <c r="H30" s="5">
        <f>H$43*'[3]Shares PortablePCs+Tablets'!D23</f>
        <v>0</v>
      </c>
      <c r="I30" s="5">
        <f>I$43*'[3]Shares PortablePCs+Tablets'!E23</f>
        <v>0</v>
      </c>
      <c r="J30" s="5">
        <f>J$43*'[3]Shares PortablePCs+Tablets'!F23</f>
        <v>0</v>
      </c>
      <c r="K30" s="5">
        <f>K$43*'[3]Shares PortablePCs+Tablets'!G23</f>
        <v>0</v>
      </c>
      <c r="L30" s="5">
        <f>L$43*'[3]Shares PortablePCs+Tablets'!H23</f>
        <v>0</v>
      </c>
      <c r="M30" s="5">
        <f>M$43*'[3]Shares PortablePCs+Tablets'!I23</f>
        <v>0</v>
      </c>
      <c r="N30" s="5">
        <f>N$43*'[3]Shares PortablePCs+Tablets'!J23</f>
        <v>0</v>
      </c>
      <c r="O30" s="5">
        <f>O$43*'[3]Shares PortablePCs+Tablets'!K23</f>
        <v>0</v>
      </c>
      <c r="P30" s="5">
        <f>P$43*'[3]Shares PortablePCs+Tablets'!L23</f>
        <v>0</v>
      </c>
      <c r="Q30" s="5">
        <f>Q$43*'[3]Shares PortablePCs+Tablets'!M23</f>
        <v>0</v>
      </c>
      <c r="R30" s="5">
        <f>R$43*'[3]Shares PortablePCs+Tablets'!N23</f>
        <v>0</v>
      </c>
      <c r="S30" s="5">
        <f>S$43*'[3]Shares PortablePCs+Tablets'!O23</f>
        <v>0</v>
      </c>
      <c r="T30" s="5">
        <f>T$43*'[3]Shares PortablePCs+Tablets'!P23</f>
        <v>0</v>
      </c>
      <c r="U30" s="5">
        <f>U$43*'[3]Shares PortablePCs+Tablets'!Q23</f>
        <v>0</v>
      </c>
      <c r="V30" s="5">
        <f>V$43*'[3]Shares PortablePCs+Tablets'!R23</f>
        <v>0</v>
      </c>
      <c r="W30" s="5">
        <f>W$43*'[3]Shares PortablePCs+Tablets'!S23</f>
        <v>0</v>
      </c>
      <c r="X30" s="5">
        <f>X$43*'[3]Shares PortablePCs+Tablets'!T23</f>
        <v>0</v>
      </c>
      <c r="Y30" s="5">
        <f>Y$43*'[3]Shares PortablePCs+Tablets'!U23</f>
        <v>0</v>
      </c>
      <c r="Z30" s="5">
        <f>Z$43*'[3]Shares PortablePCs+Tablets'!V23</f>
        <v>0</v>
      </c>
      <c r="AA30" s="5">
        <f>AA$43*'[3]Shares PortablePCs+Tablets'!W23</f>
        <v>0</v>
      </c>
      <c r="AB30" s="5">
        <f>AB$43*'[3]Shares PortablePCs+Tablets'!X23</f>
        <v>0</v>
      </c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</row>
    <row r="31" spans="1:57" x14ac:dyDescent="0.35">
      <c r="A31" t="s">
        <v>14</v>
      </c>
      <c r="C31" s="43" t="s">
        <v>79</v>
      </c>
      <c r="D31" s="4" t="s">
        <v>15</v>
      </c>
      <c r="E31" s="4" t="s">
        <v>58</v>
      </c>
      <c r="F31" s="1" t="s">
        <v>36</v>
      </c>
      <c r="G31" s="5">
        <f>G$43*'[3]Shares PortablePCs+Tablets'!C24</f>
        <v>0</v>
      </c>
      <c r="H31" s="5">
        <f>H$43*'[3]Shares PortablePCs+Tablets'!D24</f>
        <v>0</v>
      </c>
      <c r="I31" s="5">
        <f>I$43*'[3]Shares PortablePCs+Tablets'!E24</f>
        <v>0</v>
      </c>
      <c r="J31" s="5">
        <f>J$43*'[3]Shares PortablePCs+Tablets'!F24</f>
        <v>0</v>
      </c>
      <c r="K31" s="5">
        <f>K$43*'[3]Shares PortablePCs+Tablets'!G24</f>
        <v>0</v>
      </c>
      <c r="L31" s="5">
        <f>L$43*'[3]Shares PortablePCs+Tablets'!H24</f>
        <v>0</v>
      </c>
      <c r="M31" s="5">
        <f>M$43*'[3]Shares PortablePCs+Tablets'!I24</f>
        <v>0</v>
      </c>
      <c r="N31" s="5">
        <f>N$43*'[3]Shares PortablePCs+Tablets'!J24</f>
        <v>0</v>
      </c>
      <c r="O31" s="5">
        <f>O$43*'[3]Shares PortablePCs+Tablets'!K24</f>
        <v>0</v>
      </c>
      <c r="P31" s="5">
        <f>P$43*'[3]Shares PortablePCs+Tablets'!L24</f>
        <v>0</v>
      </c>
      <c r="Q31" s="5">
        <f>Q$43*'[3]Shares PortablePCs+Tablets'!M24</f>
        <v>0</v>
      </c>
      <c r="R31" s="5">
        <f>R$43*'[3]Shares PortablePCs+Tablets'!N24</f>
        <v>0</v>
      </c>
      <c r="S31" s="5">
        <f>S$43*'[3]Shares PortablePCs+Tablets'!O24</f>
        <v>0</v>
      </c>
      <c r="T31" s="5">
        <f>T$43*'[3]Shares PortablePCs+Tablets'!P24</f>
        <v>0</v>
      </c>
      <c r="U31" s="5">
        <f>U$43*'[3]Shares PortablePCs+Tablets'!Q24</f>
        <v>0</v>
      </c>
      <c r="V31" s="5">
        <f>V$43*'[3]Shares PortablePCs+Tablets'!R24</f>
        <v>0</v>
      </c>
      <c r="W31" s="5">
        <f>W$43*'[3]Shares PortablePCs+Tablets'!S24</f>
        <v>0</v>
      </c>
      <c r="X31" s="5">
        <f>X$43*'[3]Shares PortablePCs+Tablets'!T24</f>
        <v>0</v>
      </c>
      <c r="Y31" s="5">
        <f>Y$43*'[3]Shares PortablePCs+Tablets'!U24</f>
        <v>0</v>
      </c>
      <c r="Z31" s="5">
        <f>Z$43*'[3]Shares PortablePCs+Tablets'!V24</f>
        <v>0</v>
      </c>
      <c r="AA31" s="5">
        <f>AA$43*'[3]Shares PortablePCs+Tablets'!W24</f>
        <v>0</v>
      </c>
      <c r="AB31" s="5">
        <f>AB$43*'[3]Shares PortablePCs+Tablets'!X24</f>
        <v>0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</row>
    <row r="32" spans="1:57" x14ac:dyDescent="0.35">
      <c r="A32" t="s">
        <v>14</v>
      </c>
      <c r="C32" s="43" t="s">
        <v>79</v>
      </c>
      <c r="D32" s="4" t="s">
        <v>15</v>
      </c>
      <c r="E32" s="4" t="s">
        <v>58</v>
      </c>
      <c r="F32" s="1" t="s">
        <v>37</v>
      </c>
      <c r="G32" s="5">
        <f>G$43*'[3]Shares PortablePCs+Tablets'!C25</f>
        <v>0</v>
      </c>
      <c r="H32" s="5">
        <f>H$43*'[3]Shares PortablePCs+Tablets'!D25</f>
        <v>0</v>
      </c>
      <c r="I32" s="5">
        <f>I$43*'[3]Shares PortablePCs+Tablets'!E25</f>
        <v>0</v>
      </c>
      <c r="J32" s="5">
        <f>J$43*'[3]Shares PortablePCs+Tablets'!F25</f>
        <v>0</v>
      </c>
      <c r="K32" s="5">
        <f>K$43*'[3]Shares PortablePCs+Tablets'!G25</f>
        <v>0</v>
      </c>
      <c r="L32" s="5">
        <f>L$43*'[3]Shares PortablePCs+Tablets'!H25</f>
        <v>0</v>
      </c>
      <c r="M32" s="5">
        <f>M$43*'[3]Shares PortablePCs+Tablets'!I25</f>
        <v>0</v>
      </c>
      <c r="N32" s="5">
        <f>N$43*'[3]Shares PortablePCs+Tablets'!J25</f>
        <v>0</v>
      </c>
      <c r="O32" s="5">
        <f>O$43*'[3]Shares PortablePCs+Tablets'!K25</f>
        <v>0</v>
      </c>
      <c r="P32" s="5">
        <f>P$43*'[3]Shares PortablePCs+Tablets'!L25</f>
        <v>0</v>
      </c>
      <c r="Q32" s="5">
        <f>Q$43*'[3]Shares PortablePCs+Tablets'!M25</f>
        <v>0</v>
      </c>
      <c r="R32" s="5">
        <f>R$43*'[3]Shares PortablePCs+Tablets'!N25</f>
        <v>0</v>
      </c>
      <c r="S32" s="5">
        <f>S$43*'[3]Shares PortablePCs+Tablets'!O25</f>
        <v>0</v>
      </c>
      <c r="T32" s="5">
        <f>T$43*'[3]Shares PortablePCs+Tablets'!P25</f>
        <v>0</v>
      </c>
      <c r="U32" s="5">
        <f>U$43*'[3]Shares PortablePCs+Tablets'!Q25</f>
        <v>0</v>
      </c>
      <c r="V32" s="5">
        <f>V$43*'[3]Shares PortablePCs+Tablets'!R25</f>
        <v>0</v>
      </c>
      <c r="W32" s="5">
        <f>W$43*'[3]Shares PortablePCs+Tablets'!S25</f>
        <v>0</v>
      </c>
      <c r="X32" s="5">
        <f>X$43*'[3]Shares PortablePCs+Tablets'!T25</f>
        <v>0</v>
      </c>
      <c r="Y32" s="5">
        <f>Y$43*'[3]Shares PortablePCs+Tablets'!U25</f>
        <v>0</v>
      </c>
      <c r="Z32" s="5">
        <f>Z$43*'[3]Shares PortablePCs+Tablets'!V25</f>
        <v>0</v>
      </c>
      <c r="AA32" s="5">
        <f>AA$43*'[3]Shares PortablePCs+Tablets'!W25</f>
        <v>0</v>
      </c>
      <c r="AB32" s="5">
        <f>AB$43*'[3]Shares PortablePCs+Tablets'!X25</f>
        <v>0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</row>
    <row r="33" spans="1:57" x14ac:dyDescent="0.35">
      <c r="A33" t="s">
        <v>14</v>
      </c>
      <c r="C33" s="43" t="s">
        <v>79</v>
      </c>
      <c r="D33" s="4" t="s">
        <v>15</v>
      </c>
      <c r="E33" s="4" t="s">
        <v>58</v>
      </c>
      <c r="F33" s="1" t="s">
        <v>38</v>
      </c>
      <c r="G33" s="5">
        <f>G$43*'[3]Shares PortablePCs+Tablets'!C26</f>
        <v>0</v>
      </c>
      <c r="H33" s="5">
        <f>H$43*'[3]Shares PortablePCs+Tablets'!D26</f>
        <v>0</v>
      </c>
      <c r="I33" s="5">
        <f>I$43*'[3]Shares PortablePCs+Tablets'!E26</f>
        <v>0</v>
      </c>
      <c r="J33" s="5">
        <f>J$43*'[3]Shares PortablePCs+Tablets'!F26</f>
        <v>0</v>
      </c>
      <c r="K33" s="5">
        <f>K$43*'[3]Shares PortablePCs+Tablets'!G26</f>
        <v>0</v>
      </c>
      <c r="L33" s="5">
        <f>L$43*'[3]Shares PortablePCs+Tablets'!H26</f>
        <v>0</v>
      </c>
      <c r="M33" s="5">
        <f>M$43*'[3]Shares PortablePCs+Tablets'!I26</f>
        <v>0</v>
      </c>
      <c r="N33" s="5">
        <f>N$43*'[3]Shares PortablePCs+Tablets'!J26</f>
        <v>0</v>
      </c>
      <c r="O33" s="5">
        <f>O$43*'[3]Shares PortablePCs+Tablets'!K26</f>
        <v>0</v>
      </c>
      <c r="P33" s="5">
        <f>P$43*'[3]Shares PortablePCs+Tablets'!L26</f>
        <v>0</v>
      </c>
      <c r="Q33" s="5">
        <f>Q$43*'[3]Shares PortablePCs+Tablets'!M26</f>
        <v>0</v>
      </c>
      <c r="R33" s="5">
        <f>R$43*'[3]Shares PortablePCs+Tablets'!N26</f>
        <v>0</v>
      </c>
      <c r="S33" s="5">
        <f>S$43*'[3]Shares PortablePCs+Tablets'!O26</f>
        <v>0</v>
      </c>
      <c r="T33" s="5">
        <f>T$43*'[3]Shares PortablePCs+Tablets'!P26</f>
        <v>0</v>
      </c>
      <c r="U33" s="5">
        <f>U$43*'[3]Shares PortablePCs+Tablets'!Q26</f>
        <v>0</v>
      </c>
      <c r="V33" s="5">
        <f>V$43*'[3]Shares PortablePCs+Tablets'!R26</f>
        <v>0</v>
      </c>
      <c r="W33" s="5">
        <f>W$43*'[3]Shares PortablePCs+Tablets'!S26</f>
        <v>0</v>
      </c>
      <c r="X33" s="5">
        <f>X$43*'[3]Shares PortablePCs+Tablets'!T26</f>
        <v>0</v>
      </c>
      <c r="Y33" s="5">
        <f>Y$43*'[3]Shares PortablePCs+Tablets'!U26</f>
        <v>0</v>
      </c>
      <c r="Z33" s="5">
        <f>Z$43*'[3]Shares PortablePCs+Tablets'!V26</f>
        <v>0</v>
      </c>
      <c r="AA33" s="5">
        <f>AA$43*'[3]Shares PortablePCs+Tablets'!W26</f>
        <v>0</v>
      </c>
      <c r="AB33" s="5">
        <f>AB$43*'[3]Shares PortablePCs+Tablets'!X26</f>
        <v>0</v>
      </c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</row>
    <row r="34" spans="1:57" x14ac:dyDescent="0.35">
      <c r="A34" t="s">
        <v>14</v>
      </c>
      <c r="C34" s="43" t="s">
        <v>79</v>
      </c>
      <c r="D34" s="4" t="s">
        <v>15</v>
      </c>
      <c r="E34" s="4" t="s">
        <v>58</v>
      </c>
      <c r="F34" s="1" t="s">
        <v>39</v>
      </c>
      <c r="G34" s="5">
        <f>G$43*'[3]Shares PortablePCs+Tablets'!C27</f>
        <v>0</v>
      </c>
      <c r="H34" s="5">
        <f>H$43*'[3]Shares PortablePCs+Tablets'!D27</f>
        <v>0</v>
      </c>
      <c r="I34" s="5">
        <f>I$43*'[3]Shares PortablePCs+Tablets'!E27</f>
        <v>0</v>
      </c>
      <c r="J34" s="5">
        <f>J$43*'[3]Shares PortablePCs+Tablets'!F27</f>
        <v>0</v>
      </c>
      <c r="K34" s="5">
        <f>K$43*'[3]Shares PortablePCs+Tablets'!G27</f>
        <v>0</v>
      </c>
      <c r="L34" s="5">
        <f>L$43*'[3]Shares PortablePCs+Tablets'!H27</f>
        <v>0</v>
      </c>
      <c r="M34" s="5">
        <f>M$43*'[3]Shares PortablePCs+Tablets'!I27</f>
        <v>0</v>
      </c>
      <c r="N34" s="5">
        <f>N$43*'[3]Shares PortablePCs+Tablets'!J27</f>
        <v>0</v>
      </c>
      <c r="O34" s="5">
        <f>O$43*'[3]Shares PortablePCs+Tablets'!K27</f>
        <v>0</v>
      </c>
      <c r="P34" s="5">
        <f>P$43*'[3]Shares PortablePCs+Tablets'!L27</f>
        <v>0</v>
      </c>
      <c r="Q34" s="5">
        <f>Q$43*'[3]Shares PortablePCs+Tablets'!M27</f>
        <v>0</v>
      </c>
      <c r="R34" s="5">
        <f>R$43*'[3]Shares PortablePCs+Tablets'!N27</f>
        <v>0</v>
      </c>
      <c r="S34" s="5">
        <f>S$43*'[3]Shares PortablePCs+Tablets'!O27</f>
        <v>0</v>
      </c>
      <c r="T34" s="5">
        <f>T$43*'[3]Shares PortablePCs+Tablets'!P27</f>
        <v>0</v>
      </c>
      <c r="U34" s="5">
        <f>U$43*'[3]Shares PortablePCs+Tablets'!Q27</f>
        <v>0</v>
      </c>
      <c r="V34" s="5">
        <f>V$43*'[3]Shares PortablePCs+Tablets'!R27</f>
        <v>0</v>
      </c>
      <c r="W34" s="5">
        <f>W$43*'[3]Shares PortablePCs+Tablets'!S27</f>
        <v>0</v>
      </c>
      <c r="X34" s="5">
        <f>X$43*'[3]Shares PortablePCs+Tablets'!T27</f>
        <v>0</v>
      </c>
      <c r="Y34" s="5">
        <f>Y$43*'[3]Shares PortablePCs+Tablets'!U27</f>
        <v>0</v>
      </c>
      <c r="Z34" s="5">
        <f>Z$43*'[3]Shares PortablePCs+Tablets'!V27</f>
        <v>0</v>
      </c>
      <c r="AA34" s="5">
        <f>AA$43*'[3]Shares PortablePCs+Tablets'!W27</f>
        <v>0</v>
      </c>
      <c r="AB34" s="5">
        <f>AB$43*'[3]Shares PortablePCs+Tablets'!X27</f>
        <v>0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</row>
    <row r="35" spans="1:57" x14ac:dyDescent="0.35">
      <c r="A35" t="s">
        <v>14</v>
      </c>
      <c r="C35" s="43" t="s">
        <v>79</v>
      </c>
      <c r="D35" s="4" t="s">
        <v>15</v>
      </c>
      <c r="E35" s="4" t="s">
        <v>58</v>
      </c>
      <c r="F35" s="1" t="s">
        <v>40</v>
      </c>
      <c r="G35" s="5">
        <f>G$43*'[3]Shares PortablePCs+Tablets'!C28</f>
        <v>0</v>
      </c>
      <c r="H35" s="5">
        <f>H$43*'[3]Shares PortablePCs+Tablets'!D28</f>
        <v>0</v>
      </c>
      <c r="I35" s="5">
        <f>I$43*'[3]Shares PortablePCs+Tablets'!E28</f>
        <v>0</v>
      </c>
      <c r="J35" s="5">
        <f>J$43*'[3]Shares PortablePCs+Tablets'!F28</f>
        <v>0</v>
      </c>
      <c r="K35" s="5">
        <f>K$43*'[3]Shares PortablePCs+Tablets'!G28</f>
        <v>0</v>
      </c>
      <c r="L35" s="5">
        <f>L$43*'[3]Shares PortablePCs+Tablets'!H28</f>
        <v>0</v>
      </c>
      <c r="M35" s="5">
        <f>M$43*'[3]Shares PortablePCs+Tablets'!I28</f>
        <v>0</v>
      </c>
      <c r="N35" s="5">
        <f>N$43*'[3]Shares PortablePCs+Tablets'!J28</f>
        <v>0</v>
      </c>
      <c r="O35" s="5">
        <f>O$43*'[3]Shares PortablePCs+Tablets'!K28</f>
        <v>0</v>
      </c>
      <c r="P35" s="5">
        <f>P$43*'[3]Shares PortablePCs+Tablets'!L28</f>
        <v>0</v>
      </c>
      <c r="Q35" s="5">
        <f>Q$43*'[3]Shares PortablePCs+Tablets'!M28</f>
        <v>0</v>
      </c>
      <c r="R35" s="5">
        <f>R$43*'[3]Shares PortablePCs+Tablets'!N28</f>
        <v>0</v>
      </c>
      <c r="S35" s="5">
        <f>S$43*'[3]Shares PortablePCs+Tablets'!O28</f>
        <v>0</v>
      </c>
      <c r="T35" s="5">
        <f>T$43*'[3]Shares PortablePCs+Tablets'!P28</f>
        <v>0</v>
      </c>
      <c r="U35" s="5">
        <f>U$43*'[3]Shares PortablePCs+Tablets'!Q28</f>
        <v>0</v>
      </c>
      <c r="V35" s="5">
        <f>V$43*'[3]Shares PortablePCs+Tablets'!R28</f>
        <v>0</v>
      </c>
      <c r="W35" s="5">
        <f>W$43*'[3]Shares PortablePCs+Tablets'!S28</f>
        <v>0</v>
      </c>
      <c r="X35" s="5">
        <f>X$43*'[3]Shares PortablePCs+Tablets'!T28</f>
        <v>0</v>
      </c>
      <c r="Y35" s="5">
        <f>Y$43*'[3]Shares PortablePCs+Tablets'!U28</f>
        <v>0</v>
      </c>
      <c r="Z35" s="5">
        <f>Z$43*'[3]Shares PortablePCs+Tablets'!V28</f>
        <v>0</v>
      </c>
      <c r="AA35" s="5">
        <f>AA$43*'[3]Shares PortablePCs+Tablets'!W28</f>
        <v>0</v>
      </c>
      <c r="AB35" s="5">
        <f>AB$43*'[3]Shares PortablePCs+Tablets'!X28</f>
        <v>0</v>
      </c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1:57" x14ac:dyDescent="0.35">
      <c r="A36" t="s">
        <v>14</v>
      </c>
      <c r="C36" s="43" t="s">
        <v>79</v>
      </c>
      <c r="D36" s="4" t="s">
        <v>15</v>
      </c>
      <c r="E36" s="4" t="s">
        <v>58</v>
      </c>
      <c r="F36" s="1" t="s">
        <v>41</v>
      </c>
      <c r="G36" s="5">
        <f>G$43*'[3]Shares PortablePCs+Tablets'!C29</f>
        <v>0</v>
      </c>
      <c r="H36" s="5">
        <f>H$43*'[3]Shares PortablePCs+Tablets'!D29</f>
        <v>0</v>
      </c>
      <c r="I36" s="5">
        <f>I$43*'[3]Shares PortablePCs+Tablets'!E29</f>
        <v>0</v>
      </c>
      <c r="J36" s="5">
        <f>J$43*'[3]Shares PortablePCs+Tablets'!F29</f>
        <v>0</v>
      </c>
      <c r="K36" s="5">
        <f>K$43*'[3]Shares PortablePCs+Tablets'!G29</f>
        <v>0</v>
      </c>
      <c r="L36" s="5">
        <f>L$43*'[3]Shares PortablePCs+Tablets'!H29</f>
        <v>0</v>
      </c>
      <c r="M36" s="5">
        <f>M$43*'[3]Shares PortablePCs+Tablets'!I29</f>
        <v>0</v>
      </c>
      <c r="N36" s="5">
        <f>N$43*'[3]Shares PortablePCs+Tablets'!J29</f>
        <v>0</v>
      </c>
      <c r="O36" s="5">
        <f>O$43*'[3]Shares PortablePCs+Tablets'!K29</f>
        <v>0</v>
      </c>
      <c r="P36" s="5">
        <f>P$43*'[3]Shares PortablePCs+Tablets'!L29</f>
        <v>0</v>
      </c>
      <c r="Q36" s="5">
        <f>Q$43*'[3]Shares PortablePCs+Tablets'!M29</f>
        <v>0</v>
      </c>
      <c r="R36" s="5">
        <f>R$43*'[3]Shares PortablePCs+Tablets'!N29</f>
        <v>0</v>
      </c>
      <c r="S36" s="5">
        <f>S$43*'[3]Shares PortablePCs+Tablets'!O29</f>
        <v>0</v>
      </c>
      <c r="T36" s="5">
        <f>T$43*'[3]Shares PortablePCs+Tablets'!P29</f>
        <v>0</v>
      </c>
      <c r="U36" s="5">
        <f>U$43*'[3]Shares PortablePCs+Tablets'!Q29</f>
        <v>0</v>
      </c>
      <c r="V36" s="5">
        <f>V$43*'[3]Shares PortablePCs+Tablets'!R29</f>
        <v>0</v>
      </c>
      <c r="W36" s="5">
        <f>W$43*'[3]Shares PortablePCs+Tablets'!S29</f>
        <v>0</v>
      </c>
      <c r="X36" s="5">
        <f>X$43*'[3]Shares PortablePCs+Tablets'!T29</f>
        <v>0</v>
      </c>
      <c r="Y36" s="5">
        <f>Y$43*'[3]Shares PortablePCs+Tablets'!U29</f>
        <v>0</v>
      </c>
      <c r="Z36" s="5">
        <f>Z$43*'[3]Shares PortablePCs+Tablets'!V29</f>
        <v>0</v>
      </c>
      <c r="AA36" s="5">
        <f>AA$43*'[3]Shares PortablePCs+Tablets'!W29</f>
        <v>0</v>
      </c>
      <c r="AB36" s="5">
        <f>AB$43*'[3]Shares PortablePCs+Tablets'!X29</f>
        <v>0</v>
      </c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</row>
    <row r="37" spans="1:57" x14ac:dyDescent="0.35">
      <c r="A37" t="s">
        <v>14</v>
      </c>
      <c r="C37" s="43" t="s">
        <v>79</v>
      </c>
      <c r="D37" s="4" t="s">
        <v>15</v>
      </c>
      <c r="E37" s="4" t="s">
        <v>58</v>
      </c>
      <c r="F37" s="1" t="s">
        <v>42</v>
      </c>
      <c r="G37" s="5">
        <f>G$43*'[3]Shares PortablePCs+Tablets'!C30</f>
        <v>0</v>
      </c>
      <c r="H37" s="5">
        <f>H$43*'[3]Shares PortablePCs+Tablets'!D30</f>
        <v>0</v>
      </c>
      <c r="I37" s="5">
        <f>I$43*'[3]Shares PortablePCs+Tablets'!E30</f>
        <v>0</v>
      </c>
      <c r="J37" s="5">
        <f>J$43*'[3]Shares PortablePCs+Tablets'!F30</f>
        <v>0</v>
      </c>
      <c r="K37" s="5">
        <f>K$43*'[3]Shares PortablePCs+Tablets'!G30</f>
        <v>0</v>
      </c>
      <c r="L37" s="5">
        <f>L$43*'[3]Shares PortablePCs+Tablets'!H30</f>
        <v>0</v>
      </c>
      <c r="M37" s="5">
        <f>M$43*'[3]Shares PortablePCs+Tablets'!I30</f>
        <v>0</v>
      </c>
      <c r="N37" s="5">
        <f>N$43*'[3]Shares PortablePCs+Tablets'!J30</f>
        <v>0</v>
      </c>
      <c r="O37" s="5">
        <f>O$43*'[3]Shares PortablePCs+Tablets'!K30</f>
        <v>0</v>
      </c>
      <c r="P37" s="5">
        <f>P$43*'[3]Shares PortablePCs+Tablets'!L30</f>
        <v>0</v>
      </c>
      <c r="Q37" s="5">
        <f>Q$43*'[3]Shares PortablePCs+Tablets'!M30</f>
        <v>0</v>
      </c>
      <c r="R37" s="5">
        <f>R$43*'[3]Shares PortablePCs+Tablets'!N30</f>
        <v>0</v>
      </c>
      <c r="S37" s="5">
        <f>S$43*'[3]Shares PortablePCs+Tablets'!O30</f>
        <v>0</v>
      </c>
      <c r="T37" s="5">
        <f>T$43*'[3]Shares PortablePCs+Tablets'!P30</f>
        <v>0</v>
      </c>
      <c r="U37" s="5">
        <f>U$43*'[3]Shares PortablePCs+Tablets'!Q30</f>
        <v>0</v>
      </c>
      <c r="V37" s="5">
        <f>V$43*'[3]Shares PortablePCs+Tablets'!R30</f>
        <v>0</v>
      </c>
      <c r="W37" s="5">
        <f>W$43*'[3]Shares PortablePCs+Tablets'!S30</f>
        <v>0</v>
      </c>
      <c r="X37" s="5">
        <f>X$43*'[3]Shares PortablePCs+Tablets'!T30</f>
        <v>0</v>
      </c>
      <c r="Y37" s="5">
        <f>Y$43*'[3]Shares PortablePCs+Tablets'!U30</f>
        <v>0</v>
      </c>
      <c r="Z37" s="5">
        <f>Z$43*'[3]Shares PortablePCs+Tablets'!V30</f>
        <v>0</v>
      </c>
      <c r="AA37" s="5">
        <f>AA$43*'[3]Shares PortablePCs+Tablets'!W30</f>
        <v>0</v>
      </c>
      <c r="AB37" s="5">
        <f>AB$43*'[3]Shares PortablePCs+Tablets'!X30</f>
        <v>0</v>
      </c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</row>
    <row r="38" spans="1:57" x14ac:dyDescent="0.35">
      <c r="A38" t="s">
        <v>14</v>
      </c>
      <c r="C38" s="43" t="s">
        <v>79</v>
      </c>
      <c r="D38" s="4" t="s">
        <v>15</v>
      </c>
      <c r="E38" s="4" t="s">
        <v>58</v>
      </c>
      <c r="F38" s="1" t="s">
        <v>43</v>
      </c>
      <c r="G38" s="5">
        <f>G$43*'[3]Shares PortablePCs+Tablets'!C31</f>
        <v>0</v>
      </c>
      <c r="H38" s="5">
        <f>H$43*'[3]Shares PortablePCs+Tablets'!D31</f>
        <v>0</v>
      </c>
      <c r="I38" s="5">
        <f>I$43*'[3]Shares PortablePCs+Tablets'!E31</f>
        <v>0</v>
      </c>
      <c r="J38" s="5">
        <f>J$43*'[3]Shares PortablePCs+Tablets'!F31</f>
        <v>0</v>
      </c>
      <c r="K38" s="5">
        <f>K$43*'[3]Shares PortablePCs+Tablets'!G31</f>
        <v>0</v>
      </c>
      <c r="L38" s="5">
        <f>L$43*'[3]Shares PortablePCs+Tablets'!H31</f>
        <v>0</v>
      </c>
      <c r="M38" s="5">
        <f>M$43*'[3]Shares PortablePCs+Tablets'!I31</f>
        <v>0</v>
      </c>
      <c r="N38" s="5">
        <f>N$43*'[3]Shares PortablePCs+Tablets'!J31</f>
        <v>0</v>
      </c>
      <c r="O38" s="5">
        <f>O$43*'[3]Shares PortablePCs+Tablets'!K31</f>
        <v>0</v>
      </c>
      <c r="P38" s="5">
        <f>P$43*'[3]Shares PortablePCs+Tablets'!L31</f>
        <v>0</v>
      </c>
      <c r="Q38" s="5">
        <f>Q$43*'[3]Shares PortablePCs+Tablets'!M31</f>
        <v>0</v>
      </c>
      <c r="R38" s="5">
        <f>R$43*'[3]Shares PortablePCs+Tablets'!N31</f>
        <v>0</v>
      </c>
      <c r="S38" s="5">
        <f>S$43*'[3]Shares PortablePCs+Tablets'!O31</f>
        <v>0</v>
      </c>
      <c r="T38" s="5">
        <f>T$43*'[3]Shares PortablePCs+Tablets'!P31</f>
        <v>0</v>
      </c>
      <c r="U38" s="5">
        <f>U$43*'[3]Shares PortablePCs+Tablets'!Q31</f>
        <v>0</v>
      </c>
      <c r="V38" s="5">
        <f>V$43*'[3]Shares PortablePCs+Tablets'!R31</f>
        <v>0</v>
      </c>
      <c r="W38" s="5">
        <f>W$43*'[3]Shares PortablePCs+Tablets'!S31</f>
        <v>0</v>
      </c>
      <c r="X38" s="5">
        <f>X$43*'[3]Shares PortablePCs+Tablets'!T31</f>
        <v>0</v>
      </c>
      <c r="Y38" s="5">
        <f>Y$43*'[3]Shares PortablePCs+Tablets'!U31</f>
        <v>0</v>
      </c>
      <c r="Z38" s="5">
        <f>Z$43*'[3]Shares PortablePCs+Tablets'!V31</f>
        <v>0</v>
      </c>
      <c r="AA38" s="5">
        <f>AA$43*'[3]Shares PortablePCs+Tablets'!W31</f>
        <v>0</v>
      </c>
      <c r="AB38" s="5">
        <f>AB$43*'[3]Shares PortablePCs+Tablets'!X31</f>
        <v>0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</row>
    <row r="39" spans="1:57" x14ac:dyDescent="0.35">
      <c r="A39" t="s">
        <v>14</v>
      </c>
      <c r="C39" s="43" t="s">
        <v>79</v>
      </c>
      <c r="D39" s="4" t="s">
        <v>15</v>
      </c>
      <c r="E39" s="4" t="s">
        <v>58</v>
      </c>
      <c r="F39" s="1" t="s">
        <v>44</v>
      </c>
      <c r="G39" s="5">
        <f>G$43*'[3]Shares PortablePCs+Tablets'!C32</f>
        <v>0</v>
      </c>
      <c r="H39" s="5">
        <f>H$43*'[3]Shares PortablePCs+Tablets'!D32</f>
        <v>0</v>
      </c>
      <c r="I39" s="5">
        <f>I$43*'[3]Shares PortablePCs+Tablets'!E32</f>
        <v>0</v>
      </c>
      <c r="J39" s="5">
        <f>J$43*'[3]Shares PortablePCs+Tablets'!F32</f>
        <v>0</v>
      </c>
      <c r="K39" s="5">
        <f>K$43*'[3]Shares PortablePCs+Tablets'!G32</f>
        <v>0</v>
      </c>
      <c r="L39" s="5">
        <f>L$43*'[3]Shares PortablePCs+Tablets'!H32</f>
        <v>0</v>
      </c>
      <c r="M39" s="5">
        <f>M$43*'[3]Shares PortablePCs+Tablets'!I32</f>
        <v>0</v>
      </c>
      <c r="N39" s="5">
        <f>N$43*'[3]Shares PortablePCs+Tablets'!J32</f>
        <v>0</v>
      </c>
      <c r="O39" s="5">
        <f>O$43*'[3]Shares PortablePCs+Tablets'!K32</f>
        <v>0</v>
      </c>
      <c r="P39" s="5">
        <f>P$43*'[3]Shares PortablePCs+Tablets'!L32</f>
        <v>0</v>
      </c>
      <c r="Q39" s="5">
        <f>Q$43*'[3]Shares PortablePCs+Tablets'!M32</f>
        <v>0</v>
      </c>
      <c r="R39" s="5">
        <f>R$43*'[3]Shares PortablePCs+Tablets'!N32</f>
        <v>0</v>
      </c>
      <c r="S39" s="5">
        <f>S$43*'[3]Shares PortablePCs+Tablets'!O32</f>
        <v>0</v>
      </c>
      <c r="T39" s="5">
        <f>T$43*'[3]Shares PortablePCs+Tablets'!P32</f>
        <v>0</v>
      </c>
      <c r="U39" s="5">
        <f>U$43*'[3]Shares PortablePCs+Tablets'!Q32</f>
        <v>0</v>
      </c>
      <c r="V39" s="5">
        <f>V$43*'[3]Shares PortablePCs+Tablets'!R32</f>
        <v>0</v>
      </c>
      <c r="W39" s="5">
        <f>W$43*'[3]Shares PortablePCs+Tablets'!S32</f>
        <v>0</v>
      </c>
      <c r="X39" s="5">
        <f>X$43*'[3]Shares PortablePCs+Tablets'!T32</f>
        <v>0</v>
      </c>
      <c r="Y39" s="5">
        <f>Y$43*'[3]Shares PortablePCs+Tablets'!U32</f>
        <v>0</v>
      </c>
      <c r="Z39" s="5">
        <f>Z$43*'[3]Shares PortablePCs+Tablets'!V32</f>
        <v>0</v>
      </c>
      <c r="AA39" s="5">
        <f>AA$43*'[3]Shares PortablePCs+Tablets'!W32</f>
        <v>0</v>
      </c>
      <c r="AB39" s="5">
        <f>AB$43*'[3]Shares PortablePCs+Tablets'!X32</f>
        <v>0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</row>
    <row r="40" spans="1:57" x14ac:dyDescent="0.35">
      <c r="A40" t="s">
        <v>14</v>
      </c>
      <c r="C40" s="43" t="s">
        <v>79</v>
      </c>
      <c r="D40" s="4" t="s">
        <v>15</v>
      </c>
      <c r="E40" s="4" t="s">
        <v>58</v>
      </c>
      <c r="F40" s="1" t="s">
        <v>45</v>
      </c>
      <c r="G40" s="5">
        <f>G$43*'[3]Shares PortablePCs+Tablets'!C33</f>
        <v>0</v>
      </c>
      <c r="H40" s="5">
        <f>H$43*'[3]Shares PortablePCs+Tablets'!D33</f>
        <v>0</v>
      </c>
      <c r="I40" s="5">
        <f>I$43*'[3]Shares PortablePCs+Tablets'!E33</f>
        <v>0</v>
      </c>
      <c r="J40" s="5">
        <f>J$43*'[3]Shares PortablePCs+Tablets'!F33</f>
        <v>0</v>
      </c>
      <c r="K40" s="5">
        <f>K$43*'[3]Shares PortablePCs+Tablets'!G33</f>
        <v>0</v>
      </c>
      <c r="L40" s="5">
        <f>L$43*'[3]Shares PortablePCs+Tablets'!H33</f>
        <v>0</v>
      </c>
      <c r="M40" s="5">
        <f>M$43*'[3]Shares PortablePCs+Tablets'!I33</f>
        <v>0</v>
      </c>
      <c r="N40" s="5">
        <f>N$43*'[3]Shares PortablePCs+Tablets'!J33</f>
        <v>0</v>
      </c>
      <c r="O40" s="5">
        <f>O$43*'[3]Shares PortablePCs+Tablets'!K33</f>
        <v>0</v>
      </c>
      <c r="P40" s="5">
        <f>P$43*'[3]Shares PortablePCs+Tablets'!L33</f>
        <v>0</v>
      </c>
      <c r="Q40" s="5">
        <f>Q$43*'[3]Shares PortablePCs+Tablets'!M33</f>
        <v>0</v>
      </c>
      <c r="R40" s="5">
        <f>R$43*'[3]Shares PortablePCs+Tablets'!N33</f>
        <v>0</v>
      </c>
      <c r="S40" s="5">
        <f>S$43*'[3]Shares PortablePCs+Tablets'!O33</f>
        <v>0</v>
      </c>
      <c r="T40" s="5">
        <f>T$43*'[3]Shares PortablePCs+Tablets'!P33</f>
        <v>0</v>
      </c>
      <c r="U40" s="5">
        <f>U$43*'[3]Shares PortablePCs+Tablets'!Q33</f>
        <v>0</v>
      </c>
      <c r="V40" s="5">
        <f>V$43*'[3]Shares PortablePCs+Tablets'!R33</f>
        <v>0</v>
      </c>
      <c r="W40" s="5">
        <f>W$43*'[3]Shares PortablePCs+Tablets'!S33</f>
        <v>0</v>
      </c>
      <c r="X40" s="5">
        <f>X$43*'[3]Shares PortablePCs+Tablets'!T33</f>
        <v>0</v>
      </c>
      <c r="Y40" s="5">
        <f>Y$43*'[3]Shares PortablePCs+Tablets'!U33</f>
        <v>0</v>
      </c>
      <c r="Z40" s="5">
        <f>Z$43*'[3]Shares PortablePCs+Tablets'!V33</f>
        <v>0</v>
      </c>
      <c r="AA40" s="5">
        <f>AA$43*'[3]Shares PortablePCs+Tablets'!W33</f>
        <v>0</v>
      </c>
      <c r="AB40" s="5">
        <f>AB$43*'[3]Shares PortablePCs+Tablets'!X33</f>
        <v>0</v>
      </c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</row>
    <row r="41" spans="1:57" x14ac:dyDescent="0.35">
      <c r="A41" t="s">
        <v>14</v>
      </c>
      <c r="C41" s="43" t="s">
        <v>79</v>
      </c>
      <c r="D41" s="4" t="s">
        <v>15</v>
      </c>
      <c r="E41" s="4" t="s">
        <v>58</v>
      </c>
      <c r="F41" s="1" t="s">
        <v>46</v>
      </c>
      <c r="G41" s="5">
        <f>G$43*'[3]Shares PortablePCs+Tablets'!C34</f>
        <v>0</v>
      </c>
      <c r="H41" s="5">
        <f>H$43*'[3]Shares PortablePCs+Tablets'!D34</f>
        <v>0</v>
      </c>
      <c r="I41" s="5">
        <f>I$43*'[3]Shares PortablePCs+Tablets'!E34</f>
        <v>0</v>
      </c>
      <c r="J41" s="5">
        <f>J$43*'[3]Shares PortablePCs+Tablets'!F34</f>
        <v>0</v>
      </c>
      <c r="K41" s="5">
        <f>K$43*'[3]Shares PortablePCs+Tablets'!G34</f>
        <v>0</v>
      </c>
      <c r="L41" s="5">
        <f>L$43*'[3]Shares PortablePCs+Tablets'!H34</f>
        <v>0</v>
      </c>
      <c r="M41" s="5">
        <f>M$43*'[3]Shares PortablePCs+Tablets'!I34</f>
        <v>0</v>
      </c>
      <c r="N41" s="5">
        <f>N$43*'[3]Shares PortablePCs+Tablets'!J34</f>
        <v>0</v>
      </c>
      <c r="O41" s="5">
        <f>O$43*'[3]Shares PortablePCs+Tablets'!K34</f>
        <v>0</v>
      </c>
      <c r="P41" s="5">
        <f>P$43*'[3]Shares PortablePCs+Tablets'!L34</f>
        <v>0</v>
      </c>
      <c r="Q41" s="5">
        <f>Q$43*'[3]Shares PortablePCs+Tablets'!M34</f>
        <v>0</v>
      </c>
      <c r="R41" s="5">
        <f>R$43*'[3]Shares PortablePCs+Tablets'!N34</f>
        <v>0</v>
      </c>
      <c r="S41" s="5">
        <f>S$43*'[3]Shares PortablePCs+Tablets'!O34</f>
        <v>0</v>
      </c>
      <c r="T41" s="5">
        <f>T$43*'[3]Shares PortablePCs+Tablets'!P34</f>
        <v>0</v>
      </c>
      <c r="U41" s="5">
        <f>U$43*'[3]Shares PortablePCs+Tablets'!Q34</f>
        <v>0</v>
      </c>
      <c r="V41" s="5">
        <f>V$43*'[3]Shares PortablePCs+Tablets'!R34</f>
        <v>0</v>
      </c>
      <c r="W41" s="5">
        <f>W$43*'[3]Shares PortablePCs+Tablets'!S34</f>
        <v>0</v>
      </c>
      <c r="X41" s="5">
        <f>X$43*'[3]Shares PortablePCs+Tablets'!T34</f>
        <v>0</v>
      </c>
      <c r="Y41" s="5">
        <f>Y$43*'[3]Shares PortablePCs+Tablets'!U34</f>
        <v>0</v>
      </c>
      <c r="Z41" s="5">
        <f>Z$43*'[3]Shares PortablePCs+Tablets'!V34</f>
        <v>0</v>
      </c>
      <c r="AA41" s="5">
        <f>AA$43*'[3]Shares PortablePCs+Tablets'!W34</f>
        <v>0</v>
      </c>
      <c r="AB41" s="5">
        <f>AB$43*'[3]Shares PortablePCs+Tablets'!X34</f>
        <v>0</v>
      </c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</row>
    <row r="42" spans="1:57" x14ac:dyDescent="0.35">
      <c r="A42" t="s">
        <v>14</v>
      </c>
      <c r="C42" s="43" t="s">
        <v>79</v>
      </c>
      <c r="D42" s="4" t="s">
        <v>15</v>
      </c>
      <c r="E42" s="4" t="s">
        <v>58</v>
      </c>
      <c r="F42" s="1" t="s">
        <v>47</v>
      </c>
      <c r="G42" s="5">
        <f>G$43*'[3]Shares PortablePCs+Tablets'!C35</f>
        <v>0</v>
      </c>
      <c r="H42" s="5">
        <f>H$43*'[3]Shares PortablePCs+Tablets'!D35</f>
        <v>0</v>
      </c>
      <c r="I42" s="5">
        <f>I$43*'[3]Shares PortablePCs+Tablets'!E35</f>
        <v>0</v>
      </c>
      <c r="J42" s="5">
        <f>J$43*'[3]Shares PortablePCs+Tablets'!F35</f>
        <v>0</v>
      </c>
      <c r="K42" s="5">
        <f>K$43*'[3]Shares PortablePCs+Tablets'!G35</f>
        <v>0</v>
      </c>
      <c r="L42" s="5">
        <f>L$43*'[3]Shares PortablePCs+Tablets'!H35</f>
        <v>0</v>
      </c>
      <c r="M42" s="5">
        <f>M$43*'[3]Shares PortablePCs+Tablets'!I35</f>
        <v>0</v>
      </c>
      <c r="N42" s="5">
        <f>N$43*'[3]Shares PortablePCs+Tablets'!J35</f>
        <v>0</v>
      </c>
      <c r="O42" s="5">
        <f>O$43*'[3]Shares PortablePCs+Tablets'!K35</f>
        <v>0</v>
      </c>
      <c r="P42" s="5">
        <f>P$43*'[3]Shares PortablePCs+Tablets'!L35</f>
        <v>0</v>
      </c>
      <c r="Q42" s="5">
        <f>Q$43*'[3]Shares PortablePCs+Tablets'!M35</f>
        <v>0</v>
      </c>
      <c r="R42" s="5">
        <f>R$43*'[3]Shares PortablePCs+Tablets'!N35</f>
        <v>0</v>
      </c>
      <c r="S42" s="5">
        <f>S$43*'[3]Shares PortablePCs+Tablets'!O35</f>
        <v>0</v>
      </c>
      <c r="T42" s="5">
        <f>T$43*'[3]Shares PortablePCs+Tablets'!P35</f>
        <v>0</v>
      </c>
      <c r="U42" s="5">
        <f>U$43*'[3]Shares PortablePCs+Tablets'!Q35</f>
        <v>0</v>
      </c>
      <c r="V42" s="5">
        <f>V$43*'[3]Shares PortablePCs+Tablets'!R35</f>
        <v>0</v>
      </c>
      <c r="W42" s="5">
        <f>W$43*'[3]Shares PortablePCs+Tablets'!S35</f>
        <v>0</v>
      </c>
      <c r="X42" s="5">
        <f>X$43*'[3]Shares PortablePCs+Tablets'!T35</f>
        <v>0</v>
      </c>
      <c r="Y42" s="5">
        <f>Y$43*'[3]Shares PortablePCs+Tablets'!U35</f>
        <v>0</v>
      </c>
      <c r="Z42" s="5">
        <f>Z$43*'[3]Shares PortablePCs+Tablets'!V35</f>
        <v>0</v>
      </c>
      <c r="AA42" s="5">
        <f>AA$43*'[3]Shares PortablePCs+Tablets'!W35</f>
        <v>0</v>
      </c>
      <c r="AB42" s="5">
        <f>AB$43*'[3]Shares PortablePCs+Tablets'!X35</f>
        <v>0</v>
      </c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</row>
    <row r="43" spans="1:57" x14ac:dyDescent="0.35">
      <c r="A43" s="44" t="s">
        <v>14</v>
      </c>
      <c r="B43" s="44"/>
      <c r="C43" s="44" t="s">
        <v>79</v>
      </c>
      <c r="D43" s="4" t="s">
        <v>15</v>
      </c>
      <c r="E43" s="4" t="s">
        <v>58</v>
      </c>
      <c r="F43" s="45" t="s">
        <v>81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</row>
    <row r="44" spans="1:57" x14ac:dyDescent="0.35">
      <c r="F44" s="1" t="s">
        <v>49</v>
      </c>
      <c r="G44" s="9">
        <f t="shared" ref="G44:Q44" si="0">_xlfn.RRI(1,G43,H43)</f>
        <v>0</v>
      </c>
      <c r="H44" s="9">
        <f t="shared" si="0"/>
        <v>0</v>
      </c>
      <c r="I44" s="9">
        <f t="shared" si="0"/>
        <v>0</v>
      </c>
      <c r="J44" s="9">
        <f t="shared" si="0"/>
        <v>0</v>
      </c>
      <c r="K44" s="9">
        <f t="shared" si="0"/>
        <v>0</v>
      </c>
      <c r="L44" s="9">
        <f t="shared" si="0"/>
        <v>0</v>
      </c>
      <c r="M44" s="9">
        <f t="shared" si="0"/>
        <v>0</v>
      </c>
      <c r="N44" s="9">
        <f t="shared" si="0"/>
        <v>0</v>
      </c>
      <c r="O44" s="9">
        <f t="shared" si="0"/>
        <v>0</v>
      </c>
      <c r="P44" s="9">
        <f t="shared" si="0"/>
        <v>0</v>
      </c>
      <c r="Q44" s="9">
        <f t="shared" si="0"/>
        <v>0</v>
      </c>
      <c r="R44" s="9">
        <f>_xlfn.RRI(1,R43,S43)</f>
        <v>0</v>
      </c>
      <c r="S44" s="9">
        <f t="shared" ref="S44:AB44" si="1">_xlfn.RRI(1,S43,T43)</f>
        <v>0</v>
      </c>
      <c r="T44" s="9">
        <f t="shared" si="1"/>
        <v>0</v>
      </c>
      <c r="U44" s="9">
        <f t="shared" si="1"/>
        <v>0</v>
      </c>
      <c r="V44" s="9">
        <f t="shared" si="1"/>
        <v>0</v>
      </c>
      <c r="W44" s="9">
        <f t="shared" si="1"/>
        <v>0</v>
      </c>
      <c r="X44" s="9">
        <f t="shared" si="1"/>
        <v>0</v>
      </c>
      <c r="Y44" s="9">
        <f t="shared" si="1"/>
        <v>0</v>
      </c>
      <c r="Z44" s="9">
        <f t="shared" si="1"/>
        <v>0</v>
      </c>
      <c r="AA44" s="9">
        <f t="shared" si="1"/>
        <v>0</v>
      </c>
      <c r="AB44" s="9">
        <f t="shared" si="1"/>
        <v>0</v>
      </c>
    </row>
    <row r="45" spans="1:57" x14ac:dyDescent="0.35">
      <c r="F45" s="10" t="s">
        <v>50</v>
      </c>
      <c r="G45" s="11">
        <f>SUM(G12:G42)</f>
        <v>0</v>
      </c>
      <c r="H45" s="11">
        <f t="shared" ref="H45:BE45" si="2">SUM(H12:H42)</f>
        <v>0</v>
      </c>
      <c r="I45" s="11">
        <f t="shared" si="2"/>
        <v>0</v>
      </c>
      <c r="J45" s="11">
        <f t="shared" si="2"/>
        <v>0</v>
      </c>
      <c r="K45" s="11">
        <f t="shared" si="2"/>
        <v>0</v>
      </c>
      <c r="L45" s="11">
        <f t="shared" si="2"/>
        <v>0</v>
      </c>
      <c r="M45" s="11">
        <f t="shared" si="2"/>
        <v>0</v>
      </c>
      <c r="N45" s="11">
        <f t="shared" si="2"/>
        <v>0</v>
      </c>
      <c r="O45" s="11">
        <f t="shared" si="2"/>
        <v>0</v>
      </c>
      <c r="P45" s="11">
        <f t="shared" si="2"/>
        <v>0</v>
      </c>
      <c r="Q45" s="11">
        <f t="shared" si="2"/>
        <v>0</v>
      </c>
      <c r="R45" s="11">
        <f t="shared" si="2"/>
        <v>0</v>
      </c>
      <c r="S45" s="11">
        <f t="shared" si="2"/>
        <v>0</v>
      </c>
      <c r="T45" s="11">
        <f t="shared" si="2"/>
        <v>0</v>
      </c>
      <c r="U45" s="11">
        <f t="shared" si="2"/>
        <v>0</v>
      </c>
      <c r="V45" s="11">
        <f t="shared" si="2"/>
        <v>0</v>
      </c>
      <c r="W45" s="11">
        <f t="shared" si="2"/>
        <v>0</v>
      </c>
      <c r="X45" s="11">
        <f t="shared" si="2"/>
        <v>0</v>
      </c>
      <c r="Y45" s="11">
        <f t="shared" si="2"/>
        <v>0</v>
      </c>
      <c r="Z45" s="11">
        <f t="shared" si="2"/>
        <v>0</v>
      </c>
      <c r="AA45" s="11">
        <f t="shared" si="2"/>
        <v>0</v>
      </c>
      <c r="AB45" s="11">
        <f t="shared" si="2"/>
        <v>0</v>
      </c>
      <c r="AC45" s="11">
        <f t="shared" si="2"/>
        <v>0</v>
      </c>
      <c r="AD45" s="11">
        <f t="shared" si="2"/>
        <v>0</v>
      </c>
      <c r="AE45" s="11">
        <f t="shared" si="2"/>
        <v>0</v>
      </c>
      <c r="AF45" s="11">
        <f t="shared" si="2"/>
        <v>0</v>
      </c>
      <c r="AG45" s="11">
        <f t="shared" si="2"/>
        <v>0</v>
      </c>
      <c r="AH45" s="11">
        <f t="shared" si="2"/>
        <v>0</v>
      </c>
      <c r="AI45" s="11">
        <f t="shared" si="2"/>
        <v>0</v>
      </c>
      <c r="AJ45" s="11">
        <f t="shared" si="2"/>
        <v>0</v>
      </c>
      <c r="AK45" s="11">
        <f t="shared" si="2"/>
        <v>0</v>
      </c>
      <c r="AL45" s="11">
        <f t="shared" si="2"/>
        <v>0</v>
      </c>
      <c r="AM45" s="11">
        <f t="shared" si="2"/>
        <v>0</v>
      </c>
      <c r="AN45" s="11">
        <f t="shared" si="2"/>
        <v>0</v>
      </c>
      <c r="AO45" s="11">
        <f t="shared" si="2"/>
        <v>0</v>
      </c>
      <c r="AP45" s="11">
        <f t="shared" si="2"/>
        <v>0</v>
      </c>
      <c r="AQ45" s="11">
        <f t="shared" si="2"/>
        <v>0</v>
      </c>
      <c r="AR45" s="11">
        <f t="shared" si="2"/>
        <v>0</v>
      </c>
      <c r="AS45" s="11">
        <f t="shared" si="2"/>
        <v>0</v>
      </c>
      <c r="AT45" s="11">
        <f t="shared" si="2"/>
        <v>0</v>
      </c>
      <c r="AU45" s="11">
        <f t="shared" si="2"/>
        <v>0</v>
      </c>
      <c r="AV45" s="11">
        <f t="shared" si="2"/>
        <v>0</v>
      </c>
      <c r="AW45" s="11">
        <f t="shared" si="2"/>
        <v>0</v>
      </c>
      <c r="AX45" s="11">
        <f t="shared" si="2"/>
        <v>0</v>
      </c>
      <c r="AY45" s="11">
        <f t="shared" si="2"/>
        <v>0</v>
      </c>
      <c r="AZ45" s="11">
        <f t="shared" si="2"/>
        <v>0</v>
      </c>
      <c r="BA45" s="11">
        <f t="shared" si="2"/>
        <v>0</v>
      </c>
      <c r="BB45" s="11">
        <f t="shared" si="2"/>
        <v>0</v>
      </c>
      <c r="BC45" s="11">
        <f t="shared" si="2"/>
        <v>0</v>
      </c>
      <c r="BD45" s="11">
        <f t="shared" si="2"/>
        <v>0</v>
      </c>
      <c r="BE45" s="11">
        <f t="shared" si="2"/>
        <v>0</v>
      </c>
    </row>
    <row r="46" spans="1:57" x14ac:dyDescent="0.35">
      <c r="F46" s="12" t="s">
        <v>51</v>
      </c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</row>
    <row r="47" spans="1:57" x14ac:dyDescent="0.35">
      <c r="F47" s="6" t="s">
        <v>52</v>
      </c>
      <c r="G47" s="6"/>
      <c r="H47" s="6"/>
      <c r="I47" s="6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E011C-5429-471B-92A0-8392646F0372}">
  <sheetPr>
    <tabColor theme="4" tint="-0.249977111117893"/>
  </sheetPr>
  <dimension ref="A1:BE47"/>
  <sheetViews>
    <sheetView topLeftCell="A8" zoomScale="48" zoomScaleNormal="48" workbookViewId="0">
      <selection activeCell="G11" sqref="G11:BE11"/>
    </sheetView>
  </sheetViews>
  <sheetFormatPr baseColWidth="10" defaultRowHeight="14.5" x14ac:dyDescent="0.35"/>
  <cols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0"/>
      <c r="I1" s="50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47" t="s">
        <v>5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 t="s">
        <v>6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9" t="s">
        <v>7</v>
      </c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52" t="s">
        <v>82</v>
      </c>
      <c r="H11" s="52" t="s">
        <v>83</v>
      </c>
      <c r="I11" s="52" t="s">
        <v>84</v>
      </c>
      <c r="J11" s="52" t="s">
        <v>85</v>
      </c>
      <c r="K11" s="52" t="s">
        <v>86</v>
      </c>
      <c r="L11" s="52" t="s">
        <v>87</v>
      </c>
      <c r="M11" s="52" t="s">
        <v>88</v>
      </c>
      <c r="N11" s="52" t="s">
        <v>89</v>
      </c>
      <c r="O11" s="52" t="s">
        <v>90</v>
      </c>
      <c r="P11" s="52" t="s">
        <v>91</v>
      </c>
      <c r="Q11" s="52" t="s">
        <v>92</v>
      </c>
      <c r="R11" s="52" t="s">
        <v>93</v>
      </c>
      <c r="S11" s="52" t="s">
        <v>94</v>
      </c>
      <c r="T11" s="52" t="s">
        <v>95</v>
      </c>
      <c r="U11" s="52" t="s">
        <v>96</v>
      </c>
      <c r="V11" s="52" t="s">
        <v>97</v>
      </c>
      <c r="W11" s="52" t="s">
        <v>98</v>
      </c>
      <c r="X11" s="52" t="s">
        <v>99</v>
      </c>
      <c r="Y11" s="52" t="s">
        <v>100</v>
      </c>
      <c r="Z11" s="52" t="s">
        <v>101</v>
      </c>
      <c r="AA11" s="52" t="s">
        <v>102</v>
      </c>
      <c r="AB11" s="52" t="s">
        <v>103</v>
      </c>
      <c r="AC11" s="52" t="s">
        <v>104</v>
      </c>
      <c r="AD11" s="52" t="s">
        <v>105</v>
      </c>
      <c r="AE11" s="52" t="s">
        <v>106</v>
      </c>
      <c r="AF11" s="52" t="s">
        <v>107</v>
      </c>
      <c r="AG11" s="52" t="s">
        <v>108</v>
      </c>
      <c r="AH11" s="52" t="s">
        <v>109</v>
      </c>
      <c r="AI11" s="52" t="s">
        <v>110</v>
      </c>
      <c r="AJ11" s="52" t="s">
        <v>111</v>
      </c>
      <c r="AK11" s="52" t="s">
        <v>112</v>
      </c>
      <c r="AL11" s="52" t="s">
        <v>113</v>
      </c>
      <c r="AM11" s="52" t="s">
        <v>114</v>
      </c>
      <c r="AN11" s="52" t="s">
        <v>115</v>
      </c>
      <c r="AO11" s="52" t="s">
        <v>116</v>
      </c>
      <c r="AP11" s="52" t="s">
        <v>117</v>
      </c>
      <c r="AQ11" s="52" t="s">
        <v>118</v>
      </c>
      <c r="AR11" s="52" t="s">
        <v>119</v>
      </c>
      <c r="AS11" s="52" t="s">
        <v>120</v>
      </c>
      <c r="AT11" s="52" t="s">
        <v>121</v>
      </c>
      <c r="AU11" s="52" t="s">
        <v>122</v>
      </c>
      <c r="AV11" s="52" t="s">
        <v>123</v>
      </c>
      <c r="AW11" s="52" t="s">
        <v>124</v>
      </c>
      <c r="AX11" s="52" t="s">
        <v>125</v>
      </c>
      <c r="AY11" s="52" t="s">
        <v>126</v>
      </c>
      <c r="AZ11" s="52" t="s">
        <v>127</v>
      </c>
      <c r="BA11" s="52" t="s">
        <v>128</v>
      </c>
      <c r="BB11" s="52" t="s">
        <v>129</v>
      </c>
      <c r="BC11" s="52" t="s">
        <v>130</v>
      </c>
      <c r="BD11" s="52" t="s">
        <v>131</v>
      </c>
      <c r="BE11" s="52" t="s">
        <v>132</v>
      </c>
    </row>
    <row r="12" spans="1:57" x14ac:dyDescent="0.35">
      <c r="A12" t="s">
        <v>14</v>
      </c>
      <c r="C12" s="43" t="s">
        <v>79</v>
      </c>
      <c r="D12" s="4" t="s">
        <v>15</v>
      </c>
      <c r="E12" s="15" t="s">
        <v>57</v>
      </c>
      <c r="F12" s="1" t="s">
        <v>17</v>
      </c>
      <c r="G12" s="5">
        <f>G$43*'[3]Shares PortablePCs+Tablets'!C5</f>
        <v>0</v>
      </c>
      <c r="H12" s="5">
        <f>H$43*'[3]Shares PortablePCs+Tablets'!D5</f>
        <v>0</v>
      </c>
      <c r="I12" s="5">
        <f>I$43*'[3]Shares PortablePCs+Tablets'!E5</f>
        <v>0</v>
      </c>
      <c r="J12" s="5">
        <f>J$43*'[3]Shares PortablePCs+Tablets'!F5</f>
        <v>0</v>
      </c>
      <c r="K12" s="5">
        <f>K$43*'[3]Shares PortablePCs+Tablets'!G5</f>
        <v>0</v>
      </c>
      <c r="L12" s="5">
        <f>L$43*'[3]Shares PortablePCs+Tablets'!H5</f>
        <v>0</v>
      </c>
      <c r="M12" s="5">
        <f>M$43*'[3]Shares PortablePCs+Tablets'!I5</f>
        <v>0</v>
      </c>
      <c r="N12" s="5">
        <f>N$43*'[3]Shares PortablePCs+Tablets'!J5</f>
        <v>0</v>
      </c>
      <c r="O12" s="5">
        <f>O$43*'[3]Shares PortablePCs+Tablets'!K5</f>
        <v>0</v>
      </c>
      <c r="P12" s="5">
        <f>P$43*'[3]Shares PortablePCs+Tablets'!L5</f>
        <v>0</v>
      </c>
      <c r="Q12" s="5">
        <f>Q$43*'[3]Shares PortablePCs+Tablets'!M5</f>
        <v>0</v>
      </c>
      <c r="R12" s="5">
        <f>R$43*'[3]Shares PortablePCs+Tablets'!N5</f>
        <v>0</v>
      </c>
      <c r="S12" s="5">
        <f>S$43*'[3]Shares PortablePCs+Tablets'!O5</f>
        <v>0</v>
      </c>
      <c r="T12" s="5">
        <f>T$43*'[3]Shares PortablePCs+Tablets'!P5</f>
        <v>0</v>
      </c>
      <c r="U12" s="5">
        <f>U$43*'[3]Shares PortablePCs+Tablets'!Q5</f>
        <v>0</v>
      </c>
      <c r="V12" s="5">
        <f>V$43*'[3]Shares PortablePCs+Tablets'!R5</f>
        <v>0</v>
      </c>
      <c r="W12" s="5">
        <f>W$43*'[3]Shares PortablePCs+Tablets'!S5</f>
        <v>0</v>
      </c>
      <c r="X12" s="5">
        <f>X$43*'[3]Shares PortablePCs+Tablets'!T5</f>
        <v>0</v>
      </c>
      <c r="Y12" s="5">
        <f>Y$43*'[3]Shares PortablePCs+Tablets'!U5</f>
        <v>0</v>
      </c>
      <c r="Z12" s="5">
        <f>Z$43*'[3]Shares PortablePCs+Tablets'!V5</f>
        <v>0</v>
      </c>
      <c r="AA12" s="5">
        <f>AA$43*'[3]Shares PortablePCs+Tablets'!W5</f>
        <v>0</v>
      </c>
      <c r="AB12" s="5">
        <f>AB$43*'[3]Shares PortablePCs+Tablets'!X5</f>
        <v>0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</row>
    <row r="13" spans="1:57" x14ac:dyDescent="0.35">
      <c r="A13" t="s">
        <v>14</v>
      </c>
      <c r="C13" s="43" t="s">
        <v>79</v>
      </c>
      <c r="D13" s="4" t="s">
        <v>15</v>
      </c>
      <c r="E13" s="15" t="s">
        <v>57</v>
      </c>
      <c r="F13" s="1" t="s">
        <v>18</v>
      </c>
      <c r="G13" s="5">
        <f>G$43*'[3]Shares PortablePCs+Tablets'!C6</f>
        <v>0</v>
      </c>
      <c r="H13" s="5">
        <f>H$43*'[3]Shares PortablePCs+Tablets'!D6</f>
        <v>0</v>
      </c>
      <c r="I13" s="5">
        <f>I$43*'[3]Shares PortablePCs+Tablets'!E6</f>
        <v>0</v>
      </c>
      <c r="J13" s="5">
        <f>J$43*'[3]Shares PortablePCs+Tablets'!F6</f>
        <v>0</v>
      </c>
      <c r="K13" s="5">
        <f>K$43*'[3]Shares PortablePCs+Tablets'!G6</f>
        <v>0</v>
      </c>
      <c r="L13" s="5">
        <f>L$43*'[3]Shares PortablePCs+Tablets'!H6</f>
        <v>0</v>
      </c>
      <c r="M13" s="5">
        <f>M$43*'[3]Shares PortablePCs+Tablets'!I6</f>
        <v>0</v>
      </c>
      <c r="N13" s="5">
        <f>N$43*'[3]Shares PortablePCs+Tablets'!J6</f>
        <v>0</v>
      </c>
      <c r="O13" s="5">
        <f>O$43*'[3]Shares PortablePCs+Tablets'!K6</f>
        <v>0</v>
      </c>
      <c r="P13" s="5">
        <f>P$43*'[3]Shares PortablePCs+Tablets'!L6</f>
        <v>0</v>
      </c>
      <c r="Q13" s="5">
        <f>Q$43*'[3]Shares PortablePCs+Tablets'!M6</f>
        <v>0</v>
      </c>
      <c r="R13" s="5">
        <f>R$43*'[3]Shares PortablePCs+Tablets'!N6</f>
        <v>0</v>
      </c>
      <c r="S13" s="5">
        <f>S$43*'[3]Shares PortablePCs+Tablets'!O6</f>
        <v>0</v>
      </c>
      <c r="T13" s="5">
        <f>T$43*'[3]Shares PortablePCs+Tablets'!P6</f>
        <v>0</v>
      </c>
      <c r="U13" s="5">
        <f>U$43*'[3]Shares PortablePCs+Tablets'!Q6</f>
        <v>0</v>
      </c>
      <c r="V13" s="5">
        <f>V$43*'[3]Shares PortablePCs+Tablets'!R6</f>
        <v>0</v>
      </c>
      <c r="W13" s="5">
        <f>W$43*'[3]Shares PortablePCs+Tablets'!S6</f>
        <v>0</v>
      </c>
      <c r="X13" s="5">
        <f>X$43*'[3]Shares PortablePCs+Tablets'!T6</f>
        <v>0</v>
      </c>
      <c r="Y13" s="5">
        <f>Y$43*'[3]Shares PortablePCs+Tablets'!U6</f>
        <v>0</v>
      </c>
      <c r="Z13" s="5">
        <f>Z$43*'[3]Shares PortablePCs+Tablets'!V6</f>
        <v>0</v>
      </c>
      <c r="AA13" s="5">
        <f>AA$43*'[3]Shares PortablePCs+Tablets'!W6</f>
        <v>0</v>
      </c>
      <c r="AB13" s="5">
        <f>AB$43*'[3]Shares PortablePCs+Tablets'!X6</f>
        <v>0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 spans="1:57" x14ac:dyDescent="0.35">
      <c r="A14" t="s">
        <v>14</v>
      </c>
      <c r="C14" s="43" t="s">
        <v>79</v>
      </c>
      <c r="D14" s="4" t="s">
        <v>15</v>
      </c>
      <c r="E14" s="15" t="s">
        <v>57</v>
      </c>
      <c r="F14" s="1" t="s">
        <v>19</v>
      </c>
      <c r="G14" s="5">
        <f>G$43*'[3]Shares PortablePCs+Tablets'!C7</f>
        <v>0</v>
      </c>
      <c r="H14" s="5">
        <f>H$43*'[3]Shares PortablePCs+Tablets'!D7</f>
        <v>0</v>
      </c>
      <c r="I14" s="5">
        <f>I$43*'[3]Shares PortablePCs+Tablets'!E7</f>
        <v>0</v>
      </c>
      <c r="J14" s="5">
        <f>J$43*'[3]Shares PortablePCs+Tablets'!F7</f>
        <v>0</v>
      </c>
      <c r="K14" s="5">
        <f>K$43*'[3]Shares PortablePCs+Tablets'!G7</f>
        <v>0</v>
      </c>
      <c r="L14" s="5">
        <f>L$43*'[3]Shares PortablePCs+Tablets'!H7</f>
        <v>0</v>
      </c>
      <c r="M14" s="5">
        <f>M$43*'[3]Shares PortablePCs+Tablets'!I7</f>
        <v>0</v>
      </c>
      <c r="N14" s="5">
        <f>N$43*'[3]Shares PortablePCs+Tablets'!J7</f>
        <v>0</v>
      </c>
      <c r="O14" s="5">
        <f>O$43*'[3]Shares PortablePCs+Tablets'!K7</f>
        <v>0</v>
      </c>
      <c r="P14" s="5">
        <f>P$43*'[3]Shares PortablePCs+Tablets'!L7</f>
        <v>0</v>
      </c>
      <c r="Q14" s="5">
        <f>Q$43*'[3]Shares PortablePCs+Tablets'!M7</f>
        <v>0</v>
      </c>
      <c r="R14" s="5">
        <f>R$43*'[3]Shares PortablePCs+Tablets'!N7</f>
        <v>0</v>
      </c>
      <c r="S14" s="5">
        <f>S$43*'[3]Shares PortablePCs+Tablets'!O7</f>
        <v>0</v>
      </c>
      <c r="T14" s="5">
        <f>T$43*'[3]Shares PortablePCs+Tablets'!P7</f>
        <v>0</v>
      </c>
      <c r="U14" s="5">
        <f>U$43*'[3]Shares PortablePCs+Tablets'!Q7</f>
        <v>0</v>
      </c>
      <c r="V14" s="5">
        <f>V$43*'[3]Shares PortablePCs+Tablets'!R7</f>
        <v>0</v>
      </c>
      <c r="W14" s="5">
        <f>W$43*'[3]Shares PortablePCs+Tablets'!S7</f>
        <v>0</v>
      </c>
      <c r="X14" s="5">
        <f>X$43*'[3]Shares PortablePCs+Tablets'!T7</f>
        <v>0</v>
      </c>
      <c r="Y14" s="5">
        <f>Y$43*'[3]Shares PortablePCs+Tablets'!U7</f>
        <v>0</v>
      </c>
      <c r="Z14" s="5">
        <f>Z$43*'[3]Shares PortablePCs+Tablets'!V7</f>
        <v>0</v>
      </c>
      <c r="AA14" s="5">
        <f>AA$43*'[3]Shares PortablePCs+Tablets'!W7</f>
        <v>0</v>
      </c>
      <c r="AB14" s="5">
        <f>AB$43*'[3]Shares PortablePCs+Tablets'!X7</f>
        <v>0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</row>
    <row r="15" spans="1:57" x14ac:dyDescent="0.35">
      <c r="A15" t="s">
        <v>14</v>
      </c>
      <c r="C15" s="43" t="s">
        <v>79</v>
      </c>
      <c r="D15" s="4" t="s">
        <v>15</v>
      </c>
      <c r="E15" s="15" t="s">
        <v>57</v>
      </c>
      <c r="F15" s="1" t="s">
        <v>20</v>
      </c>
      <c r="G15" s="5">
        <f>G$43*'[3]Shares PortablePCs+Tablets'!C8</f>
        <v>0</v>
      </c>
      <c r="H15" s="5">
        <f>H$43*'[3]Shares PortablePCs+Tablets'!D8</f>
        <v>0</v>
      </c>
      <c r="I15" s="5">
        <f>I$43*'[3]Shares PortablePCs+Tablets'!E8</f>
        <v>0</v>
      </c>
      <c r="J15" s="5">
        <f>J$43*'[3]Shares PortablePCs+Tablets'!F8</f>
        <v>0</v>
      </c>
      <c r="K15" s="5">
        <f>K$43*'[3]Shares PortablePCs+Tablets'!G8</f>
        <v>0</v>
      </c>
      <c r="L15" s="5">
        <f>L$43*'[3]Shares PortablePCs+Tablets'!H8</f>
        <v>0</v>
      </c>
      <c r="M15" s="5">
        <f>M$43*'[3]Shares PortablePCs+Tablets'!I8</f>
        <v>0</v>
      </c>
      <c r="N15" s="5">
        <f>N$43*'[3]Shares PortablePCs+Tablets'!J8</f>
        <v>0</v>
      </c>
      <c r="O15" s="5">
        <f>O$43*'[3]Shares PortablePCs+Tablets'!K8</f>
        <v>0</v>
      </c>
      <c r="P15" s="5">
        <f>P$43*'[3]Shares PortablePCs+Tablets'!L8</f>
        <v>0</v>
      </c>
      <c r="Q15" s="5">
        <f>Q$43*'[3]Shares PortablePCs+Tablets'!M8</f>
        <v>0</v>
      </c>
      <c r="R15" s="5">
        <f>R$43*'[3]Shares PortablePCs+Tablets'!N8</f>
        <v>0</v>
      </c>
      <c r="S15" s="5">
        <f>S$43*'[3]Shares PortablePCs+Tablets'!O8</f>
        <v>0</v>
      </c>
      <c r="T15" s="5">
        <f>T$43*'[3]Shares PortablePCs+Tablets'!P8</f>
        <v>0</v>
      </c>
      <c r="U15" s="5">
        <f>U$43*'[3]Shares PortablePCs+Tablets'!Q8</f>
        <v>0</v>
      </c>
      <c r="V15" s="5">
        <f>V$43*'[3]Shares PortablePCs+Tablets'!R8</f>
        <v>0</v>
      </c>
      <c r="W15" s="5">
        <f>W$43*'[3]Shares PortablePCs+Tablets'!S8</f>
        <v>0</v>
      </c>
      <c r="X15" s="5">
        <f>X$43*'[3]Shares PortablePCs+Tablets'!T8</f>
        <v>0</v>
      </c>
      <c r="Y15" s="5">
        <f>Y$43*'[3]Shares PortablePCs+Tablets'!U8</f>
        <v>0</v>
      </c>
      <c r="Z15" s="5">
        <f>Z$43*'[3]Shares PortablePCs+Tablets'!V8</f>
        <v>0</v>
      </c>
      <c r="AA15" s="5">
        <f>AA$43*'[3]Shares PortablePCs+Tablets'!W8</f>
        <v>0</v>
      </c>
      <c r="AB15" s="5">
        <f>AB$43*'[3]Shares PortablePCs+Tablets'!X8</f>
        <v>0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</row>
    <row r="16" spans="1:57" x14ac:dyDescent="0.35">
      <c r="A16" t="s">
        <v>14</v>
      </c>
      <c r="C16" s="43" t="s">
        <v>79</v>
      </c>
      <c r="D16" s="4" t="s">
        <v>15</v>
      </c>
      <c r="E16" s="15" t="s">
        <v>57</v>
      </c>
      <c r="F16" s="1" t="s">
        <v>21</v>
      </c>
      <c r="G16" s="5">
        <f>G$43*'[3]Shares PortablePCs+Tablets'!C9</f>
        <v>0</v>
      </c>
      <c r="H16" s="5">
        <f>H$43*'[3]Shares PortablePCs+Tablets'!D9</f>
        <v>0</v>
      </c>
      <c r="I16" s="5">
        <f>I$43*'[3]Shares PortablePCs+Tablets'!E9</f>
        <v>0</v>
      </c>
      <c r="J16" s="5">
        <f>J$43*'[3]Shares PortablePCs+Tablets'!F9</f>
        <v>0</v>
      </c>
      <c r="K16" s="5">
        <f>K$43*'[3]Shares PortablePCs+Tablets'!G9</f>
        <v>0</v>
      </c>
      <c r="L16" s="5">
        <f>L$43*'[3]Shares PortablePCs+Tablets'!H9</f>
        <v>0</v>
      </c>
      <c r="M16" s="5">
        <f>M$43*'[3]Shares PortablePCs+Tablets'!I9</f>
        <v>0</v>
      </c>
      <c r="N16" s="5">
        <f>N$43*'[3]Shares PortablePCs+Tablets'!J9</f>
        <v>0</v>
      </c>
      <c r="O16" s="5">
        <f>O$43*'[3]Shares PortablePCs+Tablets'!K9</f>
        <v>0</v>
      </c>
      <c r="P16" s="5">
        <f>P$43*'[3]Shares PortablePCs+Tablets'!L9</f>
        <v>0</v>
      </c>
      <c r="Q16" s="5">
        <f>Q$43*'[3]Shares PortablePCs+Tablets'!M9</f>
        <v>0</v>
      </c>
      <c r="R16" s="5">
        <f>R$43*'[3]Shares PortablePCs+Tablets'!N9</f>
        <v>0</v>
      </c>
      <c r="S16" s="5">
        <f>S$43*'[3]Shares PortablePCs+Tablets'!O9</f>
        <v>0</v>
      </c>
      <c r="T16" s="5">
        <f>T$43*'[3]Shares PortablePCs+Tablets'!P9</f>
        <v>0</v>
      </c>
      <c r="U16" s="5">
        <f>U$43*'[3]Shares PortablePCs+Tablets'!Q9</f>
        <v>0</v>
      </c>
      <c r="V16" s="5">
        <f>V$43*'[3]Shares PortablePCs+Tablets'!R9</f>
        <v>0</v>
      </c>
      <c r="W16" s="5">
        <f>W$43*'[3]Shares PortablePCs+Tablets'!S9</f>
        <v>0</v>
      </c>
      <c r="X16" s="5">
        <f>X$43*'[3]Shares PortablePCs+Tablets'!T9</f>
        <v>0</v>
      </c>
      <c r="Y16" s="5">
        <f>Y$43*'[3]Shares PortablePCs+Tablets'!U9</f>
        <v>0</v>
      </c>
      <c r="Z16" s="5">
        <f>Z$43*'[3]Shares PortablePCs+Tablets'!V9</f>
        <v>0</v>
      </c>
      <c r="AA16" s="5">
        <f>AA$43*'[3]Shares PortablePCs+Tablets'!W9</f>
        <v>0</v>
      </c>
      <c r="AB16" s="5">
        <f>AB$43*'[3]Shares PortablePCs+Tablets'!X9</f>
        <v>0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</row>
    <row r="17" spans="1:57" x14ac:dyDescent="0.35">
      <c r="A17" t="s">
        <v>14</v>
      </c>
      <c r="C17" s="43" t="s">
        <v>79</v>
      </c>
      <c r="D17" s="4" t="s">
        <v>15</v>
      </c>
      <c r="E17" s="15" t="s">
        <v>57</v>
      </c>
      <c r="F17" s="1" t="s">
        <v>22</v>
      </c>
      <c r="G17" s="5">
        <f>G$43*'[3]Shares PortablePCs+Tablets'!C10</f>
        <v>0</v>
      </c>
      <c r="H17" s="5">
        <f>H$43*'[3]Shares PortablePCs+Tablets'!D10</f>
        <v>0</v>
      </c>
      <c r="I17" s="5">
        <f>I$43*'[3]Shares PortablePCs+Tablets'!E10</f>
        <v>0</v>
      </c>
      <c r="J17" s="5">
        <f>J$43*'[3]Shares PortablePCs+Tablets'!F10</f>
        <v>0</v>
      </c>
      <c r="K17" s="5">
        <f>K$43*'[3]Shares PortablePCs+Tablets'!G10</f>
        <v>0</v>
      </c>
      <c r="L17" s="5">
        <f>L$43*'[3]Shares PortablePCs+Tablets'!H10</f>
        <v>0</v>
      </c>
      <c r="M17" s="5">
        <f>M$43*'[3]Shares PortablePCs+Tablets'!I10</f>
        <v>0</v>
      </c>
      <c r="N17" s="5">
        <f>N$43*'[3]Shares PortablePCs+Tablets'!J10</f>
        <v>0</v>
      </c>
      <c r="O17" s="5">
        <f>O$43*'[3]Shares PortablePCs+Tablets'!K10</f>
        <v>0</v>
      </c>
      <c r="P17" s="5">
        <f>P$43*'[3]Shares PortablePCs+Tablets'!L10</f>
        <v>0</v>
      </c>
      <c r="Q17" s="5">
        <f>Q$43*'[3]Shares PortablePCs+Tablets'!M10</f>
        <v>0</v>
      </c>
      <c r="R17" s="5">
        <f>R$43*'[3]Shares PortablePCs+Tablets'!N10</f>
        <v>0</v>
      </c>
      <c r="S17" s="5">
        <f>S$43*'[3]Shares PortablePCs+Tablets'!O10</f>
        <v>0</v>
      </c>
      <c r="T17" s="5">
        <f>T$43*'[3]Shares PortablePCs+Tablets'!P10</f>
        <v>0</v>
      </c>
      <c r="U17" s="5">
        <f>U$43*'[3]Shares PortablePCs+Tablets'!Q10</f>
        <v>0</v>
      </c>
      <c r="V17" s="5">
        <f>V$43*'[3]Shares PortablePCs+Tablets'!R10</f>
        <v>0</v>
      </c>
      <c r="W17" s="5">
        <f>W$43*'[3]Shares PortablePCs+Tablets'!S10</f>
        <v>0</v>
      </c>
      <c r="X17" s="5">
        <f>X$43*'[3]Shares PortablePCs+Tablets'!T10</f>
        <v>0</v>
      </c>
      <c r="Y17" s="5">
        <f>Y$43*'[3]Shares PortablePCs+Tablets'!U10</f>
        <v>0</v>
      </c>
      <c r="Z17" s="5">
        <f>Z$43*'[3]Shares PortablePCs+Tablets'!V10</f>
        <v>0</v>
      </c>
      <c r="AA17" s="5">
        <f>AA$43*'[3]Shares PortablePCs+Tablets'!W10</f>
        <v>0</v>
      </c>
      <c r="AB17" s="5">
        <f>AB$43*'[3]Shares PortablePCs+Tablets'!X10</f>
        <v>0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</row>
    <row r="18" spans="1:57" x14ac:dyDescent="0.35">
      <c r="A18" t="s">
        <v>14</v>
      </c>
      <c r="C18" s="43" t="s">
        <v>79</v>
      </c>
      <c r="D18" s="4" t="s">
        <v>15</v>
      </c>
      <c r="E18" s="15" t="s">
        <v>57</v>
      </c>
      <c r="F18" s="1" t="s">
        <v>23</v>
      </c>
      <c r="G18" s="5">
        <f>G$43*'[3]Shares PortablePCs+Tablets'!C11</f>
        <v>0</v>
      </c>
      <c r="H18" s="5">
        <f>H$43*'[3]Shares PortablePCs+Tablets'!D11</f>
        <v>0</v>
      </c>
      <c r="I18" s="5">
        <f>I$43*'[3]Shares PortablePCs+Tablets'!E11</f>
        <v>0</v>
      </c>
      <c r="J18" s="5">
        <f>J$43*'[3]Shares PortablePCs+Tablets'!F11</f>
        <v>0</v>
      </c>
      <c r="K18" s="5">
        <f>K$43*'[3]Shares PortablePCs+Tablets'!G11</f>
        <v>0</v>
      </c>
      <c r="L18" s="5">
        <f>L$43*'[3]Shares PortablePCs+Tablets'!H11</f>
        <v>0</v>
      </c>
      <c r="M18" s="5">
        <f>M$43*'[3]Shares PortablePCs+Tablets'!I11</f>
        <v>0</v>
      </c>
      <c r="N18" s="5">
        <f>N$43*'[3]Shares PortablePCs+Tablets'!J11</f>
        <v>0</v>
      </c>
      <c r="O18" s="5">
        <f>O$43*'[3]Shares PortablePCs+Tablets'!K11</f>
        <v>0</v>
      </c>
      <c r="P18" s="5">
        <f>P$43*'[3]Shares PortablePCs+Tablets'!L11</f>
        <v>0</v>
      </c>
      <c r="Q18" s="5">
        <f>Q$43*'[3]Shares PortablePCs+Tablets'!M11</f>
        <v>0</v>
      </c>
      <c r="R18" s="5">
        <f>R$43*'[3]Shares PortablePCs+Tablets'!N11</f>
        <v>0</v>
      </c>
      <c r="S18" s="5">
        <f>S$43*'[3]Shares PortablePCs+Tablets'!O11</f>
        <v>0</v>
      </c>
      <c r="T18" s="5">
        <f>T$43*'[3]Shares PortablePCs+Tablets'!P11</f>
        <v>0</v>
      </c>
      <c r="U18" s="5">
        <f>U$43*'[3]Shares PortablePCs+Tablets'!Q11</f>
        <v>0</v>
      </c>
      <c r="V18" s="5">
        <f>V$43*'[3]Shares PortablePCs+Tablets'!R11</f>
        <v>0</v>
      </c>
      <c r="W18" s="5">
        <f>W$43*'[3]Shares PortablePCs+Tablets'!S11</f>
        <v>0</v>
      </c>
      <c r="X18" s="5">
        <f>X$43*'[3]Shares PortablePCs+Tablets'!T11</f>
        <v>0</v>
      </c>
      <c r="Y18" s="5">
        <f>Y$43*'[3]Shares PortablePCs+Tablets'!U11</f>
        <v>0</v>
      </c>
      <c r="Z18" s="5">
        <f>Z$43*'[3]Shares PortablePCs+Tablets'!V11</f>
        <v>0</v>
      </c>
      <c r="AA18" s="5">
        <f>AA$43*'[3]Shares PortablePCs+Tablets'!W11</f>
        <v>0</v>
      </c>
      <c r="AB18" s="5">
        <f>AB$43*'[3]Shares PortablePCs+Tablets'!X11</f>
        <v>0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</row>
    <row r="19" spans="1:57" x14ac:dyDescent="0.35">
      <c r="A19" t="s">
        <v>14</v>
      </c>
      <c r="C19" s="43" t="s">
        <v>79</v>
      </c>
      <c r="D19" s="4" t="s">
        <v>15</v>
      </c>
      <c r="E19" s="15" t="s">
        <v>57</v>
      </c>
      <c r="F19" s="1" t="s">
        <v>24</v>
      </c>
      <c r="G19" s="5">
        <f>G$43*'[3]Shares PortablePCs+Tablets'!C12</f>
        <v>0</v>
      </c>
      <c r="H19" s="5">
        <f>H$43*'[3]Shares PortablePCs+Tablets'!D12</f>
        <v>0</v>
      </c>
      <c r="I19" s="5">
        <f>I$43*'[3]Shares PortablePCs+Tablets'!E12</f>
        <v>0</v>
      </c>
      <c r="J19" s="5">
        <f>J$43*'[3]Shares PortablePCs+Tablets'!F12</f>
        <v>0</v>
      </c>
      <c r="K19" s="5">
        <f>K$43*'[3]Shares PortablePCs+Tablets'!G12</f>
        <v>0</v>
      </c>
      <c r="L19" s="5">
        <f>L$43*'[3]Shares PortablePCs+Tablets'!H12</f>
        <v>0</v>
      </c>
      <c r="M19" s="5">
        <f>M$43*'[3]Shares PortablePCs+Tablets'!I12</f>
        <v>0</v>
      </c>
      <c r="N19" s="5">
        <f>N$43*'[3]Shares PortablePCs+Tablets'!J12</f>
        <v>0</v>
      </c>
      <c r="O19" s="5">
        <f>O$43*'[3]Shares PortablePCs+Tablets'!K12</f>
        <v>0</v>
      </c>
      <c r="P19" s="5">
        <f>P$43*'[3]Shares PortablePCs+Tablets'!L12</f>
        <v>0</v>
      </c>
      <c r="Q19" s="5">
        <f>Q$43*'[3]Shares PortablePCs+Tablets'!M12</f>
        <v>0</v>
      </c>
      <c r="R19" s="5">
        <f>R$43*'[3]Shares PortablePCs+Tablets'!N12</f>
        <v>0</v>
      </c>
      <c r="S19" s="5">
        <f>S$43*'[3]Shares PortablePCs+Tablets'!O12</f>
        <v>0</v>
      </c>
      <c r="T19" s="5">
        <f>T$43*'[3]Shares PortablePCs+Tablets'!P12</f>
        <v>0</v>
      </c>
      <c r="U19" s="5">
        <f>U$43*'[3]Shares PortablePCs+Tablets'!Q12</f>
        <v>0</v>
      </c>
      <c r="V19" s="5">
        <f>V$43*'[3]Shares PortablePCs+Tablets'!R12</f>
        <v>0</v>
      </c>
      <c r="W19" s="5">
        <f>W$43*'[3]Shares PortablePCs+Tablets'!S12</f>
        <v>0</v>
      </c>
      <c r="X19" s="5">
        <f>X$43*'[3]Shares PortablePCs+Tablets'!T12</f>
        <v>0</v>
      </c>
      <c r="Y19" s="5">
        <f>Y$43*'[3]Shares PortablePCs+Tablets'!U12</f>
        <v>0</v>
      </c>
      <c r="Z19" s="5">
        <f>Z$43*'[3]Shares PortablePCs+Tablets'!V12</f>
        <v>0</v>
      </c>
      <c r="AA19" s="5">
        <f>AA$43*'[3]Shares PortablePCs+Tablets'!W12</f>
        <v>0</v>
      </c>
      <c r="AB19" s="5">
        <f>AB$43*'[3]Shares PortablePCs+Tablets'!X12</f>
        <v>0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</row>
    <row r="20" spans="1:57" x14ac:dyDescent="0.35">
      <c r="A20" t="s">
        <v>14</v>
      </c>
      <c r="C20" s="43" t="s">
        <v>79</v>
      </c>
      <c r="D20" s="4" t="s">
        <v>15</v>
      </c>
      <c r="E20" s="15" t="s">
        <v>57</v>
      </c>
      <c r="F20" s="1" t="s">
        <v>25</v>
      </c>
      <c r="G20" s="5">
        <f>G$43*'[3]Shares PortablePCs+Tablets'!C13</f>
        <v>0</v>
      </c>
      <c r="H20" s="5">
        <f>H$43*'[3]Shares PortablePCs+Tablets'!D13</f>
        <v>0</v>
      </c>
      <c r="I20" s="5">
        <f>I$43*'[3]Shares PortablePCs+Tablets'!E13</f>
        <v>0</v>
      </c>
      <c r="J20" s="5">
        <f>J$43*'[3]Shares PortablePCs+Tablets'!F13</f>
        <v>0</v>
      </c>
      <c r="K20" s="5">
        <f>K$43*'[3]Shares PortablePCs+Tablets'!G13</f>
        <v>0</v>
      </c>
      <c r="L20" s="5">
        <f>L$43*'[3]Shares PortablePCs+Tablets'!H13</f>
        <v>0</v>
      </c>
      <c r="M20" s="5">
        <f>M$43*'[3]Shares PortablePCs+Tablets'!I13</f>
        <v>0</v>
      </c>
      <c r="N20" s="5">
        <f>N$43*'[3]Shares PortablePCs+Tablets'!J13</f>
        <v>0</v>
      </c>
      <c r="O20" s="5">
        <f>O$43*'[3]Shares PortablePCs+Tablets'!K13</f>
        <v>0</v>
      </c>
      <c r="P20" s="5">
        <f>P$43*'[3]Shares PortablePCs+Tablets'!L13</f>
        <v>0</v>
      </c>
      <c r="Q20" s="5">
        <f>Q$43*'[3]Shares PortablePCs+Tablets'!M13</f>
        <v>0</v>
      </c>
      <c r="R20" s="5">
        <f>R$43*'[3]Shares PortablePCs+Tablets'!N13</f>
        <v>0</v>
      </c>
      <c r="S20" s="5">
        <f>S$43*'[3]Shares PortablePCs+Tablets'!O13</f>
        <v>0</v>
      </c>
      <c r="T20" s="5">
        <f>T$43*'[3]Shares PortablePCs+Tablets'!P13</f>
        <v>0</v>
      </c>
      <c r="U20" s="5">
        <f>U$43*'[3]Shares PortablePCs+Tablets'!Q13</f>
        <v>0</v>
      </c>
      <c r="V20" s="5">
        <f>V$43*'[3]Shares PortablePCs+Tablets'!R13</f>
        <v>0</v>
      </c>
      <c r="W20" s="5">
        <f>W$43*'[3]Shares PortablePCs+Tablets'!S13</f>
        <v>0</v>
      </c>
      <c r="X20" s="5">
        <f>X$43*'[3]Shares PortablePCs+Tablets'!T13</f>
        <v>0</v>
      </c>
      <c r="Y20" s="5">
        <f>Y$43*'[3]Shares PortablePCs+Tablets'!U13</f>
        <v>0</v>
      </c>
      <c r="Z20" s="5">
        <f>Z$43*'[3]Shares PortablePCs+Tablets'!V13</f>
        <v>0</v>
      </c>
      <c r="AA20" s="5">
        <f>AA$43*'[3]Shares PortablePCs+Tablets'!W13</f>
        <v>0</v>
      </c>
      <c r="AB20" s="5">
        <f>AB$43*'[3]Shares PortablePCs+Tablets'!X13</f>
        <v>0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</row>
    <row r="21" spans="1:57" x14ac:dyDescent="0.35">
      <c r="A21" t="s">
        <v>14</v>
      </c>
      <c r="C21" s="43" t="s">
        <v>79</v>
      </c>
      <c r="D21" s="4" t="s">
        <v>15</v>
      </c>
      <c r="E21" s="15" t="s">
        <v>57</v>
      </c>
      <c r="F21" s="1" t="s">
        <v>26</v>
      </c>
      <c r="G21" s="5">
        <f>G$43*'[3]Shares PortablePCs+Tablets'!C14</f>
        <v>0</v>
      </c>
      <c r="H21" s="5">
        <f>H$43*'[3]Shares PortablePCs+Tablets'!D14</f>
        <v>0</v>
      </c>
      <c r="I21" s="5">
        <f>I$43*'[3]Shares PortablePCs+Tablets'!E14</f>
        <v>0</v>
      </c>
      <c r="J21" s="5">
        <f>J$43*'[3]Shares PortablePCs+Tablets'!F14</f>
        <v>0</v>
      </c>
      <c r="K21" s="5">
        <f>K$43*'[3]Shares PortablePCs+Tablets'!G14</f>
        <v>0</v>
      </c>
      <c r="L21" s="5">
        <f>L$43*'[3]Shares PortablePCs+Tablets'!H14</f>
        <v>0</v>
      </c>
      <c r="M21" s="5">
        <f>M$43*'[3]Shares PortablePCs+Tablets'!I14</f>
        <v>0</v>
      </c>
      <c r="N21" s="5">
        <f>N$43*'[3]Shares PortablePCs+Tablets'!J14</f>
        <v>0</v>
      </c>
      <c r="O21" s="5">
        <f>O$43*'[3]Shares PortablePCs+Tablets'!K14</f>
        <v>0</v>
      </c>
      <c r="P21" s="5">
        <f>P$43*'[3]Shares PortablePCs+Tablets'!L14</f>
        <v>0</v>
      </c>
      <c r="Q21" s="5">
        <f>Q$43*'[3]Shares PortablePCs+Tablets'!M14</f>
        <v>0</v>
      </c>
      <c r="R21" s="5">
        <f>R$43*'[3]Shares PortablePCs+Tablets'!N14</f>
        <v>0</v>
      </c>
      <c r="S21" s="5">
        <f>S$43*'[3]Shares PortablePCs+Tablets'!O14</f>
        <v>0</v>
      </c>
      <c r="T21" s="5">
        <f>T$43*'[3]Shares PortablePCs+Tablets'!P14</f>
        <v>0</v>
      </c>
      <c r="U21" s="5">
        <f>U$43*'[3]Shares PortablePCs+Tablets'!Q14</f>
        <v>0</v>
      </c>
      <c r="V21" s="5">
        <f>V$43*'[3]Shares PortablePCs+Tablets'!R14</f>
        <v>0</v>
      </c>
      <c r="W21" s="5">
        <f>W$43*'[3]Shares PortablePCs+Tablets'!S14</f>
        <v>0</v>
      </c>
      <c r="X21" s="5">
        <f>X$43*'[3]Shares PortablePCs+Tablets'!T14</f>
        <v>0</v>
      </c>
      <c r="Y21" s="5">
        <f>Y$43*'[3]Shares PortablePCs+Tablets'!U14</f>
        <v>0</v>
      </c>
      <c r="Z21" s="5">
        <f>Z$43*'[3]Shares PortablePCs+Tablets'!V14</f>
        <v>0</v>
      </c>
      <c r="AA21" s="5">
        <f>AA$43*'[3]Shares PortablePCs+Tablets'!W14</f>
        <v>0</v>
      </c>
      <c r="AB21" s="5">
        <f>AB$43*'[3]Shares PortablePCs+Tablets'!X14</f>
        <v>0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</row>
    <row r="22" spans="1:57" x14ac:dyDescent="0.35">
      <c r="A22" t="s">
        <v>14</v>
      </c>
      <c r="C22" s="43" t="s">
        <v>79</v>
      </c>
      <c r="D22" s="4" t="s">
        <v>15</v>
      </c>
      <c r="E22" s="15" t="s">
        <v>57</v>
      </c>
      <c r="F22" s="1" t="s">
        <v>27</v>
      </c>
      <c r="G22" s="5">
        <f>G$43*'[3]Shares PortablePCs+Tablets'!C15</f>
        <v>0</v>
      </c>
      <c r="H22" s="5">
        <f>H$43*'[3]Shares PortablePCs+Tablets'!D15</f>
        <v>0</v>
      </c>
      <c r="I22" s="5">
        <f>I$43*'[3]Shares PortablePCs+Tablets'!E15</f>
        <v>0</v>
      </c>
      <c r="J22" s="5">
        <f>J$43*'[3]Shares PortablePCs+Tablets'!F15</f>
        <v>0</v>
      </c>
      <c r="K22" s="5">
        <f>K$43*'[3]Shares PortablePCs+Tablets'!G15</f>
        <v>0</v>
      </c>
      <c r="L22" s="5">
        <f>L$43*'[3]Shares PortablePCs+Tablets'!H15</f>
        <v>0</v>
      </c>
      <c r="M22" s="5">
        <f>M$43*'[3]Shares PortablePCs+Tablets'!I15</f>
        <v>0</v>
      </c>
      <c r="N22" s="5">
        <f>N$43*'[3]Shares PortablePCs+Tablets'!J15</f>
        <v>0</v>
      </c>
      <c r="O22" s="5">
        <f>O$43*'[3]Shares PortablePCs+Tablets'!K15</f>
        <v>0</v>
      </c>
      <c r="P22" s="5">
        <f>P$43*'[3]Shares PortablePCs+Tablets'!L15</f>
        <v>0</v>
      </c>
      <c r="Q22" s="5">
        <f>Q$43*'[3]Shares PortablePCs+Tablets'!M15</f>
        <v>0</v>
      </c>
      <c r="R22" s="5">
        <f>R$43*'[3]Shares PortablePCs+Tablets'!N15</f>
        <v>0</v>
      </c>
      <c r="S22" s="5">
        <f>S$43*'[3]Shares PortablePCs+Tablets'!O15</f>
        <v>0</v>
      </c>
      <c r="T22" s="5">
        <f>T$43*'[3]Shares PortablePCs+Tablets'!P15</f>
        <v>0</v>
      </c>
      <c r="U22" s="5">
        <f>U$43*'[3]Shares PortablePCs+Tablets'!Q15</f>
        <v>0</v>
      </c>
      <c r="V22" s="5">
        <f>V$43*'[3]Shares PortablePCs+Tablets'!R15</f>
        <v>0</v>
      </c>
      <c r="W22" s="5">
        <f>W$43*'[3]Shares PortablePCs+Tablets'!S15</f>
        <v>0</v>
      </c>
      <c r="X22" s="5">
        <f>X$43*'[3]Shares PortablePCs+Tablets'!T15</f>
        <v>0</v>
      </c>
      <c r="Y22" s="5">
        <f>Y$43*'[3]Shares PortablePCs+Tablets'!U15</f>
        <v>0</v>
      </c>
      <c r="Z22" s="5">
        <f>Z$43*'[3]Shares PortablePCs+Tablets'!V15</f>
        <v>0</v>
      </c>
      <c r="AA22" s="5">
        <f>AA$43*'[3]Shares PortablePCs+Tablets'!W15</f>
        <v>0</v>
      </c>
      <c r="AB22" s="5">
        <f>AB$43*'[3]Shares PortablePCs+Tablets'!X15</f>
        <v>0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spans="1:57" x14ac:dyDescent="0.35">
      <c r="A23" t="s">
        <v>14</v>
      </c>
      <c r="C23" s="43" t="s">
        <v>79</v>
      </c>
      <c r="D23" s="4" t="s">
        <v>15</v>
      </c>
      <c r="E23" s="15" t="s">
        <v>57</v>
      </c>
      <c r="F23" s="1" t="s">
        <v>28</v>
      </c>
      <c r="G23" s="5">
        <f>G$43*'[3]Shares PortablePCs+Tablets'!C16</f>
        <v>0</v>
      </c>
      <c r="H23" s="5">
        <f>H$43*'[3]Shares PortablePCs+Tablets'!D16</f>
        <v>0</v>
      </c>
      <c r="I23" s="5">
        <f>I$43*'[3]Shares PortablePCs+Tablets'!E16</f>
        <v>0</v>
      </c>
      <c r="J23" s="5">
        <f>J$43*'[3]Shares PortablePCs+Tablets'!F16</f>
        <v>0</v>
      </c>
      <c r="K23" s="5">
        <f>K$43*'[3]Shares PortablePCs+Tablets'!G16</f>
        <v>0</v>
      </c>
      <c r="L23" s="5">
        <f>L$43*'[3]Shares PortablePCs+Tablets'!H16</f>
        <v>0</v>
      </c>
      <c r="M23" s="5">
        <f>M$43*'[3]Shares PortablePCs+Tablets'!I16</f>
        <v>0</v>
      </c>
      <c r="N23" s="5">
        <f>N$43*'[3]Shares PortablePCs+Tablets'!J16</f>
        <v>0</v>
      </c>
      <c r="O23" s="5">
        <f>O$43*'[3]Shares PortablePCs+Tablets'!K16</f>
        <v>0</v>
      </c>
      <c r="P23" s="5">
        <f>P$43*'[3]Shares PortablePCs+Tablets'!L16</f>
        <v>0</v>
      </c>
      <c r="Q23" s="5">
        <f>Q$43*'[3]Shares PortablePCs+Tablets'!M16</f>
        <v>0</v>
      </c>
      <c r="R23" s="5">
        <f>R$43*'[3]Shares PortablePCs+Tablets'!N16</f>
        <v>0</v>
      </c>
      <c r="S23" s="5">
        <f>S$43*'[3]Shares PortablePCs+Tablets'!O16</f>
        <v>0</v>
      </c>
      <c r="T23" s="5">
        <f>T$43*'[3]Shares PortablePCs+Tablets'!P16</f>
        <v>0</v>
      </c>
      <c r="U23" s="5">
        <f>U$43*'[3]Shares PortablePCs+Tablets'!Q16</f>
        <v>0</v>
      </c>
      <c r="V23" s="5">
        <f>V$43*'[3]Shares PortablePCs+Tablets'!R16</f>
        <v>0</v>
      </c>
      <c r="W23" s="5">
        <f>W$43*'[3]Shares PortablePCs+Tablets'!S16</f>
        <v>0</v>
      </c>
      <c r="X23" s="5">
        <f>X$43*'[3]Shares PortablePCs+Tablets'!T16</f>
        <v>0</v>
      </c>
      <c r="Y23" s="5">
        <f>Y$43*'[3]Shares PortablePCs+Tablets'!U16</f>
        <v>0</v>
      </c>
      <c r="Z23" s="5">
        <f>Z$43*'[3]Shares PortablePCs+Tablets'!V16</f>
        <v>0</v>
      </c>
      <c r="AA23" s="5">
        <f>AA$43*'[3]Shares PortablePCs+Tablets'!W16</f>
        <v>0</v>
      </c>
      <c r="AB23" s="5">
        <f>AB$43*'[3]Shares PortablePCs+Tablets'!X16</f>
        <v>0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</row>
    <row r="24" spans="1:57" x14ac:dyDescent="0.35">
      <c r="A24" t="s">
        <v>14</v>
      </c>
      <c r="C24" s="43" t="s">
        <v>79</v>
      </c>
      <c r="D24" s="4" t="s">
        <v>15</v>
      </c>
      <c r="E24" s="15" t="s">
        <v>57</v>
      </c>
      <c r="F24" s="1" t="s">
        <v>29</v>
      </c>
      <c r="G24" s="5">
        <f>G$43*'[3]Shares PortablePCs+Tablets'!C17</f>
        <v>0</v>
      </c>
      <c r="H24" s="5">
        <f>H$43*'[3]Shares PortablePCs+Tablets'!D17</f>
        <v>0</v>
      </c>
      <c r="I24" s="5">
        <f>I$43*'[3]Shares PortablePCs+Tablets'!E17</f>
        <v>0</v>
      </c>
      <c r="J24" s="5">
        <f>J$43*'[3]Shares PortablePCs+Tablets'!F17</f>
        <v>0</v>
      </c>
      <c r="K24" s="5">
        <f>K$43*'[3]Shares PortablePCs+Tablets'!G17</f>
        <v>0</v>
      </c>
      <c r="L24" s="5">
        <f>L$43*'[3]Shares PortablePCs+Tablets'!H17</f>
        <v>0</v>
      </c>
      <c r="M24" s="5">
        <f>M$43*'[3]Shares PortablePCs+Tablets'!I17</f>
        <v>0</v>
      </c>
      <c r="N24" s="5">
        <f>N$43*'[3]Shares PortablePCs+Tablets'!J17</f>
        <v>0</v>
      </c>
      <c r="O24" s="5">
        <f>O$43*'[3]Shares PortablePCs+Tablets'!K17</f>
        <v>0</v>
      </c>
      <c r="P24" s="5">
        <f>P$43*'[3]Shares PortablePCs+Tablets'!L17</f>
        <v>0</v>
      </c>
      <c r="Q24" s="5">
        <f>Q$43*'[3]Shares PortablePCs+Tablets'!M17</f>
        <v>0</v>
      </c>
      <c r="R24" s="5">
        <f>R$43*'[3]Shares PortablePCs+Tablets'!N17</f>
        <v>0</v>
      </c>
      <c r="S24" s="5">
        <f>S$43*'[3]Shares PortablePCs+Tablets'!O17</f>
        <v>0</v>
      </c>
      <c r="T24" s="5">
        <f>T$43*'[3]Shares PortablePCs+Tablets'!P17</f>
        <v>0</v>
      </c>
      <c r="U24" s="5">
        <f>U$43*'[3]Shares PortablePCs+Tablets'!Q17</f>
        <v>0</v>
      </c>
      <c r="V24" s="5">
        <f>V$43*'[3]Shares PortablePCs+Tablets'!R17</f>
        <v>0</v>
      </c>
      <c r="W24" s="5">
        <f>W$43*'[3]Shares PortablePCs+Tablets'!S17</f>
        <v>0</v>
      </c>
      <c r="X24" s="5">
        <f>X$43*'[3]Shares PortablePCs+Tablets'!T17</f>
        <v>0</v>
      </c>
      <c r="Y24" s="5">
        <f>Y$43*'[3]Shares PortablePCs+Tablets'!U17</f>
        <v>0</v>
      </c>
      <c r="Z24" s="5">
        <f>Z$43*'[3]Shares PortablePCs+Tablets'!V17</f>
        <v>0</v>
      </c>
      <c r="AA24" s="5">
        <f>AA$43*'[3]Shares PortablePCs+Tablets'!W17</f>
        <v>0</v>
      </c>
      <c r="AB24" s="5">
        <f>AB$43*'[3]Shares PortablePCs+Tablets'!X17</f>
        <v>0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</row>
    <row r="25" spans="1:57" x14ac:dyDescent="0.35">
      <c r="A25" t="s">
        <v>14</v>
      </c>
      <c r="C25" s="43" t="s">
        <v>79</v>
      </c>
      <c r="D25" s="4" t="s">
        <v>15</v>
      </c>
      <c r="E25" s="15" t="s">
        <v>57</v>
      </c>
      <c r="F25" s="1" t="s">
        <v>30</v>
      </c>
      <c r="G25" s="5">
        <f>G$43*'[3]Shares PortablePCs+Tablets'!C18</f>
        <v>0</v>
      </c>
      <c r="H25" s="5">
        <f>H$43*'[3]Shares PortablePCs+Tablets'!D18</f>
        <v>0</v>
      </c>
      <c r="I25" s="5">
        <f>I$43*'[3]Shares PortablePCs+Tablets'!E18</f>
        <v>0</v>
      </c>
      <c r="J25" s="5">
        <f>J$43*'[3]Shares PortablePCs+Tablets'!F18</f>
        <v>0</v>
      </c>
      <c r="K25" s="5">
        <f>K$43*'[3]Shares PortablePCs+Tablets'!G18</f>
        <v>0</v>
      </c>
      <c r="L25" s="5">
        <f>L$43*'[3]Shares PortablePCs+Tablets'!H18</f>
        <v>0</v>
      </c>
      <c r="M25" s="5">
        <f>M$43*'[3]Shares PortablePCs+Tablets'!I18</f>
        <v>0</v>
      </c>
      <c r="N25" s="5">
        <f>N$43*'[3]Shares PortablePCs+Tablets'!J18</f>
        <v>0</v>
      </c>
      <c r="O25" s="5">
        <f>O$43*'[3]Shares PortablePCs+Tablets'!K18</f>
        <v>0</v>
      </c>
      <c r="P25" s="5">
        <f>P$43*'[3]Shares PortablePCs+Tablets'!L18</f>
        <v>0</v>
      </c>
      <c r="Q25" s="5">
        <f>Q$43*'[3]Shares PortablePCs+Tablets'!M18</f>
        <v>0</v>
      </c>
      <c r="R25" s="5">
        <f>R$43*'[3]Shares PortablePCs+Tablets'!N18</f>
        <v>0</v>
      </c>
      <c r="S25" s="5">
        <f>S$43*'[3]Shares PortablePCs+Tablets'!O18</f>
        <v>0</v>
      </c>
      <c r="T25" s="5">
        <f>T$43*'[3]Shares PortablePCs+Tablets'!P18</f>
        <v>0</v>
      </c>
      <c r="U25" s="5">
        <f>U$43*'[3]Shares PortablePCs+Tablets'!Q18</f>
        <v>0</v>
      </c>
      <c r="V25" s="5">
        <f>V$43*'[3]Shares PortablePCs+Tablets'!R18</f>
        <v>0</v>
      </c>
      <c r="W25" s="5">
        <f>W$43*'[3]Shares PortablePCs+Tablets'!S18</f>
        <v>0</v>
      </c>
      <c r="X25" s="5">
        <f>X$43*'[3]Shares PortablePCs+Tablets'!T18</f>
        <v>0</v>
      </c>
      <c r="Y25" s="5">
        <f>Y$43*'[3]Shares PortablePCs+Tablets'!U18</f>
        <v>0</v>
      </c>
      <c r="Z25" s="5">
        <f>Z$43*'[3]Shares PortablePCs+Tablets'!V18</f>
        <v>0</v>
      </c>
      <c r="AA25" s="5">
        <f>AA$43*'[3]Shares PortablePCs+Tablets'!W18</f>
        <v>0</v>
      </c>
      <c r="AB25" s="5">
        <f>AB$43*'[3]Shares PortablePCs+Tablets'!X18</f>
        <v>0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</row>
    <row r="26" spans="1:57" x14ac:dyDescent="0.35">
      <c r="A26" t="s">
        <v>14</v>
      </c>
      <c r="C26" s="43" t="s">
        <v>79</v>
      </c>
      <c r="D26" s="4" t="s">
        <v>15</v>
      </c>
      <c r="E26" s="15" t="s">
        <v>57</v>
      </c>
      <c r="F26" s="1" t="s">
        <v>31</v>
      </c>
      <c r="G26" s="5">
        <f>G$43*'[3]Shares PortablePCs+Tablets'!C19</f>
        <v>0</v>
      </c>
      <c r="H26" s="5">
        <f>H$43*'[3]Shares PortablePCs+Tablets'!D19</f>
        <v>0</v>
      </c>
      <c r="I26" s="5">
        <f>I$43*'[3]Shares PortablePCs+Tablets'!E19</f>
        <v>0</v>
      </c>
      <c r="J26" s="5">
        <f>J$43*'[3]Shares PortablePCs+Tablets'!F19</f>
        <v>0</v>
      </c>
      <c r="K26" s="5">
        <f>K$43*'[3]Shares PortablePCs+Tablets'!G19</f>
        <v>0</v>
      </c>
      <c r="L26" s="5">
        <f>L$43*'[3]Shares PortablePCs+Tablets'!H19</f>
        <v>0</v>
      </c>
      <c r="M26" s="5">
        <f>M$43*'[3]Shares PortablePCs+Tablets'!I19</f>
        <v>0</v>
      </c>
      <c r="N26" s="5">
        <f>N$43*'[3]Shares PortablePCs+Tablets'!J19</f>
        <v>0</v>
      </c>
      <c r="O26" s="5">
        <f>O$43*'[3]Shares PortablePCs+Tablets'!K19</f>
        <v>0</v>
      </c>
      <c r="P26" s="5">
        <f>P$43*'[3]Shares PortablePCs+Tablets'!L19</f>
        <v>0</v>
      </c>
      <c r="Q26" s="5">
        <f>Q$43*'[3]Shares PortablePCs+Tablets'!M19</f>
        <v>0</v>
      </c>
      <c r="R26" s="5">
        <f>R$43*'[3]Shares PortablePCs+Tablets'!N19</f>
        <v>0</v>
      </c>
      <c r="S26" s="5">
        <f>S$43*'[3]Shares PortablePCs+Tablets'!O19</f>
        <v>0</v>
      </c>
      <c r="T26" s="5">
        <f>T$43*'[3]Shares PortablePCs+Tablets'!P19</f>
        <v>0</v>
      </c>
      <c r="U26" s="5">
        <f>U$43*'[3]Shares PortablePCs+Tablets'!Q19</f>
        <v>0</v>
      </c>
      <c r="V26" s="5">
        <f>V$43*'[3]Shares PortablePCs+Tablets'!R19</f>
        <v>0</v>
      </c>
      <c r="W26" s="5">
        <f>W$43*'[3]Shares PortablePCs+Tablets'!S19</f>
        <v>0</v>
      </c>
      <c r="X26" s="5">
        <f>X$43*'[3]Shares PortablePCs+Tablets'!T19</f>
        <v>0</v>
      </c>
      <c r="Y26" s="5">
        <f>Y$43*'[3]Shares PortablePCs+Tablets'!U19</f>
        <v>0</v>
      </c>
      <c r="Z26" s="5">
        <f>Z$43*'[3]Shares PortablePCs+Tablets'!V19</f>
        <v>0</v>
      </c>
      <c r="AA26" s="5">
        <f>AA$43*'[3]Shares PortablePCs+Tablets'!W19</f>
        <v>0</v>
      </c>
      <c r="AB26" s="5">
        <f>AB$43*'[3]Shares PortablePCs+Tablets'!X19</f>
        <v>0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</row>
    <row r="27" spans="1:57" x14ac:dyDescent="0.35">
      <c r="A27" t="s">
        <v>14</v>
      </c>
      <c r="C27" s="43" t="s">
        <v>79</v>
      </c>
      <c r="D27" s="4" t="s">
        <v>15</v>
      </c>
      <c r="E27" s="15" t="s">
        <v>57</v>
      </c>
      <c r="F27" s="1" t="s">
        <v>32</v>
      </c>
      <c r="G27" s="5">
        <f>G$43*'[3]Shares PortablePCs+Tablets'!C20</f>
        <v>0</v>
      </c>
      <c r="H27" s="5">
        <f>H$43*'[3]Shares PortablePCs+Tablets'!D20</f>
        <v>0</v>
      </c>
      <c r="I27" s="5">
        <f>I$43*'[3]Shares PortablePCs+Tablets'!E20</f>
        <v>0</v>
      </c>
      <c r="J27" s="5">
        <f>J$43*'[3]Shares PortablePCs+Tablets'!F20</f>
        <v>0</v>
      </c>
      <c r="K27" s="5">
        <f>K$43*'[3]Shares PortablePCs+Tablets'!G20</f>
        <v>0</v>
      </c>
      <c r="L27" s="5">
        <f>L$43*'[3]Shares PortablePCs+Tablets'!H20</f>
        <v>0</v>
      </c>
      <c r="M27" s="5">
        <f>M$43*'[3]Shares PortablePCs+Tablets'!I20</f>
        <v>0</v>
      </c>
      <c r="N27" s="5">
        <f>N$43*'[3]Shares PortablePCs+Tablets'!J20</f>
        <v>0</v>
      </c>
      <c r="O27" s="5">
        <f>O$43*'[3]Shares PortablePCs+Tablets'!K20</f>
        <v>0</v>
      </c>
      <c r="P27" s="5">
        <f>P$43*'[3]Shares PortablePCs+Tablets'!L20</f>
        <v>0</v>
      </c>
      <c r="Q27" s="5">
        <f>Q$43*'[3]Shares PortablePCs+Tablets'!M20</f>
        <v>0</v>
      </c>
      <c r="R27" s="5">
        <f>R$43*'[3]Shares PortablePCs+Tablets'!N20</f>
        <v>0</v>
      </c>
      <c r="S27" s="5">
        <f>S$43*'[3]Shares PortablePCs+Tablets'!O20</f>
        <v>0</v>
      </c>
      <c r="T27" s="5">
        <f>T$43*'[3]Shares PortablePCs+Tablets'!P20</f>
        <v>0</v>
      </c>
      <c r="U27" s="5">
        <f>U$43*'[3]Shares PortablePCs+Tablets'!Q20</f>
        <v>0</v>
      </c>
      <c r="V27" s="5">
        <f>V$43*'[3]Shares PortablePCs+Tablets'!R20</f>
        <v>0</v>
      </c>
      <c r="W27" s="5">
        <f>W$43*'[3]Shares PortablePCs+Tablets'!S20</f>
        <v>0</v>
      </c>
      <c r="X27" s="5">
        <f>X$43*'[3]Shares PortablePCs+Tablets'!T20</f>
        <v>0</v>
      </c>
      <c r="Y27" s="5">
        <f>Y$43*'[3]Shares PortablePCs+Tablets'!U20</f>
        <v>0</v>
      </c>
      <c r="Z27" s="5">
        <f>Z$43*'[3]Shares PortablePCs+Tablets'!V20</f>
        <v>0</v>
      </c>
      <c r="AA27" s="5">
        <f>AA$43*'[3]Shares PortablePCs+Tablets'!W20</f>
        <v>0</v>
      </c>
      <c r="AB27" s="5">
        <f>AB$43*'[3]Shares PortablePCs+Tablets'!X20</f>
        <v>0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</row>
    <row r="28" spans="1:57" x14ac:dyDescent="0.35">
      <c r="A28" t="s">
        <v>14</v>
      </c>
      <c r="C28" s="43" t="s">
        <v>79</v>
      </c>
      <c r="D28" s="4" t="s">
        <v>15</v>
      </c>
      <c r="E28" s="15" t="s">
        <v>57</v>
      </c>
      <c r="F28" s="1" t="s">
        <v>33</v>
      </c>
      <c r="G28" s="5">
        <f>G$43*'[3]Shares PortablePCs+Tablets'!C21</f>
        <v>0</v>
      </c>
      <c r="H28" s="5">
        <f>H$43*'[3]Shares PortablePCs+Tablets'!D21</f>
        <v>0</v>
      </c>
      <c r="I28" s="5">
        <f>I$43*'[3]Shares PortablePCs+Tablets'!E21</f>
        <v>0</v>
      </c>
      <c r="J28" s="5">
        <f>J$43*'[3]Shares PortablePCs+Tablets'!F21</f>
        <v>0</v>
      </c>
      <c r="K28" s="5">
        <f>K$43*'[3]Shares PortablePCs+Tablets'!G21</f>
        <v>0</v>
      </c>
      <c r="L28" s="5">
        <f>L$43*'[3]Shares PortablePCs+Tablets'!H21</f>
        <v>0</v>
      </c>
      <c r="M28" s="5">
        <f>M$43*'[3]Shares PortablePCs+Tablets'!I21</f>
        <v>0</v>
      </c>
      <c r="N28" s="5">
        <f>N$43*'[3]Shares PortablePCs+Tablets'!J21</f>
        <v>0</v>
      </c>
      <c r="O28" s="5">
        <f>O$43*'[3]Shares PortablePCs+Tablets'!K21</f>
        <v>0</v>
      </c>
      <c r="P28" s="5">
        <f>P$43*'[3]Shares PortablePCs+Tablets'!L21</f>
        <v>0</v>
      </c>
      <c r="Q28" s="5">
        <f>Q$43*'[3]Shares PortablePCs+Tablets'!M21</f>
        <v>0</v>
      </c>
      <c r="R28" s="5">
        <f>R$43*'[3]Shares PortablePCs+Tablets'!N21</f>
        <v>0</v>
      </c>
      <c r="S28" s="5">
        <f>S$43*'[3]Shares PortablePCs+Tablets'!O21</f>
        <v>0</v>
      </c>
      <c r="T28" s="5">
        <f>T$43*'[3]Shares PortablePCs+Tablets'!P21</f>
        <v>0</v>
      </c>
      <c r="U28" s="5">
        <f>U$43*'[3]Shares PortablePCs+Tablets'!Q21</f>
        <v>0</v>
      </c>
      <c r="V28" s="5">
        <f>V$43*'[3]Shares PortablePCs+Tablets'!R21</f>
        <v>0</v>
      </c>
      <c r="W28" s="5">
        <f>W$43*'[3]Shares PortablePCs+Tablets'!S21</f>
        <v>0</v>
      </c>
      <c r="X28" s="5">
        <f>X$43*'[3]Shares PortablePCs+Tablets'!T21</f>
        <v>0</v>
      </c>
      <c r="Y28" s="5">
        <f>Y$43*'[3]Shares PortablePCs+Tablets'!U21</f>
        <v>0</v>
      </c>
      <c r="Z28" s="5">
        <f>Z$43*'[3]Shares PortablePCs+Tablets'!V21</f>
        <v>0</v>
      </c>
      <c r="AA28" s="5">
        <f>AA$43*'[3]Shares PortablePCs+Tablets'!W21</f>
        <v>0</v>
      </c>
      <c r="AB28" s="5">
        <f>AB$43*'[3]Shares PortablePCs+Tablets'!X21</f>
        <v>0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</row>
    <row r="29" spans="1:57" x14ac:dyDescent="0.35">
      <c r="A29" t="s">
        <v>14</v>
      </c>
      <c r="C29" s="43" t="s">
        <v>79</v>
      </c>
      <c r="D29" s="4" t="s">
        <v>15</v>
      </c>
      <c r="E29" s="15" t="s">
        <v>57</v>
      </c>
      <c r="F29" s="1" t="s">
        <v>34</v>
      </c>
      <c r="G29" s="5">
        <f>G$43*'[3]Shares PortablePCs+Tablets'!C22</f>
        <v>0</v>
      </c>
      <c r="H29" s="5">
        <f>H$43*'[3]Shares PortablePCs+Tablets'!D22</f>
        <v>0</v>
      </c>
      <c r="I29" s="5">
        <f>I$43*'[3]Shares PortablePCs+Tablets'!E22</f>
        <v>0</v>
      </c>
      <c r="J29" s="5">
        <f>J$43*'[3]Shares PortablePCs+Tablets'!F22</f>
        <v>0</v>
      </c>
      <c r="K29" s="5">
        <f>K$43*'[3]Shares PortablePCs+Tablets'!G22</f>
        <v>0</v>
      </c>
      <c r="L29" s="5">
        <f>L$43*'[3]Shares PortablePCs+Tablets'!H22</f>
        <v>0</v>
      </c>
      <c r="M29" s="5">
        <f>M$43*'[3]Shares PortablePCs+Tablets'!I22</f>
        <v>0</v>
      </c>
      <c r="N29" s="5">
        <f>N$43*'[3]Shares PortablePCs+Tablets'!J22</f>
        <v>0</v>
      </c>
      <c r="O29" s="5">
        <f>O$43*'[3]Shares PortablePCs+Tablets'!K22</f>
        <v>0</v>
      </c>
      <c r="P29" s="5">
        <f>P$43*'[3]Shares PortablePCs+Tablets'!L22</f>
        <v>0</v>
      </c>
      <c r="Q29" s="5">
        <f>Q$43*'[3]Shares PortablePCs+Tablets'!M22</f>
        <v>0</v>
      </c>
      <c r="R29" s="5">
        <f>R$43*'[3]Shares PortablePCs+Tablets'!N22</f>
        <v>0</v>
      </c>
      <c r="S29" s="5">
        <f>S$43*'[3]Shares PortablePCs+Tablets'!O22</f>
        <v>0</v>
      </c>
      <c r="T29" s="5">
        <f>T$43*'[3]Shares PortablePCs+Tablets'!P22</f>
        <v>0</v>
      </c>
      <c r="U29" s="5">
        <f>U$43*'[3]Shares PortablePCs+Tablets'!Q22</f>
        <v>0</v>
      </c>
      <c r="V29" s="5">
        <f>V$43*'[3]Shares PortablePCs+Tablets'!R22</f>
        <v>0</v>
      </c>
      <c r="W29" s="5">
        <f>W$43*'[3]Shares PortablePCs+Tablets'!S22</f>
        <v>0</v>
      </c>
      <c r="X29" s="5">
        <f>X$43*'[3]Shares PortablePCs+Tablets'!T22</f>
        <v>0</v>
      </c>
      <c r="Y29" s="5">
        <f>Y$43*'[3]Shares PortablePCs+Tablets'!U22</f>
        <v>0</v>
      </c>
      <c r="Z29" s="5">
        <f>Z$43*'[3]Shares PortablePCs+Tablets'!V22</f>
        <v>0</v>
      </c>
      <c r="AA29" s="5">
        <f>AA$43*'[3]Shares PortablePCs+Tablets'!W22</f>
        <v>0</v>
      </c>
      <c r="AB29" s="5">
        <f>AB$43*'[3]Shares PortablePCs+Tablets'!X22</f>
        <v>0</v>
      </c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0" spans="1:57" x14ac:dyDescent="0.35">
      <c r="A30" t="s">
        <v>14</v>
      </c>
      <c r="C30" s="43" t="s">
        <v>79</v>
      </c>
      <c r="D30" s="4" t="s">
        <v>15</v>
      </c>
      <c r="E30" s="15" t="s">
        <v>57</v>
      </c>
      <c r="F30" s="1" t="s">
        <v>35</v>
      </c>
      <c r="G30" s="5">
        <f>G$43*'[3]Shares PortablePCs+Tablets'!C23</f>
        <v>0</v>
      </c>
      <c r="H30" s="5">
        <f>H$43*'[3]Shares PortablePCs+Tablets'!D23</f>
        <v>0</v>
      </c>
      <c r="I30" s="5">
        <f>I$43*'[3]Shares PortablePCs+Tablets'!E23</f>
        <v>0</v>
      </c>
      <c r="J30" s="5">
        <f>J$43*'[3]Shares PortablePCs+Tablets'!F23</f>
        <v>0</v>
      </c>
      <c r="K30" s="5">
        <f>K$43*'[3]Shares PortablePCs+Tablets'!G23</f>
        <v>0</v>
      </c>
      <c r="L30" s="5">
        <f>L$43*'[3]Shares PortablePCs+Tablets'!H23</f>
        <v>0</v>
      </c>
      <c r="M30" s="5">
        <f>M$43*'[3]Shares PortablePCs+Tablets'!I23</f>
        <v>0</v>
      </c>
      <c r="N30" s="5">
        <f>N$43*'[3]Shares PortablePCs+Tablets'!J23</f>
        <v>0</v>
      </c>
      <c r="O30" s="5">
        <f>O$43*'[3]Shares PortablePCs+Tablets'!K23</f>
        <v>0</v>
      </c>
      <c r="P30" s="5">
        <f>P$43*'[3]Shares PortablePCs+Tablets'!L23</f>
        <v>0</v>
      </c>
      <c r="Q30" s="5">
        <f>Q$43*'[3]Shares PortablePCs+Tablets'!M23</f>
        <v>0</v>
      </c>
      <c r="R30" s="5">
        <f>R$43*'[3]Shares PortablePCs+Tablets'!N23</f>
        <v>0</v>
      </c>
      <c r="S30" s="5">
        <f>S$43*'[3]Shares PortablePCs+Tablets'!O23</f>
        <v>0</v>
      </c>
      <c r="T30" s="5">
        <f>T$43*'[3]Shares PortablePCs+Tablets'!P23</f>
        <v>0</v>
      </c>
      <c r="U30" s="5">
        <f>U$43*'[3]Shares PortablePCs+Tablets'!Q23</f>
        <v>0</v>
      </c>
      <c r="V30" s="5">
        <f>V$43*'[3]Shares PortablePCs+Tablets'!R23</f>
        <v>0</v>
      </c>
      <c r="W30" s="5">
        <f>W$43*'[3]Shares PortablePCs+Tablets'!S23</f>
        <v>0</v>
      </c>
      <c r="X30" s="5">
        <f>X$43*'[3]Shares PortablePCs+Tablets'!T23</f>
        <v>0</v>
      </c>
      <c r="Y30" s="5">
        <f>Y$43*'[3]Shares PortablePCs+Tablets'!U23</f>
        <v>0</v>
      </c>
      <c r="Z30" s="5">
        <f>Z$43*'[3]Shares PortablePCs+Tablets'!V23</f>
        <v>0</v>
      </c>
      <c r="AA30" s="5">
        <f>AA$43*'[3]Shares PortablePCs+Tablets'!W23</f>
        <v>0</v>
      </c>
      <c r="AB30" s="5">
        <f>AB$43*'[3]Shares PortablePCs+Tablets'!X23</f>
        <v>0</v>
      </c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</row>
    <row r="31" spans="1:57" x14ac:dyDescent="0.35">
      <c r="A31" t="s">
        <v>14</v>
      </c>
      <c r="C31" s="43" t="s">
        <v>79</v>
      </c>
      <c r="D31" s="4" t="s">
        <v>15</v>
      </c>
      <c r="E31" s="15" t="s">
        <v>57</v>
      </c>
      <c r="F31" s="1" t="s">
        <v>36</v>
      </c>
      <c r="G31" s="5">
        <f>G$43*'[3]Shares PortablePCs+Tablets'!C24</f>
        <v>0</v>
      </c>
      <c r="H31" s="5">
        <f>H$43*'[3]Shares PortablePCs+Tablets'!D24</f>
        <v>0</v>
      </c>
      <c r="I31" s="5">
        <f>I$43*'[3]Shares PortablePCs+Tablets'!E24</f>
        <v>0</v>
      </c>
      <c r="J31" s="5">
        <f>J$43*'[3]Shares PortablePCs+Tablets'!F24</f>
        <v>0</v>
      </c>
      <c r="K31" s="5">
        <f>K$43*'[3]Shares PortablePCs+Tablets'!G24</f>
        <v>0</v>
      </c>
      <c r="L31" s="5">
        <f>L$43*'[3]Shares PortablePCs+Tablets'!H24</f>
        <v>0</v>
      </c>
      <c r="M31" s="5">
        <f>M$43*'[3]Shares PortablePCs+Tablets'!I24</f>
        <v>0</v>
      </c>
      <c r="N31" s="5">
        <f>N$43*'[3]Shares PortablePCs+Tablets'!J24</f>
        <v>0</v>
      </c>
      <c r="O31" s="5">
        <f>O$43*'[3]Shares PortablePCs+Tablets'!K24</f>
        <v>0</v>
      </c>
      <c r="P31" s="5">
        <f>P$43*'[3]Shares PortablePCs+Tablets'!L24</f>
        <v>0</v>
      </c>
      <c r="Q31" s="5">
        <f>Q$43*'[3]Shares PortablePCs+Tablets'!M24</f>
        <v>0</v>
      </c>
      <c r="R31" s="5">
        <f>R$43*'[3]Shares PortablePCs+Tablets'!N24</f>
        <v>0</v>
      </c>
      <c r="S31" s="5">
        <f>S$43*'[3]Shares PortablePCs+Tablets'!O24</f>
        <v>0</v>
      </c>
      <c r="T31" s="5">
        <f>T$43*'[3]Shares PortablePCs+Tablets'!P24</f>
        <v>0</v>
      </c>
      <c r="U31" s="5">
        <f>U$43*'[3]Shares PortablePCs+Tablets'!Q24</f>
        <v>0</v>
      </c>
      <c r="V31" s="5">
        <f>V$43*'[3]Shares PortablePCs+Tablets'!R24</f>
        <v>0</v>
      </c>
      <c r="W31" s="5">
        <f>W$43*'[3]Shares PortablePCs+Tablets'!S24</f>
        <v>0</v>
      </c>
      <c r="X31" s="5">
        <f>X$43*'[3]Shares PortablePCs+Tablets'!T24</f>
        <v>0</v>
      </c>
      <c r="Y31" s="5">
        <f>Y$43*'[3]Shares PortablePCs+Tablets'!U24</f>
        <v>0</v>
      </c>
      <c r="Z31" s="5">
        <f>Z$43*'[3]Shares PortablePCs+Tablets'!V24</f>
        <v>0</v>
      </c>
      <c r="AA31" s="5">
        <f>AA$43*'[3]Shares PortablePCs+Tablets'!W24</f>
        <v>0</v>
      </c>
      <c r="AB31" s="5">
        <f>AB$43*'[3]Shares PortablePCs+Tablets'!X24</f>
        <v>0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</row>
    <row r="32" spans="1:57" x14ac:dyDescent="0.35">
      <c r="A32" t="s">
        <v>14</v>
      </c>
      <c r="C32" s="43" t="s">
        <v>79</v>
      </c>
      <c r="D32" s="4" t="s">
        <v>15</v>
      </c>
      <c r="E32" s="15" t="s">
        <v>57</v>
      </c>
      <c r="F32" s="1" t="s">
        <v>37</v>
      </c>
      <c r="G32" s="5">
        <f>G$43*'[3]Shares PortablePCs+Tablets'!C25</f>
        <v>0</v>
      </c>
      <c r="H32" s="5">
        <f>H$43*'[3]Shares PortablePCs+Tablets'!D25</f>
        <v>0</v>
      </c>
      <c r="I32" s="5">
        <f>I$43*'[3]Shares PortablePCs+Tablets'!E25</f>
        <v>0</v>
      </c>
      <c r="J32" s="5">
        <f>J$43*'[3]Shares PortablePCs+Tablets'!F25</f>
        <v>0</v>
      </c>
      <c r="K32" s="5">
        <f>K$43*'[3]Shares PortablePCs+Tablets'!G25</f>
        <v>0</v>
      </c>
      <c r="L32" s="5">
        <f>L$43*'[3]Shares PortablePCs+Tablets'!H25</f>
        <v>0</v>
      </c>
      <c r="M32" s="5">
        <f>M$43*'[3]Shares PortablePCs+Tablets'!I25</f>
        <v>0</v>
      </c>
      <c r="N32" s="5">
        <f>N$43*'[3]Shares PortablePCs+Tablets'!J25</f>
        <v>0</v>
      </c>
      <c r="O32" s="5">
        <f>O$43*'[3]Shares PortablePCs+Tablets'!K25</f>
        <v>0</v>
      </c>
      <c r="P32" s="5">
        <f>P$43*'[3]Shares PortablePCs+Tablets'!L25</f>
        <v>0</v>
      </c>
      <c r="Q32" s="5">
        <f>Q$43*'[3]Shares PortablePCs+Tablets'!M25</f>
        <v>0</v>
      </c>
      <c r="R32" s="5">
        <f>R$43*'[3]Shares PortablePCs+Tablets'!N25</f>
        <v>0</v>
      </c>
      <c r="S32" s="5">
        <f>S$43*'[3]Shares PortablePCs+Tablets'!O25</f>
        <v>0</v>
      </c>
      <c r="T32" s="5">
        <f>T$43*'[3]Shares PortablePCs+Tablets'!P25</f>
        <v>0</v>
      </c>
      <c r="U32" s="5">
        <f>U$43*'[3]Shares PortablePCs+Tablets'!Q25</f>
        <v>0</v>
      </c>
      <c r="V32" s="5">
        <f>V$43*'[3]Shares PortablePCs+Tablets'!R25</f>
        <v>0</v>
      </c>
      <c r="W32" s="5">
        <f>W$43*'[3]Shares PortablePCs+Tablets'!S25</f>
        <v>0</v>
      </c>
      <c r="X32" s="5">
        <f>X$43*'[3]Shares PortablePCs+Tablets'!T25</f>
        <v>0</v>
      </c>
      <c r="Y32" s="5">
        <f>Y$43*'[3]Shares PortablePCs+Tablets'!U25</f>
        <v>0</v>
      </c>
      <c r="Z32" s="5">
        <f>Z$43*'[3]Shares PortablePCs+Tablets'!V25</f>
        <v>0</v>
      </c>
      <c r="AA32" s="5">
        <f>AA$43*'[3]Shares PortablePCs+Tablets'!W25</f>
        <v>0</v>
      </c>
      <c r="AB32" s="5">
        <f>AB$43*'[3]Shares PortablePCs+Tablets'!X25</f>
        <v>0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</row>
    <row r="33" spans="1:57" x14ac:dyDescent="0.35">
      <c r="A33" t="s">
        <v>14</v>
      </c>
      <c r="C33" s="43" t="s">
        <v>79</v>
      </c>
      <c r="D33" s="4" t="s">
        <v>15</v>
      </c>
      <c r="E33" s="15" t="s">
        <v>57</v>
      </c>
      <c r="F33" s="1" t="s">
        <v>38</v>
      </c>
      <c r="G33" s="5">
        <f>G$43*'[3]Shares PortablePCs+Tablets'!C26</f>
        <v>0</v>
      </c>
      <c r="H33" s="5">
        <f>H$43*'[3]Shares PortablePCs+Tablets'!D26</f>
        <v>0</v>
      </c>
      <c r="I33" s="5">
        <f>I$43*'[3]Shares PortablePCs+Tablets'!E26</f>
        <v>0</v>
      </c>
      <c r="J33" s="5">
        <f>J$43*'[3]Shares PortablePCs+Tablets'!F26</f>
        <v>0</v>
      </c>
      <c r="K33" s="5">
        <f>K$43*'[3]Shares PortablePCs+Tablets'!G26</f>
        <v>0</v>
      </c>
      <c r="L33" s="5">
        <f>L$43*'[3]Shares PortablePCs+Tablets'!H26</f>
        <v>0</v>
      </c>
      <c r="M33" s="5">
        <f>M$43*'[3]Shares PortablePCs+Tablets'!I26</f>
        <v>0</v>
      </c>
      <c r="N33" s="5">
        <f>N$43*'[3]Shares PortablePCs+Tablets'!J26</f>
        <v>0</v>
      </c>
      <c r="O33" s="5">
        <f>O$43*'[3]Shares PortablePCs+Tablets'!K26</f>
        <v>0</v>
      </c>
      <c r="P33" s="5">
        <f>P$43*'[3]Shares PortablePCs+Tablets'!L26</f>
        <v>0</v>
      </c>
      <c r="Q33" s="5">
        <f>Q$43*'[3]Shares PortablePCs+Tablets'!M26</f>
        <v>0</v>
      </c>
      <c r="R33" s="5">
        <f>R$43*'[3]Shares PortablePCs+Tablets'!N26</f>
        <v>0</v>
      </c>
      <c r="S33" s="5">
        <f>S$43*'[3]Shares PortablePCs+Tablets'!O26</f>
        <v>0</v>
      </c>
      <c r="T33" s="5">
        <f>T$43*'[3]Shares PortablePCs+Tablets'!P26</f>
        <v>0</v>
      </c>
      <c r="U33" s="5">
        <f>U$43*'[3]Shares PortablePCs+Tablets'!Q26</f>
        <v>0</v>
      </c>
      <c r="V33" s="5">
        <f>V$43*'[3]Shares PortablePCs+Tablets'!R26</f>
        <v>0</v>
      </c>
      <c r="W33" s="5">
        <f>W$43*'[3]Shares PortablePCs+Tablets'!S26</f>
        <v>0</v>
      </c>
      <c r="X33" s="5">
        <f>X$43*'[3]Shares PortablePCs+Tablets'!T26</f>
        <v>0</v>
      </c>
      <c r="Y33" s="5">
        <f>Y$43*'[3]Shares PortablePCs+Tablets'!U26</f>
        <v>0</v>
      </c>
      <c r="Z33" s="5">
        <f>Z$43*'[3]Shares PortablePCs+Tablets'!V26</f>
        <v>0</v>
      </c>
      <c r="AA33" s="5">
        <f>AA$43*'[3]Shares PortablePCs+Tablets'!W26</f>
        <v>0</v>
      </c>
      <c r="AB33" s="5">
        <f>AB$43*'[3]Shares PortablePCs+Tablets'!X26</f>
        <v>0</v>
      </c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</row>
    <row r="34" spans="1:57" x14ac:dyDescent="0.35">
      <c r="A34" t="s">
        <v>14</v>
      </c>
      <c r="C34" s="43" t="s">
        <v>79</v>
      </c>
      <c r="D34" s="4" t="s">
        <v>15</v>
      </c>
      <c r="E34" s="15" t="s">
        <v>57</v>
      </c>
      <c r="F34" s="1" t="s">
        <v>39</v>
      </c>
      <c r="G34" s="5">
        <f>G$43*'[3]Shares PortablePCs+Tablets'!C27</f>
        <v>0</v>
      </c>
      <c r="H34" s="5">
        <f>H$43*'[3]Shares PortablePCs+Tablets'!D27</f>
        <v>0</v>
      </c>
      <c r="I34" s="5">
        <f>I$43*'[3]Shares PortablePCs+Tablets'!E27</f>
        <v>0</v>
      </c>
      <c r="J34" s="5">
        <f>J$43*'[3]Shares PortablePCs+Tablets'!F27</f>
        <v>0</v>
      </c>
      <c r="K34" s="5">
        <f>K$43*'[3]Shares PortablePCs+Tablets'!G27</f>
        <v>0</v>
      </c>
      <c r="L34" s="5">
        <f>L$43*'[3]Shares PortablePCs+Tablets'!H27</f>
        <v>0</v>
      </c>
      <c r="M34" s="5">
        <f>M$43*'[3]Shares PortablePCs+Tablets'!I27</f>
        <v>0</v>
      </c>
      <c r="N34" s="5">
        <f>N$43*'[3]Shares PortablePCs+Tablets'!J27</f>
        <v>0</v>
      </c>
      <c r="O34" s="5">
        <f>O$43*'[3]Shares PortablePCs+Tablets'!K27</f>
        <v>0</v>
      </c>
      <c r="P34" s="5">
        <f>P$43*'[3]Shares PortablePCs+Tablets'!L27</f>
        <v>0</v>
      </c>
      <c r="Q34" s="5">
        <f>Q$43*'[3]Shares PortablePCs+Tablets'!M27</f>
        <v>0</v>
      </c>
      <c r="R34" s="5">
        <f>R$43*'[3]Shares PortablePCs+Tablets'!N27</f>
        <v>0</v>
      </c>
      <c r="S34" s="5">
        <f>S$43*'[3]Shares PortablePCs+Tablets'!O27</f>
        <v>0</v>
      </c>
      <c r="T34" s="5">
        <f>T$43*'[3]Shares PortablePCs+Tablets'!P27</f>
        <v>0</v>
      </c>
      <c r="U34" s="5">
        <f>U$43*'[3]Shares PortablePCs+Tablets'!Q27</f>
        <v>0</v>
      </c>
      <c r="V34" s="5">
        <f>V$43*'[3]Shares PortablePCs+Tablets'!R27</f>
        <v>0</v>
      </c>
      <c r="W34" s="5">
        <f>W$43*'[3]Shares PortablePCs+Tablets'!S27</f>
        <v>0</v>
      </c>
      <c r="X34" s="5">
        <f>X$43*'[3]Shares PortablePCs+Tablets'!T27</f>
        <v>0</v>
      </c>
      <c r="Y34" s="5">
        <f>Y$43*'[3]Shares PortablePCs+Tablets'!U27</f>
        <v>0</v>
      </c>
      <c r="Z34" s="5">
        <f>Z$43*'[3]Shares PortablePCs+Tablets'!V27</f>
        <v>0</v>
      </c>
      <c r="AA34" s="5">
        <f>AA$43*'[3]Shares PortablePCs+Tablets'!W27</f>
        <v>0</v>
      </c>
      <c r="AB34" s="5">
        <f>AB$43*'[3]Shares PortablePCs+Tablets'!X27</f>
        <v>0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</row>
    <row r="35" spans="1:57" x14ac:dyDescent="0.35">
      <c r="A35" t="s">
        <v>14</v>
      </c>
      <c r="C35" s="43" t="s">
        <v>79</v>
      </c>
      <c r="D35" s="4" t="s">
        <v>15</v>
      </c>
      <c r="E35" s="15" t="s">
        <v>57</v>
      </c>
      <c r="F35" s="1" t="s">
        <v>40</v>
      </c>
      <c r="G35" s="5">
        <f>G$43*'[3]Shares PortablePCs+Tablets'!C28</f>
        <v>0</v>
      </c>
      <c r="H35" s="5">
        <f>H$43*'[3]Shares PortablePCs+Tablets'!D28</f>
        <v>0</v>
      </c>
      <c r="I35" s="5">
        <f>I$43*'[3]Shares PortablePCs+Tablets'!E28</f>
        <v>0</v>
      </c>
      <c r="J35" s="5">
        <f>J$43*'[3]Shares PortablePCs+Tablets'!F28</f>
        <v>0</v>
      </c>
      <c r="K35" s="5">
        <f>K$43*'[3]Shares PortablePCs+Tablets'!G28</f>
        <v>0</v>
      </c>
      <c r="L35" s="5">
        <f>L$43*'[3]Shares PortablePCs+Tablets'!H28</f>
        <v>0</v>
      </c>
      <c r="M35" s="5">
        <f>M$43*'[3]Shares PortablePCs+Tablets'!I28</f>
        <v>0</v>
      </c>
      <c r="N35" s="5">
        <f>N$43*'[3]Shares PortablePCs+Tablets'!J28</f>
        <v>0</v>
      </c>
      <c r="O35" s="5">
        <f>O$43*'[3]Shares PortablePCs+Tablets'!K28</f>
        <v>0</v>
      </c>
      <c r="P35" s="5">
        <f>P$43*'[3]Shares PortablePCs+Tablets'!L28</f>
        <v>0</v>
      </c>
      <c r="Q35" s="5">
        <f>Q$43*'[3]Shares PortablePCs+Tablets'!M28</f>
        <v>0</v>
      </c>
      <c r="R35" s="5">
        <f>R$43*'[3]Shares PortablePCs+Tablets'!N28</f>
        <v>0</v>
      </c>
      <c r="S35" s="5">
        <f>S$43*'[3]Shares PortablePCs+Tablets'!O28</f>
        <v>0</v>
      </c>
      <c r="T35" s="5">
        <f>T$43*'[3]Shares PortablePCs+Tablets'!P28</f>
        <v>0</v>
      </c>
      <c r="U35" s="5">
        <f>U$43*'[3]Shares PortablePCs+Tablets'!Q28</f>
        <v>0</v>
      </c>
      <c r="V35" s="5">
        <f>V$43*'[3]Shares PortablePCs+Tablets'!R28</f>
        <v>0</v>
      </c>
      <c r="W35" s="5">
        <f>W$43*'[3]Shares PortablePCs+Tablets'!S28</f>
        <v>0</v>
      </c>
      <c r="X35" s="5">
        <f>X$43*'[3]Shares PortablePCs+Tablets'!T28</f>
        <v>0</v>
      </c>
      <c r="Y35" s="5">
        <f>Y$43*'[3]Shares PortablePCs+Tablets'!U28</f>
        <v>0</v>
      </c>
      <c r="Z35" s="5">
        <f>Z$43*'[3]Shares PortablePCs+Tablets'!V28</f>
        <v>0</v>
      </c>
      <c r="AA35" s="5">
        <f>AA$43*'[3]Shares PortablePCs+Tablets'!W28</f>
        <v>0</v>
      </c>
      <c r="AB35" s="5">
        <f>AB$43*'[3]Shares PortablePCs+Tablets'!X28</f>
        <v>0</v>
      </c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1:57" x14ac:dyDescent="0.35">
      <c r="A36" t="s">
        <v>14</v>
      </c>
      <c r="C36" s="43" t="s">
        <v>79</v>
      </c>
      <c r="D36" s="4" t="s">
        <v>15</v>
      </c>
      <c r="E36" s="15" t="s">
        <v>57</v>
      </c>
      <c r="F36" s="1" t="s">
        <v>41</v>
      </c>
      <c r="G36" s="5">
        <f>G$43*'[3]Shares PortablePCs+Tablets'!C29</f>
        <v>0</v>
      </c>
      <c r="H36" s="5">
        <f>H$43*'[3]Shares PortablePCs+Tablets'!D29</f>
        <v>0</v>
      </c>
      <c r="I36" s="5">
        <f>I$43*'[3]Shares PortablePCs+Tablets'!E29</f>
        <v>0</v>
      </c>
      <c r="J36" s="5">
        <f>J$43*'[3]Shares PortablePCs+Tablets'!F29</f>
        <v>0</v>
      </c>
      <c r="K36" s="5">
        <f>K$43*'[3]Shares PortablePCs+Tablets'!G29</f>
        <v>0</v>
      </c>
      <c r="L36" s="5">
        <f>L$43*'[3]Shares PortablePCs+Tablets'!H29</f>
        <v>0</v>
      </c>
      <c r="M36" s="5">
        <f>M$43*'[3]Shares PortablePCs+Tablets'!I29</f>
        <v>0</v>
      </c>
      <c r="N36" s="5">
        <f>N$43*'[3]Shares PortablePCs+Tablets'!J29</f>
        <v>0</v>
      </c>
      <c r="O36" s="5">
        <f>O$43*'[3]Shares PortablePCs+Tablets'!K29</f>
        <v>0</v>
      </c>
      <c r="P36" s="5">
        <f>P$43*'[3]Shares PortablePCs+Tablets'!L29</f>
        <v>0</v>
      </c>
      <c r="Q36" s="5">
        <f>Q$43*'[3]Shares PortablePCs+Tablets'!M29</f>
        <v>0</v>
      </c>
      <c r="R36" s="5">
        <f>R$43*'[3]Shares PortablePCs+Tablets'!N29</f>
        <v>0</v>
      </c>
      <c r="S36" s="5">
        <f>S$43*'[3]Shares PortablePCs+Tablets'!O29</f>
        <v>0</v>
      </c>
      <c r="T36" s="5">
        <f>T$43*'[3]Shares PortablePCs+Tablets'!P29</f>
        <v>0</v>
      </c>
      <c r="U36" s="5">
        <f>U$43*'[3]Shares PortablePCs+Tablets'!Q29</f>
        <v>0</v>
      </c>
      <c r="V36" s="5">
        <f>V$43*'[3]Shares PortablePCs+Tablets'!R29</f>
        <v>0</v>
      </c>
      <c r="W36" s="5">
        <f>W$43*'[3]Shares PortablePCs+Tablets'!S29</f>
        <v>0</v>
      </c>
      <c r="X36" s="5">
        <f>X$43*'[3]Shares PortablePCs+Tablets'!T29</f>
        <v>0</v>
      </c>
      <c r="Y36" s="5">
        <f>Y$43*'[3]Shares PortablePCs+Tablets'!U29</f>
        <v>0</v>
      </c>
      <c r="Z36" s="5">
        <f>Z$43*'[3]Shares PortablePCs+Tablets'!V29</f>
        <v>0</v>
      </c>
      <c r="AA36" s="5">
        <f>AA$43*'[3]Shares PortablePCs+Tablets'!W29</f>
        <v>0</v>
      </c>
      <c r="AB36" s="5">
        <f>AB$43*'[3]Shares PortablePCs+Tablets'!X29</f>
        <v>0</v>
      </c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</row>
    <row r="37" spans="1:57" x14ac:dyDescent="0.35">
      <c r="A37" t="s">
        <v>14</v>
      </c>
      <c r="C37" s="43" t="s">
        <v>79</v>
      </c>
      <c r="D37" s="4" t="s">
        <v>15</v>
      </c>
      <c r="E37" s="15" t="s">
        <v>57</v>
      </c>
      <c r="F37" s="1" t="s">
        <v>42</v>
      </c>
      <c r="G37" s="5">
        <f>G$43*'[3]Shares PortablePCs+Tablets'!C30</f>
        <v>0</v>
      </c>
      <c r="H37" s="5">
        <f>H$43*'[3]Shares PortablePCs+Tablets'!D30</f>
        <v>0</v>
      </c>
      <c r="I37" s="5">
        <f>I$43*'[3]Shares PortablePCs+Tablets'!E30</f>
        <v>0</v>
      </c>
      <c r="J37" s="5">
        <f>J$43*'[3]Shares PortablePCs+Tablets'!F30</f>
        <v>0</v>
      </c>
      <c r="K37" s="5">
        <f>K$43*'[3]Shares PortablePCs+Tablets'!G30</f>
        <v>0</v>
      </c>
      <c r="L37" s="5">
        <f>L$43*'[3]Shares PortablePCs+Tablets'!H30</f>
        <v>0</v>
      </c>
      <c r="M37" s="5">
        <f>M$43*'[3]Shares PortablePCs+Tablets'!I30</f>
        <v>0</v>
      </c>
      <c r="N37" s="5">
        <f>N$43*'[3]Shares PortablePCs+Tablets'!J30</f>
        <v>0</v>
      </c>
      <c r="O37" s="5">
        <f>O$43*'[3]Shares PortablePCs+Tablets'!K30</f>
        <v>0</v>
      </c>
      <c r="P37" s="5">
        <f>P$43*'[3]Shares PortablePCs+Tablets'!L30</f>
        <v>0</v>
      </c>
      <c r="Q37" s="5">
        <f>Q$43*'[3]Shares PortablePCs+Tablets'!M30</f>
        <v>0</v>
      </c>
      <c r="R37" s="5">
        <f>R$43*'[3]Shares PortablePCs+Tablets'!N30</f>
        <v>0</v>
      </c>
      <c r="S37" s="5">
        <f>S$43*'[3]Shares PortablePCs+Tablets'!O30</f>
        <v>0</v>
      </c>
      <c r="T37" s="5">
        <f>T$43*'[3]Shares PortablePCs+Tablets'!P30</f>
        <v>0</v>
      </c>
      <c r="U37" s="5">
        <f>U$43*'[3]Shares PortablePCs+Tablets'!Q30</f>
        <v>0</v>
      </c>
      <c r="V37" s="5">
        <f>V$43*'[3]Shares PortablePCs+Tablets'!R30</f>
        <v>0</v>
      </c>
      <c r="W37" s="5">
        <f>W$43*'[3]Shares PortablePCs+Tablets'!S30</f>
        <v>0</v>
      </c>
      <c r="X37" s="5">
        <f>X$43*'[3]Shares PortablePCs+Tablets'!T30</f>
        <v>0</v>
      </c>
      <c r="Y37" s="5">
        <f>Y$43*'[3]Shares PortablePCs+Tablets'!U30</f>
        <v>0</v>
      </c>
      <c r="Z37" s="5">
        <f>Z$43*'[3]Shares PortablePCs+Tablets'!V30</f>
        <v>0</v>
      </c>
      <c r="AA37" s="5">
        <f>AA$43*'[3]Shares PortablePCs+Tablets'!W30</f>
        <v>0</v>
      </c>
      <c r="AB37" s="5">
        <f>AB$43*'[3]Shares PortablePCs+Tablets'!X30</f>
        <v>0</v>
      </c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</row>
    <row r="38" spans="1:57" x14ac:dyDescent="0.35">
      <c r="A38" t="s">
        <v>14</v>
      </c>
      <c r="C38" s="43" t="s">
        <v>79</v>
      </c>
      <c r="D38" s="4" t="s">
        <v>15</v>
      </c>
      <c r="E38" s="15" t="s">
        <v>57</v>
      </c>
      <c r="F38" s="1" t="s">
        <v>43</v>
      </c>
      <c r="G38" s="5">
        <f>G$43*'[3]Shares PortablePCs+Tablets'!C31</f>
        <v>0</v>
      </c>
      <c r="H38" s="5">
        <f>H$43*'[3]Shares PortablePCs+Tablets'!D31</f>
        <v>0</v>
      </c>
      <c r="I38" s="5">
        <f>I$43*'[3]Shares PortablePCs+Tablets'!E31</f>
        <v>0</v>
      </c>
      <c r="J38" s="5">
        <f>J$43*'[3]Shares PortablePCs+Tablets'!F31</f>
        <v>0</v>
      </c>
      <c r="K38" s="5">
        <f>K$43*'[3]Shares PortablePCs+Tablets'!G31</f>
        <v>0</v>
      </c>
      <c r="L38" s="5">
        <f>L$43*'[3]Shares PortablePCs+Tablets'!H31</f>
        <v>0</v>
      </c>
      <c r="M38" s="5">
        <f>M$43*'[3]Shares PortablePCs+Tablets'!I31</f>
        <v>0</v>
      </c>
      <c r="N38" s="5">
        <f>N$43*'[3]Shares PortablePCs+Tablets'!J31</f>
        <v>0</v>
      </c>
      <c r="O38" s="5">
        <f>O$43*'[3]Shares PortablePCs+Tablets'!K31</f>
        <v>0</v>
      </c>
      <c r="P38" s="5">
        <f>P$43*'[3]Shares PortablePCs+Tablets'!L31</f>
        <v>0</v>
      </c>
      <c r="Q38" s="5">
        <f>Q$43*'[3]Shares PortablePCs+Tablets'!M31</f>
        <v>0</v>
      </c>
      <c r="R38" s="5">
        <f>R$43*'[3]Shares PortablePCs+Tablets'!N31</f>
        <v>0</v>
      </c>
      <c r="S38" s="5">
        <f>S$43*'[3]Shares PortablePCs+Tablets'!O31</f>
        <v>0</v>
      </c>
      <c r="T38" s="5">
        <f>T$43*'[3]Shares PortablePCs+Tablets'!P31</f>
        <v>0</v>
      </c>
      <c r="U38" s="5">
        <f>U$43*'[3]Shares PortablePCs+Tablets'!Q31</f>
        <v>0</v>
      </c>
      <c r="V38" s="5">
        <f>V$43*'[3]Shares PortablePCs+Tablets'!R31</f>
        <v>0</v>
      </c>
      <c r="W38" s="5">
        <f>W$43*'[3]Shares PortablePCs+Tablets'!S31</f>
        <v>0</v>
      </c>
      <c r="X38" s="5">
        <f>X$43*'[3]Shares PortablePCs+Tablets'!T31</f>
        <v>0</v>
      </c>
      <c r="Y38" s="5">
        <f>Y$43*'[3]Shares PortablePCs+Tablets'!U31</f>
        <v>0</v>
      </c>
      <c r="Z38" s="5">
        <f>Z$43*'[3]Shares PortablePCs+Tablets'!V31</f>
        <v>0</v>
      </c>
      <c r="AA38" s="5">
        <f>AA$43*'[3]Shares PortablePCs+Tablets'!W31</f>
        <v>0</v>
      </c>
      <c r="AB38" s="5">
        <f>AB$43*'[3]Shares PortablePCs+Tablets'!X31</f>
        <v>0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</row>
    <row r="39" spans="1:57" x14ac:dyDescent="0.35">
      <c r="A39" t="s">
        <v>14</v>
      </c>
      <c r="C39" s="43" t="s">
        <v>79</v>
      </c>
      <c r="D39" s="4" t="s">
        <v>15</v>
      </c>
      <c r="E39" s="15" t="s">
        <v>57</v>
      </c>
      <c r="F39" s="1" t="s">
        <v>44</v>
      </c>
      <c r="G39" s="5">
        <f>G$43*'[3]Shares PortablePCs+Tablets'!C32</f>
        <v>0</v>
      </c>
      <c r="H39" s="5">
        <f>H$43*'[3]Shares PortablePCs+Tablets'!D32</f>
        <v>0</v>
      </c>
      <c r="I39" s="5">
        <f>I$43*'[3]Shares PortablePCs+Tablets'!E32</f>
        <v>0</v>
      </c>
      <c r="J39" s="5">
        <f>J$43*'[3]Shares PortablePCs+Tablets'!F32</f>
        <v>0</v>
      </c>
      <c r="K39" s="5">
        <f>K$43*'[3]Shares PortablePCs+Tablets'!G32</f>
        <v>0</v>
      </c>
      <c r="L39" s="5">
        <f>L$43*'[3]Shares PortablePCs+Tablets'!H32</f>
        <v>0</v>
      </c>
      <c r="M39" s="5">
        <f>M$43*'[3]Shares PortablePCs+Tablets'!I32</f>
        <v>0</v>
      </c>
      <c r="N39" s="5">
        <f>N$43*'[3]Shares PortablePCs+Tablets'!J32</f>
        <v>0</v>
      </c>
      <c r="O39" s="5">
        <f>O$43*'[3]Shares PortablePCs+Tablets'!K32</f>
        <v>0</v>
      </c>
      <c r="P39" s="5">
        <f>P$43*'[3]Shares PortablePCs+Tablets'!L32</f>
        <v>0</v>
      </c>
      <c r="Q39" s="5">
        <f>Q$43*'[3]Shares PortablePCs+Tablets'!M32</f>
        <v>0</v>
      </c>
      <c r="R39" s="5">
        <f>R$43*'[3]Shares PortablePCs+Tablets'!N32</f>
        <v>0</v>
      </c>
      <c r="S39" s="5">
        <f>S$43*'[3]Shares PortablePCs+Tablets'!O32</f>
        <v>0</v>
      </c>
      <c r="T39" s="5">
        <f>T$43*'[3]Shares PortablePCs+Tablets'!P32</f>
        <v>0</v>
      </c>
      <c r="U39" s="5">
        <f>U$43*'[3]Shares PortablePCs+Tablets'!Q32</f>
        <v>0</v>
      </c>
      <c r="V39" s="5">
        <f>V$43*'[3]Shares PortablePCs+Tablets'!R32</f>
        <v>0</v>
      </c>
      <c r="W39" s="5">
        <f>W$43*'[3]Shares PortablePCs+Tablets'!S32</f>
        <v>0</v>
      </c>
      <c r="X39" s="5">
        <f>X$43*'[3]Shares PortablePCs+Tablets'!T32</f>
        <v>0</v>
      </c>
      <c r="Y39" s="5">
        <f>Y$43*'[3]Shares PortablePCs+Tablets'!U32</f>
        <v>0</v>
      </c>
      <c r="Z39" s="5">
        <f>Z$43*'[3]Shares PortablePCs+Tablets'!V32</f>
        <v>0</v>
      </c>
      <c r="AA39" s="5">
        <f>AA$43*'[3]Shares PortablePCs+Tablets'!W32</f>
        <v>0</v>
      </c>
      <c r="AB39" s="5">
        <f>AB$43*'[3]Shares PortablePCs+Tablets'!X32</f>
        <v>0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</row>
    <row r="40" spans="1:57" x14ac:dyDescent="0.35">
      <c r="A40" t="s">
        <v>14</v>
      </c>
      <c r="C40" s="43" t="s">
        <v>79</v>
      </c>
      <c r="D40" s="4" t="s">
        <v>15</v>
      </c>
      <c r="E40" s="15" t="s">
        <v>57</v>
      </c>
      <c r="F40" s="1" t="s">
        <v>45</v>
      </c>
      <c r="G40" s="5">
        <f>G$43*'[3]Shares PortablePCs+Tablets'!C33</f>
        <v>0</v>
      </c>
      <c r="H40" s="5">
        <f>H$43*'[3]Shares PortablePCs+Tablets'!D33</f>
        <v>0</v>
      </c>
      <c r="I40" s="5">
        <f>I$43*'[3]Shares PortablePCs+Tablets'!E33</f>
        <v>0</v>
      </c>
      <c r="J40" s="5">
        <f>J$43*'[3]Shares PortablePCs+Tablets'!F33</f>
        <v>0</v>
      </c>
      <c r="K40" s="5">
        <f>K$43*'[3]Shares PortablePCs+Tablets'!G33</f>
        <v>0</v>
      </c>
      <c r="L40" s="5">
        <f>L$43*'[3]Shares PortablePCs+Tablets'!H33</f>
        <v>0</v>
      </c>
      <c r="M40" s="5">
        <f>M$43*'[3]Shares PortablePCs+Tablets'!I33</f>
        <v>0</v>
      </c>
      <c r="N40" s="5">
        <f>N$43*'[3]Shares PortablePCs+Tablets'!J33</f>
        <v>0</v>
      </c>
      <c r="O40" s="5">
        <f>O$43*'[3]Shares PortablePCs+Tablets'!K33</f>
        <v>0</v>
      </c>
      <c r="P40" s="5">
        <f>P$43*'[3]Shares PortablePCs+Tablets'!L33</f>
        <v>0</v>
      </c>
      <c r="Q40" s="5">
        <f>Q$43*'[3]Shares PortablePCs+Tablets'!M33</f>
        <v>0</v>
      </c>
      <c r="R40" s="5">
        <f>R$43*'[3]Shares PortablePCs+Tablets'!N33</f>
        <v>0</v>
      </c>
      <c r="S40" s="5">
        <f>S$43*'[3]Shares PortablePCs+Tablets'!O33</f>
        <v>0</v>
      </c>
      <c r="T40" s="5">
        <f>T$43*'[3]Shares PortablePCs+Tablets'!P33</f>
        <v>0</v>
      </c>
      <c r="U40" s="5">
        <f>U$43*'[3]Shares PortablePCs+Tablets'!Q33</f>
        <v>0</v>
      </c>
      <c r="V40" s="5">
        <f>V$43*'[3]Shares PortablePCs+Tablets'!R33</f>
        <v>0</v>
      </c>
      <c r="W40" s="5">
        <f>W$43*'[3]Shares PortablePCs+Tablets'!S33</f>
        <v>0</v>
      </c>
      <c r="X40" s="5">
        <f>X$43*'[3]Shares PortablePCs+Tablets'!T33</f>
        <v>0</v>
      </c>
      <c r="Y40" s="5">
        <f>Y$43*'[3]Shares PortablePCs+Tablets'!U33</f>
        <v>0</v>
      </c>
      <c r="Z40" s="5">
        <f>Z$43*'[3]Shares PortablePCs+Tablets'!V33</f>
        <v>0</v>
      </c>
      <c r="AA40" s="5">
        <f>AA$43*'[3]Shares PortablePCs+Tablets'!W33</f>
        <v>0</v>
      </c>
      <c r="AB40" s="5">
        <f>AB$43*'[3]Shares PortablePCs+Tablets'!X33</f>
        <v>0</v>
      </c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</row>
    <row r="41" spans="1:57" x14ac:dyDescent="0.35">
      <c r="A41" t="s">
        <v>14</v>
      </c>
      <c r="C41" s="43" t="s">
        <v>79</v>
      </c>
      <c r="D41" s="4" t="s">
        <v>15</v>
      </c>
      <c r="E41" s="15" t="s">
        <v>57</v>
      </c>
      <c r="F41" s="1" t="s">
        <v>46</v>
      </c>
      <c r="G41" s="5">
        <f>G$43*'[3]Shares PortablePCs+Tablets'!C34</f>
        <v>0</v>
      </c>
      <c r="H41" s="5">
        <f>H$43*'[3]Shares PortablePCs+Tablets'!D34</f>
        <v>0</v>
      </c>
      <c r="I41" s="5">
        <f>I$43*'[3]Shares PortablePCs+Tablets'!E34</f>
        <v>0</v>
      </c>
      <c r="J41" s="5">
        <f>J$43*'[3]Shares PortablePCs+Tablets'!F34</f>
        <v>0</v>
      </c>
      <c r="K41" s="5">
        <f>K$43*'[3]Shares PortablePCs+Tablets'!G34</f>
        <v>0</v>
      </c>
      <c r="L41" s="5">
        <f>L$43*'[3]Shares PortablePCs+Tablets'!H34</f>
        <v>0</v>
      </c>
      <c r="M41" s="5">
        <f>M$43*'[3]Shares PortablePCs+Tablets'!I34</f>
        <v>0</v>
      </c>
      <c r="N41" s="5">
        <f>N$43*'[3]Shares PortablePCs+Tablets'!J34</f>
        <v>0</v>
      </c>
      <c r="O41" s="5">
        <f>O$43*'[3]Shares PortablePCs+Tablets'!K34</f>
        <v>0</v>
      </c>
      <c r="P41" s="5">
        <f>P$43*'[3]Shares PortablePCs+Tablets'!L34</f>
        <v>0</v>
      </c>
      <c r="Q41" s="5">
        <f>Q$43*'[3]Shares PortablePCs+Tablets'!M34</f>
        <v>0</v>
      </c>
      <c r="R41" s="5">
        <f>R$43*'[3]Shares PortablePCs+Tablets'!N34</f>
        <v>0</v>
      </c>
      <c r="S41" s="5">
        <f>S$43*'[3]Shares PortablePCs+Tablets'!O34</f>
        <v>0</v>
      </c>
      <c r="T41" s="5">
        <f>T$43*'[3]Shares PortablePCs+Tablets'!P34</f>
        <v>0</v>
      </c>
      <c r="U41" s="5">
        <f>U$43*'[3]Shares PortablePCs+Tablets'!Q34</f>
        <v>0</v>
      </c>
      <c r="V41" s="5">
        <f>V$43*'[3]Shares PortablePCs+Tablets'!R34</f>
        <v>0</v>
      </c>
      <c r="W41" s="5">
        <f>W$43*'[3]Shares PortablePCs+Tablets'!S34</f>
        <v>0</v>
      </c>
      <c r="X41" s="5">
        <f>X$43*'[3]Shares PortablePCs+Tablets'!T34</f>
        <v>0</v>
      </c>
      <c r="Y41" s="5">
        <f>Y$43*'[3]Shares PortablePCs+Tablets'!U34</f>
        <v>0</v>
      </c>
      <c r="Z41" s="5">
        <f>Z$43*'[3]Shares PortablePCs+Tablets'!V34</f>
        <v>0</v>
      </c>
      <c r="AA41" s="5">
        <f>AA$43*'[3]Shares PortablePCs+Tablets'!W34</f>
        <v>0</v>
      </c>
      <c r="AB41" s="5">
        <f>AB$43*'[3]Shares PortablePCs+Tablets'!X34</f>
        <v>0</v>
      </c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</row>
    <row r="42" spans="1:57" x14ac:dyDescent="0.35">
      <c r="A42" t="s">
        <v>14</v>
      </c>
      <c r="C42" s="43" t="s">
        <v>79</v>
      </c>
      <c r="D42" s="4" t="s">
        <v>15</v>
      </c>
      <c r="E42" s="15" t="s">
        <v>57</v>
      </c>
      <c r="F42" s="1" t="s">
        <v>47</v>
      </c>
      <c r="G42" s="5">
        <f>G$43*'[3]Shares PortablePCs+Tablets'!C35</f>
        <v>0</v>
      </c>
      <c r="H42" s="5">
        <f>H$43*'[3]Shares PortablePCs+Tablets'!D35</f>
        <v>0</v>
      </c>
      <c r="I42" s="5">
        <f>I$43*'[3]Shares PortablePCs+Tablets'!E35</f>
        <v>0</v>
      </c>
      <c r="J42" s="5">
        <f>J$43*'[3]Shares PortablePCs+Tablets'!F35</f>
        <v>0</v>
      </c>
      <c r="K42" s="5">
        <f>K$43*'[3]Shares PortablePCs+Tablets'!G35</f>
        <v>0</v>
      </c>
      <c r="L42" s="5">
        <f>L$43*'[3]Shares PortablePCs+Tablets'!H35</f>
        <v>0</v>
      </c>
      <c r="M42" s="5">
        <f>M$43*'[3]Shares PortablePCs+Tablets'!I35</f>
        <v>0</v>
      </c>
      <c r="N42" s="5">
        <f>N$43*'[3]Shares PortablePCs+Tablets'!J35</f>
        <v>0</v>
      </c>
      <c r="O42" s="5">
        <f>O$43*'[3]Shares PortablePCs+Tablets'!K35</f>
        <v>0</v>
      </c>
      <c r="P42" s="5">
        <f>P$43*'[3]Shares PortablePCs+Tablets'!L35</f>
        <v>0</v>
      </c>
      <c r="Q42" s="5">
        <f>Q$43*'[3]Shares PortablePCs+Tablets'!M35</f>
        <v>0</v>
      </c>
      <c r="R42" s="5">
        <f>R$43*'[3]Shares PortablePCs+Tablets'!N35</f>
        <v>0</v>
      </c>
      <c r="S42" s="5">
        <f>S$43*'[3]Shares PortablePCs+Tablets'!O35</f>
        <v>0</v>
      </c>
      <c r="T42" s="5">
        <f>T$43*'[3]Shares PortablePCs+Tablets'!P35</f>
        <v>0</v>
      </c>
      <c r="U42" s="5">
        <f>U$43*'[3]Shares PortablePCs+Tablets'!Q35</f>
        <v>0</v>
      </c>
      <c r="V42" s="5">
        <f>V$43*'[3]Shares PortablePCs+Tablets'!R35</f>
        <v>0</v>
      </c>
      <c r="W42" s="5">
        <f>W$43*'[3]Shares PortablePCs+Tablets'!S35</f>
        <v>0</v>
      </c>
      <c r="X42" s="5">
        <f>X$43*'[3]Shares PortablePCs+Tablets'!T35</f>
        <v>0</v>
      </c>
      <c r="Y42" s="5">
        <f>Y$43*'[3]Shares PortablePCs+Tablets'!U35</f>
        <v>0</v>
      </c>
      <c r="Z42" s="5">
        <f>Z$43*'[3]Shares PortablePCs+Tablets'!V35</f>
        <v>0</v>
      </c>
      <c r="AA42" s="5">
        <f>AA$43*'[3]Shares PortablePCs+Tablets'!W35</f>
        <v>0</v>
      </c>
      <c r="AB42" s="5">
        <f>AB$43*'[3]Shares PortablePCs+Tablets'!X35</f>
        <v>0</v>
      </c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</row>
    <row r="43" spans="1:57" x14ac:dyDescent="0.35">
      <c r="A43" s="44" t="s">
        <v>14</v>
      </c>
      <c r="B43" s="44"/>
      <c r="C43" s="44" t="s">
        <v>79</v>
      </c>
      <c r="D43" s="4" t="s">
        <v>15</v>
      </c>
      <c r="E43" s="15" t="s">
        <v>57</v>
      </c>
      <c r="F43" s="45" t="s">
        <v>81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</row>
    <row r="44" spans="1:57" x14ac:dyDescent="0.35">
      <c r="F44" s="1" t="s">
        <v>49</v>
      </c>
      <c r="G44" s="9">
        <f t="shared" ref="G44:Q44" si="0">_xlfn.RRI(1,G43,H43)</f>
        <v>0</v>
      </c>
      <c r="H44" s="9">
        <f t="shared" si="0"/>
        <v>0</v>
      </c>
      <c r="I44" s="9">
        <f t="shared" si="0"/>
        <v>0</v>
      </c>
      <c r="J44" s="9">
        <f t="shared" si="0"/>
        <v>0</v>
      </c>
      <c r="K44" s="9">
        <f t="shared" si="0"/>
        <v>0</v>
      </c>
      <c r="L44" s="9">
        <f t="shared" si="0"/>
        <v>0</v>
      </c>
      <c r="M44" s="9">
        <f t="shared" si="0"/>
        <v>0</v>
      </c>
      <c r="N44" s="9">
        <f t="shared" si="0"/>
        <v>0</v>
      </c>
      <c r="O44" s="9">
        <f t="shared" si="0"/>
        <v>0</v>
      </c>
      <c r="P44" s="9">
        <f t="shared" si="0"/>
        <v>0</v>
      </c>
      <c r="Q44" s="9">
        <f t="shared" si="0"/>
        <v>0</v>
      </c>
      <c r="R44" s="9">
        <f>_xlfn.RRI(1,R43,S43)</f>
        <v>0</v>
      </c>
      <c r="S44" s="9">
        <f t="shared" ref="S44:AB44" si="1">_xlfn.RRI(1,S43,T43)</f>
        <v>0</v>
      </c>
      <c r="T44" s="9">
        <f t="shared" si="1"/>
        <v>0</v>
      </c>
      <c r="U44" s="9">
        <f t="shared" si="1"/>
        <v>0</v>
      </c>
      <c r="V44" s="9">
        <f t="shared" si="1"/>
        <v>0</v>
      </c>
      <c r="W44" s="9">
        <f t="shared" si="1"/>
        <v>0</v>
      </c>
      <c r="X44" s="9">
        <f t="shared" si="1"/>
        <v>0</v>
      </c>
      <c r="Y44" s="9">
        <f t="shared" si="1"/>
        <v>0</v>
      </c>
      <c r="Z44" s="9">
        <f t="shared" si="1"/>
        <v>0</v>
      </c>
      <c r="AA44" s="9">
        <f t="shared" si="1"/>
        <v>0</v>
      </c>
      <c r="AB44" s="9">
        <f t="shared" si="1"/>
        <v>0</v>
      </c>
    </row>
    <row r="45" spans="1:57" x14ac:dyDescent="0.35">
      <c r="F45" s="10" t="s">
        <v>50</v>
      </c>
      <c r="G45" s="11">
        <f>SUM(G12:G42)</f>
        <v>0</v>
      </c>
      <c r="H45" s="11">
        <f t="shared" ref="H45:BE45" si="2">SUM(H12:H42)</f>
        <v>0</v>
      </c>
      <c r="I45" s="11">
        <f t="shared" si="2"/>
        <v>0</v>
      </c>
      <c r="J45" s="11">
        <f t="shared" si="2"/>
        <v>0</v>
      </c>
      <c r="K45" s="11">
        <f t="shared" si="2"/>
        <v>0</v>
      </c>
      <c r="L45" s="11">
        <f t="shared" si="2"/>
        <v>0</v>
      </c>
      <c r="M45" s="11">
        <f t="shared" si="2"/>
        <v>0</v>
      </c>
      <c r="N45" s="11">
        <f t="shared" si="2"/>
        <v>0</v>
      </c>
      <c r="O45" s="11">
        <f t="shared" si="2"/>
        <v>0</v>
      </c>
      <c r="P45" s="11">
        <f t="shared" si="2"/>
        <v>0</v>
      </c>
      <c r="Q45" s="11">
        <f t="shared" si="2"/>
        <v>0</v>
      </c>
      <c r="R45" s="11">
        <f t="shared" si="2"/>
        <v>0</v>
      </c>
      <c r="S45" s="11">
        <f t="shared" si="2"/>
        <v>0</v>
      </c>
      <c r="T45" s="11">
        <f t="shared" si="2"/>
        <v>0</v>
      </c>
      <c r="U45" s="11">
        <f t="shared" si="2"/>
        <v>0</v>
      </c>
      <c r="V45" s="11">
        <f t="shared" si="2"/>
        <v>0</v>
      </c>
      <c r="W45" s="11">
        <f t="shared" si="2"/>
        <v>0</v>
      </c>
      <c r="X45" s="11">
        <f t="shared" si="2"/>
        <v>0</v>
      </c>
      <c r="Y45" s="11">
        <f t="shared" si="2"/>
        <v>0</v>
      </c>
      <c r="Z45" s="11">
        <f t="shared" si="2"/>
        <v>0</v>
      </c>
      <c r="AA45" s="11">
        <f t="shared" si="2"/>
        <v>0</v>
      </c>
      <c r="AB45" s="11">
        <f t="shared" si="2"/>
        <v>0</v>
      </c>
      <c r="AC45" s="11">
        <f t="shared" si="2"/>
        <v>0</v>
      </c>
      <c r="AD45" s="11">
        <f t="shared" si="2"/>
        <v>0</v>
      </c>
      <c r="AE45" s="11">
        <f t="shared" si="2"/>
        <v>0</v>
      </c>
      <c r="AF45" s="11">
        <f t="shared" si="2"/>
        <v>0</v>
      </c>
      <c r="AG45" s="11">
        <f t="shared" si="2"/>
        <v>0</v>
      </c>
      <c r="AH45" s="11">
        <f t="shared" si="2"/>
        <v>0</v>
      </c>
      <c r="AI45" s="11">
        <f t="shared" si="2"/>
        <v>0</v>
      </c>
      <c r="AJ45" s="11">
        <f t="shared" si="2"/>
        <v>0</v>
      </c>
      <c r="AK45" s="11">
        <f t="shared" si="2"/>
        <v>0</v>
      </c>
      <c r="AL45" s="11">
        <f t="shared" si="2"/>
        <v>0</v>
      </c>
      <c r="AM45" s="11">
        <f t="shared" si="2"/>
        <v>0</v>
      </c>
      <c r="AN45" s="11">
        <f t="shared" si="2"/>
        <v>0</v>
      </c>
      <c r="AO45" s="11">
        <f t="shared" si="2"/>
        <v>0</v>
      </c>
      <c r="AP45" s="11">
        <f t="shared" si="2"/>
        <v>0</v>
      </c>
      <c r="AQ45" s="11">
        <f t="shared" si="2"/>
        <v>0</v>
      </c>
      <c r="AR45" s="11">
        <f t="shared" si="2"/>
        <v>0</v>
      </c>
      <c r="AS45" s="11">
        <f t="shared" si="2"/>
        <v>0</v>
      </c>
      <c r="AT45" s="11">
        <f t="shared" si="2"/>
        <v>0</v>
      </c>
      <c r="AU45" s="11">
        <f t="shared" si="2"/>
        <v>0</v>
      </c>
      <c r="AV45" s="11">
        <f t="shared" si="2"/>
        <v>0</v>
      </c>
      <c r="AW45" s="11">
        <f t="shared" si="2"/>
        <v>0</v>
      </c>
      <c r="AX45" s="11">
        <f t="shared" si="2"/>
        <v>0</v>
      </c>
      <c r="AY45" s="11">
        <f t="shared" si="2"/>
        <v>0</v>
      </c>
      <c r="AZ45" s="11">
        <f t="shared" si="2"/>
        <v>0</v>
      </c>
      <c r="BA45" s="11">
        <f t="shared" si="2"/>
        <v>0</v>
      </c>
      <c r="BB45" s="11">
        <f t="shared" si="2"/>
        <v>0</v>
      </c>
      <c r="BC45" s="11">
        <f t="shared" si="2"/>
        <v>0</v>
      </c>
      <c r="BD45" s="11">
        <f t="shared" si="2"/>
        <v>0</v>
      </c>
      <c r="BE45" s="11">
        <f t="shared" si="2"/>
        <v>0</v>
      </c>
    </row>
    <row r="46" spans="1:57" x14ac:dyDescent="0.35">
      <c r="F46" s="12" t="s">
        <v>51</v>
      </c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</row>
    <row r="47" spans="1:57" x14ac:dyDescent="0.35">
      <c r="F47" s="6" t="s">
        <v>52</v>
      </c>
      <c r="G47" s="6"/>
      <c r="H47" s="6"/>
      <c r="I47" s="6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3C270-E475-484D-A3BB-FB9DD5C276B4}">
  <sheetPr>
    <tabColor theme="4" tint="-0.249977111117893"/>
  </sheetPr>
  <dimension ref="A1:BE47"/>
  <sheetViews>
    <sheetView topLeftCell="A10" zoomScale="56" zoomScaleNormal="56" workbookViewId="0">
      <selection activeCell="G11" sqref="G11:BE11"/>
    </sheetView>
  </sheetViews>
  <sheetFormatPr baseColWidth="10" defaultRowHeight="14.5" x14ac:dyDescent="0.35"/>
  <cols>
    <col min="5" max="5" width="12.179687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0"/>
      <c r="I1" s="50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47" t="s">
        <v>5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 t="s">
        <v>6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9" t="s">
        <v>7</v>
      </c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52" t="s">
        <v>82</v>
      </c>
      <c r="H11" s="52" t="s">
        <v>83</v>
      </c>
      <c r="I11" s="52" t="s">
        <v>84</v>
      </c>
      <c r="J11" s="52" t="s">
        <v>85</v>
      </c>
      <c r="K11" s="52" t="s">
        <v>86</v>
      </c>
      <c r="L11" s="52" t="s">
        <v>87</v>
      </c>
      <c r="M11" s="52" t="s">
        <v>88</v>
      </c>
      <c r="N11" s="52" t="s">
        <v>89</v>
      </c>
      <c r="O11" s="52" t="s">
        <v>90</v>
      </c>
      <c r="P11" s="52" t="s">
        <v>91</v>
      </c>
      <c r="Q11" s="52" t="s">
        <v>92</v>
      </c>
      <c r="R11" s="52" t="s">
        <v>93</v>
      </c>
      <c r="S11" s="52" t="s">
        <v>94</v>
      </c>
      <c r="T11" s="52" t="s">
        <v>95</v>
      </c>
      <c r="U11" s="52" t="s">
        <v>96</v>
      </c>
      <c r="V11" s="52" t="s">
        <v>97</v>
      </c>
      <c r="W11" s="52" t="s">
        <v>98</v>
      </c>
      <c r="X11" s="52" t="s">
        <v>99</v>
      </c>
      <c r="Y11" s="52" t="s">
        <v>100</v>
      </c>
      <c r="Z11" s="52" t="s">
        <v>101</v>
      </c>
      <c r="AA11" s="52" t="s">
        <v>102</v>
      </c>
      <c r="AB11" s="52" t="s">
        <v>103</v>
      </c>
      <c r="AC11" s="52" t="s">
        <v>104</v>
      </c>
      <c r="AD11" s="52" t="s">
        <v>105</v>
      </c>
      <c r="AE11" s="52" t="s">
        <v>106</v>
      </c>
      <c r="AF11" s="52" t="s">
        <v>107</v>
      </c>
      <c r="AG11" s="52" t="s">
        <v>108</v>
      </c>
      <c r="AH11" s="52" t="s">
        <v>109</v>
      </c>
      <c r="AI11" s="52" t="s">
        <v>110</v>
      </c>
      <c r="AJ11" s="52" t="s">
        <v>111</v>
      </c>
      <c r="AK11" s="52" t="s">
        <v>112</v>
      </c>
      <c r="AL11" s="52" t="s">
        <v>113</v>
      </c>
      <c r="AM11" s="52" t="s">
        <v>114</v>
      </c>
      <c r="AN11" s="52" t="s">
        <v>115</v>
      </c>
      <c r="AO11" s="52" t="s">
        <v>116</v>
      </c>
      <c r="AP11" s="52" t="s">
        <v>117</v>
      </c>
      <c r="AQ11" s="52" t="s">
        <v>118</v>
      </c>
      <c r="AR11" s="52" t="s">
        <v>119</v>
      </c>
      <c r="AS11" s="52" t="s">
        <v>120</v>
      </c>
      <c r="AT11" s="52" t="s">
        <v>121</v>
      </c>
      <c r="AU11" s="52" t="s">
        <v>122</v>
      </c>
      <c r="AV11" s="52" t="s">
        <v>123</v>
      </c>
      <c r="AW11" s="52" t="s">
        <v>124</v>
      </c>
      <c r="AX11" s="52" t="s">
        <v>125</v>
      </c>
      <c r="AY11" s="52" t="s">
        <v>126</v>
      </c>
      <c r="AZ11" s="52" t="s">
        <v>127</v>
      </c>
      <c r="BA11" s="52" t="s">
        <v>128</v>
      </c>
      <c r="BB11" s="52" t="s">
        <v>129</v>
      </c>
      <c r="BC11" s="52" t="s">
        <v>130</v>
      </c>
      <c r="BD11" s="52" t="s">
        <v>131</v>
      </c>
      <c r="BE11" s="52" t="s">
        <v>132</v>
      </c>
    </row>
    <row r="12" spans="1:57" x14ac:dyDescent="0.35">
      <c r="A12" t="s">
        <v>14</v>
      </c>
      <c r="C12" s="43" t="s">
        <v>79</v>
      </c>
      <c r="D12" s="4" t="s">
        <v>15</v>
      </c>
      <c r="E12" s="4" t="s">
        <v>56</v>
      </c>
      <c r="F12" s="1" t="s">
        <v>17</v>
      </c>
      <c r="G12" s="5">
        <f>G$43*'[3]Shares Cordless Tools'!C5</f>
        <v>40.274127451860352</v>
      </c>
      <c r="H12" s="5">
        <f>H$43*'[3]Shares Cordless Tools'!D5</f>
        <v>43.115372451238528</v>
      </c>
      <c r="I12" s="5">
        <f>I$43*'[3]Shares Cordless Tools'!E5</f>
        <v>40.3414819429901</v>
      </c>
      <c r="J12" s="5">
        <f>J$43*'[3]Shares Cordless Tools'!F5</f>
        <v>40.32630480168266</v>
      </c>
      <c r="K12" s="5">
        <f>K$43*'[3]Shares Cordless Tools'!G5</f>
        <v>55.361440839938219</v>
      </c>
      <c r="L12" s="5">
        <f>L$43*'[3]Shares Cordless Tools'!H5</f>
        <v>75.726861825019739</v>
      </c>
      <c r="M12" s="5">
        <f>M$43*'[3]Shares Cordless Tools'!I5</f>
        <v>83.73323473646478</v>
      </c>
      <c r="N12" s="5">
        <f>N$43*'[3]Shares Cordless Tools'!J5</f>
        <v>63.182864570424513</v>
      </c>
      <c r="O12" s="5">
        <f>O$43*'[3]Shares Cordless Tools'!K5</f>
        <v>38.083943278021302</v>
      </c>
      <c r="P12" s="5">
        <f>P$43*'[3]Shares Cordless Tools'!L5</f>
        <v>53.35149966996061</v>
      </c>
      <c r="Q12" s="5">
        <f>Q$43*'[3]Shares Cordless Tools'!M5</f>
        <v>65.281774532497721</v>
      </c>
      <c r="R12" s="5">
        <f>R$43*'[3]Shares Cordless Tools'!N5</f>
        <v>69.462209318719786</v>
      </c>
      <c r="S12" s="5">
        <f>S$43*'[3]Shares Cordless Tools'!O5</f>
        <v>74.507112490417185</v>
      </c>
      <c r="T12" s="5">
        <f>T$43*'[3]Shares Cordless Tools'!P5</f>
        <v>59.416896243112319</v>
      </c>
      <c r="U12" s="5">
        <f>U$43*'[3]Shares Cordless Tools'!Q5</f>
        <v>47.094594183568645</v>
      </c>
      <c r="V12" s="5">
        <f>V$43*'[3]Shares Cordless Tools'!R5</f>
        <v>22.970487743920554</v>
      </c>
      <c r="W12" s="5">
        <f>W$43*'[3]Shares Cordless Tools'!S5</f>
        <v>13.008242281096779</v>
      </c>
      <c r="X12" s="5">
        <f>X$43*'[3]Shares Cordless Tools'!T5</f>
        <v>2.8609035567330929</v>
      </c>
      <c r="Y12" s="5">
        <f>Y$43*'[3]Shares Cordless Tools'!U5</f>
        <v>2.0821232615494174</v>
      </c>
      <c r="Z12" s="5">
        <f>Z$43*'[3]Shares Cordless Tools'!V5</f>
        <v>2.217626700023136</v>
      </c>
      <c r="AA12" s="5">
        <f>AA$43*'[3]Shares Cordless Tools'!W5</f>
        <v>0</v>
      </c>
      <c r="AB12" s="5">
        <f>AB$43*'[3]Shares Cordless Tools'!X5</f>
        <v>0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</row>
    <row r="13" spans="1:57" x14ac:dyDescent="0.35">
      <c r="A13" t="s">
        <v>14</v>
      </c>
      <c r="C13" s="43" t="s">
        <v>79</v>
      </c>
      <c r="D13" s="4" t="s">
        <v>15</v>
      </c>
      <c r="E13" s="4" t="s">
        <v>56</v>
      </c>
      <c r="F13" s="1" t="s">
        <v>18</v>
      </c>
      <c r="G13" s="5">
        <f>G$43*'[3]Shares Cordless Tools'!C6</f>
        <v>125.18995244050004</v>
      </c>
      <c r="H13" s="5">
        <f>H$43*'[3]Shares Cordless Tools'!D6</f>
        <v>124.71446399726717</v>
      </c>
      <c r="I13" s="5">
        <f>I$43*'[3]Shares Cordless Tools'!E6</f>
        <v>148.1650079558911</v>
      </c>
      <c r="J13" s="5">
        <f>J$43*'[3]Shares Cordless Tools'!F6</f>
        <v>138.6419982779193</v>
      </c>
      <c r="K13" s="5">
        <f>K$43*'[3]Shares Cordless Tools'!G6</f>
        <v>122.84928168548522</v>
      </c>
      <c r="L13" s="5">
        <f>L$43*'[3]Shares Cordless Tools'!H6</f>
        <v>122.30167941055504</v>
      </c>
      <c r="M13" s="5">
        <f>M$43*'[3]Shares Cordless Tools'!I6</f>
        <v>120.90848911224566</v>
      </c>
      <c r="N13" s="5">
        <f>N$43*'[3]Shares Cordless Tools'!J6</f>
        <v>113.04720892177116</v>
      </c>
      <c r="O13" s="5">
        <f>O$43*'[3]Shares Cordless Tools'!K6</f>
        <v>123.4615433373785</v>
      </c>
      <c r="P13" s="5">
        <f>P$43*'[3]Shares Cordless Tools'!L6</f>
        <v>118.20734951625529</v>
      </c>
      <c r="Q13" s="5">
        <f>Q$43*'[3]Shares Cordless Tools'!M6</f>
        <v>90.159254920763431</v>
      </c>
      <c r="R13" s="5">
        <f>R$43*'[3]Shares Cordless Tools'!N6</f>
        <v>97.249607364055791</v>
      </c>
      <c r="S13" s="5">
        <f>S$43*'[3]Shares Cordless Tools'!O6</f>
        <v>101.94167924051945</v>
      </c>
      <c r="T13" s="5">
        <f>T$43*'[3]Shares Cordless Tools'!P6</f>
        <v>79.305233788690032</v>
      </c>
      <c r="U13" s="5">
        <f>U$43*'[3]Shares Cordless Tools'!Q6</f>
        <v>61.167238812088506</v>
      </c>
      <c r="V13" s="5">
        <f>V$43*'[3]Shares Cordless Tools'!R6</f>
        <v>29.01419869510109</v>
      </c>
      <c r="W13" s="5">
        <f>W$43*'[3]Shares Cordless Tools'!S6</f>
        <v>26.008610227501453</v>
      </c>
      <c r="X13" s="5">
        <f>X$43*'[3]Shares Cordless Tools'!T6</f>
        <v>15.743230715703811</v>
      </c>
      <c r="Y13" s="5">
        <f>Y$43*'[3]Shares Cordless Tools'!U6</f>
        <v>7.5168326190479924</v>
      </c>
      <c r="Z13" s="5">
        <f>Z$43*'[3]Shares Cordless Tools'!V6</f>
        <v>5.5323149186240892</v>
      </c>
      <c r="AA13" s="5">
        <f>AA$43*'[3]Shares Cordless Tools'!W6</f>
        <v>0</v>
      </c>
      <c r="AB13" s="5">
        <f>AB$43*'[3]Shares Cordless Tools'!X6</f>
        <v>0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 spans="1:57" x14ac:dyDescent="0.35">
      <c r="A14" t="s">
        <v>14</v>
      </c>
      <c r="C14" s="43" t="s">
        <v>79</v>
      </c>
      <c r="D14" s="4" t="s">
        <v>15</v>
      </c>
      <c r="E14" s="4" t="s">
        <v>56</v>
      </c>
      <c r="F14" s="1" t="s">
        <v>19</v>
      </c>
      <c r="G14" s="5">
        <f>G$43*'[3]Shares Cordless Tools'!C7</f>
        <v>11.522237455565655</v>
      </c>
      <c r="H14" s="5">
        <f>H$43*'[3]Shares Cordless Tools'!D7</f>
        <v>12.386391115921096</v>
      </c>
      <c r="I14" s="5">
        <f>I$43*'[3]Shares Cordless Tools'!E7</f>
        <v>11.405367046225724</v>
      </c>
      <c r="J14" s="5">
        <f>J$43*'[3]Shares Cordless Tools'!F7</f>
        <v>14.814579138600298</v>
      </c>
      <c r="K14" s="5">
        <f>K$43*'[3]Shares Cordless Tools'!G7</f>
        <v>17.156752838727183</v>
      </c>
      <c r="L14" s="5">
        <f>L$43*'[3]Shares Cordless Tools'!H7</f>
        <v>20.042320515141721</v>
      </c>
      <c r="M14" s="5">
        <f>M$43*'[3]Shares Cordless Tools'!I7</f>
        <v>19.992618767283979</v>
      </c>
      <c r="N14" s="5">
        <f>N$43*'[3]Shares Cordless Tools'!J7</f>
        <v>20.803865322417145</v>
      </c>
      <c r="O14" s="5">
        <f>O$43*'[3]Shares Cordless Tools'!K7</f>
        <v>24.882384832917086</v>
      </c>
      <c r="P14" s="5">
        <f>P$43*'[3]Shares Cordless Tools'!L7</f>
        <v>31.075747650371831</v>
      </c>
      <c r="Q14" s="5">
        <f>Q$43*'[3]Shares Cordless Tools'!M7</f>
        <v>31.80260858230271</v>
      </c>
      <c r="R14" s="5">
        <f>R$43*'[3]Shares Cordless Tools'!N7</f>
        <v>35.225471381781801</v>
      </c>
      <c r="S14" s="5">
        <f>S$43*'[3]Shares Cordless Tools'!O7</f>
        <v>42.487927086085477</v>
      </c>
      <c r="T14" s="5">
        <f>T$43*'[3]Shares Cordless Tools'!P7</f>
        <v>32.466176158709217</v>
      </c>
      <c r="U14" s="5">
        <f>U$43*'[3]Shares Cordless Tools'!Q7</f>
        <v>24.65032859231767</v>
      </c>
      <c r="V14" s="5">
        <f>V$43*'[3]Shares Cordless Tools'!R7</f>
        <v>12.7344109144158</v>
      </c>
      <c r="W14" s="5">
        <f>W$43*'[3]Shares Cordless Tools'!S7</f>
        <v>12.297731725816446</v>
      </c>
      <c r="X14" s="5">
        <f>X$43*'[3]Shares Cordless Tools'!T7</f>
        <v>6.9343162235282572</v>
      </c>
      <c r="Y14" s="5">
        <f>Y$43*'[3]Shares Cordless Tools'!U7</f>
        <v>2.908041360410544</v>
      </c>
      <c r="Z14" s="5">
        <f>Z$43*'[3]Shares Cordless Tools'!V7</f>
        <v>2.2308467111273202</v>
      </c>
      <c r="AA14" s="5">
        <f>AA$43*'[3]Shares Cordless Tools'!W7</f>
        <v>0</v>
      </c>
      <c r="AB14" s="5">
        <f>AB$43*'[3]Shares Cordless Tools'!X7</f>
        <v>0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</row>
    <row r="15" spans="1:57" x14ac:dyDescent="0.35">
      <c r="A15" t="s">
        <v>14</v>
      </c>
      <c r="C15" s="43" t="s">
        <v>79</v>
      </c>
      <c r="D15" s="4" t="s">
        <v>15</v>
      </c>
      <c r="E15" s="4" t="s">
        <v>56</v>
      </c>
      <c r="F15" s="1" t="s">
        <v>20</v>
      </c>
      <c r="G15" s="5">
        <f>G$43*'[3]Shares Cordless Tools'!C8</f>
        <v>10.96408317984217</v>
      </c>
      <c r="H15" s="5">
        <f>H$43*'[3]Shares Cordless Tools'!D8</f>
        <v>15.896454151681862</v>
      </c>
      <c r="I15" s="5">
        <f>I$43*'[3]Shares Cordless Tools'!E8</f>
        <v>19.118342909143756</v>
      </c>
      <c r="J15" s="5">
        <f>J$43*'[3]Shares Cordless Tools'!F8</f>
        <v>19.910292555592299</v>
      </c>
      <c r="K15" s="5">
        <f>K$43*'[3]Shares Cordless Tools'!G8</f>
        <v>26.16596421812574</v>
      </c>
      <c r="L15" s="5">
        <f>L$43*'[3]Shares Cordless Tools'!H8</f>
        <v>27.016568990007528</v>
      </c>
      <c r="M15" s="5">
        <f>M$43*'[3]Shares Cordless Tools'!I8</f>
        <v>27.80110258202884</v>
      </c>
      <c r="N15" s="5">
        <f>N$43*'[3]Shares Cordless Tools'!J8</f>
        <v>23.127276046268175</v>
      </c>
      <c r="O15" s="5">
        <f>O$43*'[3]Shares Cordless Tools'!K8</f>
        <v>24.237831165147163</v>
      </c>
      <c r="P15" s="5">
        <f>P$43*'[3]Shares Cordless Tools'!L8</f>
        <v>22.382464843989968</v>
      </c>
      <c r="Q15" s="5">
        <f>Q$43*'[3]Shares Cordless Tools'!M8</f>
        <v>16.209848634474859</v>
      </c>
      <c r="R15" s="5">
        <f>R$43*'[3]Shares Cordless Tools'!N8</f>
        <v>14.259387007542808</v>
      </c>
      <c r="S15" s="5">
        <f>S$43*'[3]Shares Cordless Tools'!O8</f>
        <v>17.539167869557847</v>
      </c>
      <c r="T15" s="5">
        <f>T$43*'[3]Shares Cordless Tools'!P8</f>
        <v>15.411034928179186</v>
      </c>
      <c r="U15" s="5">
        <f>U$43*'[3]Shares Cordless Tools'!Q8</f>
        <v>13.239718000055705</v>
      </c>
      <c r="V15" s="5">
        <f>V$43*'[3]Shares Cordless Tools'!R8</f>
        <v>7.511760861598594</v>
      </c>
      <c r="W15" s="5">
        <f>W$43*'[3]Shares Cordless Tools'!S8</f>
        <v>7.2156579434425669</v>
      </c>
      <c r="X15" s="5">
        <f>X$43*'[3]Shares Cordless Tools'!T8</f>
        <v>4.6091212365659162</v>
      </c>
      <c r="Y15" s="5">
        <f>Y$43*'[3]Shares Cordless Tools'!U8</f>
        <v>2.1273037813884685</v>
      </c>
      <c r="Z15" s="5">
        <f>Z$43*'[3]Shares Cordless Tools'!V8</f>
        <v>1.5096221208586775</v>
      </c>
      <c r="AA15" s="5">
        <f>AA$43*'[3]Shares Cordless Tools'!W8</f>
        <v>0</v>
      </c>
      <c r="AB15" s="5">
        <f>AB$43*'[3]Shares Cordless Tools'!X8</f>
        <v>0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</row>
    <row r="16" spans="1:57" x14ac:dyDescent="0.35">
      <c r="A16" t="s">
        <v>14</v>
      </c>
      <c r="C16" s="43" t="s">
        <v>79</v>
      </c>
      <c r="D16" s="4" t="s">
        <v>15</v>
      </c>
      <c r="E16" s="4" t="s">
        <v>56</v>
      </c>
      <c r="F16" s="1" t="s">
        <v>21</v>
      </c>
      <c r="G16" s="5">
        <f>G$43*'[3]Shares Cordless Tools'!C9</f>
        <v>3.5519137525489146</v>
      </c>
      <c r="H16" s="5">
        <f>H$43*'[3]Shares Cordless Tools'!D9</f>
        <v>4.0704060783751945</v>
      </c>
      <c r="I16" s="5">
        <f>I$43*'[3]Shares Cordless Tools'!E9</f>
        <v>3.6440562901761253</v>
      </c>
      <c r="J16" s="5">
        <f>J$43*'[3]Shares Cordless Tools'!F9</f>
        <v>3.4839034969616134</v>
      </c>
      <c r="K16" s="5">
        <f>K$43*'[3]Shares Cordless Tools'!G9</f>
        <v>4.1319220494377564</v>
      </c>
      <c r="L16" s="5">
        <f>L$43*'[3]Shares Cordless Tools'!H9</f>
        <v>4.8646606000562427</v>
      </c>
      <c r="M16" s="5">
        <f>M$43*'[3]Shares Cordless Tools'!I9</f>
        <v>5.8927264886469448</v>
      </c>
      <c r="N16" s="5">
        <f>N$43*'[3]Shares Cordless Tools'!J9</f>
        <v>5.9893588726607536</v>
      </c>
      <c r="O16" s="5">
        <f>O$43*'[3]Shares Cordless Tools'!K9</f>
        <v>6.2823091695219215</v>
      </c>
      <c r="P16" s="5">
        <f>P$43*'[3]Shares Cordless Tools'!L9</f>
        <v>5.5199707742567083</v>
      </c>
      <c r="Q16" s="5">
        <f>Q$43*'[3]Shares Cordless Tools'!M9</f>
        <v>6.785029164864941</v>
      </c>
      <c r="R16" s="5">
        <f>R$43*'[3]Shares Cordless Tools'!N9</f>
        <v>7.7323180571091932</v>
      </c>
      <c r="S16" s="5">
        <f>S$43*'[3]Shares Cordless Tools'!O9</f>
        <v>6.0620962570338479</v>
      </c>
      <c r="T16" s="5">
        <f>T$43*'[3]Shares Cordless Tools'!P9</f>
        <v>4.811828858827977</v>
      </c>
      <c r="U16" s="5">
        <f>U$43*'[3]Shares Cordless Tools'!Q9</f>
        <v>3.7402624870372132</v>
      </c>
      <c r="V16" s="5">
        <f>V$43*'[3]Shares Cordless Tools'!R9</f>
        <v>1.9569172509932566</v>
      </c>
      <c r="W16" s="5">
        <f>W$43*'[3]Shares Cordless Tools'!S9</f>
        <v>1.6445530978842451</v>
      </c>
      <c r="X16" s="5">
        <f>X$43*'[3]Shares Cordless Tools'!T9</f>
        <v>1.3860017117343248</v>
      </c>
      <c r="Y16" s="5">
        <f>Y$43*'[3]Shares Cordless Tools'!U9</f>
        <v>0.5347455662153402</v>
      </c>
      <c r="Z16" s="5">
        <f>Z$43*'[3]Shares Cordless Tools'!V9</f>
        <v>0.39755889710913428</v>
      </c>
      <c r="AA16" s="5">
        <f>AA$43*'[3]Shares Cordless Tools'!W9</f>
        <v>0</v>
      </c>
      <c r="AB16" s="5">
        <f>AB$43*'[3]Shares Cordless Tools'!X9</f>
        <v>0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</row>
    <row r="17" spans="1:57" x14ac:dyDescent="0.35">
      <c r="A17" t="s">
        <v>14</v>
      </c>
      <c r="C17" s="43" t="s">
        <v>79</v>
      </c>
      <c r="D17" s="4" t="s">
        <v>15</v>
      </c>
      <c r="E17" s="4" t="s">
        <v>56</v>
      </c>
      <c r="F17" s="1" t="s">
        <v>22</v>
      </c>
      <c r="G17" s="5">
        <f>G$43*'[3]Shares Cordless Tools'!C10</f>
        <v>45.280996343633248</v>
      </c>
      <c r="H17" s="5">
        <f>H$43*'[3]Shares Cordless Tools'!D10</f>
        <v>54.135424175579303</v>
      </c>
      <c r="I17" s="5">
        <f>I$43*'[3]Shares Cordless Tools'!E10</f>
        <v>55.653913703543608</v>
      </c>
      <c r="J17" s="5">
        <f>J$43*'[3]Shares Cordless Tools'!F10</f>
        <v>60.594371772137322</v>
      </c>
      <c r="K17" s="5">
        <f>K$43*'[3]Shares Cordless Tools'!G10</f>
        <v>62.167035754749058</v>
      </c>
      <c r="L17" s="5">
        <f>L$43*'[3]Shares Cordless Tools'!H10</f>
        <v>65.413894958771678</v>
      </c>
      <c r="M17" s="5">
        <f>M$43*'[3]Shares Cordless Tools'!I10</f>
        <v>60.469895923604426</v>
      </c>
      <c r="N17" s="5">
        <f>N$43*'[3]Shares Cordless Tools'!J10</f>
        <v>59.875711108963188</v>
      </c>
      <c r="O17" s="5">
        <f>O$43*'[3]Shares Cordless Tools'!K10</f>
        <v>69.253565416263868</v>
      </c>
      <c r="P17" s="5">
        <f>P$43*'[3]Shares Cordless Tools'!L10</f>
        <v>84.213860699306153</v>
      </c>
      <c r="Q17" s="5">
        <f>Q$43*'[3]Shares Cordless Tools'!M10</f>
        <v>87.318440038712538</v>
      </c>
      <c r="R17" s="5">
        <f>R$43*'[3]Shares Cordless Tools'!N10</f>
        <v>94.005062769559956</v>
      </c>
      <c r="S17" s="5">
        <f>S$43*'[3]Shares Cordless Tools'!O10</f>
        <v>101.01633000613515</v>
      </c>
      <c r="T17" s="5">
        <f>T$43*'[3]Shares Cordless Tools'!P10</f>
        <v>82.300312871312443</v>
      </c>
      <c r="U17" s="5">
        <f>U$43*'[3]Shares Cordless Tools'!Q10</f>
        <v>66.276549839254699</v>
      </c>
      <c r="V17" s="5">
        <f>V$43*'[3]Shares Cordless Tools'!R10</f>
        <v>32.804163166940619</v>
      </c>
      <c r="W17" s="5">
        <f>W$43*'[3]Shares Cordless Tools'!S10</f>
        <v>30.545595432879463</v>
      </c>
      <c r="X17" s="5">
        <f>X$43*'[3]Shares Cordless Tools'!T10</f>
        <v>17.084131083555143</v>
      </c>
      <c r="Y17" s="5">
        <f>Y$43*'[3]Shares Cordless Tools'!U10</f>
        <v>7.1229280003496367</v>
      </c>
      <c r="Z17" s="5">
        <f>Z$43*'[3]Shares Cordless Tools'!V10</f>
        <v>5.4435442744695779</v>
      </c>
      <c r="AA17" s="5">
        <f>AA$43*'[3]Shares Cordless Tools'!W10</f>
        <v>0</v>
      </c>
      <c r="AB17" s="5">
        <f>AB$43*'[3]Shares Cordless Tools'!X10</f>
        <v>0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</row>
    <row r="18" spans="1:57" x14ac:dyDescent="0.35">
      <c r="A18" t="s">
        <v>14</v>
      </c>
      <c r="C18" s="43" t="s">
        <v>79</v>
      </c>
      <c r="D18" s="4" t="s">
        <v>15</v>
      </c>
      <c r="E18" s="4" t="s">
        <v>56</v>
      </c>
      <c r="F18" s="1" t="s">
        <v>23</v>
      </c>
      <c r="G18" s="5">
        <f>G$43*'[3]Shares Cordless Tools'!C11</f>
        <v>40.848958685222271</v>
      </c>
      <c r="H18" s="5">
        <f>H$43*'[3]Shares Cordless Tools'!D11</f>
        <v>41.796988337115764</v>
      </c>
      <c r="I18" s="5">
        <f>I$43*'[3]Shares Cordless Tools'!E11</f>
        <v>39.473459284124829</v>
      </c>
      <c r="J18" s="5">
        <f>J$43*'[3]Shares Cordless Tools'!F11</f>
        <v>52.640963546005956</v>
      </c>
      <c r="K18" s="5">
        <f>K$43*'[3]Shares Cordless Tools'!G11</f>
        <v>44.708097844806467</v>
      </c>
      <c r="L18" s="5">
        <f>L$43*'[3]Shares Cordless Tools'!H11</f>
        <v>41.349173593131574</v>
      </c>
      <c r="M18" s="5">
        <f>M$43*'[3]Shares Cordless Tools'!I11</f>
        <v>45.203978680685609</v>
      </c>
      <c r="N18" s="5">
        <f>N$43*'[3]Shares Cordless Tools'!J11</f>
        <v>50.85330007205156</v>
      </c>
      <c r="O18" s="5">
        <f>O$43*'[3]Shares Cordless Tools'!K11</f>
        <v>52.133738223018881</v>
      </c>
      <c r="P18" s="5">
        <f>P$43*'[3]Shares Cordless Tools'!L11</f>
        <v>47.59496283098445</v>
      </c>
      <c r="Q18" s="5">
        <f>Q$43*'[3]Shares Cordless Tools'!M11</f>
        <v>66.703749052510062</v>
      </c>
      <c r="R18" s="5">
        <f>R$43*'[3]Shares Cordless Tools'!N11</f>
        <v>63.309284298077081</v>
      </c>
      <c r="S18" s="5">
        <f>S$43*'[3]Shares Cordless Tools'!O11</f>
        <v>55.315222943878389</v>
      </c>
      <c r="T18" s="5">
        <f>T$43*'[3]Shares Cordless Tools'!P11</f>
        <v>34.563699295615699</v>
      </c>
      <c r="U18" s="5">
        <f>U$43*'[3]Shares Cordless Tools'!Q11</f>
        <v>23.680090360617495</v>
      </c>
      <c r="V18" s="5">
        <f>V$43*'[3]Shares Cordless Tools'!R11</f>
        <v>9.822521682648107</v>
      </c>
      <c r="W18" s="5">
        <f>W$43*'[3]Shares Cordless Tools'!S11</f>
        <v>8.9224385011366465</v>
      </c>
      <c r="X18" s="5">
        <f>X$43*'[3]Shares Cordless Tools'!T11</f>
        <v>3.5254133083445556</v>
      </c>
      <c r="Y18" s="5">
        <f>Y$43*'[3]Shares Cordless Tools'!U11</f>
        <v>1.3596488769401165</v>
      </c>
      <c r="Z18" s="5">
        <f>Z$43*'[3]Shares Cordless Tools'!V11</f>
        <v>0.95903684920242616</v>
      </c>
      <c r="AA18" s="5">
        <f>AA$43*'[3]Shares Cordless Tools'!W11</f>
        <v>0</v>
      </c>
      <c r="AB18" s="5">
        <f>AB$43*'[3]Shares Cordless Tools'!X11</f>
        <v>0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</row>
    <row r="19" spans="1:57" x14ac:dyDescent="0.35">
      <c r="A19" t="s">
        <v>14</v>
      </c>
      <c r="C19" s="43" t="s">
        <v>79</v>
      </c>
      <c r="D19" s="4" t="s">
        <v>15</v>
      </c>
      <c r="E19" s="4" t="s">
        <v>56</v>
      </c>
      <c r="F19" s="1" t="s">
        <v>24</v>
      </c>
      <c r="G19" s="5">
        <f>G$43*'[3]Shares Cordless Tools'!C12</f>
        <v>5.5285366395660063</v>
      </c>
      <c r="H19" s="5">
        <f>H$43*'[3]Shares Cordless Tools'!D12</f>
        <v>7.1705719878817353</v>
      </c>
      <c r="I19" s="5">
        <f>I$43*'[3]Shares Cordless Tools'!E12</f>
        <v>7.4402872214468934</v>
      </c>
      <c r="J19" s="5">
        <f>J$43*'[3]Shares Cordless Tools'!F12</f>
        <v>8.1417096882818214</v>
      </c>
      <c r="K19" s="5">
        <f>K$43*'[3]Shares Cordless Tools'!G12</f>
        <v>8.9422962331989115</v>
      </c>
      <c r="L19" s="5">
        <f>L$43*'[3]Shares Cordless Tools'!H12</f>
        <v>12.721069804468227</v>
      </c>
      <c r="M19" s="5">
        <f>M$43*'[3]Shares Cordless Tools'!I12</f>
        <v>9.8529031841272392</v>
      </c>
      <c r="N19" s="5">
        <f>N$43*'[3]Shares Cordless Tools'!J12</f>
        <v>8.1460540795674738</v>
      </c>
      <c r="O19" s="5">
        <f>O$43*'[3]Shares Cordless Tools'!K12</f>
        <v>7.7959493953880408</v>
      </c>
      <c r="P19" s="5">
        <f>P$43*'[3]Shares Cordless Tools'!L12</f>
        <v>7.7886626942699335</v>
      </c>
      <c r="Q19" s="5">
        <f>Q$43*'[3]Shares Cordless Tools'!M12</f>
        <v>6.3269251366892139</v>
      </c>
      <c r="R19" s="5">
        <f>R$43*'[3]Shares Cordless Tools'!N12</f>
        <v>6.7584259192046092</v>
      </c>
      <c r="S19" s="5">
        <f>S$43*'[3]Shares Cordless Tools'!O12</f>
        <v>7.0079660877960128</v>
      </c>
      <c r="T19" s="5">
        <f>T$43*'[3]Shares Cordless Tools'!P12</f>
        <v>5.3970422896390495</v>
      </c>
      <c r="U19" s="5">
        <f>U$43*'[3]Shares Cordless Tools'!Q12</f>
        <v>4.1301625076122193</v>
      </c>
      <c r="V19" s="5">
        <f>V$43*'[3]Shares Cordless Tools'!R12</f>
        <v>2.492162397341378</v>
      </c>
      <c r="W19" s="5">
        <f>W$43*'[3]Shares Cordless Tools'!S12</f>
        <v>2.7054440175580425</v>
      </c>
      <c r="X19" s="5">
        <f>X$43*'[3]Shares Cordless Tools'!T12</f>
        <v>1.7069736596752254</v>
      </c>
      <c r="Y19" s="5">
        <f>Y$43*'[3]Shares Cordless Tools'!U12</f>
        <v>0.64805533952832117</v>
      </c>
      <c r="Z19" s="5">
        <f>Z$43*'[3]Shares Cordless Tools'!V12</f>
        <v>0.450740111144529</v>
      </c>
      <c r="AA19" s="5">
        <f>AA$43*'[3]Shares Cordless Tools'!W12</f>
        <v>0</v>
      </c>
      <c r="AB19" s="5">
        <f>AB$43*'[3]Shares Cordless Tools'!X12</f>
        <v>0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</row>
    <row r="20" spans="1:57" x14ac:dyDescent="0.35">
      <c r="A20" t="s">
        <v>14</v>
      </c>
      <c r="C20" s="43" t="s">
        <v>79</v>
      </c>
      <c r="D20" s="4" t="s">
        <v>15</v>
      </c>
      <c r="E20" s="4" t="s">
        <v>56</v>
      </c>
      <c r="F20" s="1" t="s">
        <v>25</v>
      </c>
      <c r="G20" s="5">
        <f>G$43*'[3]Shares Cordless Tools'!C13</f>
        <v>32.685796705386018</v>
      </c>
      <c r="H20" s="5">
        <f>H$43*'[3]Shares Cordless Tools'!D13</f>
        <v>28.077504968398895</v>
      </c>
      <c r="I20" s="5">
        <f>I$43*'[3]Shares Cordless Tools'!E13</f>
        <v>29.954138419578534</v>
      </c>
      <c r="J20" s="5">
        <f>J$43*'[3]Shares Cordless Tools'!F13</f>
        <v>27.976588262606629</v>
      </c>
      <c r="K20" s="5">
        <f>K$43*'[3]Shares Cordless Tools'!G13</f>
        <v>24.767933438025477</v>
      </c>
      <c r="L20" s="5">
        <f>L$43*'[3]Shares Cordless Tools'!H13</f>
        <v>22.78807654165994</v>
      </c>
      <c r="M20" s="5">
        <f>M$43*'[3]Shares Cordless Tools'!I13</f>
        <v>48.886369160614727</v>
      </c>
      <c r="N20" s="5">
        <f>N$43*'[3]Shares Cordless Tools'!J13</f>
        <v>46.994658051540206</v>
      </c>
      <c r="O20" s="5">
        <f>O$43*'[3]Shares Cordless Tools'!K13</f>
        <v>54.141029739171984</v>
      </c>
      <c r="P20" s="5">
        <f>P$43*'[3]Shares Cordless Tools'!L13</f>
        <v>48.465050976721955</v>
      </c>
      <c r="Q20" s="5">
        <f>Q$43*'[3]Shares Cordless Tools'!M13</f>
        <v>50.186106166886056</v>
      </c>
      <c r="R20" s="5">
        <f>R$43*'[3]Shares Cordless Tools'!N13</f>
        <v>72.563206994120648</v>
      </c>
      <c r="S20" s="5">
        <f>S$43*'[3]Shares Cordless Tools'!O13</f>
        <v>77.979365604283359</v>
      </c>
      <c r="T20" s="5">
        <f>T$43*'[3]Shares Cordless Tools'!P13</f>
        <v>54.257211595535509</v>
      </c>
      <c r="U20" s="5">
        <f>U$43*'[3]Shares Cordless Tools'!Q13</f>
        <v>36.982929622583804</v>
      </c>
      <c r="V20" s="5">
        <f>V$43*'[3]Shares Cordless Tools'!R13</f>
        <v>15.206143941861319</v>
      </c>
      <c r="W20" s="5">
        <f>W$43*'[3]Shares Cordless Tools'!S13</f>
        <v>11.892627912331667</v>
      </c>
      <c r="X20" s="5">
        <f>X$43*'[3]Shares Cordless Tools'!T13</f>
        <v>6.3402453675695458</v>
      </c>
      <c r="Y20" s="5">
        <f>Y$43*'[3]Shares Cordless Tools'!U13</f>
        <v>2.5196339981905811</v>
      </c>
      <c r="Z20" s="5">
        <f>Z$43*'[3]Shares Cordless Tools'!V13</f>
        <v>2.0502480134968031</v>
      </c>
      <c r="AA20" s="5">
        <f>AA$43*'[3]Shares Cordless Tools'!W13</f>
        <v>0</v>
      </c>
      <c r="AB20" s="5">
        <f>AB$43*'[3]Shares Cordless Tools'!X13</f>
        <v>0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</row>
    <row r="21" spans="1:57" x14ac:dyDescent="0.35">
      <c r="A21" t="s">
        <v>14</v>
      </c>
      <c r="C21" s="43" t="s">
        <v>79</v>
      </c>
      <c r="D21" s="4" t="s">
        <v>15</v>
      </c>
      <c r="E21" s="4" t="s">
        <v>56</v>
      </c>
      <c r="F21" s="1" t="s">
        <v>26</v>
      </c>
      <c r="G21" s="5">
        <f>G$43*'[3]Shares Cordless Tools'!C14</f>
        <v>215.43940820105263</v>
      </c>
      <c r="H21" s="5">
        <f>H$43*'[3]Shares Cordless Tools'!D14</f>
        <v>223.2567167513283</v>
      </c>
      <c r="I21" s="5">
        <f>I$43*'[3]Shares Cordless Tools'!E14</f>
        <v>213.76336560792936</v>
      </c>
      <c r="J21" s="5">
        <f>J$43*'[3]Shares Cordless Tools'!F14</f>
        <v>218.6025852316335</v>
      </c>
      <c r="K21" s="5">
        <f>K$43*'[3]Shares Cordless Tools'!G14</f>
        <v>261.81804783433802</v>
      </c>
      <c r="L21" s="5">
        <f>L$43*'[3]Shares Cordless Tools'!H14</f>
        <v>386.36315545815114</v>
      </c>
      <c r="M21" s="5">
        <f>M$43*'[3]Shares Cordless Tools'!I14</f>
        <v>393.46455995768025</v>
      </c>
      <c r="N21" s="5">
        <f>N$43*'[3]Shares Cordless Tools'!J14</f>
        <v>420.50788556583188</v>
      </c>
      <c r="O21" s="5">
        <f>O$43*'[3]Shares Cordless Tools'!K14</f>
        <v>410.49731289871875</v>
      </c>
      <c r="P21" s="5">
        <f>P$43*'[3]Shares Cordless Tools'!L14</f>
        <v>440.3058203023287</v>
      </c>
      <c r="Q21" s="5">
        <f>Q$43*'[3]Shares Cordless Tools'!M14</f>
        <v>499.2090563446182</v>
      </c>
      <c r="R21" s="5">
        <f>R$43*'[3]Shares Cordless Tools'!N14</f>
        <v>606.18191716446404</v>
      </c>
      <c r="S21" s="5">
        <f>S$43*'[3]Shares Cordless Tools'!O14</f>
        <v>555.20850639012485</v>
      </c>
      <c r="T21" s="5">
        <f>T$43*'[3]Shares Cordless Tools'!P14</f>
        <v>370.49526796096524</v>
      </c>
      <c r="U21" s="5">
        <f>U$43*'[3]Shares Cordless Tools'!Q14</f>
        <v>365.91052840305838</v>
      </c>
      <c r="V21" s="5">
        <f>V$43*'[3]Shares Cordless Tools'!R14</f>
        <v>160.10254387377847</v>
      </c>
      <c r="W21" s="5">
        <f>W$43*'[3]Shares Cordless Tools'!S14</f>
        <v>117.92817755010277</v>
      </c>
      <c r="X21" s="5">
        <f>X$43*'[3]Shares Cordless Tools'!T14</f>
        <v>50.121209307306543</v>
      </c>
      <c r="Y21" s="5">
        <f>Y$43*'[3]Shares Cordless Tools'!U14</f>
        <v>22.309687566627922</v>
      </c>
      <c r="Z21" s="5">
        <f>Z$43*'[3]Shares Cordless Tools'!V14</f>
        <v>16.520072323497669</v>
      </c>
      <c r="AA21" s="5">
        <f>AA$43*'[3]Shares Cordless Tools'!W14</f>
        <v>0</v>
      </c>
      <c r="AB21" s="5">
        <f>AB$43*'[3]Shares Cordless Tools'!X14</f>
        <v>0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</row>
    <row r="22" spans="1:57" x14ac:dyDescent="0.35">
      <c r="A22" t="s">
        <v>14</v>
      </c>
      <c r="C22" s="43" t="s">
        <v>79</v>
      </c>
      <c r="D22" s="4" t="s">
        <v>15</v>
      </c>
      <c r="E22" s="4" t="s">
        <v>56</v>
      </c>
      <c r="F22" s="1" t="s">
        <v>27</v>
      </c>
      <c r="G22" s="5">
        <f>G$43*'[3]Shares Cordless Tools'!C15</f>
        <v>997.35274469629985</v>
      </c>
      <c r="H22" s="5">
        <f>H$43*'[3]Shares Cordless Tools'!D15</f>
        <v>979.54916498700663</v>
      </c>
      <c r="I22" s="5">
        <f>I$43*'[3]Shares Cordless Tools'!E15</f>
        <v>796.951171378749</v>
      </c>
      <c r="J22" s="5">
        <f>J$43*'[3]Shares Cordless Tools'!F15</f>
        <v>805.75411445019211</v>
      </c>
      <c r="K22" s="5">
        <f>K$43*'[3]Shares Cordless Tools'!G15</f>
        <v>772.72954352352701</v>
      </c>
      <c r="L22" s="5">
        <f>L$43*'[3]Shares Cordless Tools'!H15</f>
        <v>836.64992989768234</v>
      </c>
      <c r="M22" s="5">
        <f>M$43*'[3]Shares Cordless Tools'!I15</f>
        <v>789.83992145907382</v>
      </c>
      <c r="N22" s="5">
        <f>N$43*'[3]Shares Cordless Tools'!J15</f>
        <v>798.51222655235756</v>
      </c>
      <c r="O22" s="5">
        <f>O$43*'[3]Shares Cordless Tools'!K15</f>
        <v>898.63401881312313</v>
      </c>
      <c r="P22" s="5">
        <f>P$43*'[3]Shares Cordless Tools'!L15</f>
        <v>921.51209066750346</v>
      </c>
      <c r="Q22" s="5">
        <f>Q$43*'[3]Shares Cordless Tools'!M15</f>
        <v>1082.1529722002676</v>
      </c>
      <c r="R22" s="5">
        <f>R$43*'[3]Shares Cordless Tools'!N15</f>
        <v>1032.5723401222356</v>
      </c>
      <c r="S22" s="5">
        <f>S$43*'[3]Shares Cordless Tools'!O15</f>
        <v>1121.7895651846018</v>
      </c>
      <c r="T22" s="5">
        <f>T$43*'[3]Shares Cordless Tools'!P15</f>
        <v>994.60129579753402</v>
      </c>
      <c r="U22" s="5">
        <f>U$43*'[3]Shares Cordless Tools'!Q15</f>
        <v>862.38465133574971</v>
      </c>
      <c r="V22" s="5">
        <f>V$43*'[3]Shares Cordless Tools'!R15</f>
        <v>403.45758318990767</v>
      </c>
      <c r="W22" s="5">
        <f>W$43*'[3]Shares Cordless Tools'!S15</f>
        <v>310.0821060882472</v>
      </c>
      <c r="X22" s="5">
        <f>X$43*'[3]Shares Cordless Tools'!T15</f>
        <v>131.09287319132403</v>
      </c>
      <c r="Y22" s="5">
        <f>Y$43*'[3]Shares Cordless Tools'!U15</f>
        <v>38.295824815305174</v>
      </c>
      <c r="Z22" s="5">
        <f>Z$43*'[3]Shares Cordless Tools'!V15</f>
        <v>17.686769206533636</v>
      </c>
      <c r="AA22" s="5">
        <f>AA$43*'[3]Shares Cordless Tools'!W15</f>
        <v>0</v>
      </c>
      <c r="AB22" s="5">
        <f>AB$43*'[3]Shares Cordless Tools'!X15</f>
        <v>0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spans="1:57" x14ac:dyDescent="0.35">
      <c r="A23" t="s">
        <v>14</v>
      </c>
      <c r="C23" s="43" t="s">
        <v>79</v>
      </c>
      <c r="D23" s="4" t="s">
        <v>15</v>
      </c>
      <c r="E23" s="4" t="s">
        <v>56</v>
      </c>
      <c r="F23" s="1" t="s">
        <v>28</v>
      </c>
      <c r="G23" s="5">
        <f>G$43*'[3]Shares Cordless Tools'!C16</f>
        <v>52.594649947581757</v>
      </c>
      <c r="H23" s="5">
        <f>H$43*'[3]Shares Cordless Tools'!D16</f>
        <v>61.588612450846881</v>
      </c>
      <c r="I23" s="5">
        <f>I$43*'[3]Shares Cordless Tools'!E16</f>
        <v>70.072425784834138</v>
      </c>
      <c r="J23" s="5">
        <f>J$43*'[3]Shares Cordless Tools'!F16</f>
        <v>82.047769957613397</v>
      </c>
      <c r="K23" s="5">
        <f>K$43*'[3]Shares Cordless Tools'!G16</f>
        <v>79.658175611942909</v>
      </c>
      <c r="L23" s="5">
        <f>L$43*'[3]Shares Cordless Tools'!H16</f>
        <v>79.882505074727476</v>
      </c>
      <c r="M23" s="5">
        <f>M$43*'[3]Shares Cordless Tools'!I16</f>
        <v>67.686224704639159</v>
      </c>
      <c r="N23" s="5">
        <f>N$43*'[3]Shares Cordless Tools'!J16</f>
        <v>61.724450637836973</v>
      </c>
      <c r="O23" s="5">
        <f>O$43*'[3]Shares Cordless Tools'!K16</f>
        <v>65.65949182943065</v>
      </c>
      <c r="P23" s="5">
        <f>P$43*'[3]Shares Cordless Tools'!L16</f>
        <v>67.916430336340298</v>
      </c>
      <c r="Q23" s="5">
        <f>Q$43*'[3]Shares Cordless Tools'!M16</f>
        <v>68.648542559266303</v>
      </c>
      <c r="R23" s="5">
        <f>R$43*'[3]Shares Cordless Tools'!N16</f>
        <v>75.989288677484652</v>
      </c>
      <c r="S23" s="5">
        <f>S$43*'[3]Shares Cordless Tools'!O16</f>
        <v>91.690812709680927</v>
      </c>
      <c r="T23" s="5">
        <f>T$43*'[3]Shares Cordless Tools'!P16</f>
        <v>69.906772919934767</v>
      </c>
      <c r="U23" s="5">
        <f>U$43*'[3]Shares Cordless Tools'!Q16</f>
        <v>52.958564702256098</v>
      </c>
      <c r="V23" s="5">
        <f>V$43*'[3]Shares Cordless Tools'!R16</f>
        <v>24.565119521512422</v>
      </c>
      <c r="W23" s="5">
        <f>W$43*'[3]Shares Cordless Tools'!S16</f>
        <v>22.72894095976946</v>
      </c>
      <c r="X23" s="5">
        <f>X$43*'[3]Shares Cordless Tools'!T16</f>
        <v>12.687027074251418</v>
      </c>
      <c r="Y23" s="5">
        <f>Y$43*'[3]Shares Cordless Tools'!U16</f>
        <v>5.2696239120467583</v>
      </c>
      <c r="Z23" s="5">
        <f>Z$43*'[3]Shares Cordless Tools'!V16</f>
        <v>3.6624967062944416</v>
      </c>
      <c r="AA23" s="5">
        <f>AA$43*'[3]Shares Cordless Tools'!W16</f>
        <v>0</v>
      </c>
      <c r="AB23" s="5">
        <f>AB$43*'[3]Shares Cordless Tools'!X16</f>
        <v>0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</row>
    <row r="24" spans="1:57" x14ac:dyDescent="0.35">
      <c r="A24" t="s">
        <v>14</v>
      </c>
      <c r="C24" s="43" t="s">
        <v>79</v>
      </c>
      <c r="D24" s="4" t="s">
        <v>15</v>
      </c>
      <c r="E24" s="4" t="s">
        <v>56</v>
      </c>
      <c r="F24" s="1" t="s">
        <v>29</v>
      </c>
      <c r="G24" s="5">
        <f>G$43*'[3]Shares Cordless Tools'!C17</f>
        <v>38.093591024634534</v>
      </c>
      <c r="H24" s="5">
        <f>H$43*'[3]Shares Cordless Tools'!D17</f>
        <v>48.000743679956265</v>
      </c>
      <c r="I24" s="5">
        <f>I$43*'[3]Shares Cordless Tools'!E17</f>
        <v>51.44185488220262</v>
      </c>
      <c r="J24" s="5">
        <f>J$43*'[3]Shares Cordless Tools'!F17</f>
        <v>57.683590515363136</v>
      </c>
      <c r="K24" s="5">
        <f>K$43*'[3]Shares Cordless Tools'!G17</f>
        <v>54.755088344161038</v>
      </c>
      <c r="L24" s="5">
        <f>L$43*'[3]Shares Cordless Tools'!H17</f>
        <v>53.745162936423789</v>
      </c>
      <c r="M24" s="5">
        <f>M$43*'[3]Shares Cordless Tools'!I17</f>
        <v>46.538665053578868</v>
      </c>
      <c r="N24" s="5">
        <f>N$43*'[3]Shares Cordless Tools'!J17</f>
        <v>43.42041210138219</v>
      </c>
      <c r="O24" s="5">
        <f>O$43*'[3]Shares Cordless Tools'!K17</f>
        <v>47.22480819465504</v>
      </c>
      <c r="P24" s="5">
        <f>P$43*'[3]Shares Cordless Tools'!L17</f>
        <v>54.292435158848562</v>
      </c>
      <c r="Q24" s="5">
        <f>Q$43*'[3]Shares Cordless Tools'!M17</f>
        <v>51.598634942007024</v>
      </c>
      <c r="R24" s="5">
        <f>R$43*'[3]Shares Cordless Tools'!N17</f>
        <v>54.00062297833523</v>
      </c>
      <c r="S24" s="5">
        <f>S$43*'[3]Shares Cordless Tools'!O17</f>
        <v>56.772187740386578</v>
      </c>
      <c r="T24" s="5">
        <f>T$43*'[3]Shares Cordless Tools'!P17</f>
        <v>50.276357627020097</v>
      </c>
      <c r="U24" s="5">
        <f>U$43*'[3]Shares Cordless Tools'!Q17</f>
        <v>43.444073517531301</v>
      </c>
      <c r="V24" s="5">
        <f>V$43*'[3]Shares Cordless Tools'!R17</f>
        <v>24.221631051069647</v>
      </c>
      <c r="W24" s="5">
        <f>W$43*'[3]Shares Cordless Tools'!S17</f>
        <v>22.636730448526656</v>
      </c>
      <c r="X24" s="5">
        <f>X$43*'[3]Shares Cordless Tools'!T17</f>
        <v>12.676953588020263</v>
      </c>
      <c r="Y24" s="5">
        <f>Y$43*'[3]Shares Cordless Tools'!U17</f>
        <v>5.293333935285685</v>
      </c>
      <c r="Z24" s="5">
        <f>Z$43*'[3]Shares Cordless Tools'!V17</f>
        <v>4.0829315738016758</v>
      </c>
      <c r="AA24" s="5">
        <f>AA$43*'[3]Shares Cordless Tools'!W17</f>
        <v>0</v>
      </c>
      <c r="AB24" s="5">
        <f>AB$43*'[3]Shares Cordless Tools'!X17</f>
        <v>0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</row>
    <row r="25" spans="1:57" x14ac:dyDescent="0.35">
      <c r="A25" t="s">
        <v>14</v>
      </c>
      <c r="C25" s="43" t="s">
        <v>79</v>
      </c>
      <c r="D25" s="4" t="s">
        <v>15</v>
      </c>
      <c r="E25" s="4" t="s">
        <v>56</v>
      </c>
      <c r="F25" s="1" t="s">
        <v>30</v>
      </c>
      <c r="G25" s="5">
        <f>G$43*'[3]Shares Cordless Tools'!C18</f>
        <v>1.311620278585099</v>
      </c>
      <c r="H25" s="5">
        <f>H$43*'[3]Shares Cordless Tools'!D18</f>
        <v>2.1153441195153366</v>
      </c>
      <c r="I25" s="5">
        <f>I$43*'[3]Shares Cordless Tools'!E18</f>
        <v>3.4228855840500776</v>
      </c>
      <c r="J25" s="5">
        <f>J$43*'[3]Shares Cordless Tools'!F18</f>
        <v>4.5364317768890263</v>
      </c>
      <c r="K25" s="5">
        <f>K$43*'[3]Shares Cordless Tools'!G18</f>
        <v>4.2563193795240757</v>
      </c>
      <c r="L25" s="5">
        <f>L$43*'[3]Shares Cordless Tools'!H18</f>
        <v>2.2323568977284953</v>
      </c>
      <c r="M25" s="5">
        <f>M$43*'[3]Shares Cordless Tools'!I18</f>
        <v>2.1428027435309804</v>
      </c>
      <c r="N25" s="5">
        <f>N$43*'[3]Shares Cordless Tools'!J18</f>
        <v>1.8741714836520338</v>
      </c>
      <c r="O25" s="5">
        <f>O$43*'[3]Shares Cordless Tools'!K18</f>
        <v>2.8525221295809975</v>
      </c>
      <c r="P25" s="5">
        <f>P$43*'[3]Shares Cordless Tools'!L18</f>
        <v>2.3372751940165246</v>
      </c>
      <c r="Q25" s="5">
        <f>Q$43*'[3]Shares Cordless Tools'!M18</f>
        <v>1.9913054284966212</v>
      </c>
      <c r="R25" s="5">
        <f>R$43*'[3]Shares Cordless Tools'!N18</f>
        <v>1.8697909084155551</v>
      </c>
      <c r="S25" s="5">
        <f>S$43*'[3]Shares Cordless Tools'!O18</f>
        <v>2.4358240013647325</v>
      </c>
      <c r="T25" s="5">
        <f>T$43*'[3]Shares Cordless Tools'!P18</f>
        <v>1.9840131161565333</v>
      </c>
      <c r="U25" s="5">
        <f>U$43*'[3]Shares Cordless Tools'!Q18</f>
        <v>1.4663572433411691</v>
      </c>
      <c r="V25" s="5">
        <f>V$43*'[3]Shares Cordless Tools'!R18</f>
        <v>0.73629252215305208</v>
      </c>
      <c r="W25" s="5">
        <f>W$43*'[3]Shares Cordless Tools'!S18</f>
        <v>0.89653415377798562</v>
      </c>
      <c r="X25" s="5">
        <f>X$43*'[3]Shares Cordless Tools'!T18</f>
        <v>0.84101595034040122</v>
      </c>
      <c r="Y25" s="5">
        <f>Y$43*'[3]Shares Cordless Tools'!U18</f>
        <v>0.42245727459855226</v>
      </c>
      <c r="Z25" s="5">
        <f>Z$43*'[3]Shares Cordless Tools'!V18</f>
        <v>0.37448055692566429</v>
      </c>
      <c r="AA25" s="5">
        <f>AA$43*'[3]Shares Cordless Tools'!W18</f>
        <v>0</v>
      </c>
      <c r="AB25" s="5">
        <f>AB$43*'[3]Shares Cordless Tools'!X18</f>
        <v>0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</row>
    <row r="26" spans="1:57" x14ac:dyDescent="0.35">
      <c r="A26" t="s">
        <v>14</v>
      </c>
      <c r="C26" s="43" t="s">
        <v>79</v>
      </c>
      <c r="D26" s="4" t="s">
        <v>15</v>
      </c>
      <c r="E26" s="4" t="s">
        <v>56</v>
      </c>
      <c r="F26" s="1" t="s">
        <v>31</v>
      </c>
      <c r="G26" s="5">
        <f>G$43*'[3]Shares Cordless Tools'!C19</f>
        <v>28.951035196067178</v>
      </c>
      <c r="H26" s="5">
        <f>H$43*'[3]Shares Cordless Tools'!D19</f>
        <v>29.94810943176223</v>
      </c>
      <c r="I26" s="5">
        <f>I$43*'[3]Shares Cordless Tools'!E19</f>
        <v>28.674474171639933</v>
      </c>
      <c r="J26" s="5">
        <f>J$43*'[3]Shares Cordless Tools'!F19</f>
        <v>16.163231469187057</v>
      </c>
      <c r="K26" s="5">
        <f>K$43*'[3]Shares Cordless Tools'!G19</f>
        <v>13.412919099222389</v>
      </c>
      <c r="L26" s="5">
        <f>L$43*'[3]Shares Cordless Tools'!H19</f>
        <v>25.169256413349203</v>
      </c>
      <c r="M26" s="5">
        <f>M$43*'[3]Shares Cordless Tools'!I19</f>
        <v>32.382417672915999</v>
      </c>
      <c r="N26" s="5">
        <f>N$43*'[3]Shares Cordless Tools'!J19</f>
        <v>40.518802904840889</v>
      </c>
      <c r="O26" s="5">
        <f>O$43*'[3]Shares Cordless Tools'!K19</f>
        <v>42.441348395096917</v>
      </c>
      <c r="P26" s="5">
        <f>P$43*'[3]Shares Cordless Tools'!L19</f>
        <v>39.044555151975779</v>
      </c>
      <c r="Q26" s="5">
        <f>Q$43*'[3]Shares Cordless Tools'!M19</f>
        <v>54.906062269549231</v>
      </c>
      <c r="R26" s="5">
        <f>R$43*'[3]Shares Cordless Tools'!N19</f>
        <v>52.040741571218035</v>
      </c>
      <c r="S26" s="5">
        <f>S$43*'[3]Shares Cordless Tools'!O19</f>
        <v>59.732894480867287</v>
      </c>
      <c r="T26" s="5">
        <f>T$43*'[3]Shares Cordless Tools'!P19</f>
        <v>31.797038459106346</v>
      </c>
      <c r="U26" s="5">
        <f>U$43*'[3]Shares Cordless Tools'!Q19</f>
        <v>24.438083242390039</v>
      </c>
      <c r="V26" s="5">
        <f>V$43*'[3]Shares Cordless Tools'!R19</f>
        <v>11.565544829828285</v>
      </c>
      <c r="W26" s="5">
        <f>W$43*'[3]Shares Cordless Tools'!S19</f>
        <v>8.9556495311305984</v>
      </c>
      <c r="X26" s="5">
        <f>X$43*'[3]Shares Cordless Tools'!T19</f>
        <v>5.2390386136773275</v>
      </c>
      <c r="Y26" s="5">
        <f>Y$43*'[3]Shares Cordless Tools'!U19</f>
        <v>2.2686052422890635</v>
      </c>
      <c r="Z26" s="5">
        <f>Z$43*'[3]Shares Cordless Tools'!V19</f>
        <v>2.0605512373564832</v>
      </c>
      <c r="AA26" s="5">
        <f>AA$43*'[3]Shares Cordless Tools'!W19</f>
        <v>0</v>
      </c>
      <c r="AB26" s="5">
        <f>AB$43*'[3]Shares Cordless Tools'!X19</f>
        <v>0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</row>
    <row r="27" spans="1:57" x14ac:dyDescent="0.35">
      <c r="A27" t="s">
        <v>14</v>
      </c>
      <c r="C27" s="43" t="s">
        <v>79</v>
      </c>
      <c r="D27" s="4" t="s">
        <v>15</v>
      </c>
      <c r="E27" s="4" t="s">
        <v>56</v>
      </c>
      <c r="F27" s="1" t="s">
        <v>32</v>
      </c>
      <c r="G27" s="5">
        <f>G$43*'[3]Shares Cordless Tools'!C20</f>
        <v>186.70103604886134</v>
      </c>
      <c r="H27" s="5">
        <f>H$43*'[3]Shares Cordless Tools'!D20</f>
        <v>286.62601442128891</v>
      </c>
      <c r="I27" s="5">
        <f>I$43*'[3]Shares Cordless Tools'!E20</f>
        <v>280.08057093602264</v>
      </c>
      <c r="J27" s="5">
        <f>J$43*'[3]Shares Cordless Tools'!F20</f>
        <v>419.85845622932078</v>
      </c>
      <c r="K27" s="5">
        <f>K$43*'[3]Shares Cordless Tools'!G20</f>
        <v>396.15942145191593</v>
      </c>
      <c r="L27" s="5">
        <f>L$43*'[3]Shares Cordless Tools'!H20</f>
        <v>381.44221232928754</v>
      </c>
      <c r="M27" s="5">
        <f>M$43*'[3]Shares Cordless Tools'!I20</f>
        <v>427.87310207811868</v>
      </c>
      <c r="N27" s="5">
        <f>N$43*'[3]Shares Cordless Tools'!J20</f>
        <v>487.32831714059733</v>
      </c>
      <c r="O27" s="5">
        <f>O$43*'[3]Shares Cordless Tools'!K20</f>
        <v>529.45301722611975</v>
      </c>
      <c r="P27" s="5">
        <f>P$43*'[3]Shares Cordless Tools'!L20</f>
        <v>520.34371924258619</v>
      </c>
      <c r="Q27" s="5">
        <f>Q$43*'[3]Shares Cordless Tools'!M20</f>
        <v>577.90560107389206</v>
      </c>
      <c r="R27" s="5">
        <f>R$43*'[3]Shares Cordless Tools'!N20</f>
        <v>562.23191793178762</v>
      </c>
      <c r="S27" s="5">
        <f>S$43*'[3]Shares Cordless Tools'!O20</f>
        <v>638.04828356466658</v>
      </c>
      <c r="T27" s="5">
        <f>T$43*'[3]Shares Cordless Tools'!P20</f>
        <v>659.72735119183108</v>
      </c>
      <c r="U27" s="5">
        <f>U$43*'[3]Shares Cordless Tools'!Q20</f>
        <v>497.71161864075663</v>
      </c>
      <c r="V27" s="5">
        <f>V$43*'[3]Shares Cordless Tools'!R20</f>
        <v>226.23409204099556</v>
      </c>
      <c r="W27" s="5">
        <f>W$43*'[3]Shares Cordless Tools'!S20</f>
        <v>193.31256312851772</v>
      </c>
      <c r="X27" s="5">
        <f>X$43*'[3]Shares Cordless Tools'!T20</f>
        <v>99.250124189672633</v>
      </c>
      <c r="Y27" s="5">
        <f>Y$43*'[3]Shares Cordless Tools'!U20</f>
        <v>37.947466484357307</v>
      </c>
      <c r="Z27" s="5">
        <f>Z$43*'[3]Shares Cordless Tools'!V20</f>
        <v>31.756870511019553</v>
      </c>
      <c r="AA27" s="5">
        <f>AA$43*'[3]Shares Cordless Tools'!W20</f>
        <v>0</v>
      </c>
      <c r="AB27" s="5">
        <f>AB$43*'[3]Shares Cordless Tools'!X20</f>
        <v>0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</row>
    <row r="28" spans="1:57" x14ac:dyDescent="0.35">
      <c r="A28" t="s">
        <v>14</v>
      </c>
      <c r="C28" s="43" t="s">
        <v>79</v>
      </c>
      <c r="D28" s="4" t="s">
        <v>15</v>
      </c>
      <c r="E28" s="4" t="s">
        <v>56</v>
      </c>
      <c r="F28" s="1" t="s">
        <v>33</v>
      </c>
      <c r="G28" s="5">
        <f>G$43*'[3]Shares Cordless Tools'!C21</f>
        <v>2.4119552596783089</v>
      </c>
      <c r="H28" s="5">
        <f>H$43*'[3]Shares Cordless Tools'!D21</f>
        <v>3.2594015921926482</v>
      </c>
      <c r="I28" s="5">
        <f>I$43*'[3]Shares Cordless Tools'!E21</f>
        <v>4.4855782699064868</v>
      </c>
      <c r="J28" s="5">
        <f>J$43*'[3]Shares Cordless Tools'!F21</f>
        <v>5.8590241222491759</v>
      </c>
      <c r="K28" s="5">
        <f>K$43*'[3]Shares Cordless Tools'!G21</f>
        <v>6.7020026425047128</v>
      </c>
      <c r="L28" s="5">
        <f>L$43*'[3]Shares Cordless Tools'!H21</f>
        <v>7.7863625459428976</v>
      </c>
      <c r="M28" s="5">
        <f>M$43*'[3]Shares Cordless Tools'!I21</f>
        <v>7.7212299082135205</v>
      </c>
      <c r="N28" s="5">
        <f>N$43*'[3]Shares Cordless Tools'!J21</f>
        <v>8.0708569035788784</v>
      </c>
      <c r="O28" s="5">
        <f>O$43*'[3]Shares Cordless Tools'!K21</f>
        <v>8.0699536506258056</v>
      </c>
      <c r="P28" s="5">
        <f>P$43*'[3]Shares Cordless Tools'!L21</f>
        <v>8.4453135828419992</v>
      </c>
      <c r="Q28" s="5">
        <f>Q$43*'[3]Shares Cordless Tools'!M21</f>
        <v>9.3826304378670713</v>
      </c>
      <c r="R28" s="5">
        <f>R$43*'[3]Shares Cordless Tools'!N21</f>
        <v>11.125005807395079</v>
      </c>
      <c r="S28" s="5">
        <f>S$43*'[3]Shares Cordless Tools'!O21</f>
        <v>13.093901684604461</v>
      </c>
      <c r="T28" s="5">
        <f>T$43*'[3]Shares Cordless Tools'!P21</f>
        <v>11.774805082474058</v>
      </c>
      <c r="U28" s="5">
        <f>U$43*'[3]Shares Cordless Tools'!Q21</f>
        <v>10.27364091640036</v>
      </c>
      <c r="V28" s="5">
        <f>V$43*'[3]Shares Cordless Tools'!R21</f>
        <v>5.0614628302193241</v>
      </c>
      <c r="W28" s="5">
        <f>W$43*'[3]Shares Cordless Tools'!S21</f>
        <v>4.6888933489368059</v>
      </c>
      <c r="X28" s="5">
        <f>X$43*'[3]Shares Cordless Tools'!T21</f>
        <v>2.6031694165068306</v>
      </c>
      <c r="Y28" s="5">
        <f>Y$43*'[3]Shares Cordless Tools'!U21</f>
        <v>1.077936272182292</v>
      </c>
      <c r="Z28" s="5">
        <f>Z$43*'[3]Shares Cordless Tools'!V21</f>
        <v>0.78556703498936997</v>
      </c>
      <c r="AA28" s="5">
        <f>AA$43*'[3]Shares Cordless Tools'!W21</f>
        <v>0</v>
      </c>
      <c r="AB28" s="5">
        <f>AB$43*'[3]Shares Cordless Tools'!X21</f>
        <v>0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</row>
    <row r="29" spans="1:57" x14ac:dyDescent="0.35">
      <c r="A29" t="s">
        <v>14</v>
      </c>
      <c r="C29" s="43" t="s">
        <v>79</v>
      </c>
      <c r="D29" s="4" t="s">
        <v>15</v>
      </c>
      <c r="E29" s="4" t="s">
        <v>56</v>
      </c>
      <c r="F29" s="1" t="s">
        <v>34</v>
      </c>
      <c r="G29" s="5">
        <f>G$43*'[3]Shares Cordless Tools'!C22</f>
        <v>7.1941288866991346</v>
      </c>
      <c r="H29" s="5">
        <f>H$43*'[3]Shares Cordless Tools'!D22</f>
        <v>11.691091094103742</v>
      </c>
      <c r="I29" s="5">
        <f>I$43*'[3]Shares Cordless Tools'!E22</f>
        <v>14.433572346711697</v>
      </c>
      <c r="J29" s="5">
        <f>J$43*'[3]Shares Cordless Tools'!F22</f>
        <v>19.454956081427287</v>
      </c>
      <c r="K29" s="5">
        <f>K$43*'[3]Shares Cordless Tools'!G22</f>
        <v>22.964293585473168</v>
      </c>
      <c r="L29" s="5">
        <f>L$43*'[3]Shares Cordless Tools'!H22</f>
        <v>22.345648321546236</v>
      </c>
      <c r="M29" s="5">
        <f>M$43*'[3]Shares Cordless Tools'!I22</f>
        <v>18.673044551209038</v>
      </c>
      <c r="N29" s="5">
        <f>N$43*'[3]Shares Cordless Tools'!J22</f>
        <v>16.926947271536264</v>
      </c>
      <c r="O29" s="5">
        <f>O$43*'[3]Shares Cordless Tools'!K22</f>
        <v>17.921952429678683</v>
      </c>
      <c r="P29" s="5">
        <f>P$43*'[3]Shares Cordless Tools'!L22</f>
        <v>16.277187345330908</v>
      </c>
      <c r="Q29" s="5">
        <f>Q$43*'[3]Shares Cordless Tools'!M22</f>
        <v>15.410422521786217</v>
      </c>
      <c r="R29" s="5">
        <f>R$43*'[3]Shares Cordless Tools'!N22</f>
        <v>15.831210984241132</v>
      </c>
      <c r="S29" s="5">
        <f>S$43*'[3]Shares Cordless Tools'!O22</f>
        <v>16.583741215969575</v>
      </c>
      <c r="T29" s="5">
        <f>T$43*'[3]Shares Cordless Tools'!P22</f>
        <v>15.36785639925284</v>
      </c>
      <c r="U29" s="5">
        <f>U$43*'[3]Shares Cordless Tools'!Q22</f>
        <v>13.725736051233239</v>
      </c>
      <c r="V29" s="5">
        <f>V$43*'[3]Shares Cordless Tools'!R22</f>
        <v>6.1959342786133691</v>
      </c>
      <c r="W29" s="5">
        <f>W$43*'[3]Shares Cordless Tools'!S22</f>
        <v>6.1230571227688868</v>
      </c>
      <c r="X29" s="5">
        <f>X$43*'[3]Shares Cordless Tools'!T22</f>
        <v>3.5838103869982469</v>
      </c>
      <c r="Y29" s="5">
        <f>Y$43*'[3]Shares Cordless Tools'!U22</f>
        <v>1.4730153438940139</v>
      </c>
      <c r="Z29" s="5">
        <f>Z$43*'[3]Shares Cordless Tools'!V22</f>
        <v>1.1181691233164586</v>
      </c>
      <c r="AA29" s="5">
        <f>AA$43*'[3]Shares Cordless Tools'!W22</f>
        <v>0</v>
      </c>
      <c r="AB29" s="5">
        <f>AB$43*'[3]Shares Cordless Tools'!X22</f>
        <v>0</v>
      </c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0" spans="1:57" x14ac:dyDescent="0.35">
      <c r="A30" t="s">
        <v>14</v>
      </c>
      <c r="C30" s="43" t="s">
        <v>79</v>
      </c>
      <c r="D30" s="4" t="s">
        <v>15</v>
      </c>
      <c r="E30" s="4" t="s">
        <v>56</v>
      </c>
      <c r="F30" s="1" t="s">
        <v>35</v>
      </c>
      <c r="G30" s="5">
        <f>G$43*'[3]Shares Cordless Tools'!C23</f>
        <v>1.594536258580157</v>
      </c>
      <c r="H30" s="5">
        <f>H$43*'[3]Shares Cordless Tools'!D23</f>
        <v>1.3861681860820994</v>
      </c>
      <c r="I30" s="5">
        <f>I$43*'[3]Shares Cordless Tools'!E23</f>
        <v>0.99452475210757496</v>
      </c>
      <c r="J30" s="5">
        <f>J$43*'[3]Shares Cordless Tools'!F23</f>
        <v>1.074283190518778</v>
      </c>
      <c r="K30" s="5">
        <f>K$43*'[3]Shares Cordless Tools'!G23</f>
        <v>1.2187624747742896</v>
      </c>
      <c r="L30" s="5">
        <f>L$43*'[3]Shares Cordless Tools'!H23</f>
        <v>1.3892815841545125</v>
      </c>
      <c r="M30" s="5">
        <f>M$43*'[3]Shares Cordless Tools'!I23</f>
        <v>1.3743435933181849</v>
      </c>
      <c r="N30" s="5">
        <f>N$43*'[3]Shares Cordless Tools'!J23</f>
        <v>1.7429823219653846</v>
      </c>
      <c r="O30" s="5">
        <f>O$43*'[3]Shares Cordless Tools'!K23</f>
        <v>2.4005390319894278</v>
      </c>
      <c r="P30" s="5">
        <f>P$43*'[3]Shares Cordless Tools'!L23</f>
        <v>3.1748253249273888</v>
      </c>
      <c r="Q30" s="5">
        <f>Q$43*'[3]Shares Cordless Tools'!M23</f>
        <v>3.4078513567428539</v>
      </c>
      <c r="R30" s="5">
        <f>R$43*'[3]Shares Cordless Tools'!N23</f>
        <v>3.9911577630085437</v>
      </c>
      <c r="S30" s="5">
        <f>S$43*'[3]Shares Cordless Tools'!O23</f>
        <v>5.2871145037095033</v>
      </c>
      <c r="T30" s="5">
        <f>T$43*'[3]Shares Cordless Tools'!P23</f>
        <v>4.9959011378350491</v>
      </c>
      <c r="U30" s="5">
        <f>U$43*'[3]Shares Cordless Tools'!Q23</f>
        <v>4.5652690723808522</v>
      </c>
      <c r="V30" s="5">
        <f>V$43*'[3]Shares Cordless Tools'!R23</f>
        <v>2.2767290321269806</v>
      </c>
      <c r="W30" s="5">
        <f>W$43*'[3]Shares Cordless Tools'!S23</f>
        <v>2.1391717971587489</v>
      </c>
      <c r="X30" s="5">
        <f>X$43*'[3]Shares Cordless Tools'!T23</f>
        <v>1.2089669712681825</v>
      </c>
      <c r="Y30" s="5">
        <f>Y$43*'[3]Shares Cordless Tools'!U23</f>
        <v>0.46303655630356694</v>
      </c>
      <c r="Z30" s="5">
        <f>Z$43*'[3]Shares Cordless Tools'!V23</f>
        <v>0.3242337567297004</v>
      </c>
      <c r="AA30" s="5">
        <f>AA$43*'[3]Shares Cordless Tools'!W23</f>
        <v>0</v>
      </c>
      <c r="AB30" s="5">
        <f>AB$43*'[3]Shares Cordless Tools'!X23</f>
        <v>0</v>
      </c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</row>
    <row r="31" spans="1:57" x14ac:dyDescent="0.35">
      <c r="A31" t="s">
        <v>14</v>
      </c>
      <c r="C31" s="43" t="s">
        <v>79</v>
      </c>
      <c r="D31" s="4" t="s">
        <v>15</v>
      </c>
      <c r="E31" s="4" t="s">
        <v>56</v>
      </c>
      <c r="F31" s="1" t="s">
        <v>36</v>
      </c>
      <c r="G31" s="5">
        <f>G$43*'[3]Shares Cordless Tools'!C24</f>
        <v>1.6715505029461413</v>
      </c>
      <c r="H31" s="5">
        <f>H$43*'[3]Shares Cordless Tools'!D24</f>
        <v>1.9668009003337921</v>
      </c>
      <c r="I31" s="5">
        <f>I$43*'[3]Shares Cordless Tools'!E24</f>
        <v>2.000578231301116</v>
      </c>
      <c r="J31" s="5">
        <f>J$43*'[3]Shares Cordless Tools'!F24</f>
        <v>2.1556494116785698</v>
      </c>
      <c r="K31" s="5">
        <f>K$43*'[3]Shares Cordless Tools'!G24</f>
        <v>2.505178771737635</v>
      </c>
      <c r="L31" s="5">
        <f>L$43*'[3]Shares Cordless Tools'!H24</f>
        <v>2.9014698530936438</v>
      </c>
      <c r="M31" s="5">
        <f>M$43*'[3]Shares Cordless Tools'!I24</f>
        <v>2.4937929485418833</v>
      </c>
      <c r="N31" s="5">
        <f>N$43*'[3]Shares Cordless Tools'!J24</f>
        <v>2.4783505676684618</v>
      </c>
      <c r="O31" s="5">
        <f>O$43*'[3]Shares Cordless Tools'!K24</f>
        <v>2.9736456341148769</v>
      </c>
      <c r="P31" s="5">
        <f>P$43*'[3]Shares Cordless Tools'!L24</f>
        <v>3.7386263553841186</v>
      </c>
      <c r="Q31" s="5">
        <f>Q$43*'[3]Shares Cordless Tools'!M24</f>
        <v>3.5027172258536687</v>
      </c>
      <c r="R31" s="5">
        <f>R$43*'[3]Shares Cordless Tools'!N24</f>
        <v>3.6001522174521075</v>
      </c>
      <c r="S31" s="5">
        <f>S$43*'[3]Shares Cordless Tools'!O24</f>
        <v>3.7417100444191336</v>
      </c>
      <c r="T31" s="5">
        <f>T$43*'[3]Shares Cordless Tools'!P24</f>
        <v>2.9059080243292912</v>
      </c>
      <c r="U31" s="5">
        <f>U$43*'[3]Shares Cordless Tools'!Q24</f>
        <v>2.2194193683130208</v>
      </c>
      <c r="V31" s="5">
        <f>V$43*'[3]Shares Cordless Tools'!R24</f>
        <v>1.0791938630643483</v>
      </c>
      <c r="W31" s="5">
        <f>W$43*'[3]Shares Cordless Tools'!S24</f>
        <v>0.97660863117030594</v>
      </c>
      <c r="X31" s="5">
        <f>X$43*'[3]Shares Cordless Tools'!T24</f>
        <v>0.53388483499058781</v>
      </c>
      <c r="Y31" s="5">
        <f>Y$43*'[3]Shares Cordless Tools'!U24</f>
        <v>0.22026935705959116</v>
      </c>
      <c r="Z31" s="5">
        <f>Z$43*'[3]Shares Cordless Tools'!V24</f>
        <v>0.16736607600164916</v>
      </c>
      <c r="AA31" s="5">
        <f>AA$43*'[3]Shares Cordless Tools'!W24</f>
        <v>0</v>
      </c>
      <c r="AB31" s="5">
        <f>AB$43*'[3]Shares Cordless Tools'!X24</f>
        <v>0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</row>
    <row r="32" spans="1:57" x14ac:dyDescent="0.35">
      <c r="A32" t="s">
        <v>14</v>
      </c>
      <c r="C32" s="43" t="s">
        <v>79</v>
      </c>
      <c r="D32" s="4" t="s">
        <v>15</v>
      </c>
      <c r="E32" s="4" t="s">
        <v>56</v>
      </c>
      <c r="F32" s="1" t="s">
        <v>37</v>
      </c>
      <c r="G32" s="5">
        <f>G$43*'[3]Shares Cordless Tools'!C25</f>
        <v>127.25918838519803</v>
      </c>
      <c r="H32" s="5">
        <f>H$43*'[3]Shares Cordless Tools'!D25</f>
        <v>76.341333521222253</v>
      </c>
      <c r="I32" s="5">
        <f>I$43*'[3]Shares Cordless Tools'!E25</f>
        <v>92.344039303871156</v>
      </c>
      <c r="J32" s="5">
        <f>J$43*'[3]Shares Cordless Tools'!F25</f>
        <v>112.66204899524382</v>
      </c>
      <c r="K32" s="5">
        <f>K$43*'[3]Shares Cordless Tools'!G25</f>
        <v>125.74599583222088</v>
      </c>
      <c r="L32" s="5">
        <f>L$43*'[3]Shares Cordless Tools'!H25</f>
        <v>141.23235471136181</v>
      </c>
      <c r="M32" s="5">
        <f>M$43*'[3]Shares Cordless Tools'!I25</f>
        <v>131.82737977266146</v>
      </c>
      <c r="N32" s="5">
        <f>N$43*'[3]Shares Cordless Tools'!J25</f>
        <v>131.48325348348419</v>
      </c>
      <c r="O32" s="5">
        <f>O$43*'[3]Shares Cordless Tools'!K25</f>
        <v>138.56410372820503</v>
      </c>
      <c r="P32" s="5">
        <f>P$43*'[3]Shares Cordless Tools'!L25</f>
        <v>142.36548950621611</v>
      </c>
      <c r="Q32" s="5">
        <f>Q$43*'[3]Shares Cordless Tools'!M25</f>
        <v>200.92007662870265</v>
      </c>
      <c r="R32" s="5">
        <f>R$43*'[3]Shares Cordless Tools'!N25</f>
        <v>189.63086797078108</v>
      </c>
      <c r="S32" s="5">
        <f>S$43*'[3]Shares Cordless Tools'!O25</f>
        <v>217.75759757718072</v>
      </c>
      <c r="T32" s="5">
        <f>T$43*'[3]Shares Cordless Tools'!P25</f>
        <v>172.6060566766339</v>
      </c>
      <c r="U32" s="5">
        <f>U$43*'[3]Shares Cordless Tools'!Q25</f>
        <v>135.81968855128656</v>
      </c>
      <c r="V32" s="5">
        <f>V$43*'[3]Shares Cordless Tools'!R25</f>
        <v>67.713292484203123</v>
      </c>
      <c r="W32" s="5">
        <f>W$43*'[3]Shares Cordless Tools'!S25</f>
        <v>63.033890067875952</v>
      </c>
      <c r="X32" s="5">
        <f>X$43*'[3]Shares Cordless Tools'!T25</f>
        <v>35.272241799657159</v>
      </c>
      <c r="Y32" s="5">
        <f>Y$43*'[3]Shares Cordless Tools'!U25</f>
        <v>15.420599400733284</v>
      </c>
      <c r="Z32" s="5">
        <f>Z$43*'[3]Shares Cordless Tools'!V25</f>
        <v>12.2855380229453</v>
      </c>
      <c r="AA32" s="5">
        <f>AA$43*'[3]Shares Cordless Tools'!W25</f>
        <v>0</v>
      </c>
      <c r="AB32" s="5">
        <f>AB$43*'[3]Shares Cordless Tools'!X25</f>
        <v>0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</row>
    <row r="33" spans="1:57" x14ac:dyDescent="0.35">
      <c r="A33" t="s">
        <v>14</v>
      </c>
      <c r="C33" s="43" t="s">
        <v>79</v>
      </c>
      <c r="D33" s="4" t="s">
        <v>15</v>
      </c>
      <c r="E33" s="4" t="s">
        <v>56</v>
      </c>
      <c r="F33" s="1" t="s">
        <v>38</v>
      </c>
      <c r="G33" s="5">
        <f>G$43*'[3]Shares Cordless Tools'!C26</f>
        <v>6.5463325196004742</v>
      </c>
      <c r="H33" s="5">
        <f>H$43*'[3]Shares Cordless Tools'!D26</f>
        <v>7.6766994636865942</v>
      </c>
      <c r="I33" s="5">
        <f>I$43*'[3]Shares Cordless Tools'!E26</f>
        <v>28.767069394023906</v>
      </c>
      <c r="J33" s="5">
        <f>J$43*'[3]Shares Cordless Tools'!F26</f>
        <v>32.100657957988467</v>
      </c>
      <c r="K33" s="5">
        <f>K$43*'[3]Shares Cordless Tools'!G26</f>
        <v>33.58117313737921</v>
      </c>
      <c r="L33" s="5">
        <f>L$43*'[3]Shares Cordless Tools'!H26</f>
        <v>34.9950869242995</v>
      </c>
      <c r="M33" s="5">
        <f>M$43*'[3]Shares Cordless Tools'!I26</f>
        <v>80.304573863451168</v>
      </c>
      <c r="N33" s="5">
        <f>N$43*'[3]Shares Cordless Tools'!J26</f>
        <v>66.300535553157061</v>
      </c>
      <c r="O33" s="5">
        <f>O$43*'[3]Shares Cordless Tools'!K26</f>
        <v>63.150435139104282</v>
      </c>
      <c r="P33" s="5">
        <f>P$43*'[3]Shares Cordless Tools'!L26</f>
        <v>58.249154552662255</v>
      </c>
      <c r="Q33" s="5">
        <f>Q$43*'[3]Shares Cordless Tools'!M26</f>
        <v>67.134955066979188</v>
      </c>
      <c r="R33" s="5">
        <f>R$43*'[3]Shares Cordless Tools'!N26</f>
        <v>65.486325004179719</v>
      </c>
      <c r="S33" s="5">
        <f>S$43*'[3]Shares Cordless Tools'!O26</f>
        <v>81.298625031899149</v>
      </c>
      <c r="T33" s="5">
        <f>T$43*'[3]Shares Cordless Tools'!P26</f>
        <v>44.834299197989523</v>
      </c>
      <c r="U33" s="5">
        <f>U$43*'[3]Shares Cordless Tools'!Q26</f>
        <v>41.355244672829464</v>
      </c>
      <c r="V33" s="5">
        <f>V$43*'[3]Shares Cordless Tools'!R26</f>
        <v>19.038310032868125</v>
      </c>
      <c r="W33" s="5">
        <f>W$43*'[3]Shares Cordless Tools'!S26</f>
        <v>16.446306517773124</v>
      </c>
      <c r="X33" s="5">
        <f>X$43*'[3]Shares Cordless Tools'!T26</f>
        <v>17.62204712440732</v>
      </c>
      <c r="Y33" s="5">
        <f>Y$43*'[3]Shares Cordless Tools'!U26</f>
        <v>6.9176718362616247</v>
      </c>
      <c r="Z33" s="5">
        <f>Z$43*'[3]Shares Cordless Tools'!V26</f>
        <v>5.3445576373283696</v>
      </c>
      <c r="AA33" s="5">
        <f>AA$43*'[3]Shares Cordless Tools'!W26</f>
        <v>0</v>
      </c>
      <c r="AB33" s="5">
        <f>AB$43*'[3]Shares Cordless Tools'!X26</f>
        <v>0</v>
      </c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</row>
    <row r="34" spans="1:57" x14ac:dyDescent="0.35">
      <c r="A34" t="s">
        <v>14</v>
      </c>
      <c r="C34" s="43" t="s">
        <v>79</v>
      </c>
      <c r="D34" s="4" t="s">
        <v>15</v>
      </c>
      <c r="E34" s="4" t="s">
        <v>56</v>
      </c>
      <c r="F34" s="1" t="s">
        <v>39</v>
      </c>
      <c r="G34" s="5">
        <f>G$43*'[3]Shares Cordless Tools'!C27</f>
        <v>113.94653056949946</v>
      </c>
      <c r="H34" s="5">
        <f>H$43*'[3]Shares Cordless Tools'!D27</f>
        <v>137.24377806740821</v>
      </c>
      <c r="I34" s="5">
        <f>I$43*'[3]Shares Cordless Tools'!E27</f>
        <v>184.31290638391843</v>
      </c>
      <c r="J34" s="5">
        <f>J$43*'[3]Shares Cordless Tools'!F27</f>
        <v>151.61640237007285</v>
      </c>
      <c r="K34" s="5">
        <f>K$43*'[3]Shares Cordless Tools'!G27</f>
        <v>145.59301596058111</v>
      </c>
      <c r="L34" s="5">
        <f>L$43*'[3]Shares Cordless Tools'!H27</f>
        <v>163.72661595907994</v>
      </c>
      <c r="M34" s="5">
        <f>M$43*'[3]Shares Cordless Tools'!I27</f>
        <v>151.0415710265996</v>
      </c>
      <c r="N34" s="5">
        <f>N$43*'[3]Shares Cordless Tools'!J27</f>
        <v>149.09015927035375</v>
      </c>
      <c r="O34" s="5">
        <f>O$43*'[3]Shares Cordless Tools'!K27</f>
        <v>171.01272972398871</v>
      </c>
      <c r="P34" s="5">
        <f>P$43*'[3]Shares Cordless Tools'!L27</f>
        <v>206.53076386742003</v>
      </c>
      <c r="Q34" s="5">
        <f>Q$43*'[3]Shares Cordless Tools'!M27</f>
        <v>204.7808148551056</v>
      </c>
      <c r="R34" s="5">
        <f>R$43*'[3]Shares Cordless Tools'!N27</f>
        <v>224.05141006230855</v>
      </c>
      <c r="S34" s="5">
        <f>S$43*'[3]Shares Cordless Tools'!O27</f>
        <v>245.93940386527737</v>
      </c>
      <c r="T34" s="5">
        <f>T$43*'[3]Shares Cordless Tools'!P27</f>
        <v>200.03579613362967</v>
      </c>
      <c r="U34" s="5">
        <f>U$43*'[3]Shares Cordless Tools'!Q27</f>
        <v>176.75267771007111</v>
      </c>
      <c r="V34" s="5">
        <f>V$43*'[3]Shares Cordless Tools'!R27</f>
        <v>90.239702082167753</v>
      </c>
      <c r="W34" s="5">
        <f>W$43*'[3]Shares Cordless Tools'!S27</f>
        <v>85.590806821540511</v>
      </c>
      <c r="X34" s="5">
        <f>X$43*'[3]Shares Cordless Tools'!T27</f>
        <v>48.672738787751037</v>
      </c>
      <c r="Y34" s="5">
        <f>Y$43*'[3]Shares Cordless Tools'!U27</f>
        <v>20.582903044601533</v>
      </c>
      <c r="Z34" s="5">
        <f>Z$43*'[3]Shares Cordless Tools'!V27</f>
        <v>15.900475791134934</v>
      </c>
      <c r="AA34" s="5">
        <f>AA$43*'[3]Shares Cordless Tools'!W27</f>
        <v>0</v>
      </c>
      <c r="AB34" s="5">
        <f>AB$43*'[3]Shares Cordless Tools'!X27</f>
        <v>0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</row>
    <row r="35" spans="1:57" x14ac:dyDescent="0.35">
      <c r="A35" t="s">
        <v>14</v>
      </c>
      <c r="C35" s="43" t="s">
        <v>79</v>
      </c>
      <c r="D35" s="4" t="s">
        <v>15</v>
      </c>
      <c r="E35" s="4" t="s">
        <v>56</v>
      </c>
      <c r="F35" s="1" t="s">
        <v>40</v>
      </c>
      <c r="G35" s="5">
        <f>G$43*'[3]Shares Cordless Tools'!C28</f>
        <v>41.375249889518358</v>
      </c>
      <c r="H35" s="5">
        <f>H$43*'[3]Shares Cordless Tools'!D28</f>
        <v>33.854957435922316</v>
      </c>
      <c r="I35" s="5">
        <f>I$43*'[3]Shares Cordless Tools'!E28</f>
        <v>30.460725368353081</v>
      </c>
      <c r="J35" s="5">
        <f>J$43*'[3]Shares Cordless Tools'!F28</f>
        <v>34.577666938227424</v>
      </c>
      <c r="K35" s="5">
        <f>K$43*'[3]Shares Cordless Tools'!G28</f>
        <v>38.894291901132505</v>
      </c>
      <c r="L35" s="5">
        <f>L$43*'[3]Shares Cordless Tools'!H28</f>
        <v>43.427837419472191</v>
      </c>
      <c r="M35" s="5">
        <f>M$43*'[3]Shares Cordless Tools'!I28</f>
        <v>68.187188552246326</v>
      </c>
      <c r="N35" s="5">
        <f>N$43*'[3]Shares Cordless Tools'!J28</f>
        <v>75.975480005391361</v>
      </c>
      <c r="O35" s="5">
        <f>O$43*'[3]Shares Cordless Tools'!K28</f>
        <v>87.745198455730346</v>
      </c>
      <c r="P35" s="5">
        <f>P$43*'[3]Shares Cordless Tools'!L28</f>
        <v>93.922596428560794</v>
      </c>
      <c r="Q35" s="5">
        <f>Q$43*'[3]Shares Cordless Tools'!M28</f>
        <v>88.662914226293111</v>
      </c>
      <c r="R35" s="5">
        <f>R$43*'[3]Shares Cordless Tools'!N28</f>
        <v>84.151781878570105</v>
      </c>
      <c r="S35" s="5">
        <f>S$43*'[3]Shares Cordless Tools'!O28</f>
        <v>99.192091602631507</v>
      </c>
      <c r="T35" s="5">
        <f>T$43*'[3]Shares Cordless Tools'!P28</f>
        <v>85.422441165264217</v>
      </c>
      <c r="U35" s="5">
        <f>U$43*'[3]Shares Cordless Tools'!Q28</f>
        <v>72.186632137359695</v>
      </c>
      <c r="V35" s="5">
        <f>V$43*'[3]Shares Cordless Tools'!R28</f>
        <v>36.533432427472398</v>
      </c>
      <c r="W35" s="5">
        <f>W$43*'[3]Shares Cordless Tools'!S28</f>
        <v>30.345281421309551</v>
      </c>
      <c r="X35" s="5">
        <f>X$43*'[3]Shares Cordless Tools'!T28</f>
        <v>15.087276309442856</v>
      </c>
      <c r="Y35" s="5">
        <f>Y$43*'[3]Shares Cordless Tools'!U28</f>
        <v>6.494904663970587</v>
      </c>
      <c r="Z35" s="5">
        <f>Z$43*'[3]Shares Cordless Tools'!V28</f>
        <v>5.2779920463826659</v>
      </c>
      <c r="AA35" s="5">
        <f>AA$43*'[3]Shares Cordless Tools'!W28</f>
        <v>0</v>
      </c>
      <c r="AB35" s="5">
        <f>AB$43*'[3]Shares Cordless Tools'!X28</f>
        <v>0</v>
      </c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1:57" x14ac:dyDescent="0.35">
      <c r="A36" t="s">
        <v>14</v>
      </c>
      <c r="C36" s="43" t="s">
        <v>79</v>
      </c>
      <c r="D36" s="4" t="s">
        <v>15</v>
      </c>
      <c r="E36" s="4" t="s">
        <v>56</v>
      </c>
      <c r="F36" s="1" t="s">
        <v>41</v>
      </c>
      <c r="G36" s="5">
        <f>G$43*'[3]Shares Cordless Tools'!C29</f>
        <v>6.5280378608929661</v>
      </c>
      <c r="H36" s="5">
        <f>H$43*'[3]Shares Cordless Tools'!D29</f>
        <v>5.5848883399656195</v>
      </c>
      <c r="I36" s="5">
        <f>I$43*'[3]Shares Cordless Tools'!E29</f>
        <v>11.370275196260247</v>
      </c>
      <c r="J36" s="5">
        <f>J$43*'[3]Shares Cordless Tools'!F29</f>
        <v>17.277164389178235</v>
      </c>
      <c r="K36" s="5">
        <f>K$43*'[3]Shares Cordless Tools'!G29</f>
        <v>21.830240080154628</v>
      </c>
      <c r="L36" s="5">
        <f>L$43*'[3]Shares Cordless Tools'!H29</f>
        <v>33.021636746206163</v>
      </c>
      <c r="M36" s="5">
        <f>M$43*'[3]Shares Cordless Tools'!I29</f>
        <v>38.215046620894093</v>
      </c>
      <c r="N36" s="5">
        <f>N$43*'[3]Shares Cordless Tools'!J29</f>
        <v>44.198682567887651</v>
      </c>
      <c r="O36" s="5">
        <f>O$43*'[3]Shares Cordless Tools'!K29</f>
        <v>44.430280634217674</v>
      </c>
      <c r="P36" s="5">
        <f>P$43*'[3]Shares Cordless Tools'!L29</f>
        <v>56.764396615806653</v>
      </c>
      <c r="Q36" s="5">
        <f>Q$43*'[3]Shares Cordless Tools'!M29</f>
        <v>55.043541584382965</v>
      </c>
      <c r="R36" s="5">
        <f>R$43*'[3]Shares Cordless Tools'!N29</f>
        <v>58.904433268904917</v>
      </c>
      <c r="S36" s="5">
        <f>S$43*'[3]Shares Cordless Tools'!O29</f>
        <v>63.376557714667221</v>
      </c>
      <c r="T36" s="5">
        <f>T$43*'[3]Shares Cordless Tools'!P29</f>
        <v>59.371377875266241</v>
      </c>
      <c r="U36" s="5">
        <f>U$43*'[3]Shares Cordless Tools'!Q29</f>
        <v>53.495491252456354</v>
      </c>
      <c r="V36" s="5">
        <f>V$43*'[3]Shares Cordless Tools'!R29</f>
        <v>28.925648223953637</v>
      </c>
      <c r="W36" s="5">
        <f>W$43*'[3]Shares Cordless Tools'!S29</f>
        <v>28.954218206818165</v>
      </c>
      <c r="X36" s="5">
        <f>X$43*'[3]Shares Cordless Tools'!T29</f>
        <v>18.605846987195779</v>
      </c>
      <c r="Y36" s="5">
        <f>Y$43*'[3]Shares Cordless Tools'!U29</f>
        <v>8.145565761307596</v>
      </c>
      <c r="Z36" s="5">
        <f>Z$43*'[3]Shares Cordless Tools'!V29</f>
        <v>6.481760842386417</v>
      </c>
      <c r="AA36" s="5">
        <f>AA$43*'[3]Shares Cordless Tools'!W29</f>
        <v>0</v>
      </c>
      <c r="AB36" s="5">
        <f>AB$43*'[3]Shares Cordless Tools'!X29</f>
        <v>0</v>
      </c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</row>
    <row r="37" spans="1:57" x14ac:dyDescent="0.35">
      <c r="A37" t="s">
        <v>14</v>
      </c>
      <c r="C37" s="43" t="s">
        <v>79</v>
      </c>
      <c r="D37" s="4" t="s">
        <v>15</v>
      </c>
      <c r="E37" s="4" t="s">
        <v>56</v>
      </c>
      <c r="F37" s="1" t="s">
        <v>42</v>
      </c>
      <c r="G37" s="5">
        <f>G$43*'[3]Shares Cordless Tools'!C30</f>
        <v>16.179211368969199</v>
      </c>
      <c r="H37" s="5">
        <f>H$43*'[3]Shares Cordless Tools'!D30</f>
        <v>28.496817114561622</v>
      </c>
      <c r="I37" s="5">
        <f>I$43*'[3]Shares Cordless Tools'!E30</f>
        <v>23.825452963826169</v>
      </c>
      <c r="J37" s="5">
        <f>J$43*'[3]Shares Cordless Tools'!F30</f>
        <v>26.552493100688729</v>
      </c>
      <c r="K37" s="5">
        <f>K$43*'[3]Shares Cordless Tools'!G30</f>
        <v>27.859661805071731</v>
      </c>
      <c r="L37" s="5">
        <f>L$43*'[3]Shares Cordless Tools'!H30</f>
        <v>27.403071033439609</v>
      </c>
      <c r="M37" s="5">
        <f>M$43*'[3]Shares Cordless Tools'!I30</f>
        <v>39.465934364541333</v>
      </c>
      <c r="N37" s="5">
        <f>N$43*'[3]Shares Cordless Tools'!J30</f>
        <v>37.143932794866046</v>
      </c>
      <c r="O37" s="5">
        <f>O$43*'[3]Shares Cordless Tools'!K30</f>
        <v>40.801148921425785</v>
      </c>
      <c r="P37" s="5">
        <f>P$43*'[3]Shares Cordless Tools'!L30</f>
        <v>47.361721617415611</v>
      </c>
      <c r="Q37" s="5">
        <f>Q$43*'[3]Shares Cordless Tools'!M30</f>
        <v>45.040566951648501</v>
      </c>
      <c r="R37" s="5">
        <f>R$43*'[3]Shares Cordless Tools'!N30</f>
        <v>47.175176961427937</v>
      </c>
      <c r="S37" s="5">
        <f>S$43*'[3]Shares Cordless Tools'!O30</f>
        <v>49.856994412663717</v>
      </c>
      <c r="T37" s="5">
        <f>T$43*'[3]Shares Cordless Tools'!P30</f>
        <v>39.106171629942388</v>
      </c>
      <c r="U37" s="5">
        <f>U$43*'[3]Shares Cordless Tools'!Q30</f>
        <v>40.017670096859909</v>
      </c>
      <c r="V37" s="5">
        <f>V$43*'[3]Shares Cordless Tools'!R30</f>
        <v>19.65936906775994</v>
      </c>
      <c r="W37" s="5">
        <f>W$43*'[3]Shares Cordless Tools'!S30</f>
        <v>18.194288521057878</v>
      </c>
      <c r="X37" s="5">
        <f>X$43*'[3]Shares Cordless Tools'!T30</f>
        <v>10.117216952867514</v>
      </c>
      <c r="Y37" s="5">
        <f>Y$43*'[3]Shares Cordless Tools'!U30</f>
        <v>3.8683757246764015</v>
      </c>
      <c r="Z37" s="5">
        <f>Z$43*'[3]Shares Cordless Tools'!V30</f>
        <v>2.707393254910393</v>
      </c>
      <c r="AA37" s="5">
        <f>AA$43*'[3]Shares Cordless Tools'!W30</f>
        <v>0</v>
      </c>
      <c r="AB37" s="5">
        <f>AB$43*'[3]Shares Cordless Tools'!X30</f>
        <v>0</v>
      </c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</row>
    <row r="38" spans="1:57" x14ac:dyDescent="0.35">
      <c r="A38" t="s">
        <v>14</v>
      </c>
      <c r="C38" s="43" t="s">
        <v>79</v>
      </c>
      <c r="D38" s="4" t="s">
        <v>15</v>
      </c>
      <c r="E38" s="4" t="s">
        <v>56</v>
      </c>
      <c r="F38" s="1" t="s">
        <v>43</v>
      </c>
      <c r="G38" s="5">
        <f>G$43*'[3]Shares Cordless Tools'!C31</f>
        <v>6.0833025379239798</v>
      </c>
      <c r="H38" s="5">
        <f>H$43*'[3]Shares Cordless Tools'!D31</f>
        <v>7.5018861219088313</v>
      </c>
      <c r="I38" s="5">
        <f>I$43*'[3]Shares Cordless Tools'!E31</f>
        <v>7.6725300007528237</v>
      </c>
      <c r="J38" s="5">
        <f>J$43*'[3]Shares Cordless Tools'!F31</f>
        <v>9.9942866583610144</v>
      </c>
      <c r="K38" s="5">
        <f>K$43*'[3]Shares Cordless Tools'!G31</f>
        <v>13.564748459212939</v>
      </c>
      <c r="L38" s="5">
        <f>L$43*'[3]Shares Cordless Tools'!H31</f>
        <v>17.18685343555741</v>
      </c>
      <c r="M38" s="5">
        <f>M$43*'[3]Shares Cordless Tools'!I31</f>
        <v>17.117836842559608</v>
      </c>
      <c r="N38" s="5">
        <f>N$43*'[3]Shares Cordless Tools'!J31</f>
        <v>16.454243701590077</v>
      </c>
      <c r="O38" s="5">
        <f>O$43*'[3]Shares Cordless Tools'!K31</f>
        <v>18.364380698591475</v>
      </c>
      <c r="P38" s="5">
        <f>P$43*'[3]Shares Cordless Tools'!L31</f>
        <v>22.686050582126338</v>
      </c>
      <c r="Q38" s="5">
        <f>Q$43*'[3]Shares Cordless Tools'!M31</f>
        <v>22.966717203383119</v>
      </c>
      <c r="R38" s="5">
        <f>R$43*'[3]Shares Cordless Tools'!N31</f>
        <v>25.378435400010826</v>
      </c>
      <c r="S38" s="5">
        <f>S$43*'[3]Shares Cordless Tools'!O31</f>
        <v>28.162882578261161</v>
      </c>
      <c r="T38" s="5">
        <f>T$43*'[3]Shares Cordless Tools'!P31</f>
        <v>23.115757143373141</v>
      </c>
      <c r="U38" s="5">
        <f>U$43*'[3]Shares Cordless Tools'!Q31</f>
        <v>18.773096672913596</v>
      </c>
      <c r="V38" s="5">
        <f>V$43*'[3]Shares Cordless Tools'!R31</f>
        <v>9.3360239784142394</v>
      </c>
      <c r="W38" s="5">
        <f>W$43*'[3]Shares Cordless Tools'!S31</f>
        <v>8.7359935330399221</v>
      </c>
      <c r="X38" s="5">
        <f>X$43*'[3]Shares Cordless Tools'!T31</f>
        <v>4.9041713170203254</v>
      </c>
      <c r="Y38" s="5">
        <f>Y$43*'[3]Shares Cordless Tools'!U31</f>
        <v>2.0420871464922601</v>
      </c>
      <c r="Z38" s="5">
        <f>Z$43*'[3]Shares Cordless Tools'!V31</f>
        <v>1.5779674613789338</v>
      </c>
      <c r="AA38" s="5">
        <f>AA$43*'[3]Shares Cordless Tools'!W31</f>
        <v>0</v>
      </c>
      <c r="AB38" s="5">
        <f>AB$43*'[3]Shares Cordless Tools'!X31</f>
        <v>0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</row>
    <row r="39" spans="1:57" x14ac:dyDescent="0.35">
      <c r="A39" t="s">
        <v>14</v>
      </c>
      <c r="C39" s="43" t="s">
        <v>79</v>
      </c>
      <c r="D39" s="4" t="s">
        <v>15</v>
      </c>
      <c r="E39" s="4" t="s">
        <v>56</v>
      </c>
      <c r="F39" s="1" t="s">
        <v>44</v>
      </c>
      <c r="G39" s="5">
        <f>G$43*'[3]Shares Cordless Tools'!C32</f>
        <v>184.61007063474028</v>
      </c>
      <c r="H39" s="5">
        <f>H$43*'[3]Shares Cordless Tools'!D32</f>
        <v>177.18012906473203</v>
      </c>
      <c r="I39" s="5">
        <f>I$43*'[3]Shares Cordless Tools'!E32</f>
        <v>204.94752652402417</v>
      </c>
      <c r="J39" s="5">
        <f>J$43*'[3]Shares Cordless Tools'!F32</f>
        <v>264.10108453107648</v>
      </c>
      <c r="K39" s="5">
        <f>K$43*'[3]Shares Cordless Tools'!G32</f>
        <v>249.45819860610106</v>
      </c>
      <c r="L39" s="5">
        <f>L$43*'[3]Shares Cordless Tools'!H32</f>
        <v>272.1171838564772</v>
      </c>
      <c r="M39" s="5">
        <f>M$43*'[3]Shares Cordless Tools'!I32</f>
        <v>297.62705261261999</v>
      </c>
      <c r="N39" s="5">
        <f>N$43*'[3]Shares Cordless Tools'!J32</f>
        <v>328.98054217395128</v>
      </c>
      <c r="O39" s="5">
        <f>O$43*'[3]Shares Cordless Tools'!K32</f>
        <v>395.90221413655536</v>
      </c>
      <c r="P39" s="5">
        <f>P$43*'[3]Shares Cordless Tools'!L32</f>
        <v>411.82964024625494</v>
      </c>
      <c r="Q39" s="5">
        <f>Q$43*'[3]Shares Cordless Tools'!M32</f>
        <v>396.84711633925923</v>
      </c>
      <c r="R39" s="5">
        <f>R$43*'[3]Shares Cordless Tools'!N32</f>
        <v>429.84264205534646</v>
      </c>
      <c r="S39" s="5">
        <f>S$43*'[3]Shares Cordless Tools'!O32</f>
        <v>463.70911716829244</v>
      </c>
      <c r="T39" s="5">
        <f>T$43*'[3]Shares Cordless Tools'!P32</f>
        <v>375.78428674492466</v>
      </c>
      <c r="U39" s="5">
        <f>U$43*'[3]Shares Cordless Tools'!Q32</f>
        <v>298.50108907849801</v>
      </c>
      <c r="V39" s="5">
        <f>V$43*'[3]Shares Cordless Tools'!R32</f>
        <v>145.91597260740917</v>
      </c>
      <c r="W39" s="5">
        <f>W$43*'[3]Shares Cordless Tools'!S32</f>
        <v>134.56372941894037</v>
      </c>
      <c r="X39" s="5">
        <f>X$43*'[3]Shares Cordless Tools'!T32</f>
        <v>72.137706216238726</v>
      </c>
      <c r="Y39" s="5">
        <f>Y$43*'[3]Shares Cordless Tools'!U32</f>
        <v>30.91682103071998</v>
      </c>
      <c r="Z39" s="5">
        <f>Z$43*'[3]Shares Cordless Tools'!V32</f>
        <v>23.425420827274262</v>
      </c>
      <c r="AA39" s="5">
        <f>AA$43*'[3]Shares Cordless Tools'!W32</f>
        <v>0</v>
      </c>
      <c r="AB39" s="5">
        <f>AB$43*'[3]Shares Cordless Tools'!X32</f>
        <v>0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</row>
    <row r="40" spans="1:57" x14ac:dyDescent="0.35">
      <c r="A40" t="s">
        <v>14</v>
      </c>
      <c r="C40" s="43" t="s">
        <v>79</v>
      </c>
      <c r="D40" s="4" t="s">
        <v>15</v>
      </c>
      <c r="E40" s="4" t="s">
        <v>56</v>
      </c>
      <c r="F40" s="1" t="s">
        <v>45</v>
      </c>
      <c r="G40" s="5">
        <f>G$43*'[3]Shares Cordless Tools'!C33</f>
        <v>67.913445834378621</v>
      </c>
      <c r="H40" s="5">
        <f>H$43*'[3]Shares Cordless Tools'!D33</f>
        <v>69.407223648085989</v>
      </c>
      <c r="I40" s="5">
        <f>I$43*'[3]Shares Cordless Tools'!E33</f>
        <v>65.508739059506112</v>
      </c>
      <c r="J40" s="5">
        <f>J$43*'[3]Shares Cordless Tools'!F33</f>
        <v>87.424739148768325</v>
      </c>
      <c r="K40" s="5">
        <f>K$43*'[3]Shares Cordless Tools'!G33</f>
        <v>74.34455291251254</v>
      </c>
      <c r="L40" s="5">
        <f>L$43*'[3]Shares Cordless Tools'!H33</f>
        <v>68.857092035018027</v>
      </c>
      <c r="M40" s="5">
        <f>M$43*'[3]Shares Cordless Tools'!I33</f>
        <v>49.956423781613204</v>
      </c>
      <c r="N40" s="5">
        <f>N$43*'[3]Shares Cordless Tools'!J33</f>
        <v>37.884325511806054</v>
      </c>
      <c r="O40" s="5">
        <f>O$43*'[3]Shares Cordless Tools'!K33</f>
        <v>31.940047593575542</v>
      </c>
      <c r="P40" s="5">
        <f>P$43*'[3]Shares Cordless Tools'!L33</f>
        <v>36.986462328529676</v>
      </c>
      <c r="Q40" s="5">
        <f>Q$43*'[3]Shares Cordless Tools'!M33</f>
        <v>32.410512331292402</v>
      </c>
      <c r="R40" s="5">
        <f>R$43*'[3]Shares Cordless Tools'!N33</f>
        <v>31.09531334589261</v>
      </c>
      <c r="S40" s="5">
        <f>S$43*'[3]Shares Cordless Tools'!O33</f>
        <v>56.224049751629295</v>
      </c>
      <c r="T40" s="5">
        <f>T$43*'[3]Shares Cordless Tools'!P33</f>
        <v>41.895086768961932</v>
      </c>
      <c r="U40" s="5">
        <f>U$43*'[3]Shares Cordless Tools'!Q33</f>
        <v>30.990928304470607</v>
      </c>
      <c r="V40" s="5">
        <f>V$43*'[3]Shares Cordless Tools'!R33</f>
        <v>17.235478578585376</v>
      </c>
      <c r="W40" s="5">
        <f>W$43*'[3]Shares Cordless Tools'!S33</f>
        <v>17.526035645991019</v>
      </c>
      <c r="X40" s="5">
        <f>X$43*'[3]Shares Cordless Tools'!T33</f>
        <v>10.613263343753662</v>
      </c>
      <c r="Y40" s="5">
        <f>Y$43*'[3]Shares Cordless Tools'!U33</f>
        <v>4.4258643245260982</v>
      </c>
      <c r="Z40" s="5">
        <f>Z$43*'[3]Shares Cordless Tools'!V33</f>
        <v>3.2761753252981878</v>
      </c>
      <c r="AA40" s="5">
        <f>AA$43*'[3]Shares Cordless Tools'!W33</f>
        <v>0</v>
      </c>
      <c r="AB40" s="5">
        <f>AB$43*'[3]Shares Cordless Tools'!X33</f>
        <v>0</v>
      </c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</row>
    <row r="41" spans="1:57" x14ac:dyDescent="0.35">
      <c r="A41" t="s">
        <v>14</v>
      </c>
      <c r="C41" s="43" t="s">
        <v>79</v>
      </c>
      <c r="D41" s="4" t="s">
        <v>15</v>
      </c>
      <c r="E41" s="4" t="s">
        <v>56</v>
      </c>
      <c r="F41" s="1" t="s">
        <v>46</v>
      </c>
      <c r="G41" s="5">
        <f>G$43*'[3]Shares Cordless Tools'!C34</f>
        <v>29.182885864920472</v>
      </c>
      <c r="H41" s="5">
        <f>H$43*'[3]Shares Cordless Tools'!D34</f>
        <v>27.893442112826683</v>
      </c>
      <c r="I41" s="5">
        <f>I$43*'[3]Shares Cordless Tools'!E34</f>
        <v>61.822902352350233</v>
      </c>
      <c r="J41" s="5">
        <f>J$43*'[3]Shares Cordless Tools'!F34</f>
        <v>59.314211217011632</v>
      </c>
      <c r="K41" s="5">
        <f>K$43*'[3]Shares Cordless Tools'!G34</f>
        <v>53.958970671902854</v>
      </c>
      <c r="L41" s="5">
        <f>L$43*'[3]Shares Cordless Tools'!H34</f>
        <v>56.263982411162104</v>
      </c>
      <c r="M41" s="5">
        <f>M$43*'[3]Shares Cordless Tools'!I34</f>
        <v>53.181324668048262</v>
      </c>
      <c r="N41" s="5">
        <f>N$43*'[3]Shares Cordless Tools'!J34</f>
        <v>59.863585660034502</v>
      </c>
      <c r="O41" s="5">
        <f>O$43*'[3]Shares Cordless Tools'!K34</f>
        <v>59.098940688397057</v>
      </c>
      <c r="P41" s="5">
        <f>P$43*'[3]Shares Cordless Tools'!L34</f>
        <v>61.25132970139579</v>
      </c>
      <c r="Q41" s="5">
        <f>Q$43*'[3]Shares Cordless Tools'!M34</f>
        <v>48.76554130056978</v>
      </c>
      <c r="R41" s="5">
        <f>R$43*'[3]Shares Cordless Tools'!N34</f>
        <v>53.972656815335391</v>
      </c>
      <c r="S41" s="5">
        <f>S$43*'[3]Shares Cordless Tools'!O34</f>
        <v>52.38866410866401</v>
      </c>
      <c r="T41" s="5">
        <f>T$43*'[3]Shares Cordless Tools'!P34</f>
        <v>47.619864960404755</v>
      </c>
      <c r="U41" s="5">
        <f>U$43*'[3]Shares Cordless Tools'!Q34</f>
        <v>35.149119869080764</v>
      </c>
      <c r="V41" s="5">
        <f>V$43*'[3]Shares Cordless Tools'!R34</f>
        <v>24.178901158125669</v>
      </c>
      <c r="W41" s="5">
        <f>W$43*'[3]Shares Cordless Tools'!S34</f>
        <v>28.407072962017683</v>
      </c>
      <c r="X41" s="5">
        <f>X$43*'[3]Shares Cordless Tools'!T34</f>
        <v>18.967721258155308</v>
      </c>
      <c r="Y41" s="5">
        <f>Y$43*'[3]Shares Cordless Tools'!U34</f>
        <v>9.0799000861571777</v>
      </c>
      <c r="Z41" s="5">
        <f>Z$43*'[3]Shares Cordless Tools'!V34</f>
        <v>7.4122198424630588</v>
      </c>
      <c r="AA41" s="5">
        <f>AA$43*'[3]Shares Cordless Tools'!W34</f>
        <v>0</v>
      </c>
      <c r="AB41" s="5">
        <f>AB$43*'[3]Shares Cordless Tools'!X34</f>
        <v>0</v>
      </c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</row>
    <row r="42" spans="1:57" x14ac:dyDescent="0.35">
      <c r="A42" t="s">
        <v>14</v>
      </c>
      <c r="C42" s="43" t="s">
        <v>79</v>
      </c>
      <c r="D42" s="4" t="s">
        <v>15</v>
      </c>
      <c r="E42" s="4" t="s">
        <v>56</v>
      </c>
      <c r="F42" s="1" t="s">
        <v>47</v>
      </c>
      <c r="G42" s="5">
        <f>G$43*'[3]Shares Cordless Tools'!C35</f>
        <v>362.26645637066861</v>
      </c>
      <c r="H42" s="5">
        <f>H$43*'[3]Shares Cordless Tools'!D35</f>
        <v>407.07085895961694</v>
      </c>
      <c r="I42" s="5">
        <f>I$43*'[3]Shares Cordless Tools'!E35</f>
        <v>582.19157539539481</v>
      </c>
      <c r="J42" s="5">
        <f>J$43*'[3]Shares Cordless Tools'!F35</f>
        <v>483.33296562368673</v>
      </c>
      <c r="K42" s="5">
        <f>K$43*'[3]Shares Cordless Tools'!G35</f>
        <v>683.97501501860427</v>
      </c>
      <c r="L42" s="5">
        <f>L$43*'[3]Shares Cordless Tools'!H35</f>
        <v>582.5169979238583</v>
      </c>
      <c r="M42" s="5">
        <f>M$43*'[3]Shares Cordless Tools'!I35</f>
        <v>684.22883406911649</v>
      </c>
      <c r="N42" s="5">
        <f>N$43*'[3]Shares Cordless Tools'!J35</f>
        <v>802.85175823411953</v>
      </c>
      <c r="O42" s="5">
        <f>O$43*'[3]Shares Cordless Tools'!K35</f>
        <v>757.80245702030095</v>
      </c>
      <c r="P42" s="5">
        <f>P$43*'[3]Shares Cordless Tools'!L35</f>
        <v>826.28858995125654</v>
      </c>
      <c r="Q42" s="5">
        <f>Q$43*'[3]Shares Cordless Tools'!M35</f>
        <v>743.51038851796591</v>
      </c>
      <c r="R42" s="5">
        <f>R$43*'[3]Shares Cordless Tools'!N35</f>
        <v>852.38834073327291</v>
      </c>
      <c r="S42" s="5">
        <f>S$43*'[3]Shares Cordless Tools'!O35</f>
        <v>796.03839943245907</v>
      </c>
      <c r="T42" s="5">
        <f>T$43*'[3]Shares Cordless Tools'!P35</f>
        <v>700.03155741110174</v>
      </c>
      <c r="U42" s="5">
        <f>U$43*'[3]Shares Cordless Tools'!Q35</f>
        <v>603.56521142229406</v>
      </c>
      <c r="V42" s="5">
        <f>V$43*'[3]Shares Cordless Tools'!R35</f>
        <v>318.99275344872831</v>
      </c>
      <c r="W42" s="5">
        <f>W$43*'[3]Shares Cordless Tools'!S35</f>
        <v>230.15970965054794</v>
      </c>
      <c r="X42" s="5">
        <f>X$43*'[3]Shares Cordless Tools'!T35</f>
        <v>101.30469284907738</v>
      </c>
      <c r="Y42" s="5">
        <f>Y$43*'[3]Shares Cordless Tools'!U35</f>
        <v>43.578070750316463</v>
      </c>
      <c r="Z42" s="5">
        <f>Z$43*'[3]Shares Cordless Tools'!V35</f>
        <v>26.979452245975541</v>
      </c>
      <c r="AA42" s="5">
        <f>AA$43*'[3]Shares Cordless Tools'!W35</f>
        <v>0</v>
      </c>
      <c r="AB42" s="5">
        <f>AB$43*'[3]Shares Cordless Tools'!X35</f>
        <v>0</v>
      </c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</row>
    <row r="43" spans="1:57" x14ac:dyDescent="0.35">
      <c r="A43" s="44" t="s">
        <v>14</v>
      </c>
      <c r="B43" s="44"/>
      <c r="C43" s="44" t="s">
        <v>79</v>
      </c>
      <c r="D43" s="4" t="s">
        <v>15</v>
      </c>
      <c r="E43" s="4" t="s">
        <v>56</v>
      </c>
      <c r="F43" s="45" t="s">
        <v>81</v>
      </c>
      <c r="G43" s="7">
        <v>2811.0535707914223</v>
      </c>
      <c r="H43" s="7">
        <v>2959.003758727813</v>
      </c>
      <c r="I43" s="7">
        <v>3114.7407986608559</v>
      </c>
      <c r="J43" s="7">
        <v>3278.6745249061646</v>
      </c>
      <c r="K43" s="7">
        <v>3451.2363420064889</v>
      </c>
      <c r="L43" s="7">
        <v>3632.8803600068309</v>
      </c>
      <c r="M43" s="7">
        <v>3824.0845894808745</v>
      </c>
      <c r="N43" s="7">
        <v>4025.3521994535522</v>
      </c>
      <c r="O43" s="7">
        <v>4237.2128415300549</v>
      </c>
      <c r="P43" s="7">
        <v>4460.2240437158471</v>
      </c>
      <c r="Q43" s="7">
        <v>4694.9726775956287</v>
      </c>
      <c r="R43" s="7">
        <v>4942.0765027322404</v>
      </c>
      <c r="S43" s="7">
        <v>5202.1857923497273</v>
      </c>
      <c r="T43" s="7">
        <v>4371.5846994535523</v>
      </c>
      <c r="U43" s="7">
        <v>3666.6666666666665</v>
      </c>
      <c r="V43" s="7">
        <v>1777.7777777777776</v>
      </c>
      <c r="W43" s="7">
        <v>1466.6666666666665</v>
      </c>
      <c r="X43" s="7">
        <v>733.33333333333326</v>
      </c>
      <c r="Y43" s="7">
        <v>293.33333333333331</v>
      </c>
      <c r="Z43" s="7">
        <v>210</v>
      </c>
      <c r="AA43" s="7">
        <v>0</v>
      </c>
      <c r="AB43" s="7">
        <v>0</v>
      </c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</row>
    <row r="44" spans="1:57" x14ac:dyDescent="0.35">
      <c r="F44" s="1" t="s">
        <v>49</v>
      </c>
      <c r="G44" s="9">
        <f t="shared" ref="G44:Q44" si="0">_xlfn.RRI(1,G43,H43)</f>
        <v>5.2631578947368363E-2</v>
      </c>
      <c r="H44" s="9">
        <f t="shared" si="0"/>
        <v>5.2631578947368585E-2</v>
      </c>
      <c r="I44" s="9">
        <f t="shared" si="0"/>
        <v>5.2631578947368585E-2</v>
      </c>
      <c r="J44" s="9">
        <f t="shared" si="0"/>
        <v>5.2631578947368363E-2</v>
      </c>
      <c r="K44" s="9">
        <f t="shared" si="0"/>
        <v>5.2631578947368585E-2</v>
      </c>
      <c r="L44" s="9">
        <f t="shared" si="0"/>
        <v>5.2631578947368363E-2</v>
      </c>
      <c r="M44" s="9">
        <f t="shared" si="0"/>
        <v>5.2631578947368363E-2</v>
      </c>
      <c r="N44" s="9">
        <f t="shared" si="0"/>
        <v>5.2631578947368363E-2</v>
      </c>
      <c r="O44" s="9">
        <f t="shared" si="0"/>
        <v>5.2631578947368363E-2</v>
      </c>
      <c r="P44" s="9">
        <f t="shared" si="0"/>
        <v>5.2631578947368585E-2</v>
      </c>
      <c r="Q44" s="9">
        <f t="shared" si="0"/>
        <v>5.2631578947368363E-2</v>
      </c>
      <c r="R44" s="9">
        <f>_xlfn.RRI(1,R43,S43)</f>
        <v>5.2631578947368585E-2</v>
      </c>
      <c r="S44" s="9">
        <f t="shared" ref="S44:AB44" si="1">_xlfn.RRI(1,S43,T43)</f>
        <v>-0.15966386554621848</v>
      </c>
      <c r="T44" s="9">
        <f t="shared" si="1"/>
        <v>-0.16125000000000012</v>
      </c>
      <c r="U44" s="9">
        <f t="shared" si="1"/>
        <v>-0.51515151515151514</v>
      </c>
      <c r="V44" s="9">
        <f t="shared" si="1"/>
        <v>-0.17500000000000004</v>
      </c>
      <c r="W44" s="9">
        <f t="shared" si="1"/>
        <v>-0.5</v>
      </c>
      <c r="X44" s="9">
        <f t="shared" si="1"/>
        <v>-0.6</v>
      </c>
      <c r="Y44" s="9">
        <f t="shared" si="1"/>
        <v>-0.28409090909090906</v>
      </c>
      <c r="Z44" s="9">
        <f t="shared" si="1"/>
        <v>-1</v>
      </c>
      <c r="AA44" s="9">
        <f t="shared" si="1"/>
        <v>0</v>
      </c>
      <c r="AB44" s="9">
        <f t="shared" si="1"/>
        <v>0</v>
      </c>
    </row>
    <row r="45" spans="1:57" x14ac:dyDescent="0.35">
      <c r="F45" s="10" t="s">
        <v>50</v>
      </c>
      <c r="G45" s="11">
        <f>SUM(G12:G42)</f>
        <v>2811.0535707914214</v>
      </c>
      <c r="H45" s="11">
        <f t="shared" ref="H45:BE45" si="2">SUM(H12:H42)</f>
        <v>2959.0037587278139</v>
      </c>
      <c r="I45" s="11">
        <f t="shared" si="2"/>
        <v>3114.7407986608569</v>
      </c>
      <c r="J45" s="11">
        <f t="shared" si="2"/>
        <v>3278.6745249061651</v>
      </c>
      <c r="K45" s="11">
        <f t="shared" si="2"/>
        <v>3451.2363420064889</v>
      </c>
      <c r="L45" s="11">
        <f t="shared" si="2"/>
        <v>3632.8803600068322</v>
      </c>
      <c r="M45" s="11">
        <f t="shared" si="2"/>
        <v>3824.084589480874</v>
      </c>
      <c r="N45" s="11">
        <f t="shared" si="2"/>
        <v>4025.3521994535536</v>
      </c>
      <c r="O45" s="11">
        <f t="shared" si="2"/>
        <v>4237.212841530054</v>
      </c>
      <c r="P45" s="11">
        <f t="shared" si="2"/>
        <v>4460.2240437158443</v>
      </c>
      <c r="Q45" s="11">
        <f t="shared" si="2"/>
        <v>4694.9726775956306</v>
      </c>
      <c r="R45" s="11">
        <f t="shared" si="2"/>
        <v>4942.0765027322414</v>
      </c>
      <c r="S45" s="11">
        <f t="shared" si="2"/>
        <v>5202.1857923497282</v>
      </c>
      <c r="T45" s="11">
        <f t="shared" si="2"/>
        <v>4371.5846994535532</v>
      </c>
      <c r="U45" s="11">
        <f t="shared" si="2"/>
        <v>3666.666666666667</v>
      </c>
      <c r="V45" s="11">
        <f t="shared" si="2"/>
        <v>1777.7777777777776</v>
      </c>
      <c r="W45" s="11">
        <f t="shared" si="2"/>
        <v>1466.6666666666663</v>
      </c>
      <c r="X45" s="11">
        <f t="shared" si="2"/>
        <v>733.33333333333337</v>
      </c>
      <c r="Y45" s="11">
        <f t="shared" si="2"/>
        <v>293.33333333333337</v>
      </c>
      <c r="Z45" s="11">
        <f t="shared" si="2"/>
        <v>210.00000000000009</v>
      </c>
      <c r="AA45" s="11">
        <f t="shared" si="2"/>
        <v>0</v>
      </c>
      <c r="AB45" s="11">
        <f t="shared" si="2"/>
        <v>0</v>
      </c>
      <c r="AC45" s="11">
        <f t="shared" si="2"/>
        <v>0</v>
      </c>
      <c r="AD45" s="11">
        <f t="shared" si="2"/>
        <v>0</v>
      </c>
      <c r="AE45" s="11">
        <f t="shared" si="2"/>
        <v>0</v>
      </c>
      <c r="AF45" s="11">
        <f t="shared" si="2"/>
        <v>0</v>
      </c>
      <c r="AG45" s="11">
        <f t="shared" si="2"/>
        <v>0</v>
      </c>
      <c r="AH45" s="11">
        <f t="shared" si="2"/>
        <v>0</v>
      </c>
      <c r="AI45" s="11">
        <f t="shared" si="2"/>
        <v>0</v>
      </c>
      <c r="AJ45" s="11">
        <f t="shared" si="2"/>
        <v>0</v>
      </c>
      <c r="AK45" s="11">
        <f t="shared" si="2"/>
        <v>0</v>
      </c>
      <c r="AL45" s="11">
        <f t="shared" si="2"/>
        <v>0</v>
      </c>
      <c r="AM45" s="11">
        <f t="shared" si="2"/>
        <v>0</v>
      </c>
      <c r="AN45" s="11">
        <f t="shared" si="2"/>
        <v>0</v>
      </c>
      <c r="AO45" s="11">
        <f t="shared" si="2"/>
        <v>0</v>
      </c>
      <c r="AP45" s="11">
        <f t="shared" si="2"/>
        <v>0</v>
      </c>
      <c r="AQ45" s="11">
        <f t="shared" si="2"/>
        <v>0</v>
      </c>
      <c r="AR45" s="11">
        <f t="shared" si="2"/>
        <v>0</v>
      </c>
      <c r="AS45" s="11">
        <f t="shared" si="2"/>
        <v>0</v>
      </c>
      <c r="AT45" s="11">
        <f t="shared" si="2"/>
        <v>0</v>
      </c>
      <c r="AU45" s="11">
        <f t="shared" si="2"/>
        <v>0</v>
      </c>
      <c r="AV45" s="11">
        <f t="shared" si="2"/>
        <v>0</v>
      </c>
      <c r="AW45" s="11">
        <f t="shared" si="2"/>
        <v>0</v>
      </c>
      <c r="AX45" s="11">
        <f t="shared" si="2"/>
        <v>0</v>
      </c>
      <c r="AY45" s="11">
        <f t="shared" si="2"/>
        <v>0</v>
      </c>
      <c r="AZ45" s="11">
        <f t="shared" si="2"/>
        <v>0</v>
      </c>
      <c r="BA45" s="11">
        <f t="shared" si="2"/>
        <v>0</v>
      </c>
      <c r="BB45" s="11">
        <f t="shared" si="2"/>
        <v>0</v>
      </c>
      <c r="BC45" s="11">
        <f t="shared" si="2"/>
        <v>0</v>
      </c>
      <c r="BD45" s="11">
        <f t="shared" si="2"/>
        <v>0</v>
      </c>
      <c r="BE45" s="11">
        <f t="shared" si="2"/>
        <v>0</v>
      </c>
    </row>
    <row r="46" spans="1:57" x14ac:dyDescent="0.35">
      <c r="F46" s="12" t="s">
        <v>51</v>
      </c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</row>
    <row r="47" spans="1:57" x14ac:dyDescent="0.35">
      <c r="F47" s="6" t="s">
        <v>52</v>
      </c>
      <c r="G47" s="6"/>
      <c r="H47" s="6"/>
      <c r="I47" s="6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FD973-829D-486A-8CBF-8C929E6BB460}">
  <sheetPr>
    <tabColor theme="4" tint="-0.249977111117893"/>
  </sheetPr>
  <dimension ref="A1:BE47"/>
  <sheetViews>
    <sheetView zoomScale="60" zoomScaleNormal="60" workbookViewId="0">
      <selection activeCell="G11" sqref="G11:BE11"/>
    </sheetView>
  </sheetViews>
  <sheetFormatPr baseColWidth="10" defaultRowHeight="14.5" x14ac:dyDescent="0.35"/>
  <cols>
    <col min="2" max="2" width="9.36328125" bestFit="1" customWidth="1"/>
    <col min="3" max="3" width="20.6328125" bestFit="1" customWidth="1"/>
    <col min="4" max="4" width="7.6328125" customWidth="1"/>
    <col min="5" max="5" width="19.632812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t="s">
        <v>53</v>
      </c>
    </row>
    <row r="2" spans="1:57" x14ac:dyDescent="0.35">
      <c r="G2" s="1" t="s">
        <v>3</v>
      </c>
      <c r="H2" t="s">
        <v>54</v>
      </c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47" t="s">
        <v>5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 t="s">
        <v>6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9" t="s">
        <v>7</v>
      </c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52" t="s">
        <v>82</v>
      </c>
      <c r="H11" s="52" t="s">
        <v>83</v>
      </c>
      <c r="I11" s="52" t="s">
        <v>84</v>
      </c>
      <c r="J11" s="52" t="s">
        <v>85</v>
      </c>
      <c r="K11" s="52" t="s">
        <v>86</v>
      </c>
      <c r="L11" s="52" t="s">
        <v>87</v>
      </c>
      <c r="M11" s="52" t="s">
        <v>88</v>
      </c>
      <c r="N11" s="52" t="s">
        <v>89</v>
      </c>
      <c r="O11" s="52" t="s">
        <v>90</v>
      </c>
      <c r="P11" s="52" t="s">
        <v>91</v>
      </c>
      <c r="Q11" s="52" t="s">
        <v>92</v>
      </c>
      <c r="R11" s="52" t="s">
        <v>93</v>
      </c>
      <c r="S11" s="52" t="s">
        <v>94</v>
      </c>
      <c r="T11" s="52" t="s">
        <v>95</v>
      </c>
      <c r="U11" s="52" t="s">
        <v>96</v>
      </c>
      <c r="V11" s="52" t="s">
        <v>97</v>
      </c>
      <c r="W11" s="52" t="s">
        <v>98</v>
      </c>
      <c r="X11" s="52" t="s">
        <v>99</v>
      </c>
      <c r="Y11" s="52" t="s">
        <v>100</v>
      </c>
      <c r="Z11" s="52" t="s">
        <v>101</v>
      </c>
      <c r="AA11" s="52" t="s">
        <v>102</v>
      </c>
      <c r="AB11" s="52" t="s">
        <v>103</v>
      </c>
      <c r="AC11" s="52" t="s">
        <v>104</v>
      </c>
      <c r="AD11" s="52" t="s">
        <v>105</v>
      </c>
      <c r="AE11" s="52" t="s">
        <v>106</v>
      </c>
      <c r="AF11" s="52" t="s">
        <v>107</v>
      </c>
      <c r="AG11" s="52" t="s">
        <v>108</v>
      </c>
      <c r="AH11" s="52" t="s">
        <v>109</v>
      </c>
      <c r="AI11" s="52" t="s">
        <v>110</v>
      </c>
      <c r="AJ11" s="52" t="s">
        <v>111</v>
      </c>
      <c r="AK11" s="52" t="s">
        <v>112</v>
      </c>
      <c r="AL11" s="52" t="s">
        <v>113</v>
      </c>
      <c r="AM11" s="52" t="s">
        <v>114</v>
      </c>
      <c r="AN11" s="52" t="s">
        <v>115</v>
      </c>
      <c r="AO11" s="52" t="s">
        <v>116</v>
      </c>
      <c r="AP11" s="52" t="s">
        <v>117</v>
      </c>
      <c r="AQ11" s="52" t="s">
        <v>118</v>
      </c>
      <c r="AR11" s="52" t="s">
        <v>119</v>
      </c>
      <c r="AS11" s="52" t="s">
        <v>120</v>
      </c>
      <c r="AT11" s="52" t="s">
        <v>121</v>
      </c>
      <c r="AU11" s="52" t="s">
        <v>122</v>
      </c>
      <c r="AV11" s="52" t="s">
        <v>123</v>
      </c>
      <c r="AW11" s="52" t="s">
        <v>124</v>
      </c>
      <c r="AX11" s="52" t="s">
        <v>125</v>
      </c>
      <c r="AY11" s="52" t="s">
        <v>126</v>
      </c>
      <c r="AZ11" s="52" t="s">
        <v>127</v>
      </c>
      <c r="BA11" s="52" t="s">
        <v>128</v>
      </c>
      <c r="BB11" s="52" t="s">
        <v>129</v>
      </c>
      <c r="BC11" s="52" t="s">
        <v>130</v>
      </c>
      <c r="BD11" s="52" t="s">
        <v>131</v>
      </c>
      <c r="BE11" s="52" t="s">
        <v>132</v>
      </c>
    </row>
    <row r="12" spans="1:57" x14ac:dyDescent="0.35">
      <c r="A12" t="s">
        <v>14</v>
      </c>
      <c r="C12" s="43" t="s">
        <v>79</v>
      </c>
      <c r="D12" s="4" t="s">
        <v>15</v>
      </c>
      <c r="E12" s="4" t="s">
        <v>55</v>
      </c>
      <c r="F12" s="1" t="s">
        <v>17</v>
      </c>
      <c r="G12" s="5">
        <f>G$43*'[3]Shares Cell Phones'!C5</f>
        <v>0</v>
      </c>
      <c r="H12" s="5">
        <f>H$43*'[3]Shares Cell Phones'!D5</f>
        <v>0</v>
      </c>
      <c r="I12" s="5">
        <f>I$43*'[3]Shares Cell Phones'!E5</f>
        <v>0</v>
      </c>
      <c r="J12" s="5">
        <f>J$43*'[3]Shares Cell Phones'!F5</f>
        <v>0</v>
      </c>
      <c r="K12" s="5">
        <f>K$43*'[3]Shares Cell Phones'!G5</f>
        <v>0</v>
      </c>
      <c r="L12" s="5">
        <f>L$43*'[3]Shares Cell Phones'!H5</f>
        <v>0</v>
      </c>
      <c r="M12" s="5">
        <f>M$43*'[3]Shares Cell Phones'!I5</f>
        <v>0</v>
      </c>
      <c r="N12" s="5">
        <f>N$43*'[3]Shares Cell Phones'!J5</f>
        <v>0</v>
      </c>
      <c r="O12" s="5">
        <f>O$43*'[3]Shares Cell Phones'!K5</f>
        <v>0</v>
      </c>
      <c r="P12" s="5">
        <f>P$43*'[3]Shares Cell Phones'!L5</f>
        <v>0</v>
      </c>
      <c r="Q12" s="5">
        <f>Q$43*'[3]Shares Cell Phones'!M5</f>
        <v>0</v>
      </c>
      <c r="R12" s="5">
        <f>R$43*'[3]Shares Cell Phones'!N5</f>
        <v>0</v>
      </c>
      <c r="S12" s="5">
        <f>S$43*'[3]Shares Cell Phones'!O5</f>
        <v>0</v>
      </c>
      <c r="T12" s="5">
        <f>T$43*'[3]Shares Cell Phones'!P5</f>
        <v>0</v>
      </c>
      <c r="U12" s="5">
        <f>U$43*'[3]Shares Cell Phones'!Q5</f>
        <v>0</v>
      </c>
      <c r="V12" s="5">
        <f>V$43*'[3]Shares Cell Phones'!R5</f>
        <v>0</v>
      </c>
      <c r="W12" s="5">
        <f>W$43*'[3]Shares Cell Phones'!S5</f>
        <v>0</v>
      </c>
      <c r="X12" s="5">
        <f>X$43*'[3]Shares Cell Phones'!T5</f>
        <v>0</v>
      </c>
      <c r="Y12" s="5">
        <f>Y$43*'[3]Shares Cell Phones'!U5</f>
        <v>0</v>
      </c>
      <c r="Z12" s="5">
        <f>Z$43*'[3]Shares Cell Phones'!V5</f>
        <v>0</v>
      </c>
      <c r="AA12" s="5">
        <f>AA$43*'[3]Shares Cell Phones'!W5</f>
        <v>0</v>
      </c>
      <c r="AB12" s="5">
        <f>AB$43*'[3]Shares Cell Phones'!X5</f>
        <v>0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</row>
    <row r="13" spans="1:57" x14ac:dyDescent="0.35">
      <c r="A13" t="s">
        <v>14</v>
      </c>
      <c r="C13" s="43" t="s">
        <v>79</v>
      </c>
      <c r="D13" s="4" t="s">
        <v>15</v>
      </c>
      <c r="E13" s="4" t="s">
        <v>55</v>
      </c>
      <c r="F13" s="1" t="s">
        <v>18</v>
      </c>
      <c r="G13" s="5">
        <f>G$43*'[3]Shares Cell Phones'!C6</f>
        <v>0</v>
      </c>
      <c r="H13" s="5">
        <f>H$43*'[3]Shares Cell Phones'!D6</f>
        <v>0</v>
      </c>
      <c r="I13" s="5">
        <f>I$43*'[3]Shares Cell Phones'!E6</f>
        <v>0</v>
      </c>
      <c r="J13" s="5">
        <f>J$43*'[3]Shares Cell Phones'!F6</f>
        <v>0</v>
      </c>
      <c r="K13" s="5">
        <f>K$43*'[3]Shares Cell Phones'!G6</f>
        <v>0</v>
      </c>
      <c r="L13" s="5">
        <f>L$43*'[3]Shares Cell Phones'!H6</f>
        <v>0</v>
      </c>
      <c r="M13" s="5">
        <f>M$43*'[3]Shares Cell Phones'!I6</f>
        <v>0</v>
      </c>
      <c r="N13" s="5">
        <f>N$43*'[3]Shares Cell Phones'!J6</f>
        <v>0</v>
      </c>
      <c r="O13" s="5">
        <f>O$43*'[3]Shares Cell Phones'!K6</f>
        <v>0</v>
      </c>
      <c r="P13" s="5">
        <f>P$43*'[3]Shares Cell Phones'!L6</f>
        <v>0</v>
      </c>
      <c r="Q13" s="5">
        <f>Q$43*'[3]Shares Cell Phones'!M6</f>
        <v>0</v>
      </c>
      <c r="R13" s="5">
        <f>R$43*'[3]Shares Cell Phones'!N6</f>
        <v>0</v>
      </c>
      <c r="S13" s="5">
        <f>S$43*'[3]Shares Cell Phones'!O6</f>
        <v>0</v>
      </c>
      <c r="T13" s="5">
        <f>T$43*'[3]Shares Cell Phones'!P6</f>
        <v>0</v>
      </c>
      <c r="U13" s="5">
        <f>U$43*'[3]Shares Cell Phones'!Q6</f>
        <v>0</v>
      </c>
      <c r="V13" s="5">
        <f>V$43*'[3]Shares Cell Phones'!R6</f>
        <v>0</v>
      </c>
      <c r="W13" s="5">
        <f>W$43*'[3]Shares Cell Phones'!S6</f>
        <v>0</v>
      </c>
      <c r="X13" s="5">
        <f>X$43*'[3]Shares Cell Phones'!T6</f>
        <v>0</v>
      </c>
      <c r="Y13" s="5">
        <f>Y$43*'[3]Shares Cell Phones'!U6</f>
        <v>0</v>
      </c>
      <c r="Z13" s="5">
        <f>Z$43*'[3]Shares Cell Phones'!V6</f>
        <v>0</v>
      </c>
      <c r="AA13" s="5">
        <f>AA$43*'[3]Shares Cell Phones'!W6</f>
        <v>0</v>
      </c>
      <c r="AB13" s="5">
        <f>AB$43*'[3]Shares Cell Phones'!X6</f>
        <v>0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 spans="1:57" x14ac:dyDescent="0.35">
      <c r="A14" t="s">
        <v>14</v>
      </c>
      <c r="C14" s="43" t="s">
        <v>79</v>
      </c>
      <c r="D14" s="4" t="s">
        <v>15</v>
      </c>
      <c r="E14" s="4" t="s">
        <v>55</v>
      </c>
      <c r="F14" s="1" t="s">
        <v>19</v>
      </c>
      <c r="G14" s="5">
        <f>G$43*'[3]Shares Cell Phones'!C7</f>
        <v>0</v>
      </c>
      <c r="H14" s="5">
        <f>H$43*'[3]Shares Cell Phones'!D7</f>
        <v>0</v>
      </c>
      <c r="I14" s="5">
        <f>I$43*'[3]Shares Cell Phones'!E7</f>
        <v>0</v>
      </c>
      <c r="J14" s="5">
        <f>J$43*'[3]Shares Cell Phones'!F7</f>
        <v>0</v>
      </c>
      <c r="K14" s="5">
        <f>K$43*'[3]Shares Cell Phones'!G7</f>
        <v>0</v>
      </c>
      <c r="L14" s="5">
        <f>L$43*'[3]Shares Cell Phones'!H7</f>
        <v>0</v>
      </c>
      <c r="M14" s="5">
        <f>M$43*'[3]Shares Cell Phones'!I7</f>
        <v>0</v>
      </c>
      <c r="N14" s="5">
        <f>N$43*'[3]Shares Cell Phones'!J7</f>
        <v>0</v>
      </c>
      <c r="O14" s="5">
        <f>O$43*'[3]Shares Cell Phones'!K7</f>
        <v>0</v>
      </c>
      <c r="P14" s="5">
        <f>P$43*'[3]Shares Cell Phones'!L7</f>
        <v>0</v>
      </c>
      <c r="Q14" s="5">
        <f>Q$43*'[3]Shares Cell Phones'!M7</f>
        <v>0</v>
      </c>
      <c r="R14" s="5">
        <f>R$43*'[3]Shares Cell Phones'!N7</f>
        <v>0</v>
      </c>
      <c r="S14" s="5">
        <f>S$43*'[3]Shares Cell Phones'!O7</f>
        <v>0</v>
      </c>
      <c r="T14" s="5">
        <f>T$43*'[3]Shares Cell Phones'!P7</f>
        <v>0</v>
      </c>
      <c r="U14" s="5">
        <f>U$43*'[3]Shares Cell Phones'!Q7</f>
        <v>0</v>
      </c>
      <c r="V14" s="5">
        <f>V$43*'[3]Shares Cell Phones'!R7</f>
        <v>0</v>
      </c>
      <c r="W14" s="5">
        <f>W$43*'[3]Shares Cell Phones'!S7</f>
        <v>0</v>
      </c>
      <c r="X14" s="5">
        <f>X$43*'[3]Shares Cell Phones'!T7</f>
        <v>0</v>
      </c>
      <c r="Y14" s="5">
        <f>Y$43*'[3]Shares Cell Phones'!U7</f>
        <v>0</v>
      </c>
      <c r="Z14" s="5">
        <f>Z$43*'[3]Shares Cell Phones'!V7</f>
        <v>0</v>
      </c>
      <c r="AA14" s="5">
        <f>AA$43*'[3]Shares Cell Phones'!W7</f>
        <v>0</v>
      </c>
      <c r="AB14" s="5">
        <f>AB$43*'[3]Shares Cell Phones'!X7</f>
        <v>0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</row>
    <row r="15" spans="1:57" x14ac:dyDescent="0.35">
      <c r="A15" t="s">
        <v>14</v>
      </c>
      <c r="C15" s="43" t="s">
        <v>79</v>
      </c>
      <c r="D15" s="4" t="s">
        <v>15</v>
      </c>
      <c r="E15" s="4" t="s">
        <v>55</v>
      </c>
      <c r="F15" s="1" t="s">
        <v>20</v>
      </c>
      <c r="G15" s="5">
        <f>G$43*'[3]Shares Cell Phones'!C8</f>
        <v>0</v>
      </c>
      <c r="H15" s="5">
        <f>H$43*'[3]Shares Cell Phones'!D8</f>
        <v>0</v>
      </c>
      <c r="I15" s="5">
        <f>I$43*'[3]Shares Cell Phones'!E8</f>
        <v>0</v>
      </c>
      <c r="J15" s="5">
        <f>J$43*'[3]Shares Cell Phones'!F8</f>
        <v>0</v>
      </c>
      <c r="K15" s="5">
        <f>K$43*'[3]Shares Cell Phones'!G8</f>
        <v>0</v>
      </c>
      <c r="L15" s="5">
        <f>L$43*'[3]Shares Cell Phones'!H8</f>
        <v>0</v>
      </c>
      <c r="M15" s="5">
        <f>M$43*'[3]Shares Cell Phones'!I8</f>
        <v>0</v>
      </c>
      <c r="N15" s="5">
        <f>N$43*'[3]Shares Cell Phones'!J8</f>
        <v>0</v>
      </c>
      <c r="O15" s="5">
        <f>O$43*'[3]Shares Cell Phones'!K8</f>
        <v>0</v>
      </c>
      <c r="P15" s="5">
        <f>P$43*'[3]Shares Cell Phones'!L8</f>
        <v>0</v>
      </c>
      <c r="Q15" s="5">
        <f>Q$43*'[3]Shares Cell Phones'!M8</f>
        <v>0</v>
      </c>
      <c r="R15" s="5">
        <f>R$43*'[3]Shares Cell Phones'!N8</f>
        <v>0</v>
      </c>
      <c r="S15" s="5">
        <f>S$43*'[3]Shares Cell Phones'!O8</f>
        <v>0</v>
      </c>
      <c r="T15" s="5">
        <f>T$43*'[3]Shares Cell Phones'!P8</f>
        <v>0</v>
      </c>
      <c r="U15" s="5">
        <f>U$43*'[3]Shares Cell Phones'!Q8</f>
        <v>0</v>
      </c>
      <c r="V15" s="5">
        <f>V$43*'[3]Shares Cell Phones'!R8</f>
        <v>0</v>
      </c>
      <c r="W15" s="5">
        <f>W$43*'[3]Shares Cell Phones'!S8</f>
        <v>0</v>
      </c>
      <c r="X15" s="5">
        <f>X$43*'[3]Shares Cell Phones'!T8</f>
        <v>0</v>
      </c>
      <c r="Y15" s="5">
        <f>Y$43*'[3]Shares Cell Phones'!U8</f>
        <v>0</v>
      </c>
      <c r="Z15" s="5">
        <f>Z$43*'[3]Shares Cell Phones'!V8</f>
        <v>0</v>
      </c>
      <c r="AA15" s="5">
        <f>AA$43*'[3]Shares Cell Phones'!W8</f>
        <v>0</v>
      </c>
      <c r="AB15" s="5">
        <f>AB$43*'[3]Shares Cell Phones'!X8</f>
        <v>0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</row>
    <row r="16" spans="1:57" x14ac:dyDescent="0.35">
      <c r="A16" t="s">
        <v>14</v>
      </c>
      <c r="C16" s="43" t="s">
        <v>79</v>
      </c>
      <c r="D16" s="4" t="s">
        <v>15</v>
      </c>
      <c r="E16" s="4" t="s">
        <v>55</v>
      </c>
      <c r="F16" s="1" t="s">
        <v>21</v>
      </c>
      <c r="G16" s="5">
        <f>G$43*'[3]Shares Cell Phones'!C9</f>
        <v>0</v>
      </c>
      <c r="H16" s="5">
        <f>H$43*'[3]Shares Cell Phones'!D9</f>
        <v>0</v>
      </c>
      <c r="I16" s="5">
        <f>I$43*'[3]Shares Cell Phones'!E9</f>
        <v>0</v>
      </c>
      <c r="J16" s="5">
        <f>J$43*'[3]Shares Cell Phones'!F9</f>
        <v>0</v>
      </c>
      <c r="K16" s="5">
        <f>K$43*'[3]Shares Cell Phones'!G9</f>
        <v>0</v>
      </c>
      <c r="L16" s="5">
        <f>L$43*'[3]Shares Cell Phones'!H9</f>
        <v>0</v>
      </c>
      <c r="M16" s="5">
        <f>M$43*'[3]Shares Cell Phones'!I9</f>
        <v>0</v>
      </c>
      <c r="N16" s="5">
        <f>N$43*'[3]Shares Cell Phones'!J9</f>
        <v>0</v>
      </c>
      <c r="O16" s="5">
        <f>O$43*'[3]Shares Cell Phones'!K9</f>
        <v>0</v>
      </c>
      <c r="P16" s="5">
        <f>P$43*'[3]Shares Cell Phones'!L9</f>
        <v>0</v>
      </c>
      <c r="Q16" s="5">
        <f>Q$43*'[3]Shares Cell Phones'!M9</f>
        <v>0</v>
      </c>
      <c r="R16" s="5">
        <f>R$43*'[3]Shares Cell Phones'!N9</f>
        <v>0</v>
      </c>
      <c r="S16" s="5">
        <f>S$43*'[3]Shares Cell Phones'!O9</f>
        <v>0</v>
      </c>
      <c r="T16" s="5">
        <f>T$43*'[3]Shares Cell Phones'!P9</f>
        <v>0</v>
      </c>
      <c r="U16" s="5">
        <f>U$43*'[3]Shares Cell Phones'!Q9</f>
        <v>0</v>
      </c>
      <c r="V16" s="5">
        <f>V$43*'[3]Shares Cell Phones'!R9</f>
        <v>0</v>
      </c>
      <c r="W16" s="5">
        <f>W$43*'[3]Shares Cell Phones'!S9</f>
        <v>0</v>
      </c>
      <c r="X16" s="5">
        <f>X$43*'[3]Shares Cell Phones'!T9</f>
        <v>0</v>
      </c>
      <c r="Y16" s="5">
        <f>Y$43*'[3]Shares Cell Phones'!U9</f>
        <v>0</v>
      </c>
      <c r="Z16" s="5">
        <f>Z$43*'[3]Shares Cell Phones'!V9</f>
        <v>0</v>
      </c>
      <c r="AA16" s="5">
        <f>AA$43*'[3]Shares Cell Phones'!W9</f>
        <v>0</v>
      </c>
      <c r="AB16" s="5">
        <f>AB$43*'[3]Shares Cell Phones'!X9</f>
        <v>0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</row>
    <row r="17" spans="1:57" x14ac:dyDescent="0.35">
      <c r="A17" t="s">
        <v>14</v>
      </c>
      <c r="C17" s="43" t="s">
        <v>79</v>
      </c>
      <c r="D17" s="4" t="s">
        <v>15</v>
      </c>
      <c r="E17" s="4" t="s">
        <v>55</v>
      </c>
      <c r="F17" s="1" t="s">
        <v>22</v>
      </c>
      <c r="G17" s="5">
        <f>G$43*'[3]Shares Cell Phones'!C10</f>
        <v>0</v>
      </c>
      <c r="H17" s="5">
        <f>H$43*'[3]Shares Cell Phones'!D10</f>
        <v>0</v>
      </c>
      <c r="I17" s="5">
        <f>I$43*'[3]Shares Cell Phones'!E10</f>
        <v>0</v>
      </c>
      <c r="J17" s="5">
        <f>J$43*'[3]Shares Cell Phones'!F10</f>
        <v>0</v>
      </c>
      <c r="K17" s="5">
        <f>K$43*'[3]Shares Cell Phones'!G10</f>
        <v>0</v>
      </c>
      <c r="L17" s="5">
        <f>L$43*'[3]Shares Cell Phones'!H10</f>
        <v>0</v>
      </c>
      <c r="M17" s="5">
        <f>M$43*'[3]Shares Cell Phones'!I10</f>
        <v>0</v>
      </c>
      <c r="N17" s="5">
        <f>N$43*'[3]Shares Cell Phones'!J10</f>
        <v>0</v>
      </c>
      <c r="O17" s="5">
        <f>O$43*'[3]Shares Cell Phones'!K10</f>
        <v>0</v>
      </c>
      <c r="P17" s="5">
        <f>P$43*'[3]Shares Cell Phones'!L10</f>
        <v>0</v>
      </c>
      <c r="Q17" s="5">
        <f>Q$43*'[3]Shares Cell Phones'!M10</f>
        <v>0</v>
      </c>
      <c r="R17" s="5">
        <f>R$43*'[3]Shares Cell Phones'!N10</f>
        <v>0</v>
      </c>
      <c r="S17" s="5">
        <f>S$43*'[3]Shares Cell Phones'!O10</f>
        <v>0</v>
      </c>
      <c r="T17" s="5">
        <f>T$43*'[3]Shares Cell Phones'!P10</f>
        <v>0</v>
      </c>
      <c r="U17" s="5">
        <f>U$43*'[3]Shares Cell Phones'!Q10</f>
        <v>0</v>
      </c>
      <c r="V17" s="5">
        <f>V$43*'[3]Shares Cell Phones'!R10</f>
        <v>0</v>
      </c>
      <c r="W17" s="5">
        <f>W$43*'[3]Shares Cell Phones'!S10</f>
        <v>0</v>
      </c>
      <c r="X17" s="5">
        <f>X$43*'[3]Shares Cell Phones'!T10</f>
        <v>0</v>
      </c>
      <c r="Y17" s="5">
        <f>Y$43*'[3]Shares Cell Phones'!U10</f>
        <v>0</v>
      </c>
      <c r="Z17" s="5">
        <f>Z$43*'[3]Shares Cell Phones'!V10</f>
        <v>0</v>
      </c>
      <c r="AA17" s="5">
        <f>AA$43*'[3]Shares Cell Phones'!W10</f>
        <v>0</v>
      </c>
      <c r="AB17" s="5">
        <f>AB$43*'[3]Shares Cell Phones'!X10</f>
        <v>0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</row>
    <row r="18" spans="1:57" x14ac:dyDescent="0.35">
      <c r="A18" t="s">
        <v>14</v>
      </c>
      <c r="C18" s="43" t="s">
        <v>79</v>
      </c>
      <c r="D18" s="4" t="s">
        <v>15</v>
      </c>
      <c r="E18" s="4" t="s">
        <v>55</v>
      </c>
      <c r="F18" s="1" t="s">
        <v>23</v>
      </c>
      <c r="G18" s="5">
        <f>G$43*'[3]Shares Cell Phones'!C11</f>
        <v>0</v>
      </c>
      <c r="H18" s="5">
        <f>H$43*'[3]Shares Cell Phones'!D11</f>
        <v>0</v>
      </c>
      <c r="I18" s="5">
        <f>I$43*'[3]Shares Cell Phones'!E11</f>
        <v>0</v>
      </c>
      <c r="J18" s="5">
        <f>J$43*'[3]Shares Cell Phones'!F11</f>
        <v>0</v>
      </c>
      <c r="K18" s="5">
        <f>K$43*'[3]Shares Cell Phones'!G11</f>
        <v>0</v>
      </c>
      <c r="L18" s="5">
        <f>L$43*'[3]Shares Cell Phones'!H11</f>
        <v>0</v>
      </c>
      <c r="M18" s="5">
        <f>M$43*'[3]Shares Cell Phones'!I11</f>
        <v>0</v>
      </c>
      <c r="N18" s="5">
        <f>N$43*'[3]Shares Cell Phones'!J11</f>
        <v>0</v>
      </c>
      <c r="O18" s="5">
        <f>O$43*'[3]Shares Cell Phones'!K11</f>
        <v>0</v>
      </c>
      <c r="P18" s="5">
        <f>P$43*'[3]Shares Cell Phones'!L11</f>
        <v>0</v>
      </c>
      <c r="Q18" s="5">
        <f>Q$43*'[3]Shares Cell Phones'!M11</f>
        <v>0</v>
      </c>
      <c r="R18" s="5">
        <f>R$43*'[3]Shares Cell Phones'!N11</f>
        <v>0</v>
      </c>
      <c r="S18" s="5">
        <f>S$43*'[3]Shares Cell Phones'!O11</f>
        <v>0</v>
      </c>
      <c r="T18" s="5">
        <f>T$43*'[3]Shares Cell Phones'!P11</f>
        <v>0</v>
      </c>
      <c r="U18" s="5">
        <f>U$43*'[3]Shares Cell Phones'!Q11</f>
        <v>0</v>
      </c>
      <c r="V18" s="5">
        <f>V$43*'[3]Shares Cell Phones'!R11</f>
        <v>0</v>
      </c>
      <c r="W18" s="5">
        <f>W$43*'[3]Shares Cell Phones'!S11</f>
        <v>0</v>
      </c>
      <c r="X18" s="5">
        <f>X$43*'[3]Shares Cell Phones'!T11</f>
        <v>0</v>
      </c>
      <c r="Y18" s="5">
        <f>Y$43*'[3]Shares Cell Phones'!U11</f>
        <v>0</v>
      </c>
      <c r="Z18" s="5">
        <f>Z$43*'[3]Shares Cell Phones'!V11</f>
        <v>0</v>
      </c>
      <c r="AA18" s="5">
        <f>AA$43*'[3]Shares Cell Phones'!W11</f>
        <v>0</v>
      </c>
      <c r="AB18" s="5">
        <f>AB$43*'[3]Shares Cell Phones'!X11</f>
        <v>0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</row>
    <row r="19" spans="1:57" x14ac:dyDescent="0.35">
      <c r="A19" t="s">
        <v>14</v>
      </c>
      <c r="C19" s="43" t="s">
        <v>79</v>
      </c>
      <c r="D19" s="4" t="s">
        <v>15</v>
      </c>
      <c r="E19" s="4" t="s">
        <v>55</v>
      </c>
      <c r="F19" s="1" t="s">
        <v>24</v>
      </c>
      <c r="G19" s="5">
        <f>G$43*'[3]Shares Cell Phones'!C12</f>
        <v>0</v>
      </c>
      <c r="H19" s="5">
        <f>H$43*'[3]Shares Cell Phones'!D12</f>
        <v>0</v>
      </c>
      <c r="I19" s="5">
        <f>I$43*'[3]Shares Cell Phones'!E12</f>
        <v>0</v>
      </c>
      <c r="J19" s="5">
        <f>J$43*'[3]Shares Cell Phones'!F12</f>
        <v>0</v>
      </c>
      <c r="K19" s="5">
        <f>K$43*'[3]Shares Cell Phones'!G12</f>
        <v>0</v>
      </c>
      <c r="L19" s="5">
        <f>L$43*'[3]Shares Cell Phones'!H12</f>
        <v>0</v>
      </c>
      <c r="M19" s="5">
        <f>M$43*'[3]Shares Cell Phones'!I12</f>
        <v>0</v>
      </c>
      <c r="N19" s="5">
        <f>N$43*'[3]Shares Cell Phones'!J12</f>
        <v>0</v>
      </c>
      <c r="O19" s="5">
        <f>O$43*'[3]Shares Cell Phones'!K12</f>
        <v>0</v>
      </c>
      <c r="P19" s="5">
        <f>P$43*'[3]Shares Cell Phones'!L12</f>
        <v>0</v>
      </c>
      <c r="Q19" s="5">
        <f>Q$43*'[3]Shares Cell Phones'!M12</f>
        <v>0</v>
      </c>
      <c r="R19" s="5">
        <f>R$43*'[3]Shares Cell Phones'!N12</f>
        <v>0</v>
      </c>
      <c r="S19" s="5">
        <f>S$43*'[3]Shares Cell Phones'!O12</f>
        <v>0</v>
      </c>
      <c r="T19" s="5">
        <f>T$43*'[3]Shares Cell Phones'!P12</f>
        <v>0</v>
      </c>
      <c r="U19" s="5">
        <f>U$43*'[3]Shares Cell Phones'!Q12</f>
        <v>0</v>
      </c>
      <c r="V19" s="5">
        <f>V$43*'[3]Shares Cell Phones'!R12</f>
        <v>0</v>
      </c>
      <c r="W19" s="5">
        <f>W$43*'[3]Shares Cell Phones'!S12</f>
        <v>0</v>
      </c>
      <c r="X19" s="5">
        <f>X$43*'[3]Shares Cell Phones'!T12</f>
        <v>0</v>
      </c>
      <c r="Y19" s="5">
        <f>Y$43*'[3]Shares Cell Phones'!U12</f>
        <v>0</v>
      </c>
      <c r="Z19" s="5">
        <f>Z$43*'[3]Shares Cell Phones'!V12</f>
        <v>0</v>
      </c>
      <c r="AA19" s="5">
        <f>AA$43*'[3]Shares Cell Phones'!W12</f>
        <v>0</v>
      </c>
      <c r="AB19" s="5">
        <f>AB$43*'[3]Shares Cell Phones'!X12</f>
        <v>0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</row>
    <row r="20" spans="1:57" x14ac:dyDescent="0.35">
      <c r="A20" t="s">
        <v>14</v>
      </c>
      <c r="C20" s="43" t="s">
        <v>79</v>
      </c>
      <c r="D20" s="4" t="s">
        <v>15</v>
      </c>
      <c r="E20" s="4" t="s">
        <v>55</v>
      </c>
      <c r="F20" s="1" t="s">
        <v>25</v>
      </c>
      <c r="G20" s="5">
        <f>G$43*'[3]Shares Cell Phones'!C13</f>
        <v>0</v>
      </c>
      <c r="H20" s="5">
        <f>H$43*'[3]Shares Cell Phones'!D13</f>
        <v>0</v>
      </c>
      <c r="I20" s="5">
        <f>I$43*'[3]Shares Cell Phones'!E13</f>
        <v>0</v>
      </c>
      <c r="J20" s="5">
        <f>J$43*'[3]Shares Cell Phones'!F13</f>
        <v>0</v>
      </c>
      <c r="K20" s="5">
        <f>K$43*'[3]Shares Cell Phones'!G13</f>
        <v>0</v>
      </c>
      <c r="L20" s="5">
        <f>L$43*'[3]Shares Cell Phones'!H13</f>
        <v>0</v>
      </c>
      <c r="M20" s="5">
        <f>M$43*'[3]Shares Cell Phones'!I13</f>
        <v>0</v>
      </c>
      <c r="N20" s="5">
        <f>N$43*'[3]Shares Cell Phones'!J13</f>
        <v>0</v>
      </c>
      <c r="O20" s="5">
        <f>O$43*'[3]Shares Cell Phones'!K13</f>
        <v>0</v>
      </c>
      <c r="P20" s="5">
        <f>P$43*'[3]Shares Cell Phones'!L13</f>
        <v>0</v>
      </c>
      <c r="Q20" s="5">
        <f>Q$43*'[3]Shares Cell Phones'!M13</f>
        <v>0</v>
      </c>
      <c r="R20" s="5">
        <f>R$43*'[3]Shares Cell Phones'!N13</f>
        <v>0</v>
      </c>
      <c r="S20" s="5">
        <f>S$43*'[3]Shares Cell Phones'!O13</f>
        <v>0</v>
      </c>
      <c r="T20" s="5">
        <f>T$43*'[3]Shares Cell Phones'!P13</f>
        <v>0</v>
      </c>
      <c r="U20" s="5">
        <f>U$43*'[3]Shares Cell Phones'!Q13</f>
        <v>0</v>
      </c>
      <c r="V20" s="5">
        <f>V$43*'[3]Shares Cell Phones'!R13</f>
        <v>0</v>
      </c>
      <c r="W20" s="5">
        <f>W$43*'[3]Shares Cell Phones'!S13</f>
        <v>0</v>
      </c>
      <c r="X20" s="5">
        <f>X$43*'[3]Shares Cell Phones'!T13</f>
        <v>0</v>
      </c>
      <c r="Y20" s="5">
        <f>Y$43*'[3]Shares Cell Phones'!U13</f>
        <v>0</v>
      </c>
      <c r="Z20" s="5">
        <f>Z$43*'[3]Shares Cell Phones'!V13</f>
        <v>0</v>
      </c>
      <c r="AA20" s="5">
        <f>AA$43*'[3]Shares Cell Phones'!W13</f>
        <v>0</v>
      </c>
      <c r="AB20" s="5">
        <f>AB$43*'[3]Shares Cell Phones'!X13</f>
        <v>0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</row>
    <row r="21" spans="1:57" x14ac:dyDescent="0.35">
      <c r="A21" t="s">
        <v>14</v>
      </c>
      <c r="C21" s="43" t="s">
        <v>79</v>
      </c>
      <c r="D21" s="4" t="s">
        <v>15</v>
      </c>
      <c r="E21" s="4" t="s">
        <v>55</v>
      </c>
      <c r="F21" s="1" t="s">
        <v>26</v>
      </c>
      <c r="G21" s="5">
        <f>G$43*'[3]Shares Cell Phones'!C14</f>
        <v>0</v>
      </c>
      <c r="H21" s="5">
        <f>H$43*'[3]Shares Cell Phones'!D14</f>
        <v>0</v>
      </c>
      <c r="I21" s="5">
        <f>I$43*'[3]Shares Cell Phones'!E14</f>
        <v>0</v>
      </c>
      <c r="J21" s="5">
        <f>J$43*'[3]Shares Cell Phones'!F14</f>
        <v>0</v>
      </c>
      <c r="K21" s="5">
        <f>K$43*'[3]Shares Cell Phones'!G14</f>
        <v>0</v>
      </c>
      <c r="L21" s="5">
        <f>L$43*'[3]Shares Cell Phones'!H14</f>
        <v>0</v>
      </c>
      <c r="M21" s="5">
        <f>M$43*'[3]Shares Cell Phones'!I14</f>
        <v>0</v>
      </c>
      <c r="N21" s="5">
        <f>N$43*'[3]Shares Cell Phones'!J14</f>
        <v>0</v>
      </c>
      <c r="O21" s="5">
        <f>O$43*'[3]Shares Cell Phones'!K14</f>
        <v>0</v>
      </c>
      <c r="P21" s="5">
        <f>P$43*'[3]Shares Cell Phones'!L14</f>
        <v>0</v>
      </c>
      <c r="Q21" s="5">
        <f>Q$43*'[3]Shares Cell Phones'!M14</f>
        <v>0</v>
      </c>
      <c r="R21" s="5">
        <f>R$43*'[3]Shares Cell Phones'!N14</f>
        <v>0</v>
      </c>
      <c r="S21" s="5">
        <f>S$43*'[3]Shares Cell Phones'!O14</f>
        <v>0</v>
      </c>
      <c r="T21" s="5">
        <f>T$43*'[3]Shares Cell Phones'!P14</f>
        <v>0</v>
      </c>
      <c r="U21" s="5">
        <f>U$43*'[3]Shares Cell Phones'!Q14</f>
        <v>0</v>
      </c>
      <c r="V21" s="5">
        <f>V$43*'[3]Shares Cell Phones'!R14</f>
        <v>0</v>
      </c>
      <c r="W21" s="5">
        <f>W$43*'[3]Shares Cell Phones'!S14</f>
        <v>0</v>
      </c>
      <c r="X21" s="5">
        <f>X$43*'[3]Shares Cell Phones'!T14</f>
        <v>0</v>
      </c>
      <c r="Y21" s="5">
        <f>Y$43*'[3]Shares Cell Phones'!U14</f>
        <v>0</v>
      </c>
      <c r="Z21" s="5">
        <f>Z$43*'[3]Shares Cell Phones'!V14</f>
        <v>0</v>
      </c>
      <c r="AA21" s="5">
        <f>AA$43*'[3]Shares Cell Phones'!W14</f>
        <v>0</v>
      </c>
      <c r="AB21" s="5">
        <f>AB$43*'[3]Shares Cell Phones'!X14</f>
        <v>0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</row>
    <row r="22" spans="1:57" x14ac:dyDescent="0.35">
      <c r="A22" t="s">
        <v>14</v>
      </c>
      <c r="C22" s="43" t="s">
        <v>79</v>
      </c>
      <c r="D22" s="4" t="s">
        <v>15</v>
      </c>
      <c r="E22" s="4" t="s">
        <v>55</v>
      </c>
      <c r="F22" s="1" t="s">
        <v>27</v>
      </c>
      <c r="G22" s="5">
        <f>G$43*'[3]Shares Cell Phones'!C15</f>
        <v>0</v>
      </c>
      <c r="H22" s="5">
        <f>H$43*'[3]Shares Cell Phones'!D15</f>
        <v>0</v>
      </c>
      <c r="I22" s="5">
        <f>I$43*'[3]Shares Cell Phones'!E15</f>
        <v>0</v>
      </c>
      <c r="J22" s="5">
        <f>J$43*'[3]Shares Cell Phones'!F15</f>
        <v>0</v>
      </c>
      <c r="K22" s="5">
        <f>K$43*'[3]Shares Cell Phones'!G15</f>
        <v>0</v>
      </c>
      <c r="L22" s="5">
        <f>L$43*'[3]Shares Cell Phones'!H15</f>
        <v>0</v>
      </c>
      <c r="M22" s="5">
        <f>M$43*'[3]Shares Cell Phones'!I15</f>
        <v>0</v>
      </c>
      <c r="N22" s="5">
        <f>N$43*'[3]Shares Cell Phones'!J15</f>
        <v>0</v>
      </c>
      <c r="O22" s="5">
        <f>O$43*'[3]Shares Cell Phones'!K15</f>
        <v>0</v>
      </c>
      <c r="P22" s="5">
        <f>P$43*'[3]Shares Cell Phones'!L15</f>
        <v>0</v>
      </c>
      <c r="Q22" s="5">
        <f>Q$43*'[3]Shares Cell Phones'!M15</f>
        <v>0</v>
      </c>
      <c r="R22" s="5">
        <f>R$43*'[3]Shares Cell Phones'!N15</f>
        <v>0</v>
      </c>
      <c r="S22" s="5">
        <f>S$43*'[3]Shares Cell Phones'!O15</f>
        <v>0</v>
      </c>
      <c r="T22" s="5">
        <f>T$43*'[3]Shares Cell Phones'!P15</f>
        <v>0</v>
      </c>
      <c r="U22" s="5">
        <f>U$43*'[3]Shares Cell Phones'!Q15</f>
        <v>0</v>
      </c>
      <c r="V22" s="5">
        <f>V$43*'[3]Shares Cell Phones'!R15</f>
        <v>0</v>
      </c>
      <c r="W22" s="5">
        <f>W$43*'[3]Shares Cell Phones'!S15</f>
        <v>0</v>
      </c>
      <c r="X22" s="5">
        <f>X$43*'[3]Shares Cell Phones'!T15</f>
        <v>0</v>
      </c>
      <c r="Y22" s="5">
        <f>Y$43*'[3]Shares Cell Phones'!U15</f>
        <v>0</v>
      </c>
      <c r="Z22" s="5">
        <f>Z$43*'[3]Shares Cell Phones'!V15</f>
        <v>0</v>
      </c>
      <c r="AA22" s="5">
        <f>AA$43*'[3]Shares Cell Phones'!W15</f>
        <v>0</v>
      </c>
      <c r="AB22" s="5">
        <f>AB$43*'[3]Shares Cell Phones'!X15</f>
        <v>0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spans="1:57" x14ac:dyDescent="0.35">
      <c r="A23" t="s">
        <v>14</v>
      </c>
      <c r="C23" s="43" t="s">
        <v>79</v>
      </c>
      <c r="D23" s="4" t="s">
        <v>15</v>
      </c>
      <c r="E23" s="4" t="s">
        <v>55</v>
      </c>
      <c r="F23" s="1" t="s">
        <v>28</v>
      </c>
      <c r="G23" s="5">
        <f>G$43*'[3]Shares Cell Phones'!C16</f>
        <v>0</v>
      </c>
      <c r="H23" s="5">
        <f>H$43*'[3]Shares Cell Phones'!D16</f>
        <v>0</v>
      </c>
      <c r="I23" s="5">
        <f>I$43*'[3]Shares Cell Phones'!E16</f>
        <v>0</v>
      </c>
      <c r="J23" s="5">
        <f>J$43*'[3]Shares Cell Phones'!F16</f>
        <v>0</v>
      </c>
      <c r="K23" s="5">
        <f>K$43*'[3]Shares Cell Phones'!G16</f>
        <v>0</v>
      </c>
      <c r="L23" s="5">
        <f>L$43*'[3]Shares Cell Phones'!H16</f>
        <v>0</v>
      </c>
      <c r="M23" s="5">
        <f>M$43*'[3]Shares Cell Phones'!I16</f>
        <v>0</v>
      </c>
      <c r="N23" s="5">
        <f>N$43*'[3]Shares Cell Phones'!J16</f>
        <v>0</v>
      </c>
      <c r="O23" s="5">
        <f>O$43*'[3]Shares Cell Phones'!K16</f>
        <v>0</v>
      </c>
      <c r="P23" s="5">
        <f>P$43*'[3]Shares Cell Phones'!L16</f>
        <v>0</v>
      </c>
      <c r="Q23" s="5">
        <f>Q$43*'[3]Shares Cell Phones'!M16</f>
        <v>0</v>
      </c>
      <c r="R23" s="5">
        <f>R$43*'[3]Shares Cell Phones'!N16</f>
        <v>0</v>
      </c>
      <c r="S23" s="5">
        <f>S$43*'[3]Shares Cell Phones'!O16</f>
        <v>0</v>
      </c>
      <c r="T23" s="5">
        <f>T$43*'[3]Shares Cell Phones'!P16</f>
        <v>0</v>
      </c>
      <c r="U23" s="5">
        <f>U$43*'[3]Shares Cell Phones'!Q16</f>
        <v>0</v>
      </c>
      <c r="V23" s="5">
        <f>V$43*'[3]Shares Cell Phones'!R16</f>
        <v>0</v>
      </c>
      <c r="W23" s="5">
        <f>W$43*'[3]Shares Cell Phones'!S16</f>
        <v>0</v>
      </c>
      <c r="X23" s="5">
        <f>X$43*'[3]Shares Cell Phones'!T16</f>
        <v>0</v>
      </c>
      <c r="Y23" s="5">
        <f>Y$43*'[3]Shares Cell Phones'!U16</f>
        <v>0</v>
      </c>
      <c r="Z23" s="5">
        <f>Z$43*'[3]Shares Cell Phones'!V16</f>
        <v>0</v>
      </c>
      <c r="AA23" s="5">
        <f>AA$43*'[3]Shares Cell Phones'!W16</f>
        <v>0</v>
      </c>
      <c r="AB23" s="5">
        <f>AB$43*'[3]Shares Cell Phones'!X16</f>
        <v>0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</row>
    <row r="24" spans="1:57" x14ac:dyDescent="0.35">
      <c r="A24" t="s">
        <v>14</v>
      </c>
      <c r="C24" s="43" t="s">
        <v>79</v>
      </c>
      <c r="D24" s="4" t="s">
        <v>15</v>
      </c>
      <c r="E24" s="4" t="s">
        <v>55</v>
      </c>
      <c r="F24" s="1" t="s">
        <v>29</v>
      </c>
      <c r="G24" s="5">
        <f>G$43*'[3]Shares Cell Phones'!C17</f>
        <v>0</v>
      </c>
      <c r="H24" s="5">
        <f>H$43*'[3]Shares Cell Phones'!D17</f>
        <v>0</v>
      </c>
      <c r="I24" s="5">
        <f>I$43*'[3]Shares Cell Phones'!E17</f>
        <v>0</v>
      </c>
      <c r="J24" s="5">
        <f>J$43*'[3]Shares Cell Phones'!F17</f>
        <v>0</v>
      </c>
      <c r="K24" s="5">
        <f>K$43*'[3]Shares Cell Phones'!G17</f>
        <v>0</v>
      </c>
      <c r="L24" s="5">
        <f>L$43*'[3]Shares Cell Phones'!H17</f>
        <v>0</v>
      </c>
      <c r="M24" s="5">
        <f>M$43*'[3]Shares Cell Phones'!I17</f>
        <v>0</v>
      </c>
      <c r="N24" s="5">
        <f>N$43*'[3]Shares Cell Phones'!J17</f>
        <v>0</v>
      </c>
      <c r="O24" s="5">
        <f>O$43*'[3]Shares Cell Phones'!K17</f>
        <v>0</v>
      </c>
      <c r="P24" s="5">
        <f>P$43*'[3]Shares Cell Phones'!L17</f>
        <v>0</v>
      </c>
      <c r="Q24" s="5">
        <f>Q$43*'[3]Shares Cell Phones'!M17</f>
        <v>0</v>
      </c>
      <c r="R24" s="5">
        <f>R$43*'[3]Shares Cell Phones'!N17</f>
        <v>0</v>
      </c>
      <c r="S24" s="5">
        <f>S$43*'[3]Shares Cell Phones'!O17</f>
        <v>0</v>
      </c>
      <c r="T24" s="5">
        <f>T$43*'[3]Shares Cell Phones'!P17</f>
        <v>0</v>
      </c>
      <c r="U24" s="5">
        <f>U$43*'[3]Shares Cell Phones'!Q17</f>
        <v>0</v>
      </c>
      <c r="V24" s="5">
        <f>V$43*'[3]Shares Cell Phones'!R17</f>
        <v>0</v>
      </c>
      <c r="W24" s="5">
        <f>W$43*'[3]Shares Cell Phones'!S17</f>
        <v>0</v>
      </c>
      <c r="X24" s="5">
        <f>X$43*'[3]Shares Cell Phones'!T17</f>
        <v>0</v>
      </c>
      <c r="Y24" s="5">
        <f>Y$43*'[3]Shares Cell Phones'!U17</f>
        <v>0</v>
      </c>
      <c r="Z24" s="5">
        <f>Z$43*'[3]Shares Cell Phones'!V17</f>
        <v>0</v>
      </c>
      <c r="AA24" s="5">
        <f>AA$43*'[3]Shares Cell Phones'!W17</f>
        <v>0</v>
      </c>
      <c r="AB24" s="5">
        <f>AB$43*'[3]Shares Cell Phones'!X17</f>
        <v>0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</row>
    <row r="25" spans="1:57" x14ac:dyDescent="0.35">
      <c r="A25" t="s">
        <v>14</v>
      </c>
      <c r="C25" s="43" t="s">
        <v>79</v>
      </c>
      <c r="D25" s="4" t="s">
        <v>15</v>
      </c>
      <c r="E25" s="4" t="s">
        <v>55</v>
      </c>
      <c r="F25" s="1" t="s">
        <v>30</v>
      </c>
      <c r="G25" s="5">
        <f>G$43*'[3]Shares Cell Phones'!C18</f>
        <v>0</v>
      </c>
      <c r="H25" s="5">
        <f>H$43*'[3]Shares Cell Phones'!D18</f>
        <v>0</v>
      </c>
      <c r="I25" s="5">
        <f>I$43*'[3]Shares Cell Phones'!E18</f>
        <v>0</v>
      </c>
      <c r="J25" s="5">
        <f>J$43*'[3]Shares Cell Phones'!F18</f>
        <v>0</v>
      </c>
      <c r="K25" s="5">
        <f>K$43*'[3]Shares Cell Phones'!G18</f>
        <v>0</v>
      </c>
      <c r="L25" s="5">
        <f>L$43*'[3]Shares Cell Phones'!H18</f>
        <v>0</v>
      </c>
      <c r="M25" s="5">
        <f>M$43*'[3]Shares Cell Phones'!I18</f>
        <v>0</v>
      </c>
      <c r="N25" s="5">
        <f>N$43*'[3]Shares Cell Phones'!J18</f>
        <v>0</v>
      </c>
      <c r="O25" s="5">
        <f>O$43*'[3]Shares Cell Phones'!K18</f>
        <v>0</v>
      </c>
      <c r="P25" s="5">
        <f>P$43*'[3]Shares Cell Phones'!L18</f>
        <v>0</v>
      </c>
      <c r="Q25" s="5">
        <f>Q$43*'[3]Shares Cell Phones'!M18</f>
        <v>0</v>
      </c>
      <c r="R25" s="5">
        <f>R$43*'[3]Shares Cell Phones'!N18</f>
        <v>0</v>
      </c>
      <c r="S25" s="5">
        <f>S$43*'[3]Shares Cell Phones'!O18</f>
        <v>0</v>
      </c>
      <c r="T25" s="5">
        <f>T$43*'[3]Shares Cell Phones'!P18</f>
        <v>0</v>
      </c>
      <c r="U25" s="5">
        <f>U$43*'[3]Shares Cell Phones'!Q18</f>
        <v>0</v>
      </c>
      <c r="V25" s="5">
        <f>V$43*'[3]Shares Cell Phones'!R18</f>
        <v>0</v>
      </c>
      <c r="W25" s="5">
        <f>W$43*'[3]Shares Cell Phones'!S18</f>
        <v>0</v>
      </c>
      <c r="X25" s="5">
        <f>X$43*'[3]Shares Cell Phones'!T18</f>
        <v>0</v>
      </c>
      <c r="Y25" s="5">
        <f>Y$43*'[3]Shares Cell Phones'!U18</f>
        <v>0</v>
      </c>
      <c r="Z25" s="5">
        <f>Z$43*'[3]Shares Cell Phones'!V18</f>
        <v>0</v>
      </c>
      <c r="AA25" s="5">
        <f>AA$43*'[3]Shares Cell Phones'!W18</f>
        <v>0</v>
      </c>
      <c r="AB25" s="5">
        <f>AB$43*'[3]Shares Cell Phones'!X18</f>
        <v>0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</row>
    <row r="26" spans="1:57" x14ac:dyDescent="0.35">
      <c r="A26" t="s">
        <v>14</v>
      </c>
      <c r="C26" s="43" t="s">
        <v>79</v>
      </c>
      <c r="D26" s="4" t="s">
        <v>15</v>
      </c>
      <c r="E26" s="4" t="s">
        <v>55</v>
      </c>
      <c r="F26" s="1" t="s">
        <v>31</v>
      </c>
      <c r="G26" s="5">
        <f>G$43*'[3]Shares Cell Phones'!C19</f>
        <v>0</v>
      </c>
      <c r="H26" s="5">
        <f>H$43*'[3]Shares Cell Phones'!D19</f>
        <v>0</v>
      </c>
      <c r="I26" s="5">
        <f>I$43*'[3]Shares Cell Phones'!E19</f>
        <v>0</v>
      </c>
      <c r="J26" s="5">
        <f>J$43*'[3]Shares Cell Phones'!F19</f>
        <v>0</v>
      </c>
      <c r="K26" s="5">
        <f>K$43*'[3]Shares Cell Phones'!G19</f>
        <v>0</v>
      </c>
      <c r="L26" s="5">
        <f>L$43*'[3]Shares Cell Phones'!H19</f>
        <v>0</v>
      </c>
      <c r="M26" s="5">
        <f>M$43*'[3]Shares Cell Phones'!I19</f>
        <v>0</v>
      </c>
      <c r="N26" s="5">
        <f>N$43*'[3]Shares Cell Phones'!J19</f>
        <v>0</v>
      </c>
      <c r="O26" s="5">
        <f>O$43*'[3]Shares Cell Phones'!K19</f>
        <v>0</v>
      </c>
      <c r="P26" s="5">
        <f>P$43*'[3]Shares Cell Phones'!L19</f>
        <v>0</v>
      </c>
      <c r="Q26" s="5">
        <f>Q$43*'[3]Shares Cell Phones'!M19</f>
        <v>0</v>
      </c>
      <c r="R26" s="5">
        <f>R$43*'[3]Shares Cell Phones'!N19</f>
        <v>0</v>
      </c>
      <c r="S26" s="5">
        <f>S$43*'[3]Shares Cell Phones'!O19</f>
        <v>0</v>
      </c>
      <c r="T26" s="5">
        <f>T$43*'[3]Shares Cell Phones'!P19</f>
        <v>0</v>
      </c>
      <c r="U26" s="5">
        <f>U$43*'[3]Shares Cell Phones'!Q19</f>
        <v>0</v>
      </c>
      <c r="V26" s="5">
        <f>V$43*'[3]Shares Cell Phones'!R19</f>
        <v>0</v>
      </c>
      <c r="W26" s="5">
        <f>W$43*'[3]Shares Cell Phones'!S19</f>
        <v>0</v>
      </c>
      <c r="X26" s="5">
        <f>X$43*'[3]Shares Cell Phones'!T19</f>
        <v>0</v>
      </c>
      <c r="Y26" s="5">
        <f>Y$43*'[3]Shares Cell Phones'!U19</f>
        <v>0</v>
      </c>
      <c r="Z26" s="5">
        <f>Z$43*'[3]Shares Cell Phones'!V19</f>
        <v>0</v>
      </c>
      <c r="AA26" s="5">
        <f>AA$43*'[3]Shares Cell Phones'!W19</f>
        <v>0</v>
      </c>
      <c r="AB26" s="5">
        <f>AB$43*'[3]Shares Cell Phones'!X19</f>
        <v>0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</row>
    <row r="27" spans="1:57" x14ac:dyDescent="0.35">
      <c r="A27" t="s">
        <v>14</v>
      </c>
      <c r="C27" s="43" t="s">
        <v>79</v>
      </c>
      <c r="D27" s="4" t="s">
        <v>15</v>
      </c>
      <c r="E27" s="4" t="s">
        <v>55</v>
      </c>
      <c r="F27" s="1" t="s">
        <v>32</v>
      </c>
      <c r="G27" s="5">
        <f>G$43*'[3]Shares Cell Phones'!C20</f>
        <v>0</v>
      </c>
      <c r="H27" s="5">
        <f>H$43*'[3]Shares Cell Phones'!D20</f>
        <v>0</v>
      </c>
      <c r="I27" s="5">
        <f>I$43*'[3]Shares Cell Phones'!E20</f>
        <v>0</v>
      </c>
      <c r="J27" s="5">
        <f>J$43*'[3]Shares Cell Phones'!F20</f>
        <v>0</v>
      </c>
      <c r="K27" s="5">
        <f>K$43*'[3]Shares Cell Phones'!G20</f>
        <v>0</v>
      </c>
      <c r="L27" s="5">
        <f>L$43*'[3]Shares Cell Phones'!H20</f>
        <v>0</v>
      </c>
      <c r="M27" s="5">
        <f>M$43*'[3]Shares Cell Phones'!I20</f>
        <v>0</v>
      </c>
      <c r="N27" s="5">
        <f>N$43*'[3]Shares Cell Phones'!J20</f>
        <v>0</v>
      </c>
      <c r="O27" s="5">
        <f>O$43*'[3]Shares Cell Phones'!K20</f>
        <v>0</v>
      </c>
      <c r="P27" s="5">
        <f>P$43*'[3]Shares Cell Phones'!L20</f>
        <v>0</v>
      </c>
      <c r="Q27" s="5">
        <f>Q$43*'[3]Shares Cell Phones'!M20</f>
        <v>0</v>
      </c>
      <c r="R27" s="5">
        <f>R$43*'[3]Shares Cell Phones'!N20</f>
        <v>0</v>
      </c>
      <c r="S27" s="5">
        <f>S$43*'[3]Shares Cell Phones'!O20</f>
        <v>0</v>
      </c>
      <c r="T27" s="5">
        <f>T$43*'[3]Shares Cell Phones'!P20</f>
        <v>0</v>
      </c>
      <c r="U27" s="5">
        <f>U$43*'[3]Shares Cell Phones'!Q20</f>
        <v>0</v>
      </c>
      <c r="V27" s="5">
        <f>V$43*'[3]Shares Cell Phones'!R20</f>
        <v>0</v>
      </c>
      <c r="W27" s="5">
        <f>W$43*'[3]Shares Cell Phones'!S20</f>
        <v>0</v>
      </c>
      <c r="X27" s="5">
        <f>X$43*'[3]Shares Cell Phones'!T20</f>
        <v>0</v>
      </c>
      <c r="Y27" s="5">
        <f>Y$43*'[3]Shares Cell Phones'!U20</f>
        <v>0</v>
      </c>
      <c r="Z27" s="5">
        <f>Z$43*'[3]Shares Cell Phones'!V20</f>
        <v>0</v>
      </c>
      <c r="AA27" s="5">
        <f>AA$43*'[3]Shares Cell Phones'!W20</f>
        <v>0</v>
      </c>
      <c r="AB27" s="5">
        <f>AB$43*'[3]Shares Cell Phones'!X20</f>
        <v>0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</row>
    <row r="28" spans="1:57" x14ac:dyDescent="0.35">
      <c r="A28" t="s">
        <v>14</v>
      </c>
      <c r="C28" s="43" t="s">
        <v>79</v>
      </c>
      <c r="D28" s="4" t="s">
        <v>15</v>
      </c>
      <c r="E28" s="4" t="s">
        <v>55</v>
      </c>
      <c r="F28" s="1" t="s">
        <v>33</v>
      </c>
      <c r="G28" s="5">
        <f>G$43*'[3]Shares Cell Phones'!C21</f>
        <v>0</v>
      </c>
      <c r="H28" s="5">
        <f>H$43*'[3]Shares Cell Phones'!D21</f>
        <v>0</v>
      </c>
      <c r="I28" s="5">
        <f>I$43*'[3]Shares Cell Phones'!E21</f>
        <v>0</v>
      </c>
      <c r="J28" s="5">
        <f>J$43*'[3]Shares Cell Phones'!F21</f>
        <v>0</v>
      </c>
      <c r="K28" s="5">
        <f>K$43*'[3]Shares Cell Phones'!G21</f>
        <v>0</v>
      </c>
      <c r="L28" s="5">
        <f>L$43*'[3]Shares Cell Phones'!H21</f>
        <v>0</v>
      </c>
      <c r="M28" s="5">
        <f>M$43*'[3]Shares Cell Phones'!I21</f>
        <v>0</v>
      </c>
      <c r="N28" s="5">
        <f>N$43*'[3]Shares Cell Phones'!J21</f>
        <v>0</v>
      </c>
      <c r="O28" s="5">
        <f>O$43*'[3]Shares Cell Phones'!K21</f>
        <v>0</v>
      </c>
      <c r="P28" s="5">
        <f>P$43*'[3]Shares Cell Phones'!L21</f>
        <v>0</v>
      </c>
      <c r="Q28" s="5">
        <f>Q$43*'[3]Shares Cell Phones'!M21</f>
        <v>0</v>
      </c>
      <c r="R28" s="5">
        <f>R$43*'[3]Shares Cell Phones'!N21</f>
        <v>0</v>
      </c>
      <c r="S28" s="5">
        <f>S$43*'[3]Shares Cell Phones'!O21</f>
        <v>0</v>
      </c>
      <c r="T28" s="5">
        <f>T$43*'[3]Shares Cell Phones'!P21</f>
        <v>0</v>
      </c>
      <c r="U28" s="5">
        <f>U$43*'[3]Shares Cell Phones'!Q21</f>
        <v>0</v>
      </c>
      <c r="V28" s="5">
        <f>V$43*'[3]Shares Cell Phones'!R21</f>
        <v>0</v>
      </c>
      <c r="W28" s="5">
        <f>W$43*'[3]Shares Cell Phones'!S21</f>
        <v>0</v>
      </c>
      <c r="X28" s="5">
        <f>X$43*'[3]Shares Cell Phones'!T21</f>
        <v>0</v>
      </c>
      <c r="Y28" s="5">
        <f>Y$43*'[3]Shares Cell Phones'!U21</f>
        <v>0</v>
      </c>
      <c r="Z28" s="5">
        <f>Z$43*'[3]Shares Cell Phones'!V21</f>
        <v>0</v>
      </c>
      <c r="AA28" s="5">
        <f>AA$43*'[3]Shares Cell Phones'!W21</f>
        <v>0</v>
      </c>
      <c r="AB28" s="5">
        <f>AB$43*'[3]Shares Cell Phones'!X21</f>
        <v>0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</row>
    <row r="29" spans="1:57" x14ac:dyDescent="0.35">
      <c r="A29" t="s">
        <v>14</v>
      </c>
      <c r="C29" s="43" t="s">
        <v>79</v>
      </c>
      <c r="D29" s="4" t="s">
        <v>15</v>
      </c>
      <c r="E29" s="4" t="s">
        <v>55</v>
      </c>
      <c r="F29" s="1" t="s">
        <v>34</v>
      </c>
      <c r="G29" s="5">
        <f>G$43*'[3]Shares Cell Phones'!C22</f>
        <v>0</v>
      </c>
      <c r="H29" s="5">
        <f>H$43*'[3]Shares Cell Phones'!D22</f>
        <v>0</v>
      </c>
      <c r="I29" s="5">
        <f>I$43*'[3]Shares Cell Phones'!E22</f>
        <v>0</v>
      </c>
      <c r="J29" s="5">
        <f>J$43*'[3]Shares Cell Phones'!F22</f>
        <v>0</v>
      </c>
      <c r="K29" s="5">
        <f>K$43*'[3]Shares Cell Phones'!G22</f>
        <v>0</v>
      </c>
      <c r="L29" s="5">
        <f>L$43*'[3]Shares Cell Phones'!H22</f>
        <v>0</v>
      </c>
      <c r="M29" s="5">
        <f>M$43*'[3]Shares Cell Phones'!I22</f>
        <v>0</v>
      </c>
      <c r="N29" s="5">
        <f>N$43*'[3]Shares Cell Phones'!J22</f>
        <v>0</v>
      </c>
      <c r="O29" s="5">
        <f>O$43*'[3]Shares Cell Phones'!K22</f>
        <v>0</v>
      </c>
      <c r="P29" s="5">
        <f>P$43*'[3]Shares Cell Phones'!L22</f>
        <v>0</v>
      </c>
      <c r="Q29" s="5">
        <f>Q$43*'[3]Shares Cell Phones'!M22</f>
        <v>0</v>
      </c>
      <c r="R29" s="5">
        <f>R$43*'[3]Shares Cell Phones'!N22</f>
        <v>0</v>
      </c>
      <c r="S29" s="5">
        <f>S$43*'[3]Shares Cell Phones'!O22</f>
        <v>0</v>
      </c>
      <c r="T29" s="5">
        <f>T$43*'[3]Shares Cell Phones'!P22</f>
        <v>0</v>
      </c>
      <c r="U29" s="5">
        <f>U$43*'[3]Shares Cell Phones'!Q22</f>
        <v>0</v>
      </c>
      <c r="V29" s="5">
        <f>V$43*'[3]Shares Cell Phones'!R22</f>
        <v>0</v>
      </c>
      <c r="W29" s="5">
        <f>W$43*'[3]Shares Cell Phones'!S22</f>
        <v>0</v>
      </c>
      <c r="X29" s="5">
        <f>X$43*'[3]Shares Cell Phones'!T22</f>
        <v>0</v>
      </c>
      <c r="Y29" s="5">
        <f>Y$43*'[3]Shares Cell Phones'!U22</f>
        <v>0</v>
      </c>
      <c r="Z29" s="5">
        <f>Z$43*'[3]Shares Cell Phones'!V22</f>
        <v>0</v>
      </c>
      <c r="AA29" s="5">
        <f>AA$43*'[3]Shares Cell Phones'!W22</f>
        <v>0</v>
      </c>
      <c r="AB29" s="5">
        <f>AB$43*'[3]Shares Cell Phones'!X22</f>
        <v>0</v>
      </c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0" spans="1:57" x14ac:dyDescent="0.35">
      <c r="A30" t="s">
        <v>14</v>
      </c>
      <c r="C30" s="43" t="s">
        <v>79</v>
      </c>
      <c r="D30" s="4" t="s">
        <v>15</v>
      </c>
      <c r="E30" s="4" t="s">
        <v>55</v>
      </c>
      <c r="F30" s="1" t="s">
        <v>35</v>
      </c>
      <c r="G30" s="5">
        <f>G$43*'[3]Shares Cell Phones'!C23</f>
        <v>0</v>
      </c>
      <c r="H30" s="5">
        <f>H$43*'[3]Shares Cell Phones'!D23</f>
        <v>0</v>
      </c>
      <c r="I30" s="5">
        <f>I$43*'[3]Shares Cell Phones'!E23</f>
        <v>0</v>
      </c>
      <c r="J30" s="5">
        <f>J$43*'[3]Shares Cell Phones'!F23</f>
        <v>0</v>
      </c>
      <c r="K30" s="5">
        <f>K$43*'[3]Shares Cell Phones'!G23</f>
        <v>0</v>
      </c>
      <c r="L30" s="5">
        <f>L$43*'[3]Shares Cell Phones'!H23</f>
        <v>0</v>
      </c>
      <c r="M30" s="5">
        <f>M$43*'[3]Shares Cell Phones'!I23</f>
        <v>0</v>
      </c>
      <c r="N30" s="5">
        <f>N$43*'[3]Shares Cell Phones'!J23</f>
        <v>0</v>
      </c>
      <c r="O30" s="5">
        <f>O$43*'[3]Shares Cell Phones'!K23</f>
        <v>0</v>
      </c>
      <c r="P30" s="5">
        <f>P$43*'[3]Shares Cell Phones'!L23</f>
        <v>0</v>
      </c>
      <c r="Q30" s="5">
        <f>Q$43*'[3]Shares Cell Phones'!M23</f>
        <v>0</v>
      </c>
      <c r="R30" s="5">
        <f>R$43*'[3]Shares Cell Phones'!N23</f>
        <v>0</v>
      </c>
      <c r="S30" s="5">
        <f>S$43*'[3]Shares Cell Phones'!O23</f>
        <v>0</v>
      </c>
      <c r="T30" s="5">
        <f>T$43*'[3]Shares Cell Phones'!P23</f>
        <v>0</v>
      </c>
      <c r="U30" s="5">
        <f>U$43*'[3]Shares Cell Phones'!Q23</f>
        <v>0</v>
      </c>
      <c r="V30" s="5">
        <f>V$43*'[3]Shares Cell Phones'!R23</f>
        <v>0</v>
      </c>
      <c r="W30" s="5">
        <f>W$43*'[3]Shares Cell Phones'!S23</f>
        <v>0</v>
      </c>
      <c r="X30" s="5">
        <f>X$43*'[3]Shares Cell Phones'!T23</f>
        <v>0</v>
      </c>
      <c r="Y30" s="5">
        <f>Y$43*'[3]Shares Cell Phones'!U23</f>
        <v>0</v>
      </c>
      <c r="Z30" s="5">
        <f>Z$43*'[3]Shares Cell Phones'!V23</f>
        <v>0</v>
      </c>
      <c r="AA30" s="5">
        <f>AA$43*'[3]Shares Cell Phones'!W23</f>
        <v>0</v>
      </c>
      <c r="AB30" s="5">
        <f>AB$43*'[3]Shares Cell Phones'!X23</f>
        <v>0</v>
      </c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</row>
    <row r="31" spans="1:57" x14ac:dyDescent="0.35">
      <c r="A31" t="s">
        <v>14</v>
      </c>
      <c r="C31" s="43" t="s">
        <v>79</v>
      </c>
      <c r="D31" s="4" t="s">
        <v>15</v>
      </c>
      <c r="E31" s="4" t="s">
        <v>55</v>
      </c>
      <c r="F31" s="1" t="s">
        <v>36</v>
      </c>
      <c r="G31" s="5">
        <f>G$43*'[3]Shares Cell Phones'!C24</f>
        <v>0</v>
      </c>
      <c r="H31" s="5">
        <f>H$43*'[3]Shares Cell Phones'!D24</f>
        <v>0</v>
      </c>
      <c r="I31" s="5">
        <f>I$43*'[3]Shares Cell Phones'!E24</f>
        <v>0</v>
      </c>
      <c r="J31" s="5">
        <f>J$43*'[3]Shares Cell Phones'!F24</f>
        <v>0</v>
      </c>
      <c r="K31" s="5">
        <f>K$43*'[3]Shares Cell Phones'!G24</f>
        <v>0</v>
      </c>
      <c r="L31" s="5">
        <f>L$43*'[3]Shares Cell Phones'!H24</f>
        <v>0</v>
      </c>
      <c r="M31" s="5">
        <f>M$43*'[3]Shares Cell Phones'!I24</f>
        <v>0</v>
      </c>
      <c r="N31" s="5">
        <f>N$43*'[3]Shares Cell Phones'!J24</f>
        <v>0</v>
      </c>
      <c r="O31" s="5">
        <f>O$43*'[3]Shares Cell Phones'!K24</f>
        <v>0</v>
      </c>
      <c r="P31" s="5">
        <f>P$43*'[3]Shares Cell Phones'!L24</f>
        <v>0</v>
      </c>
      <c r="Q31" s="5">
        <f>Q$43*'[3]Shares Cell Phones'!M24</f>
        <v>0</v>
      </c>
      <c r="R31" s="5">
        <f>R$43*'[3]Shares Cell Phones'!N24</f>
        <v>0</v>
      </c>
      <c r="S31" s="5">
        <f>S$43*'[3]Shares Cell Phones'!O24</f>
        <v>0</v>
      </c>
      <c r="T31" s="5">
        <f>T$43*'[3]Shares Cell Phones'!P24</f>
        <v>0</v>
      </c>
      <c r="U31" s="5">
        <f>U$43*'[3]Shares Cell Phones'!Q24</f>
        <v>0</v>
      </c>
      <c r="V31" s="5">
        <f>V$43*'[3]Shares Cell Phones'!R24</f>
        <v>0</v>
      </c>
      <c r="W31" s="5">
        <f>W$43*'[3]Shares Cell Phones'!S24</f>
        <v>0</v>
      </c>
      <c r="X31" s="5">
        <f>X$43*'[3]Shares Cell Phones'!T24</f>
        <v>0</v>
      </c>
      <c r="Y31" s="5">
        <f>Y$43*'[3]Shares Cell Phones'!U24</f>
        <v>0</v>
      </c>
      <c r="Z31" s="5">
        <f>Z$43*'[3]Shares Cell Phones'!V24</f>
        <v>0</v>
      </c>
      <c r="AA31" s="5">
        <f>AA$43*'[3]Shares Cell Phones'!W24</f>
        <v>0</v>
      </c>
      <c r="AB31" s="5">
        <f>AB$43*'[3]Shares Cell Phones'!X24</f>
        <v>0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</row>
    <row r="32" spans="1:57" x14ac:dyDescent="0.35">
      <c r="A32" t="s">
        <v>14</v>
      </c>
      <c r="C32" s="43" t="s">
        <v>79</v>
      </c>
      <c r="D32" s="4" t="s">
        <v>15</v>
      </c>
      <c r="E32" s="4" t="s">
        <v>55</v>
      </c>
      <c r="F32" s="1" t="s">
        <v>37</v>
      </c>
      <c r="G32" s="5">
        <f>G$43*'[3]Shares Cell Phones'!C25</f>
        <v>0</v>
      </c>
      <c r="H32" s="5">
        <f>H$43*'[3]Shares Cell Phones'!D25</f>
        <v>0</v>
      </c>
      <c r="I32" s="5">
        <f>I$43*'[3]Shares Cell Phones'!E25</f>
        <v>0</v>
      </c>
      <c r="J32" s="5">
        <f>J$43*'[3]Shares Cell Phones'!F25</f>
        <v>0</v>
      </c>
      <c r="K32" s="5">
        <f>K$43*'[3]Shares Cell Phones'!G25</f>
        <v>0</v>
      </c>
      <c r="L32" s="5">
        <f>L$43*'[3]Shares Cell Phones'!H25</f>
        <v>0</v>
      </c>
      <c r="M32" s="5">
        <f>M$43*'[3]Shares Cell Phones'!I25</f>
        <v>0</v>
      </c>
      <c r="N32" s="5">
        <f>N$43*'[3]Shares Cell Phones'!J25</f>
        <v>0</v>
      </c>
      <c r="O32" s="5">
        <f>O$43*'[3]Shares Cell Phones'!K25</f>
        <v>0</v>
      </c>
      <c r="P32" s="5">
        <f>P$43*'[3]Shares Cell Phones'!L25</f>
        <v>0</v>
      </c>
      <c r="Q32" s="5">
        <f>Q$43*'[3]Shares Cell Phones'!M25</f>
        <v>0</v>
      </c>
      <c r="R32" s="5">
        <f>R$43*'[3]Shares Cell Phones'!N25</f>
        <v>0</v>
      </c>
      <c r="S32" s="5">
        <f>S$43*'[3]Shares Cell Phones'!O25</f>
        <v>0</v>
      </c>
      <c r="T32" s="5">
        <f>T$43*'[3]Shares Cell Phones'!P25</f>
        <v>0</v>
      </c>
      <c r="U32" s="5">
        <f>U$43*'[3]Shares Cell Phones'!Q25</f>
        <v>0</v>
      </c>
      <c r="V32" s="5">
        <f>V$43*'[3]Shares Cell Phones'!R25</f>
        <v>0</v>
      </c>
      <c r="W32" s="5">
        <f>W$43*'[3]Shares Cell Phones'!S25</f>
        <v>0</v>
      </c>
      <c r="X32" s="5">
        <f>X$43*'[3]Shares Cell Phones'!T25</f>
        <v>0</v>
      </c>
      <c r="Y32" s="5">
        <f>Y$43*'[3]Shares Cell Phones'!U25</f>
        <v>0</v>
      </c>
      <c r="Z32" s="5">
        <f>Z$43*'[3]Shares Cell Phones'!V25</f>
        <v>0</v>
      </c>
      <c r="AA32" s="5">
        <f>AA$43*'[3]Shares Cell Phones'!W25</f>
        <v>0</v>
      </c>
      <c r="AB32" s="5">
        <f>AB$43*'[3]Shares Cell Phones'!X25</f>
        <v>0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</row>
    <row r="33" spans="1:57" x14ac:dyDescent="0.35">
      <c r="A33" t="s">
        <v>14</v>
      </c>
      <c r="C33" s="43" t="s">
        <v>79</v>
      </c>
      <c r="D33" s="4" t="s">
        <v>15</v>
      </c>
      <c r="E33" s="4" t="s">
        <v>55</v>
      </c>
      <c r="F33" s="1" t="s">
        <v>38</v>
      </c>
      <c r="G33" s="5">
        <f>G$43*'[3]Shares Cell Phones'!C26</f>
        <v>0</v>
      </c>
      <c r="H33" s="5">
        <f>H$43*'[3]Shares Cell Phones'!D26</f>
        <v>0</v>
      </c>
      <c r="I33" s="5">
        <f>I$43*'[3]Shares Cell Phones'!E26</f>
        <v>0</v>
      </c>
      <c r="J33" s="5">
        <f>J$43*'[3]Shares Cell Phones'!F26</f>
        <v>0</v>
      </c>
      <c r="K33" s="5">
        <f>K$43*'[3]Shares Cell Phones'!G26</f>
        <v>0</v>
      </c>
      <c r="L33" s="5">
        <f>L$43*'[3]Shares Cell Phones'!H26</f>
        <v>0</v>
      </c>
      <c r="M33" s="5">
        <f>M$43*'[3]Shares Cell Phones'!I26</f>
        <v>0</v>
      </c>
      <c r="N33" s="5">
        <f>N$43*'[3]Shares Cell Phones'!J26</f>
        <v>0</v>
      </c>
      <c r="O33" s="5">
        <f>O$43*'[3]Shares Cell Phones'!K26</f>
        <v>0</v>
      </c>
      <c r="P33" s="5">
        <f>P$43*'[3]Shares Cell Phones'!L26</f>
        <v>0</v>
      </c>
      <c r="Q33" s="5">
        <f>Q$43*'[3]Shares Cell Phones'!M26</f>
        <v>0</v>
      </c>
      <c r="R33" s="5">
        <f>R$43*'[3]Shares Cell Phones'!N26</f>
        <v>0</v>
      </c>
      <c r="S33" s="5">
        <f>S$43*'[3]Shares Cell Phones'!O26</f>
        <v>0</v>
      </c>
      <c r="T33" s="5">
        <f>T$43*'[3]Shares Cell Phones'!P26</f>
        <v>0</v>
      </c>
      <c r="U33" s="5">
        <f>U$43*'[3]Shares Cell Phones'!Q26</f>
        <v>0</v>
      </c>
      <c r="V33" s="5">
        <f>V$43*'[3]Shares Cell Phones'!R26</f>
        <v>0</v>
      </c>
      <c r="W33" s="5">
        <f>W$43*'[3]Shares Cell Phones'!S26</f>
        <v>0</v>
      </c>
      <c r="X33" s="5">
        <f>X$43*'[3]Shares Cell Phones'!T26</f>
        <v>0</v>
      </c>
      <c r="Y33" s="5">
        <f>Y$43*'[3]Shares Cell Phones'!U26</f>
        <v>0</v>
      </c>
      <c r="Z33" s="5">
        <f>Z$43*'[3]Shares Cell Phones'!V26</f>
        <v>0</v>
      </c>
      <c r="AA33" s="5">
        <f>AA$43*'[3]Shares Cell Phones'!W26</f>
        <v>0</v>
      </c>
      <c r="AB33" s="5">
        <f>AB$43*'[3]Shares Cell Phones'!X26</f>
        <v>0</v>
      </c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</row>
    <row r="34" spans="1:57" x14ac:dyDescent="0.35">
      <c r="A34" t="s">
        <v>14</v>
      </c>
      <c r="C34" s="43" t="s">
        <v>79</v>
      </c>
      <c r="D34" s="4" t="s">
        <v>15</v>
      </c>
      <c r="E34" s="4" t="s">
        <v>55</v>
      </c>
      <c r="F34" s="1" t="s">
        <v>39</v>
      </c>
      <c r="G34" s="5">
        <f>G$43*'[3]Shares Cell Phones'!C27</f>
        <v>0</v>
      </c>
      <c r="H34" s="5">
        <f>H$43*'[3]Shares Cell Phones'!D27</f>
        <v>0</v>
      </c>
      <c r="I34" s="5">
        <f>I$43*'[3]Shares Cell Phones'!E27</f>
        <v>0</v>
      </c>
      <c r="J34" s="5">
        <f>J$43*'[3]Shares Cell Phones'!F27</f>
        <v>0</v>
      </c>
      <c r="K34" s="5">
        <f>K$43*'[3]Shares Cell Phones'!G27</f>
        <v>0</v>
      </c>
      <c r="L34" s="5">
        <f>L$43*'[3]Shares Cell Phones'!H27</f>
        <v>0</v>
      </c>
      <c r="M34" s="5">
        <f>M$43*'[3]Shares Cell Phones'!I27</f>
        <v>0</v>
      </c>
      <c r="N34" s="5">
        <f>N$43*'[3]Shares Cell Phones'!J27</f>
        <v>0</v>
      </c>
      <c r="O34" s="5">
        <f>O$43*'[3]Shares Cell Phones'!K27</f>
        <v>0</v>
      </c>
      <c r="P34" s="5">
        <f>P$43*'[3]Shares Cell Phones'!L27</f>
        <v>0</v>
      </c>
      <c r="Q34" s="5">
        <f>Q$43*'[3]Shares Cell Phones'!M27</f>
        <v>0</v>
      </c>
      <c r="R34" s="5">
        <f>R$43*'[3]Shares Cell Phones'!N27</f>
        <v>0</v>
      </c>
      <c r="S34" s="5">
        <f>S$43*'[3]Shares Cell Phones'!O27</f>
        <v>0</v>
      </c>
      <c r="T34" s="5">
        <f>T$43*'[3]Shares Cell Phones'!P27</f>
        <v>0</v>
      </c>
      <c r="U34" s="5">
        <f>U$43*'[3]Shares Cell Phones'!Q27</f>
        <v>0</v>
      </c>
      <c r="V34" s="5">
        <f>V$43*'[3]Shares Cell Phones'!R27</f>
        <v>0</v>
      </c>
      <c r="W34" s="5">
        <f>W$43*'[3]Shares Cell Phones'!S27</f>
        <v>0</v>
      </c>
      <c r="X34" s="5">
        <f>X$43*'[3]Shares Cell Phones'!T27</f>
        <v>0</v>
      </c>
      <c r="Y34" s="5">
        <f>Y$43*'[3]Shares Cell Phones'!U27</f>
        <v>0</v>
      </c>
      <c r="Z34" s="5">
        <f>Z$43*'[3]Shares Cell Phones'!V27</f>
        <v>0</v>
      </c>
      <c r="AA34" s="5">
        <f>AA$43*'[3]Shares Cell Phones'!W27</f>
        <v>0</v>
      </c>
      <c r="AB34" s="5">
        <f>AB$43*'[3]Shares Cell Phones'!X27</f>
        <v>0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</row>
    <row r="35" spans="1:57" x14ac:dyDescent="0.35">
      <c r="A35" t="s">
        <v>14</v>
      </c>
      <c r="C35" s="43" t="s">
        <v>79</v>
      </c>
      <c r="D35" s="4" t="s">
        <v>15</v>
      </c>
      <c r="E35" s="4" t="s">
        <v>55</v>
      </c>
      <c r="F35" s="1" t="s">
        <v>40</v>
      </c>
      <c r="G35" s="5">
        <f>G$43*'[3]Shares Cell Phones'!C28</f>
        <v>0</v>
      </c>
      <c r="H35" s="5">
        <f>H$43*'[3]Shares Cell Phones'!D28</f>
        <v>0</v>
      </c>
      <c r="I35" s="5">
        <f>I$43*'[3]Shares Cell Phones'!E28</f>
        <v>0</v>
      </c>
      <c r="J35" s="5">
        <f>J$43*'[3]Shares Cell Phones'!F28</f>
        <v>0</v>
      </c>
      <c r="K35" s="5">
        <f>K$43*'[3]Shares Cell Phones'!G28</f>
        <v>0</v>
      </c>
      <c r="L35" s="5">
        <f>L$43*'[3]Shares Cell Phones'!H28</f>
        <v>0</v>
      </c>
      <c r="M35" s="5">
        <f>M$43*'[3]Shares Cell Phones'!I28</f>
        <v>0</v>
      </c>
      <c r="N35" s="5">
        <f>N$43*'[3]Shares Cell Phones'!J28</f>
        <v>0</v>
      </c>
      <c r="O35" s="5">
        <f>O$43*'[3]Shares Cell Phones'!K28</f>
        <v>0</v>
      </c>
      <c r="P35" s="5">
        <f>P$43*'[3]Shares Cell Phones'!L28</f>
        <v>0</v>
      </c>
      <c r="Q35" s="5">
        <f>Q$43*'[3]Shares Cell Phones'!M28</f>
        <v>0</v>
      </c>
      <c r="R35" s="5">
        <f>R$43*'[3]Shares Cell Phones'!N28</f>
        <v>0</v>
      </c>
      <c r="S35" s="5">
        <f>S$43*'[3]Shares Cell Phones'!O28</f>
        <v>0</v>
      </c>
      <c r="T35" s="5">
        <f>T$43*'[3]Shares Cell Phones'!P28</f>
        <v>0</v>
      </c>
      <c r="U35" s="5">
        <f>U$43*'[3]Shares Cell Phones'!Q28</f>
        <v>0</v>
      </c>
      <c r="V35" s="5">
        <f>V$43*'[3]Shares Cell Phones'!R28</f>
        <v>0</v>
      </c>
      <c r="W35" s="5">
        <f>W$43*'[3]Shares Cell Phones'!S28</f>
        <v>0</v>
      </c>
      <c r="X35" s="5">
        <f>X$43*'[3]Shares Cell Phones'!T28</f>
        <v>0</v>
      </c>
      <c r="Y35" s="5">
        <f>Y$43*'[3]Shares Cell Phones'!U28</f>
        <v>0</v>
      </c>
      <c r="Z35" s="5">
        <f>Z$43*'[3]Shares Cell Phones'!V28</f>
        <v>0</v>
      </c>
      <c r="AA35" s="5">
        <f>AA$43*'[3]Shares Cell Phones'!W28</f>
        <v>0</v>
      </c>
      <c r="AB35" s="5">
        <f>AB$43*'[3]Shares Cell Phones'!X28</f>
        <v>0</v>
      </c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1:57" x14ac:dyDescent="0.35">
      <c r="A36" t="s">
        <v>14</v>
      </c>
      <c r="C36" s="43" t="s">
        <v>79</v>
      </c>
      <c r="D36" s="4" t="s">
        <v>15</v>
      </c>
      <c r="E36" s="4" t="s">
        <v>55</v>
      </c>
      <c r="F36" s="1" t="s">
        <v>41</v>
      </c>
      <c r="G36" s="5">
        <f>G$43*'[3]Shares Cell Phones'!C29</f>
        <v>0</v>
      </c>
      <c r="H36" s="5">
        <f>H$43*'[3]Shares Cell Phones'!D29</f>
        <v>0</v>
      </c>
      <c r="I36" s="5">
        <f>I$43*'[3]Shares Cell Phones'!E29</f>
        <v>0</v>
      </c>
      <c r="J36" s="5">
        <f>J$43*'[3]Shares Cell Phones'!F29</f>
        <v>0</v>
      </c>
      <c r="K36" s="5">
        <f>K$43*'[3]Shares Cell Phones'!G29</f>
        <v>0</v>
      </c>
      <c r="L36" s="5">
        <f>L$43*'[3]Shares Cell Phones'!H29</f>
        <v>0</v>
      </c>
      <c r="M36" s="5">
        <f>M$43*'[3]Shares Cell Phones'!I29</f>
        <v>0</v>
      </c>
      <c r="N36" s="5">
        <f>N$43*'[3]Shares Cell Phones'!J29</f>
        <v>0</v>
      </c>
      <c r="O36" s="5">
        <f>O$43*'[3]Shares Cell Phones'!K29</f>
        <v>0</v>
      </c>
      <c r="P36" s="5">
        <f>P$43*'[3]Shares Cell Phones'!L29</f>
        <v>0</v>
      </c>
      <c r="Q36" s="5">
        <f>Q$43*'[3]Shares Cell Phones'!M29</f>
        <v>0</v>
      </c>
      <c r="R36" s="5">
        <f>R$43*'[3]Shares Cell Phones'!N29</f>
        <v>0</v>
      </c>
      <c r="S36" s="5">
        <f>S$43*'[3]Shares Cell Phones'!O29</f>
        <v>0</v>
      </c>
      <c r="T36" s="5">
        <f>T$43*'[3]Shares Cell Phones'!P29</f>
        <v>0</v>
      </c>
      <c r="U36" s="5">
        <f>U$43*'[3]Shares Cell Phones'!Q29</f>
        <v>0</v>
      </c>
      <c r="V36" s="5">
        <f>V$43*'[3]Shares Cell Phones'!R29</f>
        <v>0</v>
      </c>
      <c r="W36" s="5">
        <f>W$43*'[3]Shares Cell Phones'!S29</f>
        <v>0</v>
      </c>
      <c r="X36" s="5">
        <f>X$43*'[3]Shares Cell Phones'!T29</f>
        <v>0</v>
      </c>
      <c r="Y36" s="5">
        <f>Y$43*'[3]Shares Cell Phones'!U29</f>
        <v>0</v>
      </c>
      <c r="Z36" s="5">
        <f>Z$43*'[3]Shares Cell Phones'!V29</f>
        <v>0</v>
      </c>
      <c r="AA36" s="5">
        <f>AA$43*'[3]Shares Cell Phones'!W29</f>
        <v>0</v>
      </c>
      <c r="AB36" s="5">
        <f>AB$43*'[3]Shares Cell Phones'!X29</f>
        <v>0</v>
      </c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</row>
    <row r="37" spans="1:57" x14ac:dyDescent="0.35">
      <c r="A37" t="s">
        <v>14</v>
      </c>
      <c r="C37" s="43" t="s">
        <v>79</v>
      </c>
      <c r="D37" s="4" t="s">
        <v>15</v>
      </c>
      <c r="E37" s="4" t="s">
        <v>55</v>
      </c>
      <c r="F37" s="1" t="s">
        <v>42</v>
      </c>
      <c r="G37" s="5">
        <f>G$43*'[3]Shares Cell Phones'!C30</f>
        <v>0</v>
      </c>
      <c r="H37" s="5">
        <f>H$43*'[3]Shares Cell Phones'!D30</f>
        <v>0</v>
      </c>
      <c r="I37" s="5">
        <f>I$43*'[3]Shares Cell Phones'!E30</f>
        <v>0</v>
      </c>
      <c r="J37" s="5">
        <f>J$43*'[3]Shares Cell Phones'!F30</f>
        <v>0</v>
      </c>
      <c r="K37" s="5">
        <f>K$43*'[3]Shares Cell Phones'!G30</f>
        <v>0</v>
      </c>
      <c r="L37" s="5">
        <f>L$43*'[3]Shares Cell Phones'!H30</f>
        <v>0</v>
      </c>
      <c r="M37" s="5">
        <f>M$43*'[3]Shares Cell Phones'!I30</f>
        <v>0</v>
      </c>
      <c r="N37" s="5">
        <f>N$43*'[3]Shares Cell Phones'!J30</f>
        <v>0</v>
      </c>
      <c r="O37" s="5">
        <f>O$43*'[3]Shares Cell Phones'!K30</f>
        <v>0</v>
      </c>
      <c r="P37" s="5">
        <f>P$43*'[3]Shares Cell Phones'!L30</f>
        <v>0</v>
      </c>
      <c r="Q37" s="5">
        <f>Q$43*'[3]Shares Cell Phones'!M30</f>
        <v>0</v>
      </c>
      <c r="R37" s="5">
        <f>R$43*'[3]Shares Cell Phones'!N30</f>
        <v>0</v>
      </c>
      <c r="S37" s="5">
        <f>S$43*'[3]Shares Cell Phones'!O30</f>
        <v>0</v>
      </c>
      <c r="T37" s="5">
        <f>T$43*'[3]Shares Cell Phones'!P30</f>
        <v>0</v>
      </c>
      <c r="U37" s="5">
        <f>U$43*'[3]Shares Cell Phones'!Q30</f>
        <v>0</v>
      </c>
      <c r="V37" s="5">
        <f>V$43*'[3]Shares Cell Phones'!R30</f>
        <v>0</v>
      </c>
      <c r="W37" s="5">
        <f>W$43*'[3]Shares Cell Phones'!S30</f>
        <v>0</v>
      </c>
      <c r="X37" s="5">
        <f>X$43*'[3]Shares Cell Phones'!T30</f>
        <v>0</v>
      </c>
      <c r="Y37" s="5">
        <f>Y$43*'[3]Shares Cell Phones'!U30</f>
        <v>0</v>
      </c>
      <c r="Z37" s="5">
        <f>Z$43*'[3]Shares Cell Phones'!V30</f>
        <v>0</v>
      </c>
      <c r="AA37" s="5">
        <f>AA$43*'[3]Shares Cell Phones'!W30</f>
        <v>0</v>
      </c>
      <c r="AB37" s="5">
        <f>AB$43*'[3]Shares Cell Phones'!X30</f>
        <v>0</v>
      </c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</row>
    <row r="38" spans="1:57" x14ac:dyDescent="0.35">
      <c r="A38" t="s">
        <v>14</v>
      </c>
      <c r="C38" s="43" t="s">
        <v>79</v>
      </c>
      <c r="D38" s="4" t="s">
        <v>15</v>
      </c>
      <c r="E38" s="4" t="s">
        <v>55</v>
      </c>
      <c r="F38" s="1" t="s">
        <v>43</v>
      </c>
      <c r="G38" s="5">
        <f>G$43*'[3]Shares Cell Phones'!C31</f>
        <v>0</v>
      </c>
      <c r="H38" s="5">
        <f>H$43*'[3]Shares Cell Phones'!D31</f>
        <v>0</v>
      </c>
      <c r="I38" s="5">
        <f>I$43*'[3]Shares Cell Phones'!E31</f>
        <v>0</v>
      </c>
      <c r="J38" s="5">
        <f>J$43*'[3]Shares Cell Phones'!F31</f>
        <v>0</v>
      </c>
      <c r="K38" s="5">
        <f>K$43*'[3]Shares Cell Phones'!G31</f>
        <v>0</v>
      </c>
      <c r="L38" s="5">
        <f>L$43*'[3]Shares Cell Phones'!H31</f>
        <v>0</v>
      </c>
      <c r="M38" s="5">
        <f>M$43*'[3]Shares Cell Phones'!I31</f>
        <v>0</v>
      </c>
      <c r="N38" s="5">
        <f>N$43*'[3]Shares Cell Phones'!J31</f>
        <v>0</v>
      </c>
      <c r="O38" s="5">
        <f>O$43*'[3]Shares Cell Phones'!K31</f>
        <v>0</v>
      </c>
      <c r="P38" s="5">
        <f>P$43*'[3]Shares Cell Phones'!L31</f>
        <v>0</v>
      </c>
      <c r="Q38" s="5">
        <f>Q$43*'[3]Shares Cell Phones'!M31</f>
        <v>0</v>
      </c>
      <c r="R38" s="5">
        <f>R$43*'[3]Shares Cell Phones'!N31</f>
        <v>0</v>
      </c>
      <c r="S38" s="5">
        <f>S$43*'[3]Shares Cell Phones'!O31</f>
        <v>0</v>
      </c>
      <c r="T38" s="5">
        <f>T$43*'[3]Shares Cell Phones'!P31</f>
        <v>0</v>
      </c>
      <c r="U38" s="5">
        <f>U$43*'[3]Shares Cell Phones'!Q31</f>
        <v>0</v>
      </c>
      <c r="V38" s="5">
        <f>V$43*'[3]Shares Cell Phones'!R31</f>
        <v>0</v>
      </c>
      <c r="W38" s="5">
        <f>W$43*'[3]Shares Cell Phones'!S31</f>
        <v>0</v>
      </c>
      <c r="X38" s="5">
        <f>X$43*'[3]Shares Cell Phones'!T31</f>
        <v>0</v>
      </c>
      <c r="Y38" s="5">
        <f>Y$43*'[3]Shares Cell Phones'!U31</f>
        <v>0</v>
      </c>
      <c r="Z38" s="5">
        <f>Z$43*'[3]Shares Cell Phones'!V31</f>
        <v>0</v>
      </c>
      <c r="AA38" s="5">
        <f>AA$43*'[3]Shares Cell Phones'!W31</f>
        <v>0</v>
      </c>
      <c r="AB38" s="5">
        <f>AB$43*'[3]Shares Cell Phones'!X31</f>
        <v>0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</row>
    <row r="39" spans="1:57" x14ac:dyDescent="0.35">
      <c r="A39" t="s">
        <v>14</v>
      </c>
      <c r="C39" s="43" t="s">
        <v>79</v>
      </c>
      <c r="D39" s="4" t="s">
        <v>15</v>
      </c>
      <c r="E39" s="4" t="s">
        <v>55</v>
      </c>
      <c r="F39" s="1" t="s">
        <v>44</v>
      </c>
      <c r="G39" s="5">
        <f>G$43*'[3]Shares Cell Phones'!C32</f>
        <v>0</v>
      </c>
      <c r="H39" s="5">
        <f>H$43*'[3]Shares Cell Phones'!D32</f>
        <v>0</v>
      </c>
      <c r="I39" s="5">
        <f>I$43*'[3]Shares Cell Phones'!E32</f>
        <v>0</v>
      </c>
      <c r="J39" s="5">
        <f>J$43*'[3]Shares Cell Phones'!F32</f>
        <v>0</v>
      </c>
      <c r="K39" s="5">
        <f>K$43*'[3]Shares Cell Phones'!G32</f>
        <v>0</v>
      </c>
      <c r="L39" s="5">
        <f>L$43*'[3]Shares Cell Phones'!H32</f>
        <v>0</v>
      </c>
      <c r="M39" s="5">
        <f>M$43*'[3]Shares Cell Phones'!I32</f>
        <v>0</v>
      </c>
      <c r="N39" s="5">
        <f>N$43*'[3]Shares Cell Phones'!J32</f>
        <v>0</v>
      </c>
      <c r="O39" s="5">
        <f>O$43*'[3]Shares Cell Phones'!K32</f>
        <v>0</v>
      </c>
      <c r="P39" s="5">
        <f>P$43*'[3]Shares Cell Phones'!L32</f>
        <v>0</v>
      </c>
      <c r="Q39" s="5">
        <f>Q$43*'[3]Shares Cell Phones'!M32</f>
        <v>0</v>
      </c>
      <c r="R39" s="5">
        <f>R$43*'[3]Shares Cell Phones'!N32</f>
        <v>0</v>
      </c>
      <c r="S39" s="5">
        <f>S$43*'[3]Shares Cell Phones'!O32</f>
        <v>0</v>
      </c>
      <c r="T39" s="5">
        <f>T$43*'[3]Shares Cell Phones'!P32</f>
        <v>0</v>
      </c>
      <c r="U39" s="5">
        <f>U$43*'[3]Shares Cell Phones'!Q32</f>
        <v>0</v>
      </c>
      <c r="V39" s="5">
        <f>V$43*'[3]Shares Cell Phones'!R32</f>
        <v>0</v>
      </c>
      <c r="W39" s="5">
        <f>W$43*'[3]Shares Cell Phones'!S32</f>
        <v>0</v>
      </c>
      <c r="X39" s="5">
        <f>X$43*'[3]Shares Cell Phones'!T32</f>
        <v>0</v>
      </c>
      <c r="Y39" s="5">
        <f>Y$43*'[3]Shares Cell Phones'!U32</f>
        <v>0</v>
      </c>
      <c r="Z39" s="5">
        <f>Z$43*'[3]Shares Cell Phones'!V32</f>
        <v>0</v>
      </c>
      <c r="AA39" s="5">
        <f>AA$43*'[3]Shares Cell Phones'!W32</f>
        <v>0</v>
      </c>
      <c r="AB39" s="5">
        <f>AB$43*'[3]Shares Cell Phones'!X32</f>
        <v>0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</row>
    <row r="40" spans="1:57" x14ac:dyDescent="0.35">
      <c r="A40" t="s">
        <v>14</v>
      </c>
      <c r="C40" s="43" t="s">
        <v>79</v>
      </c>
      <c r="D40" s="4" t="s">
        <v>15</v>
      </c>
      <c r="E40" s="4" t="s">
        <v>55</v>
      </c>
      <c r="F40" s="1" t="s">
        <v>45</v>
      </c>
      <c r="G40" s="5">
        <f>G$43*'[3]Shares Cell Phones'!C33</f>
        <v>0</v>
      </c>
      <c r="H40" s="5">
        <f>H$43*'[3]Shares Cell Phones'!D33</f>
        <v>0</v>
      </c>
      <c r="I40" s="5">
        <f>I$43*'[3]Shares Cell Phones'!E33</f>
        <v>0</v>
      </c>
      <c r="J40" s="5">
        <f>J$43*'[3]Shares Cell Phones'!F33</f>
        <v>0</v>
      </c>
      <c r="K40" s="5">
        <f>K$43*'[3]Shares Cell Phones'!G33</f>
        <v>0</v>
      </c>
      <c r="L40" s="5">
        <f>L$43*'[3]Shares Cell Phones'!H33</f>
        <v>0</v>
      </c>
      <c r="M40" s="5">
        <f>M$43*'[3]Shares Cell Phones'!I33</f>
        <v>0</v>
      </c>
      <c r="N40" s="5">
        <f>N$43*'[3]Shares Cell Phones'!J33</f>
        <v>0</v>
      </c>
      <c r="O40" s="5">
        <f>O$43*'[3]Shares Cell Phones'!K33</f>
        <v>0</v>
      </c>
      <c r="P40" s="5">
        <f>P$43*'[3]Shares Cell Phones'!L33</f>
        <v>0</v>
      </c>
      <c r="Q40" s="5">
        <f>Q$43*'[3]Shares Cell Phones'!M33</f>
        <v>0</v>
      </c>
      <c r="R40" s="5">
        <f>R$43*'[3]Shares Cell Phones'!N33</f>
        <v>0</v>
      </c>
      <c r="S40" s="5">
        <f>S$43*'[3]Shares Cell Phones'!O33</f>
        <v>0</v>
      </c>
      <c r="T40" s="5">
        <f>T$43*'[3]Shares Cell Phones'!P33</f>
        <v>0</v>
      </c>
      <c r="U40" s="5">
        <f>U$43*'[3]Shares Cell Phones'!Q33</f>
        <v>0</v>
      </c>
      <c r="V40" s="5">
        <f>V$43*'[3]Shares Cell Phones'!R33</f>
        <v>0</v>
      </c>
      <c r="W40" s="5">
        <f>W$43*'[3]Shares Cell Phones'!S33</f>
        <v>0</v>
      </c>
      <c r="X40" s="5">
        <f>X$43*'[3]Shares Cell Phones'!T33</f>
        <v>0</v>
      </c>
      <c r="Y40" s="5">
        <f>Y$43*'[3]Shares Cell Phones'!U33</f>
        <v>0</v>
      </c>
      <c r="Z40" s="5">
        <f>Z$43*'[3]Shares Cell Phones'!V33</f>
        <v>0</v>
      </c>
      <c r="AA40" s="5">
        <f>AA$43*'[3]Shares Cell Phones'!W33</f>
        <v>0</v>
      </c>
      <c r="AB40" s="5">
        <f>AB$43*'[3]Shares Cell Phones'!X33</f>
        <v>0</v>
      </c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</row>
    <row r="41" spans="1:57" x14ac:dyDescent="0.35">
      <c r="A41" t="s">
        <v>14</v>
      </c>
      <c r="C41" s="43" t="s">
        <v>79</v>
      </c>
      <c r="D41" s="4" t="s">
        <v>15</v>
      </c>
      <c r="E41" s="4" t="s">
        <v>55</v>
      </c>
      <c r="F41" s="1" t="s">
        <v>46</v>
      </c>
      <c r="G41" s="5">
        <f>G$43*'[3]Shares Cell Phones'!C34</f>
        <v>0</v>
      </c>
      <c r="H41" s="5">
        <f>H$43*'[3]Shares Cell Phones'!D34</f>
        <v>0</v>
      </c>
      <c r="I41" s="5">
        <f>I$43*'[3]Shares Cell Phones'!E34</f>
        <v>0</v>
      </c>
      <c r="J41" s="5">
        <f>J$43*'[3]Shares Cell Phones'!F34</f>
        <v>0</v>
      </c>
      <c r="K41" s="5">
        <f>K$43*'[3]Shares Cell Phones'!G34</f>
        <v>0</v>
      </c>
      <c r="L41" s="5">
        <f>L$43*'[3]Shares Cell Phones'!H34</f>
        <v>0</v>
      </c>
      <c r="M41" s="5">
        <f>M$43*'[3]Shares Cell Phones'!I34</f>
        <v>0</v>
      </c>
      <c r="N41" s="5">
        <f>N$43*'[3]Shares Cell Phones'!J34</f>
        <v>0</v>
      </c>
      <c r="O41" s="5">
        <f>O$43*'[3]Shares Cell Phones'!K34</f>
        <v>0</v>
      </c>
      <c r="P41" s="5">
        <f>P$43*'[3]Shares Cell Phones'!L34</f>
        <v>0</v>
      </c>
      <c r="Q41" s="5">
        <f>Q$43*'[3]Shares Cell Phones'!M34</f>
        <v>0</v>
      </c>
      <c r="R41" s="5">
        <f>R$43*'[3]Shares Cell Phones'!N34</f>
        <v>0</v>
      </c>
      <c r="S41" s="5">
        <f>S$43*'[3]Shares Cell Phones'!O34</f>
        <v>0</v>
      </c>
      <c r="T41" s="5">
        <f>T$43*'[3]Shares Cell Phones'!P34</f>
        <v>0</v>
      </c>
      <c r="U41" s="5">
        <f>U$43*'[3]Shares Cell Phones'!Q34</f>
        <v>0</v>
      </c>
      <c r="V41" s="5">
        <f>V$43*'[3]Shares Cell Phones'!R34</f>
        <v>0</v>
      </c>
      <c r="W41" s="5">
        <f>W$43*'[3]Shares Cell Phones'!S34</f>
        <v>0</v>
      </c>
      <c r="X41" s="5">
        <f>X$43*'[3]Shares Cell Phones'!T34</f>
        <v>0</v>
      </c>
      <c r="Y41" s="5">
        <f>Y$43*'[3]Shares Cell Phones'!U34</f>
        <v>0</v>
      </c>
      <c r="Z41" s="5">
        <f>Z$43*'[3]Shares Cell Phones'!V34</f>
        <v>0</v>
      </c>
      <c r="AA41" s="5">
        <f>AA$43*'[3]Shares Cell Phones'!W34</f>
        <v>0</v>
      </c>
      <c r="AB41" s="5">
        <f>AB$43*'[3]Shares Cell Phones'!X34</f>
        <v>0</v>
      </c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</row>
    <row r="42" spans="1:57" x14ac:dyDescent="0.35">
      <c r="A42" s="44" t="s">
        <v>14</v>
      </c>
      <c r="B42" s="44"/>
      <c r="C42" s="44" t="s">
        <v>79</v>
      </c>
      <c r="D42" s="4" t="s">
        <v>15</v>
      </c>
      <c r="E42" s="4" t="s">
        <v>55</v>
      </c>
      <c r="F42" s="1" t="s">
        <v>47</v>
      </c>
      <c r="G42" s="5">
        <f>G$43*'[3]Shares Cell Phones'!C35</f>
        <v>0</v>
      </c>
      <c r="H42" s="5">
        <f>H$43*'[3]Shares Cell Phones'!D35</f>
        <v>0</v>
      </c>
      <c r="I42" s="5">
        <f>I$43*'[3]Shares Cell Phones'!E35</f>
        <v>0</v>
      </c>
      <c r="J42" s="5">
        <f>J$43*'[3]Shares Cell Phones'!F35</f>
        <v>0</v>
      </c>
      <c r="K42" s="5">
        <f>K$43*'[3]Shares Cell Phones'!G35</f>
        <v>0</v>
      </c>
      <c r="L42" s="5">
        <f>L$43*'[3]Shares Cell Phones'!H35</f>
        <v>0</v>
      </c>
      <c r="M42" s="5">
        <f>M$43*'[3]Shares Cell Phones'!I35</f>
        <v>0</v>
      </c>
      <c r="N42" s="5">
        <f>N$43*'[3]Shares Cell Phones'!J35</f>
        <v>0</v>
      </c>
      <c r="O42" s="5">
        <f>O$43*'[3]Shares Cell Phones'!K35</f>
        <v>0</v>
      </c>
      <c r="P42" s="5">
        <f>P$43*'[3]Shares Cell Phones'!L35</f>
        <v>0</v>
      </c>
      <c r="Q42" s="5">
        <f>Q$43*'[3]Shares Cell Phones'!M35</f>
        <v>0</v>
      </c>
      <c r="R42" s="5">
        <f>R$43*'[3]Shares Cell Phones'!N35</f>
        <v>0</v>
      </c>
      <c r="S42" s="5">
        <f>S$43*'[3]Shares Cell Phones'!O35</f>
        <v>0</v>
      </c>
      <c r="T42" s="5">
        <f>T$43*'[3]Shares Cell Phones'!P35</f>
        <v>0</v>
      </c>
      <c r="U42" s="5">
        <f>U$43*'[3]Shares Cell Phones'!Q35</f>
        <v>0</v>
      </c>
      <c r="V42" s="5">
        <f>V$43*'[3]Shares Cell Phones'!R35</f>
        <v>0</v>
      </c>
      <c r="W42" s="5">
        <f>W$43*'[3]Shares Cell Phones'!S35</f>
        <v>0</v>
      </c>
      <c r="X42" s="5">
        <f>X$43*'[3]Shares Cell Phones'!T35</f>
        <v>0</v>
      </c>
      <c r="Y42" s="5">
        <f>Y$43*'[3]Shares Cell Phones'!U35</f>
        <v>0</v>
      </c>
      <c r="Z42" s="5">
        <f>Z$43*'[3]Shares Cell Phones'!V35</f>
        <v>0</v>
      </c>
      <c r="AA42" s="5">
        <f>AA$43*'[3]Shares Cell Phones'!W35</f>
        <v>0</v>
      </c>
      <c r="AB42" s="5">
        <f>AB$43*'[3]Shares Cell Phones'!X35</f>
        <v>0</v>
      </c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</row>
    <row r="43" spans="1:57" x14ac:dyDescent="0.35">
      <c r="A43" s="44" t="s">
        <v>14</v>
      </c>
      <c r="B43" s="44"/>
      <c r="C43" s="44" t="s">
        <v>79</v>
      </c>
      <c r="D43" s="4" t="s">
        <v>15</v>
      </c>
      <c r="E43" s="4" t="s">
        <v>55</v>
      </c>
      <c r="F43" s="45" t="s">
        <v>81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</row>
    <row r="44" spans="1:57" x14ac:dyDescent="0.35">
      <c r="F44" s="1" t="s">
        <v>49</v>
      </c>
      <c r="G44" s="9">
        <f t="shared" ref="G44:Q44" si="0">_xlfn.RRI(1,G43,H43)</f>
        <v>0</v>
      </c>
      <c r="H44" s="9">
        <f t="shared" si="0"/>
        <v>0</v>
      </c>
      <c r="I44" s="9">
        <f t="shared" si="0"/>
        <v>0</v>
      </c>
      <c r="J44" s="9">
        <f t="shared" si="0"/>
        <v>0</v>
      </c>
      <c r="K44" s="9">
        <f t="shared" si="0"/>
        <v>0</v>
      </c>
      <c r="L44" s="9">
        <f t="shared" si="0"/>
        <v>0</v>
      </c>
      <c r="M44" s="9">
        <f t="shared" si="0"/>
        <v>0</v>
      </c>
      <c r="N44" s="9">
        <f t="shared" si="0"/>
        <v>0</v>
      </c>
      <c r="O44" s="9">
        <f t="shared" si="0"/>
        <v>0</v>
      </c>
      <c r="P44" s="9">
        <f t="shared" si="0"/>
        <v>0</v>
      </c>
      <c r="Q44" s="9">
        <f t="shared" si="0"/>
        <v>0</v>
      </c>
      <c r="R44" s="9">
        <f>_xlfn.RRI(1,R43,S43)</f>
        <v>0</v>
      </c>
      <c r="S44" s="9">
        <f t="shared" ref="S44:AB44" si="1">_xlfn.RRI(1,S43,T43)</f>
        <v>0</v>
      </c>
      <c r="T44" s="9">
        <f t="shared" si="1"/>
        <v>0</v>
      </c>
      <c r="U44" s="9">
        <f t="shared" si="1"/>
        <v>0</v>
      </c>
      <c r="V44" s="9">
        <f t="shared" si="1"/>
        <v>0</v>
      </c>
      <c r="W44" s="9">
        <f t="shared" si="1"/>
        <v>0</v>
      </c>
      <c r="X44" s="9">
        <f t="shared" si="1"/>
        <v>0</v>
      </c>
      <c r="Y44" s="9">
        <f t="shared" si="1"/>
        <v>0</v>
      </c>
      <c r="Z44" s="9">
        <f t="shared" si="1"/>
        <v>0</v>
      </c>
      <c r="AA44" s="9">
        <f t="shared" si="1"/>
        <v>0</v>
      </c>
      <c r="AB44" s="9">
        <f t="shared" si="1"/>
        <v>0</v>
      </c>
    </row>
    <row r="45" spans="1:57" x14ac:dyDescent="0.35">
      <c r="F45" s="14" t="s">
        <v>50</v>
      </c>
      <c r="G45" s="11">
        <f>SUM(G12:G42)</f>
        <v>0</v>
      </c>
      <c r="H45" s="11">
        <f t="shared" ref="H45:AB45" si="2">SUM(H12:H42)</f>
        <v>0</v>
      </c>
      <c r="I45" s="11">
        <f t="shared" si="2"/>
        <v>0</v>
      </c>
      <c r="J45" s="11">
        <f t="shared" si="2"/>
        <v>0</v>
      </c>
      <c r="K45" s="11">
        <f t="shared" si="2"/>
        <v>0</v>
      </c>
      <c r="L45" s="11">
        <f t="shared" si="2"/>
        <v>0</v>
      </c>
      <c r="M45" s="11">
        <f t="shared" si="2"/>
        <v>0</v>
      </c>
      <c r="N45" s="11">
        <f t="shared" si="2"/>
        <v>0</v>
      </c>
      <c r="O45" s="11">
        <f t="shared" si="2"/>
        <v>0</v>
      </c>
      <c r="P45" s="11">
        <f t="shared" si="2"/>
        <v>0</v>
      </c>
      <c r="Q45" s="11">
        <f t="shared" si="2"/>
        <v>0</v>
      </c>
      <c r="R45" s="11">
        <f t="shared" si="2"/>
        <v>0</v>
      </c>
      <c r="S45" s="11">
        <f t="shared" si="2"/>
        <v>0</v>
      </c>
      <c r="T45" s="11">
        <f t="shared" si="2"/>
        <v>0</v>
      </c>
      <c r="U45" s="11">
        <f t="shared" si="2"/>
        <v>0</v>
      </c>
      <c r="V45" s="11">
        <f t="shared" si="2"/>
        <v>0</v>
      </c>
      <c r="W45" s="11">
        <f t="shared" si="2"/>
        <v>0</v>
      </c>
      <c r="X45" s="11">
        <f t="shared" si="2"/>
        <v>0</v>
      </c>
      <c r="Y45" s="11">
        <f t="shared" si="2"/>
        <v>0</v>
      </c>
      <c r="Z45" s="11">
        <f t="shared" si="2"/>
        <v>0</v>
      </c>
      <c r="AA45" s="11">
        <f t="shared" si="2"/>
        <v>0</v>
      </c>
      <c r="AB45" s="11">
        <f t="shared" si="2"/>
        <v>0</v>
      </c>
    </row>
    <row r="46" spans="1:57" x14ac:dyDescent="0.35">
      <c r="F46" s="12" t="s">
        <v>51</v>
      </c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</row>
    <row r="47" spans="1:57" x14ac:dyDescent="0.35">
      <c r="F47" s="6" t="s">
        <v>52</v>
      </c>
      <c r="G47" s="6"/>
      <c r="H47" s="6"/>
      <c r="I47" s="6"/>
    </row>
  </sheetData>
  <mergeCells count="3"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4CB70-FD4D-48A0-9F9A-5F4D7F09ED36}">
  <sheetPr>
    <tabColor theme="4" tint="-0.249977111117893"/>
  </sheetPr>
  <dimension ref="A1:BE47"/>
  <sheetViews>
    <sheetView topLeftCell="E7" zoomScale="47" zoomScaleNormal="47" workbookViewId="0">
      <selection activeCell="G11" sqref="G11:BE11"/>
    </sheetView>
  </sheetViews>
  <sheetFormatPr baseColWidth="10" defaultRowHeight="14.5" x14ac:dyDescent="0.35"/>
  <cols>
    <col min="1" max="1" width="12.36328125" bestFit="1" customWidth="1"/>
    <col min="2" max="2" width="9.36328125" bestFit="1" customWidth="1"/>
    <col min="3" max="3" width="20.6328125" bestFit="1" customWidth="1"/>
    <col min="5" max="5" width="19.6328125" bestFit="1" customWidth="1"/>
    <col min="6" max="6" width="27.1796875" customWidth="1"/>
    <col min="7" max="7" width="12.36328125" customWidth="1"/>
    <col min="8" max="8" width="18.54296875" bestFit="1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1" t="s">
        <v>2</v>
      </c>
      <c r="I1" s="51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 t="s">
        <v>4</v>
      </c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47" t="s">
        <v>5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 t="s">
        <v>6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9" t="s">
        <v>7</v>
      </c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52" t="s">
        <v>82</v>
      </c>
      <c r="H11" s="52" t="s">
        <v>83</v>
      </c>
      <c r="I11" s="52" t="s">
        <v>84</v>
      </c>
      <c r="J11" s="52" t="s">
        <v>85</v>
      </c>
      <c r="K11" s="52" t="s">
        <v>86</v>
      </c>
      <c r="L11" s="52" t="s">
        <v>87</v>
      </c>
      <c r="M11" s="52" t="s">
        <v>88</v>
      </c>
      <c r="N11" s="52" t="s">
        <v>89</v>
      </c>
      <c r="O11" s="52" t="s">
        <v>90</v>
      </c>
      <c r="P11" s="52" t="s">
        <v>91</v>
      </c>
      <c r="Q11" s="52" t="s">
        <v>92</v>
      </c>
      <c r="R11" s="52" t="s">
        <v>93</v>
      </c>
      <c r="S11" s="52" t="s">
        <v>94</v>
      </c>
      <c r="T11" s="52" t="s">
        <v>95</v>
      </c>
      <c r="U11" s="52" t="s">
        <v>96</v>
      </c>
      <c r="V11" s="52" t="s">
        <v>97</v>
      </c>
      <c r="W11" s="52" t="s">
        <v>98</v>
      </c>
      <c r="X11" s="52" t="s">
        <v>99</v>
      </c>
      <c r="Y11" s="52" t="s">
        <v>100</v>
      </c>
      <c r="Z11" s="52" t="s">
        <v>101</v>
      </c>
      <c r="AA11" s="52" t="s">
        <v>102</v>
      </c>
      <c r="AB11" s="52" t="s">
        <v>103</v>
      </c>
      <c r="AC11" s="52" t="s">
        <v>104</v>
      </c>
      <c r="AD11" s="52" t="s">
        <v>105</v>
      </c>
      <c r="AE11" s="52" t="s">
        <v>106</v>
      </c>
      <c r="AF11" s="52" t="s">
        <v>107</v>
      </c>
      <c r="AG11" s="52" t="s">
        <v>108</v>
      </c>
      <c r="AH11" s="52" t="s">
        <v>109</v>
      </c>
      <c r="AI11" s="52" t="s">
        <v>110</v>
      </c>
      <c r="AJ11" s="52" t="s">
        <v>111</v>
      </c>
      <c r="AK11" s="52" t="s">
        <v>112</v>
      </c>
      <c r="AL11" s="52" t="s">
        <v>113</v>
      </c>
      <c r="AM11" s="52" t="s">
        <v>114</v>
      </c>
      <c r="AN11" s="52" t="s">
        <v>115</v>
      </c>
      <c r="AO11" s="52" t="s">
        <v>116</v>
      </c>
      <c r="AP11" s="52" t="s">
        <v>117</v>
      </c>
      <c r="AQ11" s="52" t="s">
        <v>118</v>
      </c>
      <c r="AR11" s="52" t="s">
        <v>119</v>
      </c>
      <c r="AS11" s="52" t="s">
        <v>120</v>
      </c>
      <c r="AT11" s="52" t="s">
        <v>121</v>
      </c>
      <c r="AU11" s="52" t="s">
        <v>122</v>
      </c>
      <c r="AV11" s="52" t="s">
        <v>123</v>
      </c>
      <c r="AW11" s="52" t="s">
        <v>124</v>
      </c>
      <c r="AX11" s="52" t="s">
        <v>125</v>
      </c>
      <c r="AY11" s="52" t="s">
        <v>126</v>
      </c>
      <c r="AZ11" s="52" t="s">
        <v>127</v>
      </c>
      <c r="BA11" s="52" t="s">
        <v>128</v>
      </c>
      <c r="BB11" s="52" t="s">
        <v>129</v>
      </c>
      <c r="BC11" s="52" t="s">
        <v>130</v>
      </c>
      <c r="BD11" s="52" t="s">
        <v>131</v>
      </c>
      <c r="BE11" s="52" t="s">
        <v>132</v>
      </c>
    </row>
    <row r="12" spans="1:57" x14ac:dyDescent="0.35">
      <c r="A12" t="s">
        <v>14</v>
      </c>
      <c r="C12" s="43" t="s">
        <v>79</v>
      </c>
      <c r="D12" s="4" t="s">
        <v>15</v>
      </c>
      <c r="E12" s="4" t="s">
        <v>16</v>
      </c>
      <c r="F12" s="1" t="s">
        <v>17</v>
      </c>
      <c r="G12" s="5">
        <f>G$43*'[3]Shares Cameras and Games'!C5</f>
        <v>0</v>
      </c>
      <c r="H12" s="5">
        <f>H$43*'[3]Shares Cameras and Games'!D5</f>
        <v>0</v>
      </c>
      <c r="I12" s="5">
        <f>I$43*'[3]Shares Cameras and Games'!E5</f>
        <v>0</v>
      </c>
      <c r="J12" s="5">
        <f>J$43*'[3]Shares Cameras and Games'!F5</f>
        <v>0</v>
      </c>
      <c r="K12" s="5">
        <f>K$43*'[3]Shares Cameras and Games'!G5</f>
        <v>0</v>
      </c>
      <c r="L12" s="5">
        <f>L$43*'[3]Shares Cameras and Games'!H5</f>
        <v>0</v>
      </c>
      <c r="M12" s="5">
        <f>M$43*'[3]Shares Cameras and Games'!I5</f>
        <v>0</v>
      </c>
      <c r="N12" s="5">
        <f>N$43*'[3]Shares Cameras and Games'!J5</f>
        <v>0</v>
      </c>
      <c r="O12" s="5">
        <f>O$43*'[3]Shares Cameras and Games'!K5</f>
        <v>0</v>
      </c>
      <c r="P12" s="5">
        <f>P$43*'[3]Shares Cameras and Games'!L5</f>
        <v>0</v>
      </c>
      <c r="Q12" s="5">
        <f>Q$43*'[3]Shares Cameras and Games'!M5</f>
        <v>0</v>
      </c>
      <c r="R12" s="5">
        <f>R$43*'[3]Shares Cameras and Games'!N5</f>
        <v>0</v>
      </c>
      <c r="S12" s="5">
        <f>S$43*'[3]Shares Cameras and Games'!O5</f>
        <v>0</v>
      </c>
      <c r="T12" s="5">
        <f>T$43*'[3]Shares Cameras and Games'!P5</f>
        <v>0</v>
      </c>
      <c r="U12" s="5">
        <f>U$43*'[3]Shares Cameras and Games'!Q5</f>
        <v>0</v>
      </c>
      <c r="V12" s="5">
        <f>V$43*'[3]Shares Cameras and Games'!R5</f>
        <v>0</v>
      </c>
      <c r="W12" s="5">
        <f>W$43*'[3]Shares Cameras and Games'!S5</f>
        <v>0</v>
      </c>
      <c r="X12" s="5">
        <f>X$43*'[3]Shares Cameras and Games'!T5</f>
        <v>0</v>
      </c>
      <c r="Y12" s="5">
        <f>Y$43*'[3]Shares Cameras and Games'!U5</f>
        <v>0</v>
      </c>
      <c r="Z12" s="5">
        <f>Z$43*'[3]Shares Cameras and Games'!V5</f>
        <v>0</v>
      </c>
      <c r="AA12" s="5">
        <f>AA$43*'[3]Shares Cameras and Games'!W5</f>
        <v>0</v>
      </c>
      <c r="AB12" s="5">
        <f>AB$43*'[3]Shares Cameras and Games'!X5</f>
        <v>0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</row>
    <row r="13" spans="1:57" x14ac:dyDescent="0.35">
      <c r="A13" t="s">
        <v>14</v>
      </c>
      <c r="C13" s="43" t="s">
        <v>79</v>
      </c>
      <c r="D13" s="4" t="s">
        <v>15</v>
      </c>
      <c r="E13" s="4" t="s">
        <v>16</v>
      </c>
      <c r="F13" s="1" t="s">
        <v>18</v>
      </c>
      <c r="G13" s="5">
        <f>G$43*'[3]Shares Cameras and Games'!C6</f>
        <v>0</v>
      </c>
      <c r="H13" s="5">
        <f>H$43*'[3]Shares Cameras and Games'!D6</f>
        <v>0</v>
      </c>
      <c r="I13" s="5">
        <f>I$43*'[3]Shares Cameras and Games'!E6</f>
        <v>0</v>
      </c>
      <c r="J13" s="5">
        <f>J$43*'[3]Shares Cameras and Games'!F6</f>
        <v>0</v>
      </c>
      <c r="K13" s="5">
        <f>K$43*'[3]Shares Cameras and Games'!G6</f>
        <v>0</v>
      </c>
      <c r="L13" s="5">
        <f>L$43*'[3]Shares Cameras and Games'!H6</f>
        <v>0</v>
      </c>
      <c r="M13" s="5">
        <f>M$43*'[3]Shares Cameras and Games'!I6</f>
        <v>0</v>
      </c>
      <c r="N13" s="5">
        <f>N$43*'[3]Shares Cameras and Games'!J6</f>
        <v>0</v>
      </c>
      <c r="O13" s="5">
        <f>O$43*'[3]Shares Cameras and Games'!K6</f>
        <v>0</v>
      </c>
      <c r="P13" s="5">
        <f>P$43*'[3]Shares Cameras and Games'!L6</f>
        <v>0</v>
      </c>
      <c r="Q13" s="5">
        <f>Q$43*'[3]Shares Cameras and Games'!M6</f>
        <v>0</v>
      </c>
      <c r="R13" s="5">
        <f>R$43*'[3]Shares Cameras and Games'!N6</f>
        <v>0</v>
      </c>
      <c r="S13" s="5">
        <f>S$43*'[3]Shares Cameras and Games'!O6</f>
        <v>0</v>
      </c>
      <c r="T13" s="5">
        <f>T$43*'[3]Shares Cameras and Games'!P6</f>
        <v>0</v>
      </c>
      <c r="U13" s="5">
        <f>U$43*'[3]Shares Cameras and Games'!Q6</f>
        <v>0</v>
      </c>
      <c r="V13" s="5">
        <f>V$43*'[3]Shares Cameras and Games'!R6</f>
        <v>0</v>
      </c>
      <c r="W13" s="5">
        <f>W$43*'[3]Shares Cameras and Games'!S6</f>
        <v>0</v>
      </c>
      <c r="X13" s="5">
        <f>X$43*'[3]Shares Cameras and Games'!T6</f>
        <v>0</v>
      </c>
      <c r="Y13" s="5">
        <f>Y$43*'[3]Shares Cameras and Games'!U6</f>
        <v>0</v>
      </c>
      <c r="Z13" s="5">
        <f>Z$43*'[3]Shares Cameras and Games'!V6</f>
        <v>0</v>
      </c>
      <c r="AA13" s="5">
        <f>AA$43*'[3]Shares Cameras and Games'!W6</f>
        <v>0</v>
      </c>
      <c r="AB13" s="5">
        <f>AB$43*'[3]Shares Cameras and Games'!X6</f>
        <v>0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 spans="1:57" x14ac:dyDescent="0.35">
      <c r="A14" t="s">
        <v>14</v>
      </c>
      <c r="C14" s="43" t="s">
        <v>79</v>
      </c>
      <c r="D14" s="4" t="s">
        <v>15</v>
      </c>
      <c r="E14" s="4" t="s">
        <v>16</v>
      </c>
      <c r="F14" s="1" t="s">
        <v>19</v>
      </c>
      <c r="G14" s="5">
        <f>G$43*'[3]Shares Cameras and Games'!C7</f>
        <v>0</v>
      </c>
      <c r="H14" s="5">
        <f>H$43*'[3]Shares Cameras and Games'!D7</f>
        <v>0</v>
      </c>
      <c r="I14" s="5">
        <f>I$43*'[3]Shares Cameras and Games'!E7</f>
        <v>0</v>
      </c>
      <c r="J14" s="5">
        <f>J$43*'[3]Shares Cameras and Games'!F7</f>
        <v>0</v>
      </c>
      <c r="K14" s="5">
        <f>K$43*'[3]Shares Cameras and Games'!G7</f>
        <v>0</v>
      </c>
      <c r="L14" s="5">
        <f>L$43*'[3]Shares Cameras and Games'!H7</f>
        <v>0</v>
      </c>
      <c r="M14" s="5">
        <f>M$43*'[3]Shares Cameras and Games'!I7</f>
        <v>0</v>
      </c>
      <c r="N14" s="5">
        <f>N$43*'[3]Shares Cameras and Games'!J7</f>
        <v>0</v>
      </c>
      <c r="O14" s="5">
        <f>O$43*'[3]Shares Cameras and Games'!K7</f>
        <v>0</v>
      </c>
      <c r="P14" s="5">
        <f>P$43*'[3]Shares Cameras and Games'!L7</f>
        <v>0</v>
      </c>
      <c r="Q14" s="5">
        <f>Q$43*'[3]Shares Cameras and Games'!M7</f>
        <v>0</v>
      </c>
      <c r="R14" s="5">
        <f>R$43*'[3]Shares Cameras and Games'!N7</f>
        <v>0</v>
      </c>
      <c r="S14" s="5">
        <f>S$43*'[3]Shares Cameras and Games'!O7</f>
        <v>0</v>
      </c>
      <c r="T14" s="5">
        <f>T$43*'[3]Shares Cameras and Games'!P7</f>
        <v>0</v>
      </c>
      <c r="U14" s="5">
        <f>U$43*'[3]Shares Cameras and Games'!Q7</f>
        <v>0</v>
      </c>
      <c r="V14" s="5">
        <f>V$43*'[3]Shares Cameras and Games'!R7</f>
        <v>0</v>
      </c>
      <c r="W14" s="5">
        <f>W$43*'[3]Shares Cameras and Games'!S7</f>
        <v>0</v>
      </c>
      <c r="X14" s="5">
        <f>X$43*'[3]Shares Cameras and Games'!T7</f>
        <v>0</v>
      </c>
      <c r="Y14" s="5">
        <f>Y$43*'[3]Shares Cameras and Games'!U7</f>
        <v>0</v>
      </c>
      <c r="Z14" s="5">
        <f>Z$43*'[3]Shares Cameras and Games'!V7</f>
        <v>0</v>
      </c>
      <c r="AA14" s="5">
        <f>AA$43*'[3]Shares Cameras and Games'!W7</f>
        <v>0</v>
      </c>
      <c r="AB14" s="5">
        <f>AB$43*'[3]Shares Cameras and Games'!X7</f>
        <v>0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</row>
    <row r="15" spans="1:57" x14ac:dyDescent="0.35">
      <c r="A15" t="s">
        <v>14</v>
      </c>
      <c r="C15" s="43" t="s">
        <v>79</v>
      </c>
      <c r="D15" s="4" t="s">
        <v>15</v>
      </c>
      <c r="E15" s="4" t="s">
        <v>16</v>
      </c>
      <c r="F15" s="1" t="s">
        <v>20</v>
      </c>
      <c r="G15" s="5">
        <f>G$43*'[3]Shares Cameras and Games'!C8</f>
        <v>0</v>
      </c>
      <c r="H15" s="5">
        <f>H$43*'[3]Shares Cameras and Games'!D8</f>
        <v>0</v>
      </c>
      <c r="I15" s="5">
        <f>I$43*'[3]Shares Cameras and Games'!E8</f>
        <v>0</v>
      </c>
      <c r="J15" s="5">
        <f>J$43*'[3]Shares Cameras and Games'!F8</f>
        <v>0</v>
      </c>
      <c r="K15" s="5">
        <f>K$43*'[3]Shares Cameras and Games'!G8</f>
        <v>0</v>
      </c>
      <c r="L15" s="5">
        <f>L$43*'[3]Shares Cameras and Games'!H8</f>
        <v>0</v>
      </c>
      <c r="M15" s="5">
        <f>M$43*'[3]Shares Cameras and Games'!I8</f>
        <v>0</v>
      </c>
      <c r="N15" s="5">
        <f>N$43*'[3]Shares Cameras and Games'!J8</f>
        <v>0</v>
      </c>
      <c r="O15" s="5">
        <f>O$43*'[3]Shares Cameras and Games'!K8</f>
        <v>0</v>
      </c>
      <c r="P15" s="5">
        <f>P$43*'[3]Shares Cameras and Games'!L8</f>
        <v>0</v>
      </c>
      <c r="Q15" s="5">
        <f>Q$43*'[3]Shares Cameras and Games'!M8</f>
        <v>0</v>
      </c>
      <c r="R15" s="5">
        <f>R$43*'[3]Shares Cameras and Games'!N8</f>
        <v>0</v>
      </c>
      <c r="S15" s="5">
        <f>S$43*'[3]Shares Cameras and Games'!O8</f>
        <v>0</v>
      </c>
      <c r="T15" s="5">
        <f>T$43*'[3]Shares Cameras and Games'!P8</f>
        <v>0</v>
      </c>
      <c r="U15" s="5">
        <f>U$43*'[3]Shares Cameras and Games'!Q8</f>
        <v>0</v>
      </c>
      <c r="V15" s="5">
        <f>V$43*'[3]Shares Cameras and Games'!R8</f>
        <v>0</v>
      </c>
      <c r="W15" s="5">
        <f>W$43*'[3]Shares Cameras and Games'!S8</f>
        <v>0</v>
      </c>
      <c r="X15" s="5">
        <f>X$43*'[3]Shares Cameras and Games'!T8</f>
        <v>0</v>
      </c>
      <c r="Y15" s="5">
        <f>Y$43*'[3]Shares Cameras and Games'!U8</f>
        <v>0</v>
      </c>
      <c r="Z15" s="5">
        <f>Z$43*'[3]Shares Cameras and Games'!V8</f>
        <v>0</v>
      </c>
      <c r="AA15" s="5">
        <f>AA$43*'[3]Shares Cameras and Games'!W8</f>
        <v>0</v>
      </c>
      <c r="AB15" s="5">
        <f>AB$43*'[3]Shares Cameras and Games'!X8</f>
        <v>0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</row>
    <row r="16" spans="1:57" x14ac:dyDescent="0.35">
      <c r="A16" t="s">
        <v>14</v>
      </c>
      <c r="C16" s="43" t="s">
        <v>79</v>
      </c>
      <c r="D16" s="4" t="s">
        <v>15</v>
      </c>
      <c r="E16" s="4" t="s">
        <v>16</v>
      </c>
      <c r="F16" s="1" t="s">
        <v>21</v>
      </c>
      <c r="G16" s="5">
        <f>G$43*'[3]Shares Cameras and Games'!C9</f>
        <v>0</v>
      </c>
      <c r="H16" s="5">
        <f>H$43*'[3]Shares Cameras and Games'!D9</f>
        <v>0</v>
      </c>
      <c r="I16" s="5">
        <f>I$43*'[3]Shares Cameras and Games'!E9</f>
        <v>0</v>
      </c>
      <c r="J16" s="5">
        <f>J$43*'[3]Shares Cameras and Games'!F9</f>
        <v>0</v>
      </c>
      <c r="K16" s="5">
        <f>K$43*'[3]Shares Cameras and Games'!G9</f>
        <v>0</v>
      </c>
      <c r="L16" s="5">
        <f>L$43*'[3]Shares Cameras and Games'!H9</f>
        <v>0</v>
      </c>
      <c r="M16" s="5">
        <f>M$43*'[3]Shares Cameras and Games'!I9</f>
        <v>0</v>
      </c>
      <c r="N16" s="5">
        <f>N$43*'[3]Shares Cameras and Games'!J9</f>
        <v>0</v>
      </c>
      <c r="O16" s="5">
        <f>O$43*'[3]Shares Cameras and Games'!K9</f>
        <v>0</v>
      </c>
      <c r="P16" s="5">
        <f>P$43*'[3]Shares Cameras and Games'!L9</f>
        <v>0</v>
      </c>
      <c r="Q16" s="5">
        <f>Q$43*'[3]Shares Cameras and Games'!M9</f>
        <v>0</v>
      </c>
      <c r="R16" s="5">
        <f>R$43*'[3]Shares Cameras and Games'!N9</f>
        <v>0</v>
      </c>
      <c r="S16" s="5">
        <f>S$43*'[3]Shares Cameras and Games'!O9</f>
        <v>0</v>
      </c>
      <c r="T16" s="5">
        <f>T$43*'[3]Shares Cameras and Games'!P9</f>
        <v>0</v>
      </c>
      <c r="U16" s="5">
        <f>U$43*'[3]Shares Cameras and Games'!Q9</f>
        <v>0</v>
      </c>
      <c r="V16" s="5">
        <f>V$43*'[3]Shares Cameras and Games'!R9</f>
        <v>0</v>
      </c>
      <c r="W16" s="5">
        <f>W$43*'[3]Shares Cameras and Games'!S9</f>
        <v>0</v>
      </c>
      <c r="X16" s="5">
        <f>X$43*'[3]Shares Cameras and Games'!T9</f>
        <v>0</v>
      </c>
      <c r="Y16" s="5">
        <f>Y$43*'[3]Shares Cameras and Games'!U9</f>
        <v>0</v>
      </c>
      <c r="Z16" s="5">
        <f>Z$43*'[3]Shares Cameras and Games'!V9</f>
        <v>0</v>
      </c>
      <c r="AA16" s="5">
        <f>AA$43*'[3]Shares Cameras and Games'!W9</f>
        <v>0</v>
      </c>
      <c r="AB16" s="5">
        <f>AB$43*'[3]Shares Cameras and Games'!X9</f>
        <v>0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</row>
    <row r="17" spans="1:57" x14ac:dyDescent="0.35">
      <c r="A17" t="s">
        <v>14</v>
      </c>
      <c r="C17" s="43" t="s">
        <v>79</v>
      </c>
      <c r="D17" s="4" t="s">
        <v>15</v>
      </c>
      <c r="E17" s="4" t="s">
        <v>16</v>
      </c>
      <c r="F17" s="1" t="s">
        <v>22</v>
      </c>
      <c r="G17" s="5">
        <f>G$43*'[3]Shares Cameras and Games'!C10</f>
        <v>0</v>
      </c>
      <c r="H17" s="5">
        <f>H$43*'[3]Shares Cameras and Games'!D10</f>
        <v>0</v>
      </c>
      <c r="I17" s="5">
        <f>I$43*'[3]Shares Cameras and Games'!E10</f>
        <v>0</v>
      </c>
      <c r="J17" s="5">
        <f>J$43*'[3]Shares Cameras and Games'!F10</f>
        <v>0</v>
      </c>
      <c r="K17" s="5">
        <f>K$43*'[3]Shares Cameras and Games'!G10</f>
        <v>0</v>
      </c>
      <c r="L17" s="5">
        <f>L$43*'[3]Shares Cameras and Games'!H10</f>
        <v>0</v>
      </c>
      <c r="M17" s="5">
        <f>M$43*'[3]Shares Cameras and Games'!I10</f>
        <v>0</v>
      </c>
      <c r="N17" s="5">
        <f>N$43*'[3]Shares Cameras and Games'!J10</f>
        <v>0</v>
      </c>
      <c r="O17" s="5">
        <f>O$43*'[3]Shares Cameras and Games'!K10</f>
        <v>0</v>
      </c>
      <c r="P17" s="5">
        <f>P$43*'[3]Shares Cameras and Games'!L10</f>
        <v>0</v>
      </c>
      <c r="Q17" s="5">
        <f>Q$43*'[3]Shares Cameras and Games'!M10</f>
        <v>0</v>
      </c>
      <c r="R17" s="5">
        <f>R$43*'[3]Shares Cameras and Games'!N10</f>
        <v>0</v>
      </c>
      <c r="S17" s="5">
        <f>S$43*'[3]Shares Cameras and Games'!O10</f>
        <v>0</v>
      </c>
      <c r="T17" s="5">
        <f>T$43*'[3]Shares Cameras and Games'!P10</f>
        <v>0</v>
      </c>
      <c r="U17" s="5">
        <f>U$43*'[3]Shares Cameras and Games'!Q10</f>
        <v>0</v>
      </c>
      <c r="V17" s="5">
        <f>V$43*'[3]Shares Cameras and Games'!R10</f>
        <v>0</v>
      </c>
      <c r="W17" s="5">
        <f>W$43*'[3]Shares Cameras and Games'!S10</f>
        <v>0</v>
      </c>
      <c r="X17" s="5">
        <f>X$43*'[3]Shares Cameras and Games'!T10</f>
        <v>0</v>
      </c>
      <c r="Y17" s="5">
        <f>Y$43*'[3]Shares Cameras and Games'!U10</f>
        <v>0</v>
      </c>
      <c r="Z17" s="5">
        <f>Z$43*'[3]Shares Cameras and Games'!V10</f>
        <v>0</v>
      </c>
      <c r="AA17" s="5">
        <f>AA$43*'[3]Shares Cameras and Games'!W10</f>
        <v>0</v>
      </c>
      <c r="AB17" s="5">
        <f>AB$43*'[3]Shares Cameras and Games'!X10</f>
        <v>0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</row>
    <row r="18" spans="1:57" x14ac:dyDescent="0.35">
      <c r="A18" t="s">
        <v>14</v>
      </c>
      <c r="C18" s="43" t="s">
        <v>79</v>
      </c>
      <c r="D18" s="4" t="s">
        <v>15</v>
      </c>
      <c r="E18" s="4" t="s">
        <v>16</v>
      </c>
      <c r="F18" s="1" t="s">
        <v>23</v>
      </c>
      <c r="G18" s="5">
        <f>G$43*'[3]Shares Cameras and Games'!C11</f>
        <v>0</v>
      </c>
      <c r="H18" s="5">
        <f>H$43*'[3]Shares Cameras and Games'!D11</f>
        <v>0</v>
      </c>
      <c r="I18" s="5">
        <f>I$43*'[3]Shares Cameras and Games'!E11</f>
        <v>0</v>
      </c>
      <c r="J18" s="5">
        <f>J$43*'[3]Shares Cameras and Games'!F11</f>
        <v>0</v>
      </c>
      <c r="K18" s="5">
        <f>K$43*'[3]Shares Cameras and Games'!G11</f>
        <v>0</v>
      </c>
      <c r="L18" s="5">
        <f>L$43*'[3]Shares Cameras and Games'!H11</f>
        <v>0</v>
      </c>
      <c r="M18" s="5">
        <f>M$43*'[3]Shares Cameras and Games'!I11</f>
        <v>0</v>
      </c>
      <c r="N18" s="5">
        <f>N$43*'[3]Shares Cameras and Games'!J11</f>
        <v>0</v>
      </c>
      <c r="O18" s="5">
        <f>O$43*'[3]Shares Cameras and Games'!K11</f>
        <v>0</v>
      </c>
      <c r="P18" s="5">
        <f>P$43*'[3]Shares Cameras and Games'!L11</f>
        <v>0</v>
      </c>
      <c r="Q18" s="5">
        <f>Q$43*'[3]Shares Cameras and Games'!M11</f>
        <v>0</v>
      </c>
      <c r="R18" s="5">
        <f>R$43*'[3]Shares Cameras and Games'!N11</f>
        <v>0</v>
      </c>
      <c r="S18" s="5">
        <f>S$43*'[3]Shares Cameras and Games'!O11</f>
        <v>0</v>
      </c>
      <c r="T18" s="5">
        <f>T$43*'[3]Shares Cameras and Games'!P11</f>
        <v>0</v>
      </c>
      <c r="U18" s="5">
        <f>U$43*'[3]Shares Cameras and Games'!Q11</f>
        <v>0</v>
      </c>
      <c r="V18" s="5">
        <f>V$43*'[3]Shares Cameras and Games'!R11</f>
        <v>0</v>
      </c>
      <c r="W18" s="5">
        <f>W$43*'[3]Shares Cameras and Games'!S11</f>
        <v>0</v>
      </c>
      <c r="X18" s="5">
        <f>X$43*'[3]Shares Cameras and Games'!T11</f>
        <v>0</v>
      </c>
      <c r="Y18" s="5">
        <f>Y$43*'[3]Shares Cameras and Games'!U11</f>
        <v>0</v>
      </c>
      <c r="Z18" s="5">
        <f>Z$43*'[3]Shares Cameras and Games'!V11</f>
        <v>0</v>
      </c>
      <c r="AA18" s="5">
        <f>AA$43*'[3]Shares Cameras and Games'!W11</f>
        <v>0</v>
      </c>
      <c r="AB18" s="5">
        <f>AB$43*'[3]Shares Cameras and Games'!X11</f>
        <v>0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</row>
    <row r="19" spans="1:57" x14ac:dyDescent="0.35">
      <c r="A19" t="s">
        <v>14</v>
      </c>
      <c r="C19" s="43" t="s">
        <v>79</v>
      </c>
      <c r="D19" s="4" t="s">
        <v>15</v>
      </c>
      <c r="E19" s="4" t="s">
        <v>16</v>
      </c>
      <c r="F19" s="1" t="s">
        <v>24</v>
      </c>
      <c r="G19" s="5">
        <f>G$43*'[3]Shares Cameras and Games'!C12</f>
        <v>0</v>
      </c>
      <c r="H19" s="5">
        <f>H$43*'[3]Shares Cameras and Games'!D12</f>
        <v>0</v>
      </c>
      <c r="I19" s="5">
        <f>I$43*'[3]Shares Cameras and Games'!E12</f>
        <v>0</v>
      </c>
      <c r="J19" s="5">
        <f>J$43*'[3]Shares Cameras and Games'!F12</f>
        <v>0</v>
      </c>
      <c r="K19" s="5">
        <f>K$43*'[3]Shares Cameras and Games'!G12</f>
        <v>0</v>
      </c>
      <c r="L19" s="5">
        <f>L$43*'[3]Shares Cameras and Games'!H12</f>
        <v>0</v>
      </c>
      <c r="M19" s="5">
        <f>M$43*'[3]Shares Cameras and Games'!I12</f>
        <v>0</v>
      </c>
      <c r="N19" s="5">
        <f>N$43*'[3]Shares Cameras and Games'!J12</f>
        <v>0</v>
      </c>
      <c r="O19" s="5">
        <f>O$43*'[3]Shares Cameras and Games'!K12</f>
        <v>0</v>
      </c>
      <c r="P19" s="5">
        <f>P$43*'[3]Shares Cameras and Games'!L12</f>
        <v>0</v>
      </c>
      <c r="Q19" s="5">
        <f>Q$43*'[3]Shares Cameras and Games'!M12</f>
        <v>0</v>
      </c>
      <c r="R19" s="5">
        <f>R$43*'[3]Shares Cameras and Games'!N12</f>
        <v>0</v>
      </c>
      <c r="S19" s="5">
        <f>S$43*'[3]Shares Cameras and Games'!O12</f>
        <v>0</v>
      </c>
      <c r="T19" s="5">
        <f>T$43*'[3]Shares Cameras and Games'!P12</f>
        <v>0</v>
      </c>
      <c r="U19" s="5">
        <f>U$43*'[3]Shares Cameras and Games'!Q12</f>
        <v>0</v>
      </c>
      <c r="V19" s="5">
        <f>V$43*'[3]Shares Cameras and Games'!R12</f>
        <v>0</v>
      </c>
      <c r="W19" s="5">
        <f>W$43*'[3]Shares Cameras and Games'!S12</f>
        <v>0</v>
      </c>
      <c r="X19" s="5">
        <f>X$43*'[3]Shares Cameras and Games'!T12</f>
        <v>0</v>
      </c>
      <c r="Y19" s="5">
        <f>Y$43*'[3]Shares Cameras and Games'!U12</f>
        <v>0</v>
      </c>
      <c r="Z19" s="5">
        <f>Z$43*'[3]Shares Cameras and Games'!V12</f>
        <v>0</v>
      </c>
      <c r="AA19" s="5">
        <f>AA$43*'[3]Shares Cameras and Games'!W12</f>
        <v>0</v>
      </c>
      <c r="AB19" s="5">
        <f>AB$43*'[3]Shares Cameras and Games'!X12</f>
        <v>0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</row>
    <row r="20" spans="1:57" x14ac:dyDescent="0.35">
      <c r="A20" t="s">
        <v>14</v>
      </c>
      <c r="C20" s="43" t="s">
        <v>79</v>
      </c>
      <c r="D20" s="4" t="s">
        <v>15</v>
      </c>
      <c r="E20" s="4" t="s">
        <v>16</v>
      </c>
      <c r="F20" s="1" t="s">
        <v>25</v>
      </c>
      <c r="G20" s="5">
        <f>G$43*'[3]Shares Cameras and Games'!C13</f>
        <v>0</v>
      </c>
      <c r="H20" s="5">
        <f>H$43*'[3]Shares Cameras and Games'!D13</f>
        <v>0</v>
      </c>
      <c r="I20" s="5">
        <f>I$43*'[3]Shares Cameras and Games'!E13</f>
        <v>0</v>
      </c>
      <c r="J20" s="5">
        <f>J$43*'[3]Shares Cameras and Games'!F13</f>
        <v>0</v>
      </c>
      <c r="K20" s="5">
        <f>K$43*'[3]Shares Cameras and Games'!G13</f>
        <v>0</v>
      </c>
      <c r="L20" s="5">
        <f>L$43*'[3]Shares Cameras and Games'!H13</f>
        <v>0</v>
      </c>
      <c r="M20" s="5">
        <f>M$43*'[3]Shares Cameras and Games'!I13</f>
        <v>0</v>
      </c>
      <c r="N20" s="5">
        <f>N$43*'[3]Shares Cameras and Games'!J13</f>
        <v>0</v>
      </c>
      <c r="O20" s="5">
        <f>O$43*'[3]Shares Cameras and Games'!K13</f>
        <v>0</v>
      </c>
      <c r="P20" s="5">
        <f>P$43*'[3]Shares Cameras and Games'!L13</f>
        <v>0</v>
      </c>
      <c r="Q20" s="5">
        <f>Q$43*'[3]Shares Cameras and Games'!M13</f>
        <v>0</v>
      </c>
      <c r="R20" s="5">
        <f>R$43*'[3]Shares Cameras and Games'!N13</f>
        <v>0</v>
      </c>
      <c r="S20" s="5">
        <f>S$43*'[3]Shares Cameras and Games'!O13</f>
        <v>0</v>
      </c>
      <c r="T20" s="5">
        <f>T$43*'[3]Shares Cameras and Games'!P13</f>
        <v>0</v>
      </c>
      <c r="U20" s="5">
        <f>U$43*'[3]Shares Cameras and Games'!Q13</f>
        <v>0</v>
      </c>
      <c r="V20" s="5">
        <f>V$43*'[3]Shares Cameras and Games'!R13</f>
        <v>0</v>
      </c>
      <c r="W20" s="5">
        <f>W$43*'[3]Shares Cameras and Games'!S13</f>
        <v>0</v>
      </c>
      <c r="X20" s="5">
        <f>X$43*'[3]Shares Cameras and Games'!T13</f>
        <v>0</v>
      </c>
      <c r="Y20" s="5">
        <f>Y$43*'[3]Shares Cameras and Games'!U13</f>
        <v>0</v>
      </c>
      <c r="Z20" s="5">
        <f>Z$43*'[3]Shares Cameras and Games'!V13</f>
        <v>0</v>
      </c>
      <c r="AA20" s="5">
        <f>AA$43*'[3]Shares Cameras and Games'!W13</f>
        <v>0</v>
      </c>
      <c r="AB20" s="5">
        <f>AB$43*'[3]Shares Cameras and Games'!X13</f>
        <v>0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</row>
    <row r="21" spans="1:57" x14ac:dyDescent="0.35">
      <c r="A21" t="s">
        <v>14</v>
      </c>
      <c r="C21" s="43" t="s">
        <v>79</v>
      </c>
      <c r="D21" s="4" t="s">
        <v>15</v>
      </c>
      <c r="E21" s="4" t="s">
        <v>16</v>
      </c>
      <c r="F21" s="1" t="s">
        <v>26</v>
      </c>
      <c r="G21" s="5">
        <f>G$43*'[3]Shares Cameras and Games'!C14</f>
        <v>0</v>
      </c>
      <c r="H21" s="5">
        <f>H$43*'[3]Shares Cameras and Games'!D14</f>
        <v>0</v>
      </c>
      <c r="I21" s="5">
        <f>I$43*'[3]Shares Cameras and Games'!E14</f>
        <v>0</v>
      </c>
      <c r="J21" s="5">
        <f>J$43*'[3]Shares Cameras and Games'!F14</f>
        <v>0</v>
      </c>
      <c r="K21" s="5">
        <f>K$43*'[3]Shares Cameras and Games'!G14</f>
        <v>0</v>
      </c>
      <c r="L21" s="5">
        <f>L$43*'[3]Shares Cameras and Games'!H14</f>
        <v>0</v>
      </c>
      <c r="M21" s="5">
        <f>M$43*'[3]Shares Cameras and Games'!I14</f>
        <v>0</v>
      </c>
      <c r="N21" s="5">
        <f>N$43*'[3]Shares Cameras and Games'!J14</f>
        <v>0</v>
      </c>
      <c r="O21" s="5">
        <f>O$43*'[3]Shares Cameras and Games'!K14</f>
        <v>0</v>
      </c>
      <c r="P21" s="5">
        <f>P$43*'[3]Shares Cameras and Games'!L14</f>
        <v>0</v>
      </c>
      <c r="Q21" s="5">
        <f>Q$43*'[3]Shares Cameras and Games'!M14</f>
        <v>0</v>
      </c>
      <c r="R21" s="5">
        <f>R$43*'[3]Shares Cameras and Games'!N14</f>
        <v>0</v>
      </c>
      <c r="S21" s="5">
        <f>S$43*'[3]Shares Cameras and Games'!O14</f>
        <v>0</v>
      </c>
      <c r="T21" s="5">
        <f>T$43*'[3]Shares Cameras and Games'!P14</f>
        <v>0</v>
      </c>
      <c r="U21" s="5">
        <f>U$43*'[3]Shares Cameras and Games'!Q14</f>
        <v>0</v>
      </c>
      <c r="V21" s="5">
        <f>V$43*'[3]Shares Cameras and Games'!R14</f>
        <v>0</v>
      </c>
      <c r="W21" s="5">
        <f>W$43*'[3]Shares Cameras and Games'!S14</f>
        <v>0</v>
      </c>
      <c r="X21" s="5">
        <f>X$43*'[3]Shares Cameras and Games'!T14</f>
        <v>0</v>
      </c>
      <c r="Y21" s="5">
        <f>Y$43*'[3]Shares Cameras and Games'!U14</f>
        <v>0</v>
      </c>
      <c r="Z21" s="5">
        <f>Z$43*'[3]Shares Cameras and Games'!V14</f>
        <v>0</v>
      </c>
      <c r="AA21" s="5">
        <f>AA$43*'[3]Shares Cameras and Games'!W14</f>
        <v>0</v>
      </c>
      <c r="AB21" s="5">
        <f>AB$43*'[3]Shares Cameras and Games'!X14</f>
        <v>0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</row>
    <row r="22" spans="1:57" x14ac:dyDescent="0.35">
      <c r="A22" t="s">
        <v>14</v>
      </c>
      <c r="C22" s="43" t="s">
        <v>79</v>
      </c>
      <c r="D22" s="4" t="s">
        <v>15</v>
      </c>
      <c r="E22" s="4" t="s">
        <v>16</v>
      </c>
      <c r="F22" s="1" t="s">
        <v>27</v>
      </c>
      <c r="G22" s="5">
        <f>G$43*'[3]Shares Cameras and Games'!C15</f>
        <v>0</v>
      </c>
      <c r="H22" s="5">
        <f>H$43*'[3]Shares Cameras and Games'!D15</f>
        <v>0</v>
      </c>
      <c r="I22" s="5">
        <f>I$43*'[3]Shares Cameras and Games'!E15</f>
        <v>0</v>
      </c>
      <c r="J22" s="5">
        <f>J$43*'[3]Shares Cameras and Games'!F15</f>
        <v>0</v>
      </c>
      <c r="K22" s="5">
        <f>K$43*'[3]Shares Cameras and Games'!G15</f>
        <v>0</v>
      </c>
      <c r="L22" s="5">
        <f>L$43*'[3]Shares Cameras and Games'!H15</f>
        <v>0</v>
      </c>
      <c r="M22" s="5">
        <f>M$43*'[3]Shares Cameras and Games'!I15</f>
        <v>0</v>
      </c>
      <c r="N22" s="5">
        <f>N$43*'[3]Shares Cameras and Games'!J15</f>
        <v>0</v>
      </c>
      <c r="O22" s="5">
        <f>O$43*'[3]Shares Cameras and Games'!K15</f>
        <v>0</v>
      </c>
      <c r="P22" s="5">
        <f>P$43*'[3]Shares Cameras and Games'!L15</f>
        <v>0</v>
      </c>
      <c r="Q22" s="5">
        <f>Q$43*'[3]Shares Cameras and Games'!M15</f>
        <v>0</v>
      </c>
      <c r="R22" s="5">
        <f>R$43*'[3]Shares Cameras and Games'!N15</f>
        <v>0</v>
      </c>
      <c r="S22" s="5">
        <f>S$43*'[3]Shares Cameras and Games'!O15</f>
        <v>0</v>
      </c>
      <c r="T22" s="5">
        <f>T$43*'[3]Shares Cameras and Games'!P15</f>
        <v>0</v>
      </c>
      <c r="U22" s="5">
        <f>U$43*'[3]Shares Cameras and Games'!Q15</f>
        <v>0</v>
      </c>
      <c r="V22" s="5">
        <f>V$43*'[3]Shares Cameras and Games'!R15</f>
        <v>0</v>
      </c>
      <c r="W22" s="5">
        <f>W$43*'[3]Shares Cameras and Games'!S15</f>
        <v>0</v>
      </c>
      <c r="X22" s="5">
        <f>X$43*'[3]Shares Cameras and Games'!T15</f>
        <v>0</v>
      </c>
      <c r="Y22" s="5">
        <f>Y$43*'[3]Shares Cameras and Games'!U15</f>
        <v>0</v>
      </c>
      <c r="Z22" s="5">
        <f>Z$43*'[3]Shares Cameras and Games'!V15</f>
        <v>0</v>
      </c>
      <c r="AA22" s="5">
        <f>AA$43*'[3]Shares Cameras and Games'!W15</f>
        <v>0</v>
      </c>
      <c r="AB22" s="5">
        <f>AB$43*'[3]Shares Cameras and Games'!X15</f>
        <v>0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spans="1:57" x14ac:dyDescent="0.35">
      <c r="A23" t="s">
        <v>14</v>
      </c>
      <c r="C23" s="43" t="s">
        <v>79</v>
      </c>
      <c r="D23" s="4" t="s">
        <v>15</v>
      </c>
      <c r="E23" s="4" t="s">
        <v>16</v>
      </c>
      <c r="F23" s="1" t="s">
        <v>28</v>
      </c>
      <c r="G23" s="5">
        <f>G$43*'[3]Shares Cameras and Games'!C16</f>
        <v>0</v>
      </c>
      <c r="H23" s="5">
        <f>H$43*'[3]Shares Cameras and Games'!D16</f>
        <v>0</v>
      </c>
      <c r="I23" s="5">
        <f>I$43*'[3]Shares Cameras and Games'!E16</f>
        <v>0</v>
      </c>
      <c r="J23" s="5">
        <f>J$43*'[3]Shares Cameras and Games'!F16</f>
        <v>0</v>
      </c>
      <c r="K23" s="5">
        <f>K$43*'[3]Shares Cameras and Games'!G16</f>
        <v>0</v>
      </c>
      <c r="L23" s="5">
        <f>L$43*'[3]Shares Cameras and Games'!H16</f>
        <v>0</v>
      </c>
      <c r="M23" s="5">
        <f>M$43*'[3]Shares Cameras and Games'!I16</f>
        <v>0</v>
      </c>
      <c r="N23" s="5">
        <f>N$43*'[3]Shares Cameras and Games'!J16</f>
        <v>0</v>
      </c>
      <c r="O23" s="5">
        <f>O$43*'[3]Shares Cameras and Games'!K16</f>
        <v>0</v>
      </c>
      <c r="P23" s="5">
        <f>P$43*'[3]Shares Cameras and Games'!L16</f>
        <v>0</v>
      </c>
      <c r="Q23" s="5">
        <f>Q$43*'[3]Shares Cameras and Games'!M16</f>
        <v>0</v>
      </c>
      <c r="R23" s="5">
        <f>R$43*'[3]Shares Cameras and Games'!N16</f>
        <v>0</v>
      </c>
      <c r="S23" s="5">
        <f>S$43*'[3]Shares Cameras and Games'!O16</f>
        <v>0</v>
      </c>
      <c r="T23" s="5">
        <f>T$43*'[3]Shares Cameras and Games'!P16</f>
        <v>0</v>
      </c>
      <c r="U23" s="5">
        <f>U$43*'[3]Shares Cameras and Games'!Q16</f>
        <v>0</v>
      </c>
      <c r="V23" s="5">
        <f>V$43*'[3]Shares Cameras and Games'!R16</f>
        <v>0</v>
      </c>
      <c r="W23" s="5">
        <f>W$43*'[3]Shares Cameras and Games'!S16</f>
        <v>0</v>
      </c>
      <c r="X23" s="5">
        <f>X$43*'[3]Shares Cameras and Games'!T16</f>
        <v>0</v>
      </c>
      <c r="Y23" s="5">
        <f>Y$43*'[3]Shares Cameras and Games'!U16</f>
        <v>0</v>
      </c>
      <c r="Z23" s="5">
        <f>Z$43*'[3]Shares Cameras and Games'!V16</f>
        <v>0</v>
      </c>
      <c r="AA23" s="5">
        <f>AA$43*'[3]Shares Cameras and Games'!W16</f>
        <v>0</v>
      </c>
      <c r="AB23" s="5">
        <f>AB$43*'[3]Shares Cameras and Games'!X16</f>
        <v>0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</row>
    <row r="24" spans="1:57" x14ac:dyDescent="0.35">
      <c r="A24" t="s">
        <v>14</v>
      </c>
      <c r="C24" s="43" t="s">
        <v>79</v>
      </c>
      <c r="D24" s="4" t="s">
        <v>15</v>
      </c>
      <c r="E24" s="4" t="s">
        <v>16</v>
      </c>
      <c r="F24" s="1" t="s">
        <v>29</v>
      </c>
      <c r="G24" s="5">
        <f>G$43*'[3]Shares Cameras and Games'!C17</f>
        <v>0</v>
      </c>
      <c r="H24" s="5">
        <f>H$43*'[3]Shares Cameras and Games'!D17</f>
        <v>0</v>
      </c>
      <c r="I24" s="5">
        <f>I$43*'[3]Shares Cameras and Games'!E17</f>
        <v>0</v>
      </c>
      <c r="J24" s="5">
        <f>J$43*'[3]Shares Cameras and Games'!F17</f>
        <v>0</v>
      </c>
      <c r="K24" s="5">
        <f>K$43*'[3]Shares Cameras and Games'!G17</f>
        <v>0</v>
      </c>
      <c r="L24" s="5">
        <f>L$43*'[3]Shares Cameras and Games'!H17</f>
        <v>0</v>
      </c>
      <c r="M24" s="5">
        <f>M$43*'[3]Shares Cameras and Games'!I17</f>
        <v>0</v>
      </c>
      <c r="N24" s="5">
        <f>N$43*'[3]Shares Cameras and Games'!J17</f>
        <v>0</v>
      </c>
      <c r="O24" s="5">
        <f>O$43*'[3]Shares Cameras and Games'!K17</f>
        <v>0</v>
      </c>
      <c r="P24" s="5">
        <f>P$43*'[3]Shares Cameras and Games'!L17</f>
        <v>0</v>
      </c>
      <c r="Q24" s="5">
        <f>Q$43*'[3]Shares Cameras and Games'!M17</f>
        <v>0</v>
      </c>
      <c r="R24" s="5">
        <f>R$43*'[3]Shares Cameras and Games'!N17</f>
        <v>0</v>
      </c>
      <c r="S24" s="5">
        <f>S$43*'[3]Shares Cameras and Games'!O17</f>
        <v>0</v>
      </c>
      <c r="T24" s="5">
        <f>T$43*'[3]Shares Cameras and Games'!P17</f>
        <v>0</v>
      </c>
      <c r="U24" s="5">
        <f>U$43*'[3]Shares Cameras and Games'!Q17</f>
        <v>0</v>
      </c>
      <c r="V24" s="5">
        <f>V$43*'[3]Shares Cameras and Games'!R17</f>
        <v>0</v>
      </c>
      <c r="W24" s="5">
        <f>W$43*'[3]Shares Cameras and Games'!S17</f>
        <v>0</v>
      </c>
      <c r="X24" s="5">
        <f>X$43*'[3]Shares Cameras and Games'!T17</f>
        <v>0</v>
      </c>
      <c r="Y24" s="5">
        <f>Y$43*'[3]Shares Cameras and Games'!U17</f>
        <v>0</v>
      </c>
      <c r="Z24" s="5">
        <f>Z$43*'[3]Shares Cameras and Games'!V17</f>
        <v>0</v>
      </c>
      <c r="AA24" s="5">
        <f>AA$43*'[3]Shares Cameras and Games'!W17</f>
        <v>0</v>
      </c>
      <c r="AB24" s="5">
        <f>AB$43*'[3]Shares Cameras and Games'!X17</f>
        <v>0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</row>
    <row r="25" spans="1:57" x14ac:dyDescent="0.35">
      <c r="A25" t="s">
        <v>14</v>
      </c>
      <c r="C25" s="43" t="s">
        <v>79</v>
      </c>
      <c r="D25" s="4" t="s">
        <v>15</v>
      </c>
      <c r="E25" s="4" t="s">
        <v>16</v>
      </c>
      <c r="F25" s="1" t="s">
        <v>30</v>
      </c>
      <c r="G25" s="5">
        <f>G$43*'[3]Shares Cameras and Games'!C18</f>
        <v>0</v>
      </c>
      <c r="H25" s="5">
        <f>H$43*'[3]Shares Cameras and Games'!D18</f>
        <v>0</v>
      </c>
      <c r="I25" s="5">
        <f>I$43*'[3]Shares Cameras and Games'!E18</f>
        <v>0</v>
      </c>
      <c r="J25" s="5">
        <f>J$43*'[3]Shares Cameras and Games'!F18</f>
        <v>0</v>
      </c>
      <c r="K25" s="5">
        <f>K$43*'[3]Shares Cameras and Games'!G18</f>
        <v>0</v>
      </c>
      <c r="L25" s="5">
        <f>L$43*'[3]Shares Cameras and Games'!H18</f>
        <v>0</v>
      </c>
      <c r="M25" s="5">
        <f>M$43*'[3]Shares Cameras and Games'!I18</f>
        <v>0</v>
      </c>
      <c r="N25" s="5">
        <f>N$43*'[3]Shares Cameras and Games'!J18</f>
        <v>0</v>
      </c>
      <c r="O25" s="5">
        <f>O$43*'[3]Shares Cameras and Games'!K18</f>
        <v>0</v>
      </c>
      <c r="P25" s="5">
        <f>P$43*'[3]Shares Cameras and Games'!L18</f>
        <v>0</v>
      </c>
      <c r="Q25" s="5">
        <f>Q$43*'[3]Shares Cameras and Games'!M18</f>
        <v>0</v>
      </c>
      <c r="R25" s="5">
        <f>R$43*'[3]Shares Cameras and Games'!N18</f>
        <v>0</v>
      </c>
      <c r="S25" s="5">
        <f>S$43*'[3]Shares Cameras and Games'!O18</f>
        <v>0</v>
      </c>
      <c r="T25" s="5">
        <f>T$43*'[3]Shares Cameras and Games'!P18</f>
        <v>0</v>
      </c>
      <c r="U25" s="5">
        <f>U$43*'[3]Shares Cameras and Games'!Q18</f>
        <v>0</v>
      </c>
      <c r="V25" s="5">
        <f>V$43*'[3]Shares Cameras and Games'!R18</f>
        <v>0</v>
      </c>
      <c r="W25" s="5">
        <f>W$43*'[3]Shares Cameras and Games'!S18</f>
        <v>0</v>
      </c>
      <c r="X25" s="5">
        <f>X$43*'[3]Shares Cameras and Games'!T18</f>
        <v>0</v>
      </c>
      <c r="Y25" s="5">
        <f>Y$43*'[3]Shares Cameras and Games'!U18</f>
        <v>0</v>
      </c>
      <c r="Z25" s="5">
        <f>Z$43*'[3]Shares Cameras and Games'!V18</f>
        <v>0</v>
      </c>
      <c r="AA25" s="5">
        <f>AA$43*'[3]Shares Cameras and Games'!W18</f>
        <v>0</v>
      </c>
      <c r="AB25" s="5">
        <f>AB$43*'[3]Shares Cameras and Games'!X18</f>
        <v>0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</row>
    <row r="26" spans="1:57" x14ac:dyDescent="0.35">
      <c r="A26" t="s">
        <v>14</v>
      </c>
      <c r="C26" s="43" t="s">
        <v>79</v>
      </c>
      <c r="D26" s="4" t="s">
        <v>15</v>
      </c>
      <c r="E26" s="4" t="s">
        <v>16</v>
      </c>
      <c r="F26" s="1" t="s">
        <v>31</v>
      </c>
      <c r="G26" s="5">
        <f>G$43*'[3]Shares Cameras and Games'!C19</f>
        <v>0</v>
      </c>
      <c r="H26" s="5">
        <f>H$43*'[3]Shares Cameras and Games'!D19</f>
        <v>0</v>
      </c>
      <c r="I26" s="5">
        <f>I$43*'[3]Shares Cameras and Games'!E19</f>
        <v>0</v>
      </c>
      <c r="J26" s="5">
        <f>J$43*'[3]Shares Cameras and Games'!F19</f>
        <v>0</v>
      </c>
      <c r="K26" s="5">
        <f>K$43*'[3]Shares Cameras and Games'!G19</f>
        <v>0</v>
      </c>
      <c r="L26" s="5">
        <f>L$43*'[3]Shares Cameras and Games'!H19</f>
        <v>0</v>
      </c>
      <c r="M26" s="5">
        <f>M$43*'[3]Shares Cameras and Games'!I19</f>
        <v>0</v>
      </c>
      <c r="N26" s="5">
        <f>N$43*'[3]Shares Cameras and Games'!J19</f>
        <v>0</v>
      </c>
      <c r="O26" s="5">
        <f>O$43*'[3]Shares Cameras and Games'!K19</f>
        <v>0</v>
      </c>
      <c r="P26" s="5">
        <f>P$43*'[3]Shares Cameras and Games'!L19</f>
        <v>0</v>
      </c>
      <c r="Q26" s="5">
        <f>Q$43*'[3]Shares Cameras and Games'!M19</f>
        <v>0</v>
      </c>
      <c r="R26" s="5">
        <f>R$43*'[3]Shares Cameras and Games'!N19</f>
        <v>0</v>
      </c>
      <c r="S26" s="5">
        <f>S$43*'[3]Shares Cameras and Games'!O19</f>
        <v>0</v>
      </c>
      <c r="T26" s="5">
        <f>T$43*'[3]Shares Cameras and Games'!P19</f>
        <v>0</v>
      </c>
      <c r="U26" s="5">
        <f>U$43*'[3]Shares Cameras and Games'!Q19</f>
        <v>0</v>
      </c>
      <c r="V26" s="5">
        <f>V$43*'[3]Shares Cameras and Games'!R19</f>
        <v>0</v>
      </c>
      <c r="W26" s="5">
        <f>W$43*'[3]Shares Cameras and Games'!S19</f>
        <v>0</v>
      </c>
      <c r="X26" s="5">
        <f>X$43*'[3]Shares Cameras and Games'!T19</f>
        <v>0</v>
      </c>
      <c r="Y26" s="5">
        <f>Y$43*'[3]Shares Cameras and Games'!U19</f>
        <v>0</v>
      </c>
      <c r="Z26" s="5">
        <f>Z$43*'[3]Shares Cameras and Games'!V19</f>
        <v>0</v>
      </c>
      <c r="AA26" s="5">
        <f>AA$43*'[3]Shares Cameras and Games'!W19</f>
        <v>0</v>
      </c>
      <c r="AB26" s="5">
        <f>AB$43*'[3]Shares Cameras and Games'!X19</f>
        <v>0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</row>
    <row r="27" spans="1:57" x14ac:dyDescent="0.35">
      <c r="A27" t="s">
        <v>14</v>
      </c>
      <c r="C27" s="43" t="s">
        <v>79</v>
      </c>
      <c r="D27" s="4" t="s">
        <v>15</v>
      </c>
      <c r="E27" s="4" t="s">
        <v>16</v>
      </c>
      <c r="F27" s="1" t="s">
        <v>32</v>
      </c>
      <c r="G27" s="5">
        <f>G$43*'[3]Shares Cameras and Games'!C20</f>
        <v>0</v>
      </c>
      <c r="H27" s="5">
        <f>H$43*'[3]Shares Cameras and Games'!D20</f>
        <v>0</v>
      </c>
      <c r="I27" s="5">
        <f>I$43*'[3]Shares Cameras and Games'!E20</f>
        <v>0</v>
      </c>
      <c r="J27" s="5">
        <f>J$43*'[3]Shares Cameras and Games'!F20</f>
        <v>0</v>
      </c>
      <c r="K27" s="5">
        <f>K$43*'[3]Shares Cameras and Games'!G20</f>
        <v>0</v>
      </c>
      <c r="L27" s="5">
        <f>L$43*'[3]Shares Cameras and Games'!H20</f>
        <v>0</v>
      </c>
      <c r="M27" s="5">
        <f>M$43*'[3]Shares Cameras and Games'!I20</f>
        <v>0</v>
      </c>
      <c r="N27" s="5">
        <f>N$43*'[3]Shares Cameras and Games'!J20</f>
        <v>0</v>
      </c>
      <c r="O27" s="5">
        <f>O$43*'[3]Shares Cameras and Games'!K20</f>
        <v>0</v>
      </c>
      <c r="P27" s="5">
        <f>P$43*'[3]Shares Cameras and Games'!L20</f>
        <v>0</v>
      </c>
      <c r="Q27" s="5">
        <f>Q$43*'[3]Shares Cameras and Games'!M20</f>
        <v>0</v>
      </c>
      <c r="R27" s="5">
        <f>R$43*'[3]Shares Cameras and Games'!N20</f>
        <v>0</v>
      </c>
      <c r="S27" s="5">
        <f>S$43*'[3]Shares Cameras and Games'!O20</f>
        <v>0</v>
      </c>
      <c r="T27" s="5">
        <f>T$43*'[3]Shares Cameras and Games'!P20</f>
        <v>0</v>
      </c>
      <c r="U27" s="5">
        <f>U$43*'[3]Shares Cameras and Games'!Q20</f>
        <v>0</v>
      </c>
      <c r="V27" s="5">
        <f>V$43*'[3]Shares Cameras and Games'!R20</f>
        <v>0</v>
      </c>
      <c r="W27" s="5">
        <f>W$43*'[3]Shares Cameras and Games'!S20</f>
        <v>0</v>
      </c>
      <c r="X27" s="5">
        <f>X$43*'[3]Shares Cameras and Games'!T20</f>
        <v>0</v>
      </c>
      <c r="Y27" s="5">
        <f>Y$43*'[3]Shares Cameras and Games'!U20</f>
        <v>0</v>
      </c>
      <c r="Z27" s="5">
        <f>Z$43*'[3]Shares Cameras and Games'!V20</f>
        <v>0</v>
      </c>
      <c r="AA27" s="5">
        <f>AA$43*'[3]Shares Cameras and Games'!W20</f>
        <v>0</v>
      </c>
      <c r="AB27" s="5">
        <f>AB$43*'[3]Shares Cameras and Games'!X20</f>
        <v>0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</row>
    <row r="28" spans="1:57" x14ac:dyDescent="0.35">
      <c r="A28" t="s">
        <v>14</v>
      </c>
      <c r="C28" s="43" t="s">
        <v>79</v>
      </c>
      <c r="D28" s="4" t="s">
        <v>15</v>
      </c>
      <c r="E28" s="4" t="s">
        <v>16</v>
      </c>
      <c r="F28" s="1" t="s">
        <v>33</v>
      </c>
      <c r="G28" s="5">
        <f>G$43*'[3]Shares Cameras and Games'!C21</f>
        <v>0</v>
      </c>
      <c r="H28" s="5">
        <f>H$43*'[3]Shares Cameras and Games'!D21</f>
        <v>0</v>
      </c>
      <c r="I28" s="5">
        <f>I$43*'[3]Shares Cameras and Games'!E21</f>
        <v>0</v>
      </c>
      <c r="J28" s="5">
        <f>J$43*'[3]Shares Cameras and Games'!F21</f>
        <v>0</v>
      </c>
      <c r="K28" s="5">
        <f>K$43*'[3]Shares Cameras and Games'!G21</f>
        <v>0</v>
      </c>
      <c r="L28" s="5">
        <f>L$43*'[3]Shares Cameras and Games'!H21</f>
        <v>0</v>
      </c>
      <c r="M28" s="5">
        <f>M$43*'[3]Shares Cameras and Games'!I21</f>
        <v>0</v>
      </c>
      <c r="N28" s="5">
        <f>N$43*'[3]Shares Cameras and Games'!J21</f>
        <v>0</v>
      </c>
      <c r="O28" s="5">
        <f>O$43*'[3]Shares Cameras and Games'!K21</f>
        <v>0</v>
      </c>
      <c r="P28" s="5">
        <f>P$43*'[3]Shares Cameras and Games'!L21</f>
        <v>0</v>
      </c>
      <c r="Q28" s="5">
        <f>Q$43*'[3]Shares Cameras and Games'!M21</f>
        <v>0</v>
      </c>
      <c r="R28" s="5">
        <f>R$43*'[3]Shares Cameras and Games'!N21</f>
        <v>0</v>
      </c>
      <c r="S28" s="5">
        <f>S$43*'[3]Shares Cameras and Games'!O21</f>
        <v>0</v>
      </c>
      <c r="T28" s="5">
        <f>T$43*'[3]Shares Cameras and Games'!P21</f>
        <v>0</v>
      </c>
      <c r="U28" s="5">
        <f>U$43*'[3]Shares Cameras and Games'!Q21</f>
        <v>0</v>
      </c>
      <c r="V28" s="5">
        <f>V$43*'[3]Shares Cameras and Games'!R21</f>
        <v>0</v>
      </c>
      <c r="W28" s="5">
        <f>W$43*'[3]Shares Cameras and Games'!S21</f>
        <v>0</v>
      </c>
      <c r="X28" s="5">
        <f>X$43*'[3]Shares Cameras and Games'!T21</f>
        <v>0</v>
      </c>
      <c r="Y28" s="5">
        <f>Y$43*'[3]Shares Cameras and Games'!U21</f>
        <v>0</v>
      </c>
      <c r="Z28" s="5">
        <f>Z$43*'[3]Shares Cameras and Games'!V21</f>
        <v>0</v>
      </c>
      <c r="AA28" s="5">
        <f>AA$43*'[3]Shares Cameras and Games'!W21</f>
        <v>0</v>
      </c>
      <c r="AB28" s="5">
        <f>AB$43*'[3]Shares Cameras and Games'!X21</f>
        <v>0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</row>
    <row r="29" spans="1:57" x14ac:dyDescent="0.35">
      <c r="A29" t="s">
        <v>14</v>
      </c>
      <c r="C29" s="43" t="s">
        <v>79</v>
      </c>
      <c r="D29" s="4" t="s">
        <v>15</v>
      </c>
      <c r="E29" s="4" t="s">
        <v>16</v>
      </c>
      <c r="F29" s="1" t="s">
        <v>34</v>
      </c>
      <c r="G29" s="5">
        <f>G$43*'[3]Shares Cameras and Games'!C22</f>
        <v>0</v>
      </c>
      <c r="H29" s="5">
        <f>H$43*'[3]Shares Cameras and Games'!D22</f>
        <v>0</v>
      </c>
      <c r="I29" s="5">
        <f>I$43*'[3]Shares Cameras and Games'!E22</f>
        <v>0</v>
      </c>
      <c r="J29" s="5">
        <f>J$43*'[3]Shares Cameras and Games'!F22</f>
        <v>0</v>
      </c>
      <c r="K29" s="5">
        <f>K$43*'[3]Shares Cameras and Games'!G22</f>
        <v>0</v>
      </c>
      <c r="L29" s="5">
        <f>L$43*'[3]Shares Cameras and Games'!H22</f>
        <v>0</v>
      </c>
      <c r="M29" s="5">
        <f>M$43*'[3]Shares Cameras and Games'!I22</f>
        <v>0</v>
      </c>
      <c r="N29" s="5">
        <f>N$43*'[3]Shares Cameras and Games'!J22</f>
        <v>0</v>
      </c>
      <c r="O29" s="5">
        <f>O$43*'[3]Shares Cameras and Games'!K22</f>
        <v>0</v>
      </c>
      <c r="P29" s="5">
        <f>P$43*'[3]Shares Cameras and Games'!L22</f>
        <v>0</v>
      </c>
      <c r="Q29" s="5">
        <f>Q$43*'[3]Shares Cameras and Games'!M22</f>
        <v>0</v>
      </c>
      <c r="R29" s="5">
        <f>R$43*'[3]Shares Cameras and Games'!N22</f>
        <v>0</v>
      </c>
      <c r="S29" s="5">
        <f>S$43*'[3]Shares Cameras and Games'!O22</f>
        <v>0</v>
      </c>
      <c r="T29" s="5">
        <f>T$43*'[3]Shares Cameras and Games'!P22</f>
        <v>0</v>
      </c>
      <c r="U29" s="5">
        <f>U$43*'[3]Shares Cameras and Games'!Q22</f>
        <v>0</v>
      </c>
      <c r="V29" s="5">
        <f>V$43*'[3]Shares Cameras and Games'!R22</f>
        <v>0</v>
      </c>
      <c r="W29" s="5">
        <f>W$43*'[3]Shares Cameras and Games'!S22</f>
        <v>0</v>
      </c>
      <c r="X29" s="5">
        <f>X$43*'[3]Shares Cameras and Games'!T22</f>
        <v>0</v>
      </c>
      <c r="Y29" s="5">
        <f>Y$43*'[3]Shares Cameras and Games'!U22</f>
        <v>0</v>
      </c>
      <c r="Z29" s="5">
        <f>Z$43*'[3]Shares Cameras and Games'!V22</f>
        <v>0</v>
      </c>
      <c r="AA29" s="5">
        <f>AA$43*'[3]Shares Cameras and Games'!W22</f>
        <v>0</v>
      </c>
      <c r="AB29" s="5">
        <f>AB$43*'[3]Shares Cameras and Games'!X22</f>
        <v>0</v>
      </c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0" spans="1:57" x14ac:dyDescent="0.35">
      <c r="A30" t="s">
        <v>14</v>
      </c>
      <c r="C30" s="43" t="s">
        <v>79</v>
      </c>
      <c r="D30" s="4" t="s">
        <v>15</v>
      </c>
      <c r="E30" s="4" t="s">
        <v>16</v>
      </c>
      <c r="F30" s="1" t="s">
        <v>35</v>
      </c>
      <c r="G30" s="5">
        <f>G$43*'[3]Shares Cameras and Games'!C23</f>
        <v>0</v>
      </c>
      <c r="H30" s="5">
        <f>H$43*'[3]Shares Cameras and Games'!D23</f>
        <v>0</v>
      </c>
      <c r="I30" s="5">
        <f>I$43*'[3]Shares Cameras and Games'!E23</f>
        <v>0</v>
      </c>
      <c r="J30" s="5">
        <f>J$43*'[3]Shares Cameras and Games'!F23</f>
        <v>0</v>
      </c>
      <c r="K30" s="5">
        <f>K$43*'[3]Shares Cameras and Games'!G23</f>
        <v>0</v>
      </c>
      <c r="L30" s="5">
        <f>L$43*'[3]Shares Cameras and Games'!H23</f>
        <v>0</v>
      </c>
      <c r="M30" s="5">
        <f>M$43*'[3]Shares Cameras and Games'!I23</f>
        <v>0</v>
      </c>
      <c r="N30" s="5">
        <f>N$43*'[3]Shares Cameras and Games'!J23</f>
        <v>0</v>
      </c>
      <c r="O30" s="5">
        <f>O$43*'[3]Shares Cameras and Games'!K23</f>
        <v>0</v>
      </c>
      <c r="P30" s="5">
        <f>P$43*'[3]Shares Cameras and Games'!L23</f>
        <v>0</v>
      </c>
      <c r="Q30" s="5">
        <f>Q$43*'[3]Shares Cameras and Games'!M23</f>
        <v>0</v>
      </c>
      <c r="R30" s="5">
        <f>R$43*'[3]Shares Cameras and Games'!N23</f>
        <v>0</v>
      </c>
      <c r="S30" s="5">
        <f>S$43*'[3]Shares Cameras and Games'!O23</f>
        <v>0</v>
      </c>
      <c r="T30" s="5">
        <f>T$43*'[3]Shares Cameras and Games'!P23</f>
        <v>0</v>
      </c>
      <c r="U30" s="5">
        <f>U$43*'[3]Shares Cameras and Games'!Q23</f>
        <v>0</v>
      </c>
      <c r="V30" s="5">
        <f>V$43*'[3]Shares Cameras and Games'!R23</f>
        <v>0</v>
      </c>
      <c r="W30" s="5">
        <f>W$43*'[3]Shares Cameras and Games'!S23</f>
        <v>0</v>
      </c>
      <c r="X30" s="5">
        <f>X$43*'[3]Shares Cameras and Games'!T23</f>
        <v>0</v>
      </c>
      <c r="Y30" s="5">
        <f>Y$43*'[3]Shares Cameras and Games'!U23</f>
        <v>0</v>
      </c>
      <c r="Z30" s="5">
        <f>Z$43*'[3]Shares Cameras and Games'!V23</f>
        <v>0</v>
      </c>
      <c r="AA30" s="5">
        <f>AA$43*'[3]Shares Cameras and Games'!W23</f>
        <v>0</v>
      </c>
      <c r="AB30" s="5">
        <f>AB$43*'[3]Shares Cameras and Games'!X23</f>
        <v>0</v>
      </c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</row>
    <row r="31" spans="1:57" x14ac:dyDescent="0.35">
      <c r="A31" t="s">
        <v>14</v>
      </c>
      <c r="C31" s="43" t="s">
        <v>79</v>
      </c>
      <c r="D31" s="4" t="s">
        <v>15</v>
      </c>
      <c r="E31" s="4" t="s">
        <v>16</v>
      </c>
      <c r="F31" s="1" t="s">
        <v>36</v>
      </c>
      <c r="G31" s="5">
        <f>G$43*'[3]Shares Cameras and Games'!C24</f>
        <v>0</v>
      </c>
      <c r="H31" s="5">
        <f>H$43*'[3]Shares Cameras and Games'!D24</f>
        <v>0</v>
      </c>
      <c r="I31" s="5">
        <f>I$43*'[3]Shares Cameras and Games'!E24</f>
        <v>0</v>
      </c>
      <c r="J31" s="5">
        <f>J$43*'[3]Shares Cameras and Games'!F24</f>
        <v>0</v>
      </c>
      <c r="K31" s="5">
        <f>K$43*'[3]Shares Cameras and Games'!G24</f>
        <v>0</v>
      </c>
      <c r="L31" s="5">
        <f>L$43*'[3]Shares Cameras and Games'!H24</f>
        <v>0</v>
      </c>
      <c r="M31" s="5">
        <f>M$43*'[3]Shares Cameras and Games'!I24</f>
        <v>0</v>
      </c>
      <c r="N31" s="5">
        <f>N$43*'[3]Shares Cameras and Games'!J24</f>
        <v>0</v>
      </c>
      <c r="O31" s="5">
        <f>O$43*'[3]Shares Cameras and Games'!K24</f>
        <v>0</v>
      </c>
      <c r="P31" s="5">
        <f>P$43*'[3]Shares Cameras and Games'!L24</f>
        <v>0</v>
      </c>
      <c r="Q31" s="5">
        <f>Q$43*'[3]Shares Cameras and Games'!M24</f>
        <v>0</v>
      </c>
      <c r="R31" s="5">
        <f>R$43*'[3]Shares Cameras and Games'!N24</f>
        <v>0</v>
      </c>
      <c r="S31" s="5">
        <f>S$43*'[3]Shares Cameras and Games'!O24</f>
        <v>0</v>
      </c>
      <c r="T31" s="5">
        <f>T$43*'[3]Shares Cameras and Games'!P24</f>
        <v>0</v>
      </c>
      <c r="U31" s="5">
        <f>U$43*'[3]Shares Cameras and Games'!Q24</f>
        <v>0</v>
      </c>
      <c r="V31" s="5">
        <f>V$43*'[3]Shares Cameras and Games'!R24</f>
        <v>0</v>
      </c>
      <c r="W31" s="5">
        <f>W$43*'[3]Shares Cameras and Games'!S24</f>
        <v>0</v>
      </c>
      <c r="X31" s="5">
        <f>X$43*'[3]Shares Cameras and Games'!T24</f>
        <v>0</v>
      </c>
      <c r="Y31" s="5">
        <f>Y$43*'[3]Shares Cameras and Games'!U24</f>
        <v>0</v>
      </c>
      <c r="Z31" s="5">
        <f>Z$43*'[3]Shares Cameras and Games'!V24</f>
        <v>0</v>
      </c>
      <c r="AA31" s="5">
        <f>AA$43*'[3]Shares Cameras and Games'!W24</f>
        <v>0</v>
      </c>
      <c r="AB31" s="5">
        <f>AB$43*'[3]Shares Cameras and Games'!X24</f>
        <v>0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</row>
    <row r="32" spans="1:57" x14ac:dyDescent="0.35">
      <c r="A32" t="s">
        <v>14</v>
      </c>
      <c r="C32" s="43" t="s">
        <v>79</v>
      </c>
      <c r="D32" s="4" t="s">
        <v>15</v>
      </c>
      <c r="E32" s="4" t="s">
        <v>16</v>
      </c>
      <c r="F32" s="1" t="s">
        <v>37</v>
      </c>
      <c r="G32" s="5">
        <f>G$43*'[3]Shares Cameras and Games'!C25</f>
        <v>0</v>
      </c>
      <c r="H32" s="5">
        <f>H$43*'[3]Shares Cameras and Games'!D25</f>
        <v>0</v>
      </c>
      <c r="I32" s="5">
        <f>I$43*'[3]Shares Cameras and Games'!E25</f>
        <v>0</v>
      </c>
      <c r="J32" s="5">
        <f>J$43*'[3]Shares Cameras and Games'!F25</f>
        <v>0</v>
      </c>
      <c r="K32" s="5">
        <f>K$43*'[3]Shares Cameras and Games'!G25</f>
        <v>0</v>
      </c>
      <c r="L32" s="5">
        <f>L$43*'[3]Shares Cameras and Games'!H25</f>
        <v>0</v>
      </c>
      <c r="M32" s="5">
        <f>M$43*'[3]Shares Cameras and Games'!I25</f>
        <v>0</v>
      </c>
      <c r="N32" s="5">
        <f>N$43*'[3]Shares Cameras and Games'!J25</f>
        <v>0</v>
      </c>
      <c r="O32" s="5">
        <f>O$43*'[3]Shares Cameras and Games'!K25</f>
        <v>0</v>
      </c>
      <c r="P32" s="5">
        <f>P$43*'[3]Shares Cameras and Games'!L25</f>
        <v>0</v>
      </c>
      <c r="Q32" s="5">
        <f>Q$43*'[3]Shares Cameras and Games'!M25</f>
        <v>0</v>
      </c>
      <c r="R32" s="5">
        <f>R$43*'[3]Shares Cameras and Games'!N25</f>
        <v>0</v>
      </c>
      <c r="S32" s="5">
        <f>S$43*'[3]Shares Cameras and Games'!O25</f>
        <v>0</v>
      </c>
      <c r="T32" s="5">
        <f>T$43*'[3]Shares Cameras and Games'!P25</f>
        <v>0</v>
      </c>
      <c r="U32" s="5">
        <f>U$43*'[3]Shares Cameras and Games'!Q25</f>
        <v>0</v>
      </c>
      <c r="V32" s="5">
        <f>V$43*'[3]Shares Cameras and Games'!R25</f>
        <v>0</v>
      </c>
      <c r="W32" s="5">
        <f>W$43*'[3]Shares Cameras and Games'!S25</f>
        <v>0</v>
      </c>
      <c r="X32" s="5">
        <f>X$43*'[3]Shares Cameras and Games'!T25</f>
        <v>0</v>
      </c>
      <c r="Y32" s="5">
        <f>Y$43*'[3]Shares Cameras and Games'!U25</f>
        <v>0</v>
      </c>
      <c r="Z32" s="5">
        <f>Z$43*'[3]Shares Cameras and Games'!V25</f>
        <v>0</v>
      </c>
      <c r="AA32" s="5">
        <f>AA$43*'[3]Shares Cameras and Games'!W25</f>
        <v>0</v>
      </c>
      <c r="AB32" s="5">
        <f>AB$43*'[3]Shares Cameras and Games'!X25</f>
        <v>0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</row>
    <row r="33" spans="1:57" x14ac:dyDescent="0.35">
      <c r="A33" t="s">
        <v>14</v>
      </c>
      <c r="C33" s="43" t="s">
        <v>79</v>
      </c>
      <c r="D33" s="4" t="s">
        <v>15</v>
      </c>
      <c r="E33" s="4" t="s">
        <v>16</v>
      </c>
      <c r="F33" s="1" t="s">
        <v>38</v>
      </c>
      <c r="G33" s="5">
        <f>G$43*'[3]Shares Cameras and Games'!C26</f>
        <v>0</v>
      </c>
      <c r="H33" s="5">
        <f>H$43*'[3]Shares Cameras and Games'!D26</f>
        <v>0</v>
      </c>
      <c r="I33" s="5">
        <f>I$43*'[3]Shares Cameras and Games'!E26</f>
        <v>0</v>
      </c>
      <c r="J33" s="5">
        <f>J$43*'[3]Shares Cameras and Games'!F26</f>
        <v>0</v>
      </c>
      <c r="K33" s="5">
        <f>K$43*'[3]Shares Cameras and Games'!G26</f>
        <v>0</v>
      </c>
      <c r="L33" s="5">
        <f>L$43*'[3]Shares Cameras and Games'!H26</f>
        <v>0</v>
      </c>
      <c r="M33" s="5">
        <f>M$43*'[3]Shares Cameras and Games'!I26</f>
        <v>0</v>
      </c>
      <c r="N33" s="5">
        <f>N$43*'[3]Shares Cameras and Games'!J26</f>
        <v>0</v>
      </c>
      <c r="O33" s="5">
        <f>O$43*'[3]Shares Cameras and Games'!K26</f>
        <v>0</v>
      </c>
      <c r="P33" s="5">
        <f>P$43*'[3]Shares Cameras and Games'!L26</f>
        <v>0</v>
      </c>
      <c r="Q33" s="5">
        <f>Q$43*'[3]Shares Cameras and Games'!M26</f>
        <v>0</v>
      </c>
      <c r="R33" s="5">
        <f>R$43*'[3]Shares Cameras and Games'!N26</f>
        <v>0</v>
      </c>
      <c r="S33" s="5">
        <f>S$43*'[3]Shares Cameras and Games'!O26</f>
        <v>0</v>
      </c>
      <c r="T33" s="5">
        <f>T$43*'[3]Shares Cameras and Games'!P26</f>
        <v>0</v>
      </c>
      <c r="U33" s="5">
        <f>U$43*'[3]Shares Cameras and Games'!Q26</f>
        <v>0</v>
      </c>
      <c r="V33" s="5">
        <f>V$43*'[3]Shares Cameras and Games'!R26</f>
        <v>0</v>
      </c>
      <c r="W33" s="5">
        <f>W$43*'[3]Shares Cameras and Games'!S26</f>
        <v>0</v>
      </c>
      <c r="X33" s="5">
        <f>X$43*'[3]Shares Cameras and Games'!T26</f>
        <v>0</v>
      </c>
      <c r="Y33" s="5">
        <f>Y$43*'[3]Shares Cameras and Games'!U26</f>
        <v>0</v>
      </c>
      <c r="Z33" s="5">
        <f>Z$43*'[3]Shares Cameras and Games'!V26</f>
        <v>0</v>
      </c>
      <c r="AA33" s="5">
        <f>AA$43*'[3]Shares Cameras and Games'!W26</f>
        <v>0</v>
      </c>
      <c r="AB33" s="5">
        <f>AB$43*'[3]Shares Cameras and Games'!X26</f>
        <v>0</v>
      </c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</row>
    <row r="34" spans="1:57" x14ac:dyDescent="0.35">
      <c r="A34" t="s">
        <v>14</v>
      </c>
      <c r="C34" s="43" t="s">
        <v>79</v>
      </c>
      <c r="D34" s="4" t="s">
        <v>15</v>
      </c>
      <c r="E34" s="4" t="s">
        <v>16</v>
      </c>
      <c r="F34" s="1" t="s">
        <v>39</v>
      </c>
      <c r="G34" s="5">
        <f>G$43*'[3]Shares Cameras and Games'!C27</f>
        <v>0</v>
      </c>
      <c r="H34" s="5">
        <f>H$43*'[3]Shares Cameras and Games'!D27</f>
        <v>0</v>
      </c>
      <c r="I34" s="5">
        <f>I$43*'[3]Shares Cameras and Games'!E27</f>
        <v>0</v>
      </c>
      <c r="J34" s="5">
        <f>J$43*'[3]Shares Cameras and Games'!F27</f>
        <v>0</v>
      </c>
      <c r="K34" s="5">
        <f>K$43*'[3]Shares Cameras and Games'!G27</f>
        <v>0</v>
      </c>
      <c r="L34" s="5">
        <f>L$43*'[3]Shares Cameras and Games'!H27</f>
        <v>0</v>
      </c>
      <c r="M34" s="5">
        <f>M$43*'[3]Shares Cameras and Games'!I27</f>
        <v>0</v>
      </c>
      <c r="N34" s="5">
        <f>N$43*'[3]Shares Cameras and Games'!J27</f>
        <v>0</v>
      </c>
      <c r="O34" s="5">
        <f>O$43*'[3]Shares Cameras and Games'!K27</f>
        <v>0</v>
      </c>
      <c r="P34" s="5">
        <f>P$43*'[3]Shares Cameras and Games'!L27</f>
        <v>0</v>
      </c>
      <c r="Q34" s="5">
        <f>Q$43*'[3]Shares Cameras and Games'!M27</f>
        <v>0</v>
      </c>
      <c r="R34" s="5">
        <f>R$43*'[3]Shares Cameras and Games'!N27</f>
        <v>0</v>
      </c>
      <c r="S34" s="5">
        <f>S$43*'[3]Shares Cameras and Games'!O27</f>
        <v>0</v>
      </c>
      <c r="T34" s="5">
        <f>T$43*'[3]Shares Cameras and Games'!P27</f>
        <v>0</v>
      </c>
      <c r="U34" s="5">
        <f>U$43*'[3]Shares Cameras and Games'!Q27</f>
        <v>0</v>
      </c>
      <c r="V34" s="5">
        <f>V$43*'[3]Shares Cameras and Games'!R27</f>
        <v>0</v>
      </c>
      <c r="W34" s="5">
        <f>W$43*'[3]Shares Cameras and Games'!S27</f>
        <v>0</v>
      </c>
      <c r="X34" s="5">
        <f>X$43*'[3]Shares Cameras and Games'!T27</f>
        <v>0</v>
      </c>
      <c r="Y34" s="5">
        <f>Y$43*'[3]Shares Cameras and Games'!U27</f>
        <v>0</v>
      </c>
      <c r="Z34" s="5">
        <f>Z$43*'[3]Shares Cameras and Games'!V27</f>
        <v>0</v>
      </c>
      <c r="AA34" s="5">
        <f>AA$43*'[3]Shares Cameras and Games'!W27</f>
        <v>0</v>
      </c>
      <c r="AB34" s="5">
        <f>AB$43*'[3]Shares Cameras and Games'!X27</f>
        <v>0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</row>
    <row r="35" spans="1:57" x14ac:dyDescent="0.35">
      <c r="A35" t="s">
        <v>14</v>
      </c>
      <c r="C35" s="43" t="s">
        <v>79</v>
      </c>
      <c r="D35" s="4" t="s">
        <v>15</v>
      </c>
      <c r="E35" s="4" t="s">
        <v>16</v>
      </c>
      <c r="F35" s="1" t="s">
        <v>40</v>
      </c>
      <c r="G35" s="5">
        <f>G$43*'[3]Shares Cameras and Games'!C28</f>
        <v>0</v>
      </c>
      <c r="H35" s="5">
        <f>H$43*'[3]Shares Cameras and Games'!D28</f>
        <v>0</v>
      </c>
      <c r="I35" s="5">
        <f>I$43*'[3]Shares Cameras and Games'!E28</f>
        <v>0</v>
      </c>
      <c r="J35" s="5">
        <f>J$43*'[3]Shares Cameras and Games'!F28</f>
        <v>0</v>
      </c>
      <c r="K35" s="5">
        <f>K$43*'[3]Shares Cameras and Games'!G28</f>
        <v>0</v>
      </c>
      <c r="L35" s="5">
        <f>L$43*'[3]Shares Cameras and Games'!H28</f>
        <v>0</v>
      </c>
      <c r="M35" s="5">
        <f>M$43*'[3]Shares Cameras and Games'!I28</f>
        <v>0</v>
      </c>
      <c r="N35" s="5">
        <f>N$43*'[3]Shares Cameras and Games'!J28</f>
        <v>0</v>
      </c>
      <c r="O35" s="5">
        <f>O$43*'[3]Shares Cameras and Games'!K28</f>
        <v>0</v>
      </c>
      <c r="P35" s="5">
        <f>P$43*'[3]Shares Cameras and Games'!L28</f>
        <v>0</v>
      </c>
      <c r="Q35" s="5">
        <f>Q$43*'[3]Shares Cameras and Games'!M28</f>
        <v>0</v>
      </c>
      <c r="R35" s="5">
        <f>R$43*'[3]Shares Cameras and Games'!N28</f>
        <v>0</v>
      </c>
      <c r="S35" s="5">
        <f>S$43*'[3]Shares Cameras and Games'!O28</f>
        <v>0</v>
      </c>
      <c r="T35" s="5">
        <f>T$43*'[3]Shares Cameras and Games'!P28</f>
        <v>0</v>
      </c>
      <c r="U35" s="5">
        <f>U$43*'[3]Shares Cameras and Games'!Q28</f>
        <v>0</v>
      </c>
      <c r="V35" s="5">
        <f>V$43*'[3]Shares Cameras and Games'!R28</f>
        <v>0</v>
      </c>
      <c r="W35" s="5">
        <f>W$43*'[3]Shares Cameras and Games'!S28</f>
        <v>0</v>
      </c>
      <c r="X35" s="5">
        <f>X$43*'[3]Shares Cameras and Games'!T28</f>
        <v>0</v>
      </c>
      <c r="Y35" s="5">
        <f>Y$43*'[3]Shares Cameras and Games'!U28</f>
        <v>0</v>
      </c>
      <c r="Z35" s="5">
        <f>Z$43*'[3]Shares Cameras and Games'!V28</f>
        <v>0</v>
      </c>
      <c r="AA35" s="5">
        <f>AA$43*'[3]Shares Cameras and Games'!W28</f>
        <v>0</v>
      </c>
      <c r="AB35" s="5">
        <f>AB$43*'[3]Shares Cameras and Games'!X28</f>
        <v>0</v>
      </c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1:57" x14ac:dyDescent="0.35">
      <c r="A36" t="s">
        <v>14</v>
      </c>
      <c r="C36" s="43" t="s">
        <v>79</v>
      </c>
      <c r="D36" s="4" t="s">
        <v>15</v>
      </c>
      <c r="E36" s="4" t="s">
        <v>16</v>
      </c>
      <c r="F36" s="1" t="s">
        <v>41</v>
      </c>
      <c r="G36" s="5">
        <f>G$43*'[3]Shares Cameras and Games'!C29</f>
        <v>0</v>
      </c>
      <c r="H36" s="5">
        <f>H$43*'[3]Shares Cameras and Games'!D29</f>
        <v>0</v>
      </c>
      <c r="I36" s="5">
        <f>I$43*'[3]Shares Cameras and Games'!E29</f>
        <v>0</v>
      </c>
      <c r="J36" s="5">
        <f>J$43*'[3]Shares Cameras and Games'!F29</f>
        <v>0</v>
      </c>
      <c r="K36" s="5">
        <f>K$43*'[3]Shares Cameras and Games'!G29</f>
        <v>0</v>
      </c>
      <c r="L36" s="5">
        <f>L$43*'[3]Shares Cameras and Games'!H29</f>
        <v>0</v>
      </c>
      <c r="M36" s="5">
        <f>M$43*'[3]Shares Cameras and Games'!I29</f>
        <v>0</v>
      </c>
      <c r="N36" s="5">
        <f>N$43*'[3]Shares Cameras and Games'!J29</f>
        <v>0</v>
      </c>
      <c r="O36" s="5">
        <f>O$43*'[3]Shares Cameras and Games'!K29</f>
        <v>0</v>
      </c>
      <c r="P36" s="5">
        <f>P$43*'[3]Shares Cameras and Games'!L29</f>
        <v>0</v>
      </c>
      <c r="Q36" s="5">
        <f>Q$43*'[3]Shares Cameras and Games'!M29</f>
        <v>0</v>
      </c>
      <c r="R36" s="5">
        <f>R$43*'[3]Shares Cameras and Games'!N29</f>
        <v>0</v>
      </c>
      <c r="S36" s="5">
        <f>S$43*'[3]Shares Cameras and Games'!O29</f>
        <v>0</v>
      </c>
      <c r="T36" s="5">
        <f>T$43*'[3]Shares Cameras and Games'!P29</f>
        <v>0</v>
      </c>
      <c r="U36" s="5">
        <f>U$43*'[3]Shares Cameras and Games'!Q29</f>
        <v>0</v>
      </c>
      <c r="V36" s="5">
        <f>V$43*'[3]Shares Cameras and Games'!R29</f>
        <v>0</v>
      </c>
      <c r="W36" s="5">
        <f>W$43*'[3]Shares Cameras and Games'!S29</f>
        <v>0</v>
      </c>
      <c r="X36" s="5">
        <f>X$43*'[3]Shares Cameras and Games'!T29</f>
        <v>0</v>
      </c>
      <c r="Y36" s="5">
        <f>Y$43*'[3]Shares Cameras and Games'!U29</f>
        <v>0</v>
      </c>
      <c r="Z36" s="5">
        <f>Z$43*'[3]Shares Cameras and Games'!V29</f>
        <v>0</v>
      </c>
      <c r="AA36" s="5">
        <f>AA$43*'[3]Shares Cameras and Games'!W29</f>
        <v>0</v>
      </c>
      <c r="AB36" s="5">
        <f>AB$43*'[3]Shares Cameras and Games'!X29</f>
        <v>0</v>
      </c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</row>
    <row r="37" spans="1:57" x14ac:dyDescent="0.35">
      <c r="A37" t="s">
        <v>14</v>
      </c>
      <c r="C37" s="43" t="s">
        <v>79</v>
      </c>
      <c r="D37" s="4" t="s">
        <v>15</v>
      </c>
      <c r="E37" s="4" t="s">
        <v>16</v>
      </c>
      <c r="F37" s="1" t="s">
        <v>42</v>
      </c>
      <c r="G37" s="5">
        <f>G$43*'[3]Shares Cameras and Games'!C30</f>
        <v>0</v>
      </c>
      <c r="H37" s="5">
        <f>H$43*'[3]Shares Cameras and Games'!D30</f>
        <v>0</v>
      </c>
      <c r="I37" s="5">
        <f>I$43*'[3]Shares Cameras and Games'!E30</f>
        <v>0</v>
      </c>
      <c r="J37" s="5">
        <f>J$43*'[3]Shares Cameras and Games'!F30</f>
        <v>0</v>
      </c>
      <c r="K37" s="5">
        <f>K$43*'[3]Shares Cameras and Games'!G30</f>
        <v>0</v>
      </c>
      <c r="L37" s="5">
        <f>L$43*'[3]Shares Cameras and Games'!H30</f>
        <v>0</v>
      </c>
      <c r="M37" s="5">
        <f>M$43*'[3]Shares Cameras and Games'!I30</f>
        <v>0</v>
      </c>
      <c r="N37" s="5">
        <f>N$43*'[3]Shares Cameras and Games'!J30</f>
        <v>0</v>
      </c>
      <c r="O37" s="5">
        <f>O$43*'[3]Shares Cameras and Games'!K30</f>
        <v>0</v>
      </c>
      <c r="P37" s="5">
        <f>P$43*'[3]Shares Cameras and Games'!L30</f>
        <v>0</v>
      </c>
      <c r="Q37" s="5">
        <f>Q$43*'[3]Shares Cameras and Games'!M30</f>
        <v>0</v>
      </c>
      <c r="R37" s="5">
        <f>R$43*'[3]Shares Cameras and Games'!N30</f>
        <v>0</v>
      </c>
      <c r="S37" s="5">
        <f>S$43*'[3]Shares Cameras and Games'!O30</f>
        <v>0</v>
      </c>
      <c r="T37" s="5">
        <f>T$43*'[3]Shares Cameras and Games'!P30</f>
        <v>0</v>
      </c>
      <c r="U37" s="5">
        <f>U$43*'[3]Shares Cameras and Games'!Q30</f>
        <v>0</v>
      </c>
      <c r="V37" s="5">
        <f>V$43*'[3]Shares Cameras and Games'!R30</f>
        <v>0</v>
      </c>
      <c r="W37" s="5">
        <f>W$43*'[3]Shares Cameras and Games'!S30</f>
        <v>0</v>
      </c>
      <c r="X37" s="5">
        <f>X$43*'[3]Shares Cameras and Games'!T30</f>
        <v>0</v>
      </c>
      <c r="Y37" s="5">
        <f>Y$43*'[3]Shares Cameras and Games'!U30</f>
        <v>0</v>
      </c>
      <c r="Z37" s="5">
        <f>Z$43*'[3]Shares Cameras and Games'!V30</f>
        <v>0</v>
      </c>
      <c r="AA37" s="5">
        <f>AA$43*'[3]Shares Cameras and Games'!W30</f>
        <v>0</v>
      </c>
      <c r="AB37" s="5">
        <f>AB$43*'[3]Shares Cameras and Games'!X30</f>
        <v>0</v>
      </c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</row>
    <row r="38" spans="1:57" x14ac:dyDescent="0.35">
      <c r="A38" t="s">
        <v>14</v>
      </c>
      <c r="C38" s="43" t="s">
        <v>79</v>
      </c>
      <c r="D38" s="4" t="s">
        <v>15</v>
      </c>
      <c r="E38" s="4" t="s">
        <v>16</v>
      </c>
      <c r="F38" s="1" t="s">
        <v>43</v>
      </c>
      <c r="G38" s="5">
        <f>G$43*'[3]Shares Cameras and Games'!C31</f>
        <v>0</v>
      </c>
      <c r="H38" s="5">
        <f>H$43*'[3]Shares Cameras and Games'!D31</f>
        <v>0</v>
      </c>
      <c r="I38" s="5">
        <f>I$43*'[3]Shares Cameras and Games'!E31</f>
        <v>0</v>
      </c>
      <c r="J38" s="5">
        <f>J$43*'[3]Shares Cameras and Games'!F31</f>
        <v>0</v>
      </c>
      <c r="K38" s="5">
        <f>K$43*'[3]Shares Cameras and Games'!G31</f>
        <v>0</v>
      </c>
      <c r="L38" s="5">
        <f>L$43*'[3]Shares Cameras and Games'!H31</f>
        <v>0</v>
      </c>
      <c r="M38" s="5">
        <f>M$43*'[3]Shares Cameras and Games'!I31</f>
        <v>0</v>
      </c>
      <c r="N38" s="5">
        <f>N$43*'[3]Shares Cameras and Games'!J31</f>
        <v>0</v>
      </c>
      <c r="O38" s="5">
        <f>O$43*'[3]Shares Cameras and Games'!K31</f>
        <v>0</v>
      </c>
      <c r="P38" s="5">
        <f>P$43*'[3]Shares Cameras and Games'!L31</f>
        <v>0</v>
      </c>
      <c r="Q38" s="5">
        <f>Q$43*'[3]Shares Cameras and Games'!M31</f>
        <v>0</v>
      </c>
      <c r="R38" s="5">
        <f>R$43*'[3]Shares Cameras and Games'!N31</f>
        <v>0</v>
      </c>
      <c r="S38" s="5">
        <f>S$43*'[3]Shares Cameras and Games'!O31</f>
        <v>0</v>
      </c>
      <c r="T38" s="5">
        <f>T$43*'[3]Shares Cameras and Games'!P31</f>
        <v>0</v>
      </c>
      <c r="U38" s="5">
        <f>U$43*'[3]Shares Cameras and Games'!Q31</f>
        <v>0</v>
      </c>
      <c r="V38" s="5">
        <f>V$43*'[3]Shares Cameras and Games'!R31</f>
        <v>0</v>
      </c>
      <c r="W38" s="5">
        <f>W$43*'[3]Shares Cameras and Games'!S31</f>
        <v>0</v>
      </c>
      <c r="X38" s="5">
        <f>X$43*'[3]Shares Cameras and Games'!T31</f>
        <v>0</v>
      </c>
      <c r="Y38" s="5">
        <f>Y$43*'[3]Shares Cameras and Games'!U31</f>
        <v>0</v>
      </c>
      <c r="Z38" s="5">
        <f>Z$43*'[3]Shares Cameras and Games'!V31</f>
        <v>0</v>
      </c>
      <c r="AA38" s="5">
        <f>AA$43*'[3]Shares Cameras and Games'!W31</f>
        <v>0</v>
      </c>
      <c r="AB38" s="5">
        <f>AB$43*'[3]Shares Cameras and Games'!X31</f>
        <v>0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</row>
    <row r="39" spans="1:57" x14ac:dyDescent="0.35">
      <c r="A39" t="s">
        <v>14</v>
      </c>
      <c r="C39" s="43" t="s">
        <v>79</v>
      </c>
      <c r="D39" s="4" t="s">
        <v>15</v>
      </c>
      <c r="E39" s="4" t="s">
        <v>16</v>
      </c>
      <c r="F39" s="1" t="s">
        <v>44</v>
      </c>
      <c r="G39" s="5">
        <f>G$43*'[3]Shares Cameras and Games'!C32</f>
        <v>0</v>
      </c>
      <c r="H39" s="5">
        <f>H$43*'[3]Shares Cameras and Games'!D32</f>
        <v>0</v>
      </c>
      <c r="I39" s="5">
        <f>I$43*'[3]Shares Cameras and Games'!E32</f>
        <v>0</v>
      </c>
      <c r="J39" s="5">
        <f>J$43*'[3]Shares Cameras and Games'!F32</f>
        <v>0</v>
      </c>
      <c r="K39" s="5">
        <f>K$43*'[3]Shares Cameras and Games'!G32</f>
        <v>0</v>
      </c>
      <c r="L39" s="5">
        <f>L$43*'[3]Shares Cameras and Games'!H32</f>
        <v>0</v>
      </c>
      <c r="M39" s="5">
        <f>M$43*'[3]Shares Cameras and Games'!I32</f>
        <v>0</v>
      </c>
      <c r="N39" s="5">
        <f>N$43*'[3]Shares Cameras and Games'!J32</f>
        <v>0</v>
      </c>
      <c r="O39" s="5">
        <f>O$43*'[3]Shares Cameras and Games'!K32</f>
        <v>0</v>
      </c>
      <c r="P39" s="5">
        <f>P$43*'[3]Shares Cameras and Games'!L32</f>
        <v>0</v>
      </c>
      <c r="Q39" s="5">
        <f>Q$43*'[3]Shares Cameras and Games'!M32</f>
        <v>0</v>
      </c>
      <c r="R39" s="5">
        <f>R$43*'[3]Shares Cameras and Games'!N32</f>
        <v>0</v>
      </c>
      <c r="S39" s="5">
        <f>S$43*'[3]Shares Cameras and Games'!O32</f>
        <v>0</v>
      </c>
      <c r="T39" s="5">
        <f>T$43*'[3]Shares Cameras and Games'!P32</f>
        <v>0</v>
      </c>
      <c r="U39" s="5">
        <f>U$43*'[3]Shares Cameras and Games'!Q32</f>
        <v>0</v>
      </c>
      <c r="V39" s="5">
        <f>V$43*'[3]Shares Cameras and Games'!R32</f>
        <v>0</v>
      </c>
      <c r="W39" s="5">
        <f>W$43*'[3]Shares Cameras and Games'!S32</f>
        <v>0</v>
      </c>
      <c r="X39" s="5">
        <f>X$43*'[3]Shares Cameras and Games'!T32</f>
        <v>0</v>
      </c>
      <c r="Y39" s="5">
        <f>Y$43*'[3]Shares Cameras and Games'!U32</f>
        <v>0</v>
      </c>
      <c r="Z39" s="5">
        <f>Z$43*'[3]Shares Cameras and Games'!V32</f>
        <v>0</v>
      </c>
      <c r="AA39" s="5">
        <f>AA$43*'[3]Shares Cameras and Games'!W32</f>
        <v>0</v>
      </c>
      <c r="AB39" s="5">
        <f>AB$43*'[3]Shares Cameras and Games'!X32</f>
        <v>0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</row>
    <row r="40" spans="1:57" x14ac:dyDescent="0.35">
      <c r="A40" t="s">
        <v>14</v>
      </c>
      <c r="C40" s="43" t="s">
        <v>79</v>
      </c>
      <c r="D40" s="4" t="s">
        <v>15</v>
      </c>
      <c r="E40" s="4" t="s">
        <v>16</v>
      </c>
      <c r="F40" s="1" t="s">
        <v>45</v>
      </c>
      <c r="G40" s="5">
        <f>G$43*'[3]Shares Cameras and Games'!C33</f>
        <v>0</v>
      </c>
      <c r="H40" s="5">
        <f>H$43*'[3]Shares Cameras and Games'!D33</f>
        <v>0</v>
      </c>
      <c r="I40" s="5">
        <f>I$43*'[3]Shares Cameras and Games'!E33</f>
        <v>0</v>
      </c>
      <c r="J40" s="5">
        <f>J$43*'[3]Shares Cameras and Games'!F33</f>
        <v>0</v>
      </c>
      <c r="K40" s="5">
        <f>K$43*'[3]Shares Cameras and Games'!G33</f>
        <v>0</v>
      </c>
      <c r="L40" s="5">
        <f>L$43*'[3]Shares Cameras and Games'!H33</f>
        <v>0</v>
      </c>
      <c r="M40" s="5">
        <f>M$43*'[3]Shares Cameras and Games'!I33</f>
        <v>0</v>
      </c>
      <c r="N40" s="5">
        <f>N$43*'[3]Shares Cameras and Games'!J33</f>
        <v>0</v>
      </c>
      <c r="O40" s="5">
        <f>O$43*'[3]Shares Cameras and Games'!K33</f>
        <v>0</v>
      </c>
      <c r="P40" s="5">
        <f>P$43*'[3]Shares Cameras and Games'!L33</f>
        <v>0</v>
      </c>
      <c r="Q40" s="5">
        <f>Q$43*'[3]Shares Cameras and Games'!M33</f>
        <v>0</v>
      </c>
      <c r="R40" s="5">
        <f>R$43*'[3]Shares Cameras and Games'!N33</f>
        <v>0</v>
      </c>
      <c r="S40" s="5">
        <f>S$43*'[3]Shares Cameras and Games'!O33</f>
        <v>0</v>
      </c>
      <c r="T40" s="5">
        <f>T$43*'[3]Shares Cameras and Games'!P33</f>
        <v>0</v>
      </c>
      <c r="U40" s="5">
        <f>U$43*'[3]Shares Cameras and Games'!Q33</f>
        <v>0</v>
      </c>
      <c r="V40" s="5">
        <f>V$43*'[3]Shares Cameras and Games'!R33</f>
        <v>0</v>
      </c>
      <c r="W40" s="5">
        <f>W$43*'[3]Shares Cameras and Games'!S33</f>
        <v>0</v>
      </c>
      <c r="X40" s="5">
        <f>X$43*'[3]Shares Cameras and Games'!T33</f>
        <v>0</v>
      </c>
      <c r="Y40" s="5">
        <f>Y$43*'[3]Shares Cameras and Games'!U33</f>
        <v>0</v>
      </c>
      <c r="Z40" s="5">
        <f>Z$43*'[3]Shares Cameras and Games'!V33</f>
        <v>0</v>
      </c>
      <c r="AA40" s="5">
        <f>AA$43*'[3]Shares Cameras and Games'!W33</f>
        <v>0</v>
      </c>
      <c r="AB40" s="5">
        <f>AB$43*'[3]Shares Cameras and Games'!X33</f>
        <v>0</v>
      </c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</row>
    <row r="41" spans="1:57" x14ac:dyDescent="0.35">
      <c r="A41" t="s">
        <v>14</v>
      </c>
      <c r="C41" s="43" t="s">
        <v>79</v>
      </c>
      <c r="D41" s="4" t="s">
        <v>15</v>
      </c>
      <c r="E41" s="4" t="s">
        <v>16</v>
      </c>
      <c r="F41" s="1" t="s">
        <v>46</v>
      </c>
      <c r="G41" s="5">
        <f>G$43*'[3]Shares Cameras and Games'!C34</f>
        <v>0</v>
      </c>
      <c r="H41" s="5">
        <f>H$43*'[3]Shares Cameras and Games'!D34</f>
        <v>0</v>
      </c>
      <c r="I41" s="5">
        <f>I$43*'[3]Shares Cameras and Games'!E34</f>
        <v>0</v>
      </c>
      <c r="J41" s="5">
        <f>J$43*'[3]Shares Cameras and Games'!F34</f>
        <v>0</v>
      </c>
      <c r="K41" s="5">
        <f>K$43*'[3]Shares Cameras and Games'!G34</f>
        <v>0</v>
      </c>
      <c r="L41" s="5">
        <f>L$43*'[3]Shares Cameras and Games'!H34</f>
        <v>0</v>
      </c>
      <c r="M41" s="5">
        <f>M$43*'[3]Shares Cameras and Games'!I34</f>
        <v>0</v>
      </c>
      <c r="N41" s="5">
        <f>N$43*'[3]Shares Cameras and Games'!J34</f>
        <v>0</v>
      </c>
      <c r="O41" s="5">
        <f>O$43*'[3]Shares Cameras and Games'!K34</f>
        <v>0</v>
      </c>
      <c r="P41" s="5">
        <f>P$43*'[3]Shares Cameras and Games'!L34</f>
        <v>0</v>
      </c>
      <c r="Q41" s="5">
        <f>Q$43*'[3]Shares Cameras and Games'!M34</f>
        <v>0</v>
      </c>
      <c r="R41" s="5">
        <f>R$43*'[3]Shares Cameras and Games'!N34</f>
        <v>0</v>
      </c>
      <c r="S41" s="5">
        <f>S$43*'[3]Shares Cameras and Games'!O34</f>
        <v>0</v>
      </c>
      <c r="T41" s="5">
        <f>T$43*'[3]Shares Cameras and Games'!P34</f>
        <v>0</v>
      </c>
      <c r="U41" s="5">
        <f>U$43*'[3]Shares Cameras and Games'!Q34</f>
        <v>0</v>
      </c>
      <c r="V41" s="5">
        <f>V$43*'[3]Shares Cameras and Games'!R34</f>
        <v>0</v>
      </c>
      <c r="W41" s="5">
        <f>W$43*'[3]Shares Cameras and Games'!S34</f>
        <v>0</v>
      </c>
      <c r="X41" s="5">
        <f>X$43*'[3]Shares Cameras and Games'!T34</f>
        <v>0</v>
      </c>
      <c r="Y41" s="5">
        <f>Y$43*'[3]Shares Cameras and Games'!U34</f>
        <v>0</v>
      </c>
      <c r="Z41" s="5">
        <f>Z$43*'[3]Shares Cameras and Games'!V34</f>
        <v>0</v>
      </c>
      <c r="AA41" s="5">
        <f>AA$43*'[3]Shares Cameras and Games'!W34</f>
        <v>0</v>
      </c>
      <c r="AB41" s="5">
        <f>AB$43*'[3]Shares Cameras and Games'!X34</f>
        <v>0</v>
      </c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</row>
    <row r="42" spans="1:57" x14ac:dyDescent="0.35">
      <c r="A42" t="s">
        <v>14</v>
      </c>
      <c r="C42" s="43" t="s">
        <v>79</v>
      </c>
      <c r="D42" s="4" t="s">
        <v>15</v>
      </c>
      <c r="E42" s="4" t="s">
        <v>16</v>
      </c>
      <c r="F42" s="1" t="s">
        <v>47</v>
      </c>
      <c r="G42" s="5">
        <f>G$43*'[3]Shares Cameras and Games'!C35</f>
        <v>0</v>
      </c>
      <c r="H42" s="5">
        <f>H$43*'[3]Shares Cameras and Games'!D35</f>
        <v>0</v>
      </c>
      <c r="I42" s="5">
        <f>I$43*'[3]Shares Cameras and Games'!E35</f>
        <v>0</v>
      </c>
      <c r="J42" s="5">
        <f>J$43*'[3]Shares Cameras and Games'!F35</f>
        <v>0</v>
      </c>
      <c r="K42" s="5">
        <f>K$43*'[3]Shares Cameras and Games'!G35</f>
        <v>0</v>
      </c>
      <c r="L42" s="5">
        <f>L$43*'[3]Shares Cameras and Games'!H35</f>
        <v>0</v>
      </c>
      <c r="M42" s="5">
        <f>M$43*'[3]Shares Cameras and Games'!I35</f>
        <v>0</v>
      </c>
      <c r="N42" s="5">
        <f>N$43*'[3]Shares Cameras and Games'!J35</f>
        <v>0</v>
      </c>
      <c r="O42" s="5">
        <f>O$43*'[3]Shares Cameras and Games'!K35</f>
        <v>0</v>
      </c>
      <c r="P42" s="5">
        <f>P$43*'[3]Shares Cameras and Games'!L35</f>
        <v>0</v>
      </c>
      <c r="Q42" s="5">
        <f>Q$43*'[3]Shares Cameras and Games'!M35</f>
        <v>0</v>
      </c>
      <c r="R42" s="5">
        <f>R$43*'[3]Shares Cameras and Games'!N35</f>
        <v>0</v>
      </c>
      <c r="S42" s="5">
        <f>S$43*'[3]Shares Cameras and Games'!O35</f>
        <v>0</v>
      </c>
      <c r="T42" s="5">
        <f>T$43*'[3]Shares Cameras and Games'!P35</f>
        <v>0</v>
      </c>
      <c r="U42" s="5">
        <f>U$43*'[3]Shares Cameras and Games'!Q35</f>
        <v>0</v>
      </c>
      <c r="V42" s="5">
        <f>V$43*'[3]Shares Cameras and Games'!R35</f>
        <v>0</v>
      </c>
      <c r="W42" s="5">
        <f>W$43*'[3]Shares Cameras and Games'!S35</f>
        <v>0</v>
      </c>
      <c r="X42" s="5">
        <f>X$43*'[3]Shares Cameras and Games'!T35</f>
        <v>0</v>
      </c>
      <c r="Y42" s="5">
        <f>Y$43*'[3]Shares Cameras and Games'!U35</f>
        <v>0</v>
      </c>
      <c r="Z42" s="5">
        <f>Z$43*'[3]Shares Cameras and Games'!V35</f>
        <v>0</v>
      </c>
      <c r="AA42" s="5">
        <f>AA$43*'[3]Shares Cameras and Games'!W35</f>
        <v>0</v>
      </c>
      <c r="AB42" s="5">
        <f>AB$43*'[3]Shares Cameras and Games'!X35</f>
        <v>0</v>
      </c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</row>
    <row r="43" spans="1:57" x14ac:dyDescent="0.35">
      <c r="A43" s="44" t="s">
        <v>14</v>
      </c>
      <c r="B43" s="44"/>
      <c r="C43" s="44" t="s">
        <v>79</v>
      </c>
      <c r="D43" s="4" t="s">
        <v>15</v>
      </c>
      <c r="E43" s="4" t="s">
        <v>16</v>
      </c>
      <c r="F43" s="45" t="s">
        <v>81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</row>
    <row r="44" spans="1:57" x14ac:dyDescent="0.35">
      <c r="F44" s="1" t="s">
        <v>49</v>
      </c>
      <c r="G44" s="9">
        <f t="shared" ref="G44:Q44" si="0">_xlfn.RRI(1,G43,H43)</f>
        <v>0</v>
      </c>
      <c r="H44" s="9">
        <f t="shared" si="0"/>
        <v>0</v>
      </c>
      <c r="I44" s="9">
        <f t="shared" si="0"/>
        <v>0</v>
      </c>
      <c r="J44" s="9">
        <f t="shared" si="0"/>
        <v>0</v>
      </c>
      <c r="K44" s="9">
        <f t="shared" si="0"/>
        <v>0</v>
      </c>
      <c r="L44" s="9">
        <f t="shared" si="0"/>
        <v>0</v>
      </c>
      <c r="M44" s="9">
        <f t="shared" si="0"/>
        <v>0</v>
      </c>
      <c r="N44" s="9">
        <f t="shared" si="0"/>
        <v>0</v>
      </c>
      <c r="O44" s="9">
        <f t="shared" si="0"/>
        <v>0</v>
      </c>
      <c r="P44" s="9">
        <f t="shared" si="0"/>
        <v>0</v>
      </c>
      <c r="Q44" s="9">
        <f t="shared" si="0"/>
        <v>0</v>
      </c>
      <c r="R44" s="9">
        <f>_xlfn.RRI(1,R43,S43)</f>
        <v>0</v>
      </c>
      <c r="S44" s="9">
        <f t="shared" ref="S44:AB44" si="1">_xlfn.RRI(1,S43,T43)</f>
        <v>0</v>
      </c>
      <c r="T44" s="9">
        <f t="shared" si="1"/>
        <v>0</v>
      </c>
      <c r="U44" s="9">
        <f t="shared" si="1"/>
        <v>0</v>
      </c>
      <c r="V44" s="9">
        <f t="shared" si="1"/>
        <v>0</v>
      </c>
      <c r="W44" s="9">
        <f t="shared" si="1"/>
        <v>0</v>
      </c>
      <c r="X44" s="9">
        <f t="shared" si="1"/>
        <v>0</v>
      </c>
      <c r="Y44" s="9">
        <f t="shared" si="1"/>
        <v>0</v>
      </c>
      <c r="Z44" s="9">
        <f t="shared" si="1"/>
        <v>0</v>
      </c>
      <c r="AA44" s="9">
        <f t="shared" si="1"/>
        <v>0</v>
      </c>
      <c r="AB44" s="9">
        <f t="shared" si="1"/>
        <v>0</v>
      </c>
    </row>
    <row r="45" spans="1:57" x14ac:dyDescent="0.35">
      <c r="F45" s="10" t="s">
        <v>50</v>
      </c>
      <c r="G45" s="11">
        <f>SUM(G12:G42)</f>
        <v>0</v>
      </c>
      <c r="H45" s="11">
        <f t="shared" ref="H45:AB45" si="2">SUM(H12:H42)</f>
        <v>0</v>
      </c>
      <c r="I45" s="11">
        <f t="shared" si="2"/>
        <v>0</v>
      </c>
      <c r="J45" s="11">
        <f t="shared" si="2"/>
        <v>0</v>
      </c>
      <c r="K45" s="11">
        <f t="shared" si="2"/>
        <v>0</v>
      </c>
      <c r="L45" s="11">
        <f t="shared" si="2"/>
        <v>0</v>
      </c>
      <c r="M45" s="11">
        <f t="shared" si="2"/>
        <v>0</v>
      </c>
      <c r="N45" s="11">
        <f t="shared" si="2"/>
        <v>0</v>
      </c>
      <c r="O45" s="11">
        <f t="shared" si="2"/>
        <v>0</v>
      </c>
      <c r="P45" s="11">
        <f t="shared" si="2"/>
        <v>0</v>
      </c>
      <c r="Q45" s="11">
        <f t="shared" si="2"/>
        <v>0</v>
      </c>
      <c r="R45" s="11">
        <f t="shared" si="2"/>
        <v>0</v>
      </c>
      <c r="S45" s="11">
        <f t="shared" si="2"/>
        <v>0</v>
      </c>
      <c r="T45" s="11">
        <f t="shared" si="2"/>
        <v>0</v>
      </c>
      <c r="U45" s="11">
        <f t="shared" si="2"/>
        <v>0</v>
      </c>
      <c r="V45" s="11">
        <f t="shared" si="2"/>
        <v>0</v>
      </c>
      <c r="W45" s="11">
        <f t="shared" si="2"/>
        <v>0</v>
      </c>
      <c r="X45" s="11">
        <f t="shared" si="2"/>
        <v>0</v>
      </c>
      <c r="Y45" s="11">
        <f t="shared" si="2"/>
        <v>0</v>
      </c>
      <c r="Z45" s="11">
        <f t="shared" si="2"/>
        <v>0</v>
      </c>
      <c r="AA45" s="11">
        <f t="shared" si="2"/>
        <v>0</v>
      </c>
      <c r="AB45" s="11">
        <f t="shared" si="2"/>
        <v>0</v>
      </c>
    </row>
    <row r="46" spans="1:57" x14ac:dyDescent="0.35">
      <c r="F46" s="12" t="s">
        <v>51</v>
      </c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</row>
    <row r="47" spans="1:57" x14ac:dyDescent="0.35">
      <c r="F47" s="6" t="s">
        <v>52</v>
      </c>
      <c r="G47" s="6"/>
      <c r="H47" s="6"/>
      <c r="I47" s="6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E0364-8FDD-4998-B76C-43C031D3B10A}">
  <sheetPr>
    <tabColor rgb="FF92D050"/>
  </sheetPr>
  <dimension ref="A1:BE47"/>
  <sheetViews>
    <sheetView topLeftCell="A22" zoomScale="56" zoomScaleNormal="56" workbookViewId="0">
      <selection activeCell="C11" sqref="C11"/>
    </sheetView>
  </sheetViews>
  <sheetFormatPr baseColWidth="10" defaultRowHeight="14.5" x14ac:dyDescent="0.35"/>
  <cols>
    <col min="3" max="3" width="22.8164062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0"/>
      <c r="I1" s="50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47" t="s">
        <v>5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 t="s">
        <v>6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9" t="s">
        <v>7</v>
      </c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52" t="s">
        <v>82</v>
      </c>
      <c r="H11" s="52" t="s">
        <v>83</v>
      </c>
      <c r="I11" s="52" t="s">
        <v>84</v>
      </c>
      <c r="J11" s="52" t="s">
        <v>85</v>
      </c>
      <c r="K11" s="52" t="s">
        <v>86</v>
      </c>
      <c r="L11" s="52" t="s">
        <v>87</v>
      </c>
      <c r="M11" s="52" t="s">
        <v>88</v>
      </c>
      <c r="N11" s="52" t="s">
        <v>89</v>
      </c>
      <c r="O11" s="52" t="s">
        <v>90</v>
      </c>
      <c r="P11" s="52" t="s">
        <v>91</v>
      </c>
      <c r="Q11" s="52" t="s">
        <v>92</v>
      </c>
      <c r="R11" s="52" t="s">
        <v>93</v>
      </c>
      <c r="S11" s="52" t="s">
        <v>94</v>
      </c>
      <c r="T11" s="52" t="s">
        <v>95</v>
      </c>
      <c r="U11" s="52" t="s">
        <v>96</v>
      </c>
      <c r="V11" s="52" t="s">
        <v>97</v>
      </c>
      <c r="W11" s="52" t="s">
        <v>98</v>
      </c>
      <c r="X11" s="52" t="s">
        <v>99</v>
      </c>
      <c r="Y11" s="52" t="s">
        <v>100</v>
      </c>
      <c r="Z11" s="52" t="s">
        <v>101</v>
      </c>
      <c r="AA11" s="52" t="s">
        <v>102</v>
      </c>
      <c r="AB11" s="52" t="s">
        <v>103</v>
      </c>
      <c r="AC11" s="52" t="s">
        <v>104</v>
      </c>
      <c r="AD11" s="52" t="s">
        <v>105</v>
      </c>
      <c r="AE11" s="52" t="s">
        <v>106</v>
      </c>
      <c r="AF11" s="52" t="s">
        <v>107</v>
      </c>
      <c r="AG11" s="52" t="s">
        <v>108</v>
      </c>
      <c r="AH11" s="52" t="s">
        <v>109</v>
      </c>
      <c r="AI11" s="52" t="s">
        <v>110</v>
      </c>
      <c r="AJ11" s="52" t="s">
        <v>111</v>
      </c>
      <c r="AK11" s="52" t="s">
        <v>112</v>
      </c>
      <c r="AL11" s="52" t="s">
        <v>113</v>
      </c>
      <c r="AM11" s="52" t="s">
        <v>114</v>
      </c>
      <c r="AN11" s="52" t="s">
        <v>115</v>
      </c>
      <c r="AO11" s="52" t="s">
        <v>116</v>
      </c>
      <c r="AP11" s="52" t="s">
        <v>117</v>
      </c>
      <c r="AQ11" s="52" t="s">
        <v>118</v>
      </c>
      <c r="AR11" s="52" t="s">
        <v>119</v>
      </c>
      <c r="AS11" s="52" t="s">
        <v>120</v>
      </c>
      <c r="AT11" s="52" t="s">
        <v>121</v>
      </c>
      <c r="AU11" s="52" t="s">
        <v>122</v>
      </c>
      <c r="AV11" s="52" t="s">
        <v>123</v>
      </c>
      <c r="AW11" s="52" t="s">
        <v>124</v>
      </c>
      <c r="AX11" s="52" t="s">
        <v>125</v>
      </c>
      <c r="AY11" s="52" t="s">
        <v>126</v>
      </c>
      <c r="AZ11" s="52" t="s">
        <v>127</v>
      </c>
      <c r="BA11" s="52" t="s">
        <v>128</v>
      </c>
      <c r="BB11" s="52" t="s">
        <v>129</v>
      </c>
      <c r="BC11" s="52" t="s">
        <v>130</v>
      </c>
      <c r="BD11" s="52" t="s">
        <v>131</v>
      </c>
      <c r="BE11" s="52" t="s">
        <v>132</v>
      </c>
    </row>
    <row r="12" spans="1:57" x14ac:dyDescent="0.35">
      <c r="A12" t="s">
        <v>14</v>
      </c>
      <c r="C12" s="44" t="s">
        <v>80</v>
      </c>
      <c r="D12" s="4" t="s">
        <v>15</v>
      </c>
      <c r="E12" s="4" t="s">
        <v>59</v>
      </c>
      <c r="F12" s="1" t="s">
        <v>17</v>
      </c>
      <c r="G12" s="5">
        <f>'[3]POM Portables Li-Rechargeable'!B12-'[3]cameras games_LiRechargable'!G12-[3]cellphones_LiRechargable!H12-'[3]Cordless Tools_LiRechargab'!H12-[3]PortablePCs_LiRechargab!H12-[3]Tablets_LiRechargable!H12</f>
        <v>-9.1925183458226769</v>
      </c>
      <c r="H12" s="5">
        <f>'[3]POM Portables Li-Rechargeable'!C12-'[3]cameras games_LiRechargable'!H12-[3]cellphones_LiRechargable!I12-'[3]Cordless Tools_LiRechargab'!I12-[3]PortablePCs_LiRechargab!I12-[3]Tablets_LiRechargable!I12</f>
        <v>-24.442033649824808</v>
      </c>
      <c r="I12" s="5">
        <f>'[3]POM Portables Li-Rechargeable'!D12-'[3]cameras games_LiRechargable'!I12-[3]cellphones_LiRechargable!J12-'[3]Cordless Tools_LiRechargab'!J12-[3]PortablePCs_LiRechargab!J12-[3]Tablets_LiRechargable!J12</f>
        <v>-17.857930807672496</v>
      </c>
      <c r="J12" s="5">
        <f>'[3]POM Portables Li-Rechargeable'!E12-'[3]cameras games_LiRechargable'!J12-[3]cellphones_LiRechargable!K12-'[3]Cordless Tools_LiRechargab'!K12-[3]PortablePCs_LiRechargab!K12-[3]Tablets_LiRechargable!K12</f>
        <v>-13.578881344963918</v>
      </c>
      <c r="K12" s="5">
        <f>'[3]POM Portables Li-Rechargeable'!F12-'[3]cameras games_LiRechargable'!K12-[3]cellphones_LiRechargable!L12-'[3]Cordless Tools_LiRechargab'!L12-[3]PortablePCs_LiRechargab!L12-[3]Tablets_LiRechargable!L12</f>
        <v>24.526261730324819</v>
      </c>
      <c r="L12" s="5">
        <f>'[3]POM Portables Li-Rechargeable'!G12-'[3]cameras games_LiRechargable'!L12-[3]cellphones_LiRechargable!M12-'[3]Cordless Tools_LiRechargab'!M12-[3]PortablePCs_LiRechargab!M12-[3]Tablets_LiRechargable!M12</f>
        <v>25.404446588905998</v>
      </c>
      <c r="M12" s="5">
        <f>'[3]POM Portables Li-Rechargeable'!H12-'[3]cameras games_LiRechargable'!M12-[3]cellphones_LiRechargable!N12-'[3]Cordless Tools_LiRechargab'!N12-[3]PortablePCs_LiRechargab!N12-[3]Tablets_LiRechargable!N12</f>
        <v>22.027246587823001</v>
      </c>
      <c r="N12" s="5">
        <f>'[3]POM Portables Li-Rechargeable'!I12-'[3]cameras games_LiRechargable'!N12-[3]cellphones_LiRechargable!O12-'[3]Cordless Tools_LiRechargab'!O12-[3]PortablePCs_LiRechargab!O12-[3]Tablets_LiRechargable!O12</f>
        <v>33.221082359084605</v>
      </c>
      <c r="O12" s="5">
        <f>'[3]POM Portables Li-Rechargeable'!J12-'[3]cameras games_LiRechargable'!O12-[3]cellphones_LiRechargable!P12-'[3]Cordless Tools_LiRechargab'!P12-[3]PortablePCs_LiRechargab!P12-[3]Tablets_LiRechargable!P12</f>
        <v>114.33382732190455</v>
      </c>
      <c r="P12" s="5">
        <f>'[3]POM Portables Li-Rechargeable'!K12-'[3]cameras games_LiRechargable'!P12-[3]cellphones_LiRechargable!Q12-'[3]Cordless Tools_LiRechargab'!Q12-[3]PortablePCs_LiRechargab!Q12-[3]Tablets_LiRechargable!Q12</f>
        <v>-32.738410569276503</v>
      </c>
      <c r="Q12" s="5">
        <f>'[3]POM Portables Li-Rechargeable'!L12-'[3]cameras games_LiRechargable'!Q12-[3]cellphones_LiRechargable!R12-'[3]Cordless Tools_LiRechargab'!R12-[3]PortablePCs_LiRechargab!R12-[3]Tablets_LiRechargable!R12</f>
        <v>131.4638545365066</v>
      </c>
      <c r="R12" s="5">
        <f>'[3]POM Portables Li-Rechargeable'!M12-'[3]cameras games_LiRechargable'!R12-[3]cellphones_LiRechargable!S12-'[3]Cordless Tools_LiRechargab'!S12-[3]PortablePCs_LiRechargab!S12-[3]Tablets_LiRechargable!S12</f>
        <v>218.99260274662271</v>
      </c>
      <c r="S12" s="5">
        <f>'[3]POM Portables Li-Rechargeable'!N12-'[3]cameras games_LiRechargable'!S12-[3]cellphones_LiRechargable!T12-'[3]Cordless Tools_LiRechargab'!T12-[3]PortablePCs_LiRechargab!T12-[3]Tablets_LiRechargable!T12</f>
        <v>146.66033448052198</v>
      </c>
      <c r="T12" s="5">
        <f>'[3]POM Portables Li-Rechargeable'!O12-'[3]cameras games_LiRechargable'!T12-[3]cellphones_LiRechargable!U12-'[3]Cordless Tools_LiRechargab'!U12-[3]PortablePCs_LiRechargab!U12-[3]Tablets_LiRechargable!U12</f>
        <v>98.715102148609716</v>
      </c>
      <c r="U12" s="5">
        <f>'[3]POM Portables Li-Rechargeable'!P12-'[3]cameras games_LiRechargable'!U12-[3]cellphones_LiRechargable!V12-'[3]Cordless Tools_LiRechargab'!V12-[3]PortablePCs_LiRechargab!V12-[3]Tablets_LiRechargable!V12</f>
        <v>157.39616663577868</v>
      </c>
      <c r="V12" s="5">
        <f>'[3]POM Portables Li-Rechargeable'!Q12-'[3]cameras games_LiRechargable'!V12-[3]cellphones_LiRechargable!W12-'[3]Cordless Tools_LiRechargab'!W12-[3]PortablePCs_LiRechargab!W12-[3]Tablets_LiRechargable!W12-'[3]others portables_Avicenne'!W12</f>
        <v>253.98820083696393</v>
      </c>
      <c r="W12" s="5">
        <f>'[3]POM Portables Li-Rechargeable'!R12-'[3]cameras games_LiRechargable'!W12-[3]cellphones_LiRechargable!X12-'[3]Cordless Tools_LiRechargab'!X12-[3]PortablePCs_LiRechargab!X12-[3]Tablets_LiRechargable!X12-'[3]others portables_Avicenne'!X12</f>
        <v>388.10197969298446</v>
      </c>
      <c r="X12" s="5">
        <f>'[3]POM Portables Li-Rechargeable'!S12-'[3]cameras games_LiRechargable'!X12-[3]cellphones_LiRechargable!Y12-'[3]Cordless Tools_LiRechargab'!Y12-[3]PortablePCs_LiRechargab!Y12-[3]Tablets_LiRechargable!Y12-'[3]others portables_Avicenne'!Y12</f>
        <v>485.11595254894564</v>
      </c>
      <c r="Y12" s="5">
        <f>'[3]POM Portables Li-Rechargeable'!T12-'[3]cameras games_LiRechargable'!Y12-[3]cellphones_LiRechargable!Z12-'[3]Cordless Tools_LiRechargab'!Z12-[3]PortablePCs_LiRechargab!Z12-[3]Tablets_LiRechargable!Z12-'[3]others portables_Avicenne'!Z12</f>
        <v>657.7005361981013</v>
      </c>
      <c r="Z12" s="5">
        <f>'[3]POM Portables Li-Rechargeable'!U12-'[3]cameras games_LiRechargable'!Z12-[3]cellphones_LiRechargable!AA12-'[3]Cordless Tools_LiRechargab'!AA12-[3]PortablePCs_LiRechargab!AA12-[3]Tablets_LiRechargable!AA12-'[3]others portables_Avicenne'!AA12</f>
        <v>830.26067963446394</v>
      </c>
      <c r="AA12" s="5">
        <f>'[3]POM Portables Li-Rechargeable'!V12-'[3]cameras games_LiRechargable'!AA12-[3]cellphones_LiRechargable!AB12-'[3]Cordless Tools_LiRechargab'!AB12-[3]PortablePCs_LiRechargab!AB12-[3]Tablets_LiRechargable!AB12-'[3]others portables_Avicenne'!AB12</f>
        <v>1011.1135182919581</v>
      </c>
      <c r="AB12" s="5">
        <f>'[3]POM Portables Li-Rechargeable'!W12-'[3]cameras games_LiRechargable'!AB12-[3]cellphones_LiRechargable!AC12-'[3]Cordless Tools_LiRechargab'!AC12-[3]PortablePCs_LiRechargab!AC12-[3]Tablets_LiRechargable!AC12-'[3]others portables_Avicenne'!AC12</f>
        <v>1034.531764980524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</row>
    <row r="13" spans="1:57" x14ac:dyDescent="0.35">
      <c r="A13" t="s">
        <v>14</v>
      </c>
      <c r="C13" s="44" t="s">
        <v>80</v>
      </c>
      <c r="D13" s="4" t="s">
        <v>15</v>
      </c>
      <c r="E13" s="4" t="s">
        <v>59</v>
      </c>
      <c r="F13" s="1" t="s">
        <v>18</v>
      </c>
      <c r="G13" s="5">
        <f>'[3]POM Portables Li-Rechargeable'!B13-'[3]cameras games_LiRechargable'!G13-[3]cellphones_LiRechargable!H13-'[3]Cordless Tools_LiRechargab'!H13-[3]PortablePCs_LiRechargab!H13-[3]Tablets_LiRechargable!H13</f>
        <v>-61.64142634733593</v>
      </c>
      <c r="H13" s="5">
        <f>'[3]POM Portables Li-Rechargeable'!C13-'[3]cameras games_LiRechargable'!H13-[3]cellphones_LiRechargable!I13-'[3]Cordless Tools_LiRechargab'!I13-[3]PortablePCs_LiRechargab!I13-[3]Tablets_LiRechargable!I13</f>
        <v>-67.266174103022422</v>
      </c>
      <c r="I13" s="5">
        <f>'[3]POM Portables Li-Rechargeable'!D13-'[3]cameras games_LiRechargable'!I13-[3]cellphones_LiRechargable!J13-'[3]Cordless Tools_LiRechargab'!J13-[3]PortablePCs_LiRechargab!J13-[3]Tablets_LiRechargable!J13</f>
        <v>-70.809748643186339</v>
      </c>
      <c r="J13" s="5">
        <f>'[3]POM Portables Li-Rechargeable'!E13-'[3]cameras games_LiRechargable'!J13-[3]cellphones_LiRechargable!K13-'[3]Cordless Tools_LiRechargab'!K13-[3]PortablePCs_LiRechargab!K13-[3]Tablets_LiRechargable!K13</f>
        <v>-59.501446331898407</v>
      </c>
      <c r="K13" s="5">
        <f>'[3]POM Portables Li-Rechargeable'!F13-'[3]cameras games_LiRechargable'!K13-[3]cellphones_LiRechargable!L13-'[3]Cordless Tools_LiRechargab'!L13-[3]PortablePCs_LiRechargab!L13-[3]Tablets_LiRechargable!L13</f>
        <v>7.4483093036865711</v>
      </c>
      <c r="L13" s="5">
        <f>'[3]POM Portables Li-Rechargeable'!G13-'[3]cameras games_LiRechargable'!L13-[3]cellphones_LiRechargable!M13-'[3]Cordless Tools_LiRechargab'!M13-[3]PortablePCs_LiRechargab!M13-[3]Tablets_LiRechargable!M13</f>
        <v>31.886201481631289</v>
      </c>
      <c r="M13" s="5">
        <f>'[3]POM Portables Li-Rechargeable'!H13-'[3]cameras games_LiRechargable'!M13-[3]cellphones_LiRechargable!N13-'[3]Cordless Tools_LiRechargab'!N13-[3]PortablePCs_LiRechargab!N13-[3]Tablets_LiRechargable!N13</f>
        <v>29.556221332294228</v>
      </c>
      <c r="N13" s="5">
        <f>'[3]POM Portables Li-Rechargeable'!I13-'[3]cameras games_LiRechargable'!N13-[3]cellphones_LiRechargable!O13-'[3]Cordless Tools_LiRechargab'!O13-[3]PortablePCs_LiRechargab!O13-[3]Tablets_LiRechargable!O13</f>
        <v>38.622872819031414</v>
      </c>
      <c r="O13" s="5">
        <f>'[3]POM Portables Li-Rechargeable'!J13-'[3]cameras games_LiRechargable'!O13-[3]cellphones_LiRechargable!P13-'[3]Cordless Tools_LiRechargab'!P13-[3]PortablePCs_LiRechargab!P13-[3]Tablets_LiRechargable!P13</f>
        <v>125.72364080777933</v>
      </c>
      <c r="P13" s="5">
        <f>'[3]POM Portables Li-Rechargeable'!K13-'[3]cameras games_LiRechargable'!P13-[3]cellphones_LiRechargable!Q13-'[3]Cordless Tools_LiRechargab'!Q13-[3]PortablePCs_LiRechargab!Q13-[3]Tablets_LiRechargable!Q13</f>
        <v>-20.858064958544091</v>
      </c>
      <c r="Q13" s="5">
        <f>'[3]POM Portables Li-Rechargeable'!L13-'[3]cameras games_LiRechargable'!Q13-[3]cellphones_LiRechargable!R13-'[3]Cordless Tools_LiRechargab'!R13-[3]PortablePCs_LiRechargab!R13-[3]Tablets_LiRechargable!R13</f>
        <v>195.39930136531098</v>
      </c>
      <c r="R13" s="5">
        <f>'[3]POM Portables Li-Rechargeable'!M13-'[3]cameras games_LiRechargable'!R13-[3]cellphones_LiRechargable!S13-'[3]Cordless Tools_LiRechargab'!S13-[3]PortablePCs_LiRechargab!S13-[3]Tablets_LiRechargable!S13</f>
        <v>290.05533155670042</v>
      </c>
      <c r="S13" s="5">
        <f>'[3]POM Portables Li-Rechargeable'!N13-'[3]cameras games_LiRechargable'!S13-[3]cellphones_LiRechargable!T13-'[3]Cordless Tools_LiRechargab'!T13-[3]PortablePCs_LiRechargab!T13-[3]Tablets_LiRechargable!T13</f>
        <v>140.8152458671621</v>
      </c>
      <c r="T13" s="5">
        <f>'[3]POM Portables Li-Rechargeable'!O13-'[3]cameras games_LiRechargable'!T13-[3]cellphones_LiRechargable!U13-'[3]Cordless Tools_LiRechargab'!U13-[3]PortablePCs_LiRechargab!U13-[3]Tablets_LiRechargable!U13</f>
        <v>66.996593589013074</v>
      </c>
      <c r="U13" s="5">
        <f>'[3]POM Portables Li-Rechargeable'!P13-'[3]cameras games_LiRechargable'!U13-[3]cellphones_LiRechargable!V13-'[3]Cordless Tools_LiRechargab'!V13-[3]PortablePCs_LiRechargab!V13-[3]Tablets_LiRechargable!V13</f>
        <v>66.835182161484823</v>
      </c>
      <c r="V13" s="5">
        <f>'[3]POM Portables Li-Rechargeable'!Q13-'[3]cameras games_LiRechargable'!V13-[3]cellphones_LiRechargable!W13-'[3]Cordless Tools_LiRechargab'!W13-[3]PortablePCs_LiRechargab!W13-[3]Tablets_LiRechargable!W13-'[3]others portables_Avicenne'!W13</f>
        <v>118.98913659650778</v>
      </c>
      <c r="W13" s="5">
        <f>'[3]POM Portables Li-Rechargeable'!R13-'[3]cameras games_LiRechargable'!W13-[3]cellphones_LiRechargable!X13-'[3]Cordless Tools_LiRechargab'!X13-[3]PortablePCs_LiRechargab!X13-[3]Tablets_LiRechargable!X13-'[3]others portables_Avicenne'!X13</f>
        <v>180.21005016163571</v>
      </c>
      <c r="X13" s="5">
        <f>'[3]POM Portables Li-Rechargeable'!S13-'[3]cameras games_LiRechargable'!X13-[3]cellphones_LiRechargable!Y13-'[3]Cordless Tools_LiRechargab'!Y13-[3]PortablePCs_LiRechargab!Y13-[3]Tablets_LiRechargable!Y13-'[3]others portables_Avicenne'!Y13</f>
        <v>277.50657193920449</v>
      </c>
      <c r="Y13" s="5">
        <f>'[3]POM Portables Li-Rechargeable'!T13-'[3]cameras games_LiRechargable'!Y13-[3]cellphones_LiRechargable!Z13-'[3]Cordless Tools_LiRechargab'!Z13-[3]PortablePCs_LiRechargab!Z13-[3]Tablets_LiRechargable!Z13-'[3]others portables_Avicenne'!Z13</f>
        <v>232.41454535575031</v>
      </c>
      <c r="Z13" s="5">
        <f>'[3]POM Portables Li-Rechargeable'!U13-'[3]cameras games_LiRechargable'!Z13-[3]cellphones_LiRechargable!AA13-'[3]Cordless Tools_LiRechargab'!AA13-[3]PortablePCs_LiRechargab!AA13-[3]Tablets_LiRechargable!AA13-'[3]others portables_Avicenne'!AA13</f>
        <v>352.48492063332878</v>
      </c>
      <c r="AA13" s="5">
        <f>'[3]POM Portables Li-Rechargeable'!V13-'[3]cameras games_LiRechargable'!AA13-[3]cellphones_LiRechargable!AB13-'[3]Cordless Tools_LiRechargab'!AB13-[3]PortablePCs_LiRechargab!AB13-[3]Tablets_LiRechargable!AB13-'[3]others portables_Avicenne'!AB13</f>
        <v>403.2718218905502</v>
      </c>
      <c r="AB13" s="5">
        <f>'[3]POM Portables Li-Rechargeable'!W13-'[3]cameras games_LiRechargable'!AB13-[3]cellphones_LiRechargable!AC13-'[3]Cordless Tools_LiRechargab'!AC13-[3]PortablePCs_LiRechargab!AC13-[3]Tablets_LiRechargable!AC13-'[3]others portables_Avicenne'!AC13</f>
        <v>505.29895307496133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 spans="1:57" x14ac:dyDescent="0.35">
      <c r="A14" t="s">
        <v>14</v>
      </c>
      <c r="C14" s="44" t="s">
        <v>80</v>
      </c>
      <c r="D14" s="4" t="s">
        <v>15</v>
      </c>
      <c r="E14" s="4" t="s">
        <v>59</v>
      </c>
      <c r="F14" s="1" t="s">
        <v>19</v>
      </c>
      <c r="G14" s="5">
        <f>'[3]POM Portables Li-Rechargeable'!B14-'[3]cameras games_LiRechargable'!G14-[3]cellphones_LiRechargable!H14-'[3]Cordless Tools_LiRechargab'!H14-[3]PortablePCs_LiRechargab!H14-[3]Tablets_LiRechargable!H14</f>
        <v>-2.5666586312552577</v>
      </c>
      <c r="H14" s="5">
        <f>'[3]POM Portables Li-Rechargeable'!C14-'[3]cameras games_LiRechargable'!H14-[3]cellphones_LiRechargable!I14-'[3]Cordless Tools_LiRechargab'!I14-[3]PortablePCs_LiRechargab!I14-[3]Tablets_LiRechargable!I14</f>
        <v>-2.7833253262523519</v>
      </c>
      <c r="I14" s="5">
        <f>'[3]POM Portables Li-Rechargeable'!D14-'[3]cameras games_LiRechargable'!I14-[3]cellphones_LiRechargable!J14-'[3]Cordless Tools_LiRechargab'!J14-[3]PortablePCs_LiRechargab!J14-[3]Tablets_LiRechargable!J14</f>
        <v>-0.88196795599555333</v>
      </c>
      <c r="J14" s="5">
        <f>'[3]POM Portables Li-Rechargeable'!E14-'[3]cameras games_LiRechargable'!J14-[3]cellphones_LiRechargable!K14-'[3]Cordless Tools_LiRechargab'!K14-[3]PortablePCs_LiRechargab!K14-[3]Tablets_LiRechargable!K14</f>
        <v>-1.4083258738179278</v>
      </c>
      <c r="K14" s="5">
        <f>'[3]POM Portables Li-Rechargeable'!F14-'[3]cameras games_LiRechargable'!K14-[3]cellphones_LiRechargable!L14-'[3]Cordless Tools_LiRechargab'!L14-[3]PortablePCs_LiRechargab!L14-[3]Tablets_LiRechargable!L14</f>
        <v>3.3223005240409904</v>
      </c>
      <c r="L14" s="5">
        <f>'[3]POM Portables Li-Rechargeable'!G14-'[3]cameras games_LiRechargable'!L14-[3]cellphones_LiRechargable!M14-'[3]Cordless Tools_LiRechargab'!M14-[3]PortablePCs_LiRechargab!M14-[3]Tablets_LiRechargable!M14</f>
        <v>-1.864443148424975</v>
      </c>
      <c r="M14" s="5">
        <f>'[3]POM Portables Li-Rechargeable'!H14-'[3]cameras games_LiRechargable'!M14-[3]cellphones_LiRechargable!N14-'[3]Cordless Tools_LiRechargab'!N14-[3]PortablePCs_LiRechargab!N14-[3]Tablets_LiRechargable!N14</f>
        <v>-9.1455307292775405</v>
      </c>
      <c r="N14" s="5">
        <f>'[3]POM Portables Li-Rechargeable'!I14-'[3]cameras games_LiRechargable'!N14-[3]cellphones_LiRechargable!O14-'[3]Cordless Tools_LiRechargab'!O14-[3]PortablePCs_LiRechargab!O14-[3]Tablets_LiRechargable!O14</f>
        <v>-16.819942996142558</v>
      </c>
      <c r="O14" s="5">
        <f>'[3]POM Portables Li-Rechargeable'!J14-'[3]cameras games_LiRechargable'!O14-[3]cellphones_LiRechargable!P14-'[3]Cordless Tools_LiRechargab'!P14-[3]PortablePCs_LiRechargab!P14-[3]Tablets_LiRechargable!P14</f>
        <v>-17.156631604406613</v>
      </c>
      <c r="P14" s="5">
        <f>'[3]POM Portables Li-Rechargeable'!K14-'[3]cameras games_LiRechargable'!P14-[3]cellphones_LiRechargable!Q14-'[3]Cordless Tools_LiRechargab'!Q14-[3]PortablePCs_LiRechargab!Q14-[3]Tablets_LiRechargable!Q14</f>
        <v>-52.807834065330404</v>
      </c>
      <c r="Q14" s="5">
        <f>'[3]POM Portables Li-Rechargeable'!L14-'[3]cameras games_LiRechargable'!Q14-[3]cellphones_LiRechargable!R14-'[3]Cordless Tools_LiRechargab'!R14-[3]PortablePCs_LiRechargab!R14-[3]Tablets_LiRechargable!R14</f>
        <v>-27.788014945568477</v>
      </c>
      <c r="R14" s="5">
        <f>'[3]POM Portables Li-Rechargeable'!M14-'[3]cameras games_LiRechargable'!R14-[3]cellphones_LiRechargable!S14-'[3]Cordless Tools_LiRechargab'!S14-[3]PortablePCs_LiRechargab!S14-[3]Tablets_LiRechargable!S14</f>
        <v>-35.082754677023956</v>
      </c>
      <c r="S14" s="5">
        <f>'[3]POM Portables Li-Rechargeable'!N14-'[3]cameras games_LiRechargable'!S14-[3]cellphones_LiRechargable!T14-'[3]Cordless Tools_LiRechargab'!T14-[3]PortablePCs_LiRechargab!T14-[3]Tablets_LiRechargable!T14</f>
        <v>-89.440812357472197</v>
      </c>
      <c r="T14" s="5">
        <f>'[3]POM Portables Li-Rechargeable'!O14-'[3]cameras games_LiRechargable'!T14-[3]cellphones_LiRechargable!U14-'[3]Cordless Tools_LiRechargab'!U14-[3]PortablePCs_LiRechargab!U14-[3]Tablets_LiRechargable!U14</f>
        <v>-103.94378369639799</v>
      </c>
      <c r="U14" s="5">
        <f>'[3]POM Portables Li-Rechargeable'!P14-'[3]cameras games_LiRechargable'!U14-[3]cellphones_LiRechargable!V14-'[3]Cordless Tools_LiRechargab'!V14-[3]PortablePCs_LiRechargab!V14-[3]Tablets_LiRechargable!V14</f>
        <v>-97.801044011214202</v>
      </c>
      <c r="V14" s="5">
        <f>'[3]POM Portables Li-Rechargeable'!Q14-'[3]cameras games_LiRechargable'!V14-[3]cellphones_LiRechargable!W14-'[3]Cordless Tools_LiRechargab'!W14-[3]PortablePCs_LiRechargab!W14-[3]Tablets_LiRechargable!W14-'[3]others portables_Avicenne'!W14</f>
        <v>-88.410139568580306</v>
      </c>
      <c r="W14" s="5">
        <f>'[3]POM Portables Li-Rechargeable'!R14-'[3]cameras games_LiRechargable'!W14-[3]cellphones_LiRechargable!X14-'[3]Cordless Tools_LiRechargab'!X14-[3]PortablePCs_LiRechargab!X14-[3]Tablets_LiRechargable!X14-'[3]others portables_Avicenne'!X14</f>
        <v>-77.250063128513091</v>
      </c>
      <c r="X14" s="5">
        <f>'[3]POM Portables Li-Rechargeable'!S14-'[3]cameras games_LiRechargable'!X14-[3]cellphones_LiRechargable!Y14-'[3]Cordless Tools_LiRechargab'!Y14-[3]PortablePCs_LiRechargab!Y14-[3]Tablets_LiRechargable!Y14-'[3]others portables_Avicenne'!Y14</f>
        <v>-50.313604357344104</v>
      </c>
      <c r="Y14" s="5">
        <f>'[3]POM Portables Li-Rechargeable'!T14-'[3]cameras games_LiRechargable'!Y14-[3]cellphones_LiRechargable!Z14-'[3]Cordless Tools_LiRechargab'!Z14-[3]PortablePCs_LiRechargab!Z14-[3]Tablets_LiRechargable!Z14-'[3]others portables_Avicenne'!Z14</f>
        <v>-83.717403183396257</v>
      </c>
      <c r="Z14" s="5">
        <f>'[3]POM Portables Li-Rechargeable'!U14-'[3]cameras games_LiRechargable'!Z14-[3]cellphones_LiRechargable!AA14-'[3]Cordless Tools_LiRechargab'!AA14-[3]PortablePCs_LiRechargab!AA14-[3]Tablets_LiRechargable!AA14-'[3]others portables_Avicenne'!AA14</f>
        <v>-44.213651755133313</v>
      </c>
      <c r="AA14" s="5">
        <f>'[3]POM Portables Li-Rechargeable'!V14-'[3]cameras games_LiRechargable'!AA14-[3]cellphones_LiRechargable!AB14-'[3]Cordless Tools_LiRechargab'!AB14-[3]PortablePCs_LiRechargab!AB14-[3]Tablets_LiRechargable!AB14-'[3]others portables_Avicenne'!AB14</f>
        <v>-32.087657145101588</v>
      </c>
      <c r="AB14" s="5">
        <f>'[3]POM Portables Li-Rechargeable'!W14-'[3]cameras games_LiRechargable'!AB14-[3]cellphones_LiRechargable!AC14-'[3]Cordless Tools_LiRechargab'!AC14-[3]PortablePCs_LiRechargab!AC14-[3]Tablets_LiRechargable!AC14-'[3]others portables_Avicenne'!AC14</f>
        <v>-28.0626109268722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</row>
    <row r="15" spans="1:57" x14ac:dyDescent="0.35">
      <c r="A15" t="s">
        <v>14</v>
      </c>
      <c r="C15" s="44" t="s">
        <v>80</v>
      </c>
      <c r="D15" s="4" t="s">
        <v>15</v>
      </c>
      <c r="E15" s="4" t="s">
        <v>59</v>
      </c>
      <c r="F15" s="1" t="s">
        <v>20</v>
      </c>
      <c r="G15" s="5">
        <f>'[3]POM Portables Li-Rechargeable'!B15-'[3]cameras games_LiRechargable'!G15-[3]cellphones_LiRechargable!H15-'[3]Cordless Tools_LiRechargab'!H15-[3]PortablePCs_LiRechargab!H15-[3]Tablets_LiRechargable!H15</f>
        <v>-6.9691551599663635</v>
      </c>
      <c r="H15" s="5">
        <f>'[3]POM Portables Li-Rechargeable'!C15-'[3]cameras games_LiRechargable'!H15-[3]cellphones_LiRechargable!I15-'[3]Cordless Tools_LiRechargab'!I15-[3]PortablePCs_LiRechargab!I15-[3]Tablets_LiRechargable!I15</f>
        <v>-10.405362463302733</v>
      </c>
      <c r="I15" s="5">
        <f>'[3]POM Portables Li-Rechargeable'!D15-'[3]cameras games_LiRechargable'!I15-[3]cellphones_LiRechargable!J15-'[3]Cordless Tools_LiRechargab'!J15-[3]PortablePCs_LiRechargab!J15-[3]Tablets_LiRechargable!J15</f>
        <v>-15.006586355505853</v>
      </c>
      <c r="J15" s="5">
        <f>'[3]POM Portables Li-Rechargeable'!E15-'[3]cameras games_LiRechargable'!J15-[3]cellphones_LiRechargable!K15-'[3]Cordless Tools_LiRechargab'!K15-[3]PortablePCs_LiRechargab!K15-[3]Tablets_LiRechargable!K15</f>
        <v>-19.186966236040544</v>
      </c>
      <c r="K15" s="5">
        <f>'[3]POM Portables Li-Rechargeable'!F15-'[3]cameras games_LiRechargable'!K15-[3]cellphones_LiRechargable!L15-'[3]Cordless Tools_LiRechargab'!L15-[3]PortablePCs_LiRechargab!L15-[3]Tablets_LiRechargable!L15</f>
        <v>-20.755268583072727</v>
      </c>
      <c r="L15" s="5">
        <f>'[3]POM Portables Li-Rechargeable'!G15-'[3]cameras games_LiRechargable'!L15-[3]cellphones_LiRechargable!M15-'[3]Cordless Tools_LiRechargab'!M15-[3]PortablePCs_LiRechargab!M15-[3]Tablets_LiRechargable!M15</f>
        <v>-22.652030258626731</v>
      </c>
      <c r="M15" s="5">
        <f>'[3]POM Portables Li-Rechargeable'!H15-'[3]cameras games_LiRechargable'!M15-[3]cellphones_LiRechargable!N15-'[3]Cordless Tools_LiRechargab'!N15-[3]PortablePCs_LiRechargab!N15-[3]Tablets_LiRechargable!N15</f>
        <v>-31.835192919826795</v>
      </c>
      <c r="N15" s="5">
        <f>'[3]POM Portables Li-Rechargeable'!I15-'[3]cameras games_LiRechargable'!N15-[3]cellphones_LiRechargable!O15-'[3]Cordless Tools_LiRechargab'!O15-[3]PortablePCs_LiRechargab!O15-[3]Tablets_LiRechargable!O15</f>
        <v>-37.22240488023369</v>
      </c>
      <c r="O15" s="5">
        <f>'[3]POM Portables Li-Rechargeable'!J15-'[3]cameras games_LiRechargable'!O15-[3]cellphones_LiRechargable!P15-'[3]Cordless Tools_LiRechargab'!P15-[3]PortablePCs_LiRechargab!P15-[3]Tablets_LiRechargable!P15</f>
        <v>-35.108748391770781</v>
      </c>
      <c r="P15" s="5">
        <f>'[3]POM Portables Li-Rechargeable'!K15-'[3]cameras games_LiRechargable'!P15-[3]cellphones_LiRechargable!Q15-'[3]Cordless Tools_LiRechargab'!Q15-[3]PortablePCs_LiRechargab!Q15-[3]Tablets_LiRechargable!Q15</f>
        <v>-49.205330044929326</v>
      </c>
      <c r="Q15" s="5">
        <f>'[3]POM Portables Li-Rechargeable'!L15-'[3]cameras games_LiRechargable'!Q15-[3]cellphones_LiRechargable!R15-'[3]Cordless Tools_LiRechargab'!R15-[3]PortablePCs_LiRechargab!R15-[3]Tablets_LiRechargable!R15</f>
        <v>-35.625795567579161</v>
      </c>
      <c r="R15" s="5">
        <f>'[3]POM Portables Li-Rechargeable'!M15-'[3]cameras games_LiRechargable'!R15-[3]cellphones_LiRechargable!S15-'[3]Cordless Tools_LiRechargab'!S15-[3]PortablePCs_LiRechargab!S15-[3]Tablets_LiRechargable!S15</f>
        <v>-38.870201342389841</v>
      </c>
      <c r="S15" s="5">
        <f>'[3]POM Portables Li-Rechargeable'!N15-'[3]cameras games_LiRechargable'!S15-[3]cellphones_LiRechargable!T15-'[3]Cordless Tools_LiRechargab'!T15-[3]PortablePCs_LiRechargab!T15-[3]Tablets_LiRechargable!T15</f>
        <v>-51.003968131716022</v>
      </c>
      <c r="T15" s="5">
        <f>'[3]POM Portables Li-Rechargeable'!O15-'[3]cameras games_LiRechargable'!T15-[3]cellphones_LiRechargable!U15-'[3]Cordless Tools_LiRechargab'!U15-[3]PortablePCs_LiRechargab!U15-[3]Tablets_LiRechargable!U15</f>
        <v>-59.9641725226018</v>
      </c>
      <c r="U15" s="5">
        <f>'[3]POM Portables Li-Rechargeable'!P15-'[3]cameras games_LiRechargable'!U15-[3]cellphones_LiRechargable!V15-'[3]Cordless Tools_LiRechargab'!V15-[3]PortablePCs_LiRechargab!V15-[3]Tablets_LiRechargable!V15</f>
        <v>-64.936376204245278</v>
      </c>
      <c r="V15" s="5">
        <f>'[3]POM Portables Li-Rechargeable'!Q15-'[3]cameras games_LiRechargable'!V15-[3]cellphones_LiRechargable!W15-'[3]Cordless Tools_LiRechargab'!W15-[3]PortablePCs_LiRechargab!W15-[3]Tablets_LiRechargable!W15-'[3]others portables_Avicenne'!W15</f>
        <v>-89.633229271121806</v>
      </c>
      <c r="W15" s="5">
        <f>'[3]POM Portables Li-Rechargeable'!R15-'[3]cameras games_LiRechargable'!W15-[3]cellphones_LiRechargable!X15-'[3]Cordless Tools_LiRechargab'!X15-[3]PortablePCs_LiRechargab!X15-[3]Tablets_LiRechargable!X15-'[3]others portables_Avicenne'!X15</f>
        <v>-67.54411594885552</v>
      </c>
      <c r="X15" s="5">
        <f>'[3]POM Portables Li-Rechargeable'!S15-'[3]cameras games_LiRechargable'!X15-[3]cellphones_LiRechargable!Y15-'[3]Cordless Tools_LiRechargab'!Y15-[3]PortablePCs_LiRechargab!Y15-[3]Tablets_LiRechargable!Y15-'[3]others portables_Avicenne'!Y15</f>
        <v>-41.847452952875813</v>
      </c>
      <c r="Y15" s="5">
        <f>'[3]POM Portables Li-Rechargeable'!T15-'[3]cameras games_LiRechargable'!Y15-[3]cellphones_LiRechargable!Z15-'[3]Cordless Tools_LiRechargab'!Z15-[3]PortablePCs_LiRechargab!Z15-[3]Tablets_LiRechargable!Z15-'[3]others portables_Avicenne'!Z15</f>
        <v>-29.999679657504959</v>
      </c>
      <c r="Z15" s="5">
        <f>'[3]POM Portables Li-Rechargeable'!U15-'[3]cameras games_LiRechargable'!Z15-[3]cellphones_LiRechargable!AA15-'[3]Cordless Tools_LiRechargab'!AA15-[3]PortablePCs_LiRechargab!AA15-[3]Tablets_LiRechargable!AA15-'[3]others portables_Avicenne'!AA15</f>
        <v>18.35310667241594</v>
      </c>
      <c r="AA15" s="5">
        <f>'[3]POM Portables Li-Rechargeable'!V15-'[3]cameras games_LiRechargable'!AA15-[3]cellphones_LiRechargable!AB15-'[3]Cordless Tools_LiRechargab'!AB15-[3]PortablePCs_LiRechargab!AB15-[3]Tablets_LiRechargable!AB15-'[3]others portables_Avicenne'!AB15</f>
        <v>55.508852903021747</v>
      </c>
      <c r="AB15" s="5">
        <f>'[3]POM Portables Li-Rechargeable'!W15-'[3]cameras games_LiRechargable'!AB15-[3]cellphones_LiRechargable!AC15-'[3]Cordless Tools_LiRechargab'!AC15-[3]PortablePCs_LiRechargab!AC15-[3]Tablets_LiRechargable!AC15-'[3]others portables_Avicenne'!AC15</f>
        <v>37.982622062821989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</row>
    <row r="16" spans="1:57" x14ac:dyDescent="0.35">
      <c r="A16" t="s">
        <v>14</v>
      </c>
      <c r="C16" s="44" t="s">
        <v>80</v>
      </c>
      <c r="D16" s="4" t="s">
        <v>15</v>
      </c>
      <c r="E16" s="4" t="s">
        <v>59</v>
      </c>
      <c r="F16" s="1" t="s">
        <v>21</v>
      </c>
      <c r="G16" s="5">
        <f>'[3]POM Portables Li-Rechargeable'!B16-'[3]cameras games_LiRechargable'!G16-[3]cellphones_LiRechargable!H16-'[3]Cordless Tools_LiRechargab'!H16-[3]PortablePCs_LiRechargab!H16-[3]Tablets_LiRechargable!H16</f>
        <v>0.11340942709713436</v>
      </c>
      <c r="H16" s="5">
        <f>'[3]POM Portables Li-Rechargeable'!C16-'[3]cameras games_LiRechargable'!H16-[3]cellphones_LiRechargable!I16-'[3]Cordless Tools_LiRechargab'!I16-[3]PortablePCs_LiRechargab!I16-[3]Tablets_LiRechargable!I16</f>
        <v>7.9239142893604009E-2</v>
      </c>
      <c r="I16" s="5">
        <f>'[3]POM Portables Li-Rechargeable'!D16-'[3]cameras games_LiRechargable'!I16-[3]cellphones_LiRechargable!J16-'[3]Cordless Tools_LiRechargab'!J16-[3]PortablePCs_LiRechargab!J16-[3]Tablets_LiRechargable!J16</f>
        <v>0.98098530765948022</v>
      </c>
      <c r="J16" s="5">
        <f>'[3]POM Portables Li-Rechargeable'!E16-'[3]cameras games_LiRechargable'!J16-[3]cellphones_LiRechargable!K16-'[3]Cordless Tools_LiRechargab'!K16-[3]PortablePCs_LiRechargab!K16-[3]Tablets_LiRechargable!K16</f>
        <v>2.2953770743785498</v>
      </c>
      <c r="K16" s="5">
        <f>'[3]POM Portables Li-Rechargeable'!F16-'[3]cameras games_LiRechargable'!K16-[3]cellphones_LiRechargable!L16-'[3]Cordless Tools_LiRechargab'!L16-[3]PortablePCs_LiRechargab!L16-[3]Tablets_LiRechargable!L16</f>
        <v>4.9930198103462455</v>
      </c>
      <c r="L16" s="5">
        <f>'[3]POM Portables Li-Rechargeable'!G16-'[3]cameras games_LiRechargable'!L16-[3]cellphones_LiRechargable!M16-'[3]Cordless Tools_LiRechargab'!M16-[3]PortablePCs_LiRechargab!M16-[3]Tablets_LiRechargable!M16</f>
        <v>5.2084737549783542</v>
      </c>
      <c r="M16" s="5">
        <f>'[3]POM Portables Li-Rechargeable'!H16-'[3]cameras games_LiRechargable'!M16-[3]cellphones_LiRechargable!N16-'[3]Cordless Tools_LiRechargab'!N16-[3]PortablePCs_LiRechargab!N16-[3]Tablets_LiRechargable!N16</f>
        <v>4.2734093086154505</v>
      </c>
      <c r="N16" s="5">
        <f>'[3]POM Portables Li-Rechargeable'!I16-'[3]cameras games_LiRechargable'!N16-[3]cellphones_LiRechargable!O16-'[3]Cordless Tools_LiRechargab'!O16-[3]PortablePCs_LiRechargab!O16-[3]Tablets_LiRechargable!O16</f>
        <v>2.1209229372643641</v>
      </c>
      <c r="O16" s="5">
        <f>'[3]POM Portables Li-Rechargeable'!J16-'[3]cameras games_LiRechargable'!O16-[3]cellphones_LiRechargable!P16-'[3]Cordless Tools_LiRechargab'!P16-[3]PortablePCs_LiRechargab!P16-[3]Tablets_LiRechargable!P16</f>
        <v>7.5021686388785849</v>
      </c>
      <c r="P16" s="5">
        <f>'[3]POM Portables Li-Rechargeable'!K16-'[3]cameras games_LiRechargable'!P16-[3]cellphones_LiRechargable!Q16-'[3]Cordless Tools_LiRechargab'!Q16-[3]PortablePCs_LiRechargab!Q16-[3]Tablets_LiRechargable!Q16</f>
        <v>-1.5677942875319357</v>
      </c>
      <c r="Q16" s="5">
        <f>'[3]POM Portables Li-Rechargeable'!L16-'[3]cameras games_LiRechargable'!Q16-[3]cellphones_LiRechargable!R16-'[3]Cordless Tools_LiRechargab'!R16-[3]PortablePCs_LiRechargab!R16-[3]Tablets_LiRechargable!R16</f>
        <v>10.424167232802988</v>
      </c>
      <c r="R16" s="5">
        <f>'[3]POM Portables Li-Rechargeable'!M16-'[3]cameras games_LiRechargable'!R16-[3]cellphones_LiRechargable!S16-'[3]Cordless Tools_LiRechargab'!S16-[3]PortablePCs_LiRechargab!S16-[3]Tablets_LiRechargable!S16</f>
        <v>14.403250559823988</v>
      </c>
      <c r="S16" s="5">
        <f>'[3]POM Portables Li-Rechargeable'!N16-'[3]cameras games_LiRechargable'!S16-[3]cellphones_LiRechargable!T16-'[3]Cordless Tools_LiRechargab'!T16-[3]PortablePCs_LiRechargab!T16-[3]Tablets_LiRechargable!T16</f>
        <v>6.3734579664075213</v>
      </c>
      <c r="T16" s="5">
        <f>'[3]POM Portables Li-Rechargeable'!O16-'[3]cameras games_LiRechargable'!T16-[3]cellphones_LiRechargable!U16-'[3]Cordless Tools_LiRechargab'!U16-[3]PortablePCs_LiRechargab!U16-[3]Tablets_LiRechargable!U16</f>
        <v>-6.6225846894165112</v>
      </c>
      <c r="U16" s="5">
        <f>'[3]POM Portables Li-Rechargeable'!P16-'[3]cameras games_LiRechargable'!U16-[3]cellphones_LiRechargable!V16-'[3]Cordless Tools_LiRechargab'!V16-[3]PortablePCs_LiRechargab!V16-[3]Tablets_LiRechargable!V16</f>
        <v>-4.9579558908435466</v>
      </c>
      <c r="V16" s="5">
        <f>'[3]POM Portables Li-Rechargeable'!Q16-'[3]cameras games_LiRechargable'!V16-[3]cellphones_LiRechargable!W16-'[3]Cordless Tools_LiRechargab'!W16-[3]PortablePCs_LiRechargab!W16-[3]Tablets_LiRechargable!W16-'[3]others portables_Avicenne'!W16</f>
        <v>-1.3069133393940817</v>
      </c>
      <c r="W16" s="5">
        <f>'[3]POM Portables Li-Rechargeable'!R16-'[3]cameras games_LiRechargable'!W16-[3]cellphones_LiRechargable!X16-'[3]Cordless Tools_LiRechargab'!X16-[3]PortablePCs_LiRechargab!X16-[3]Tablets_LiRechargable!X16-'[3]others portables_Avicenne'!X16</f>
        <v>-0.4020559740068288</v>
      </c>
      <c r="X16" s="5">
        <f>'[3]POM Portables Li-Rechargeable'!S16-'[3]cameras games_LiRechargable'!X16-[3]cellphones_LiRechargable!Y16-'[3]Cordless Tools_LiRechargab'!Y16-[3]PortablePCs_LiRechargab!Y16-[3]Tablets_LiRechargable!Y16-'[3]others portables_Avicenne'!Y16</f>
        <v>6.1448896245719578</v>
      </c>
      <c r="Y16" s="5">
        <f>'[3]POM Portables Li-Rechargeable'!T16-'[3]cameras games_LiRechargable'!Y16-[3]cellphones_LiRechargable!Z16-'[3]Cordless Tools_LiRechargab'!Z16-[3]PortablePCs_LiRechargab!Z16-[3]Tablets_LiRechargable!Z16-'[3]others portables_Avicenne'!Z16</f>
        <v>-1.3077252850052616</v>
      </c>
      <c r="Z16" s="5">
        <f>'[3]POM Portables Li-Rechargeable'!U16-'[3]cameras games_LiRechargable'!Z16-[3]cellphones_LiRechargable!AA16-'[3]Cordless Tools_LiRechargab'!AA16-[3]PortablePCs_LiRechargab!AA16-[3]Tablets_LiRechargable!AA16-'[3]others portables_Avicenne'!AA16</f>
        <v>-8.9989382033120293</v>
      </c>
      <c r="AA16" s="5">
        <f>'[3]POM Portables Li-Rechargeable'!V16-'[3]cameras games_LiRechargable'!AA16-[3]cellphones_LiRechargable!AB16-'[3]Cordless Tools_LiRechargab'!AB16-[3]PortablePCs_LiRechargab!AB16-[3]Tablets_LiRechargable!AB16-'[3]others portables_Avicenne'!AB16</f>
        <v>-2.0004095113095444</v>
      </c>
      <c r="AB16" s="5">
        <f>'[3]POM Portables Li-Rechargeable'!W16-'[3]cameras games_LiRechargable'!AB16-[3]cellphones_LiRechargable!AC16-'[3]Cordless Tools_LiRechargab'!AC16-[3]PortablePCs_LiRechargab!AC16-[3]Tablets_LiRechargable!AC16-'[3]others portables_Avicenne'!AC16</f>
        <v>-11.155350023271531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</row>
    <row r="17" spans="1:57" x14ac:dyDescent="0.35">
      <c r="A17" t="s">
        <v>14</v>
      </c>
      <c r="C17" s="44" t="s">
        <v>80</v>
      </c>
      <c r="D17" s="4" t="s">
        <v>15</v>
      </c>
      <c r="E17" s="4" t="s">
        <v>59</v>
      </c>
      <c r="F17" s="1" t="s">
        <v>22</v>
      </c>
      <c r="G17" s="5">
        <f>'[3]POM Portables Li-Rechargeable'!B17-'[3]cameras games_LiRechargable'!G17-[3]cellphones_LiRechargable!H17-'[3]Cordless Tools_LiRechargab'!H17-[3]PortablePCs_LiRechargab!H17-[3]Tablets_LiRechargable!H17</f>
        <v>-8.2522227982255885</v>
      </c>
      <c r="H17" s="5">
        <f>'[3]POM Portables Li-Rechargeable'!C17-'[3]cameras games_LiRechargable'!H17-[3]cellphones_LiRechargable!I17-'[3]Cordless Tools_LiRechargab'!I17-[3]PortablePCs_LiRechargab!I17-[3]Tablets_LiRechargable!I17</f>
        <v>-12.689288305378813</v>
      </c>
      <c r="I17" s="5">
        <f>'[3]POM Portables Li-Rechargeable'!D17-'[3]cameras games_LiRechargable'!I17-[3]cellphones_LiRechargable!J17-'[3]Cordless Tools_LiRechargab'!J17-[3]PortablePCs_LiRechargab!J17-[3]Tablets_LiRechargable!J17</f>
        <v>-1.0669763636726941</v>
      </c>
      <c r="J17" s="5">
        <f>'[3]POM Portables Li-Rechargeable'!E17-'[3]cameras games_LiRechargable'!J17-[3]cellphones_LiRechargable!K17-'[3]Cordless Tools_LiRechargab'!K17-[3]PortablePCs_LiRechargab!K17-[3]Tablets_LiRechargable!K17</f>
        <v>17.916501292135166</v>
      </c>
      <c r="K17" s="5">
        <f>'[3]POM Portables Li-Rechargeable'!F17-'[3]cameras games_LiRechargable'!K17-[3]cellphones_LiRechargable!L17-'[3]Cordless Tools_LiRechargab'!L17-[3]PortablePCs_LiRechargab!L17-[3]Tablets_LiRechargable!L17</f>
        <v>46.897453375686673</v>
      </c>
      <c r="L17" s="5">
        <f>'[3]POM Portables Li-Rechargeable'!G17-'[3]cameras games_LiRechargable'!L17-[3]cellphones_LiRechargable!M17-'[3]Cordless Tools_LiRechargab'!M17-[3]PortablePCs_LiRechargab!M17-[3]Tablets_LiRechargable!M17</f>
        <v>49.93087972452782</v>
      </c>
      <c r="M17" s="5">
        <f>'[3]POM Portables Li-Rechargeable'!H17-'[3]cameras games_LiRechargable'!M17-[3]cellphones_LiRechargable!N17-'[3]Cordless Tools_LiRechargab'!N17-[3]PortablePCs_LiRechargab!N17-[3]Tablets_LiRechargable!N17</f>
        <v>29.346735307882668</v>
      </c>
      <c r="N17" s="5">
        <f>'[3]POM Portables Li-Rechargeable'!I17-'[3]cameras games_LiRechargable'!N17-[3]cellphones_LiRechargable!O17-'[3]Cordless Tools_LiRechargab'!O17-[3]PortablePCs_LiRechargab!O17-[3]Tablets_LiRechargable!O17</f>
        <v>29.984624758135027</v>
      </c>
      <c r="O17" s="5">
        <f>'[3]POM Portables Li-Rechargeable'!J17-'[3]cameras games_LiRechargable'!O17-[3]cellphones_LiRechargable!P17-'[3]Cordless Tools_LiRechargab'!P17-[3]PortablePCs_LiRechargab!P17-[3]Tablets_LiRechargable!P17</f>
        <v>78.99172356953332</v>
      </c>
      <c r="P17" s="5">
        <f>'[3]POM Portables Li-Rechargeable'!K17-'[3]cameras games_LiRechargable'!P17-[3]cellphones_LiRechargable!Q17-'[3]Cordless Tools_LiRechargab'!Q17-[3]PortablePCs_LiRechargab!Q17-[3]Tablets_LiRechargable!Q17</f>
        <v>-42.049370052126086</v>
      </c>
      <c r="Q17" s="5">
        <f>'[3]POM Portables Li-Rechargeable'!L17-'[3]cameras games_LiRechargable'!Q17-[3]cellphones_LiRechargable!R17-'[3]Cordless Tools_LiRechargab'!R17-[3]PortablePCs_LiRechargab!R17-[3]Tablets_LiRechargable!R17</f>
        <v>91.029263196472584</v>
      </c>
      <c r="R17" s="5">
        <f>'[3]POM Portables Li-Rechargeable'!M17-'[3]cameras games_LiRechargable'!R17-[3]cellphones_LiRechargable!S17-'[3]Cordless Tools_LiRechargab'!S17-[3]PortablePCs_LiRechargab!S17-[3]Tablets_LiRechargable!S17</f>
        <v>189.78256692818573</v>
      </c>
      <c r="S17" s="5">
        <f>'[3]POM Portables Li-Rechargeable'!N17-'[3]cameras games_LiRechargable'!S17-[3]cellphones_LiRechargable!T17-'[3]Cordless Tools_LiRechargab'!T17-[3]PortablePCs_LiRechargab!T17-[3]Tablets_LiRechargable!T17</f>
        <v>190.59959247188883</v>
      </c>
      <c r="T17" s="5">
        <f>'[3]POM Portables Li-Rechargeable'!O17-'[3]cameras games_LiRechargable'!T17-[3]cellphones_LiRechargable!U17-'[3]Cordless Tools_LiRechargab'!U17-[3]PortablePCs_LiRechargab!U17-[3]Tablets_LiRechargable!U17</f>
        <v>88.103921281958606</v>
      </c>
      <c r="U17" s="5">
        <f>'[3]POM Portables Li-Rechargeable'!P17-'[3]cameras games_LiRechargable'!U17-[3]cellphones_LiRechargable!V17-'[3]Cordless Tools_LiRechargab'!V17-[3]PortablePCs_LiRechargab!V17-[3]Tablets_LiRechargable!V17</f>
        <v>84.998547329079145</v>
      </c>
      <c r="V17" s="5">
        <f>'[3]POM Portables Li-Rechargeable'!Q17-'[3]cameras games_LiRechargable'!V17-[3]cellphones_LiRechargable!W17-'[3]Cordless Tools_LiRechargab'!W17-[3]PortablePCs_LiRechargab!W17-[3]Tablets_LiRechargable!W17-'[3]others portables_Avicenne'!W17</f>
        <v>191.08161732890318</v>
      </c>
      <c r="W17" s="5">
        <f>'[3]POM Portables Li-Rechargeable'!R17-'[3]cameras games_LiRechargable'!W17-[3]cellphones_LiRechargable!X17-'[3]Cordless Tools_LiRechargab'!X17-[3]PortablePCs_LiRechargab!X17-[3]Tablets_LiRechargable!X17-'[3]others portables_Avicenne'!X17</f>
        <v>271.68351798125707</v>
      </c>
      <c r="X17" s="5">
        <f>'[3]POM Portables Li-Rechargeable'!S17-'[3]cameras games_LiRechargable'!X17-[3]cellphones_LiRechargable!Y17-'[3]Cordless Tools_LiRechargab'!Y17-[3]PortablePCs_LiRechargab!Y17-[3]Tablets_LiRechargable!Y17-'[3]others portables_Avicenne'!Y17</f>
        <v>344.00893001828956</v>
      </c>
      <c r="Y17" s="5">
        <f>'[3]POM Portables Li-Rechargeable'!T17-'[3]cameras games_LiRechargable'!Y17-[3]cellphones_LiRechargable!Z17-'[3]Cordless Tools_LiRechargab'!Z17-[3]PortablePCs_LiRechargab!Z17-[3]Tablets_LiRechargable!Z17-'[3]others portables_Avicenne'!Z17</f>
        <v>381.79758071369088</v>
      </c>
      <c r="Z17" s="5">
        <f>'[3]POM Portables Li-Rechargeable'!U17-'[3]cameras games_LiRechargable'!Z17-[3]cellphones_LiRechargable!AA17-'[3]Cordless Tools_LiRechargab'!AA17-[3]PortablePCs_LiRechargab!AA17-[3]Tablets_LiRechargable!AA17-'[3]others portables_Avicenne'!AA17</f>
        <v>451.22868734041282</v>
      </c>
      <c r="AA17" s="5">
        <f>'[3]POM Portables Li-Rechargeable'!V17-'[3]cameras games_LiRechargable'!AA17-[3]cellphones_LiRechargable!AB17-'[3]Cordless Tools_LiRechargab'!AB17-[3]PortablePCs_LiRechargab!AB17-[3]Tablets_LiRechargable!AB17-'[3]others portables_Avicenne'!AB17</f>
        <v>687.33118962286608</v>
      </c>
      <c r="AB17" s="5">
        <f>'[3]POM Portables Li-Rechargeable'!W17-'[3]cameras games_LiRechargable'!AB17-[3]cellphones_LiRechargable!AC17-'[3]Cordless Tools_LiRechargab'!AC17-[3]PortablePCs_LiRechargab!AC17-[3]Tablets_LiRechargable!AC17-'[3]others portables_Avicenne'!AC17</f>
        <v>778.71506840094332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</row>
    <row r="18" spans="1:57" x14ac:dyDescent="0.35">
      <c r="A18" t="s">
        <v>14</v>
      </c>
      <c r="C18" s="44" t="s">
        <v>80</v>
      </c>
      <c r="D18" s="4" t="s">
        <v>15</v>
      </c>
      <c r="E18" s="4" t="s">
        <v>59</v>
      </c>
      <c r="F18" s="1" t="s">
        <v>23</v>
      </c>
      <c r="G18" s="5">
        <f>'[3]POM Portables Li-Rechargeable'!B18-'[3]cameras games_LiRechargable'!G18-[3]cellphones_LiRechargable!H18-'[3]Cordless Tools_LiRechargab'!H18-[3]PortablePCs_LiRechargab!H18-[3]Tablets_LiRechargable!H18</f>
        <v>1.4702369118373628</v>
      </c>
      <c r="H18" s="5">
        <f>'[3]POM Portables Li-Rechargeable'!C18-'[3]cameras games_LiRechargable'!H18-[3]cellphones_LiRechargable!I18-'[3]Cordless Tools_LiRechargab'!I18-[3]PortablePCs_LiRechargab!I18-[3]Tablets_LiRechargable!I18</f>
        <v>-5.8346568185422356</v>
      </c>
      <c r="I18" s="5">
        <f>'[3]POM Portables Li-Rechargeable'!D18-'[3]cameras games_LiRechargable'!I18-[3]cellphones_LiRechargable!J18-'[3]Cordless Tools_LiRechargab'!J18-[3]PortablePCs_LiRechargab!J18-[3]Tablets_LiRechargable!J18</f>
        <v>3.0348204420170184</v>
      </c>
      <c r="J18" s="5">
        <f>'[3]POM Portables Li-Rechargeable'!E18-'[3]cameras games_LiRechargable'!J18-[3]cellphones_LiRechargable!K18-'[3]Cordless Tools_LiRechargab'!K18-[3]PortablePCs_LiRechargab!K18-[3]Tablets_LiRechargable!K18</f>
        <v>-14.130200392428407</v>
      </c>
      <c r="K18" s="5">
        <f>'[3]POM Portables Li-Rechargeable'!F18-'[3]cameras games_LiRechargable'!K18-[3]cellphones_LiRechargable!L18-'[3]Cordless Tools_LiRechargab'!L18-[3]PortablePCs_LiRechargab!L18-[3]Tablets_LiRechargable!L18</f>
        <v>24.800243113084434</v>
      </c>
      <c r="L18" s="5">
        <f>'[3]POM Portables Li-Rechargeable'!G18-'[3]cameras games_LiRechargable'!L18-[3]cellphones_LiRechargable!M18-'[3]Cordless Tools_LiRechargab'!M18-[3]PortablePCs_LiRechargab!M18-[3]Tablets_LiRechargable!M18</f>
        <v>43.426195595453962</v>
      </c>
      <c r="M18" s="5">
        <f>'[3]POM Portables Li-Rechargeable'!H18-'[3]cameras games_LiRechargable'!M18-[3]cellphones_LiRechargable!N18-'[3]Cordless Tools_LiRechargab'!N18-[3]PortablePCs_LiRechargab!N18-[3]Tablets_LiRechargable!N18</f>
        <v>54.91119075406715</v>
      </c>
      <c r="N18" s="5">
        <f>'[3]POM Portables Li-Rechargeable'!I18-'[3]cameras games_LiRechargable'!N18-[3]cellphones_LiRechargable!O18-'[3]Cordless Tools_LiRechargab'!O18-[3]PortablePCs_LiRechargab!O18-[3]Tablets_LiRechargable!O18</f>
        <v>31.822653898409868</v>
      </c>
      <c r="O18" s="5">
        <f>'[3]POM Portables Li-Rechargeable'!J18-'[3]cameras games_LiRechargable'!O18-[3]cellphones_LiRechargable!P18-'[3]Cordless Tools_LiRechargab'!P18-[3]PortablePCs_LiRechargab!P18-[3]Tablets_LiRechargable!P18</f>
        <v>32.948372099159648</v>
      </c>
      <c r="P18" s="5">
        <f>'[3]POM Portables Li-Rechargeable'!K18-'[3]cameras games_LiRechargable'!P18-[3]cellphones_LiRechargable!Q18-'[3]Cordless Tools_LiRechargab'!Q18-[3]PortablePCs_LiRechargab!Q18-[3]Tablets_LiRechargable!Q18</f>
        <v>-11.089419625695356</v>
      </c>
      <c r="Q18" s="5">
        <f>'[3]POM Portables Li-Rechargeable'!L18-'[3]cameras games_LiRechargable'!Q18-[3]cellphones_LiRechargable!R18-'[3]Cordless Tools_LiRechargab'!R18-[3]PortablePCs_LiRechargab!R18-[3]Tablets_LiRechargable!R18</f>
        <v>146.37236940674811</v>
      </c>
      <c r="R18" s="5">
        <f>'[3]POM Portables Li-Rechargeable'!M18-'[3]cameras games_LiRechargable'!R18-[3]cellphones_LiRechargable!S18-'[3]Cordless Tools_LiRechargab'!S18-[3]PortablePCs_LiRechargab!S18-[3]Tablets_LiRechargable!S18</f>
        <v>219.03602953366064</v>
      </c>
      <c r="S18" s="5">
        <f>'[3]POM Portables Li-Rechargeable'!N18-'[3]cameras games_LiRechargable'!S18-[3]cellphones_LiRechargable!T18-'[3]Cordless Tools_LiRechargab'!T18-[3]PortablePCs_LiRechargab!T18-[3]Tablets_LiRechargable!T18</f>
        <v>187.1833074621652</v>
      </c>
      <c r="T18" s="5">
        <f>'[3]POM Portables Li-Rechargeable'!O18-'[3]cameras games_LiRechargable'!T18-[3]cellphones_LiRechargable!U18-'[3]Cordless Tools_LiRechargab'!U18-[3]PortablePCs_LiRechargab!U18-[3]Tablets_LiRechargable!U18</f>
        <v>58.966204882927912</v>
      </c>
      <c r="U18" s="5">
        <f>'[3]POM Portables Li-Rechargeable'!P18-'[3]cameras games_LiRechargable'!U18-[3]cellphones_LiRechargable!V18-'[3]Cordless Tools_LiRechargab'!V18-[3]PortablePCs_LiRechargab!V18-[3]Tablets_LiRechargable!V18</f>
        <v>158.86350008903065</v>
      </c>
      <c r="V18" s="5">
        <f>'[3]POM Portables Li-Rechargeable'!Q18-'[3]cameras games_LiRechargable'!V18-[3]cellphones_LiRechargable!W18-'[3]Cordless Tools_LiRechargab'!W18-[3]PortablePCs_LiRechargab!W18-[3]Tablets_LiRechargable!W18-'[3]others portables_Avicenne'!W18</f>
        <v>198.55825200485768</v>
      </c>
      <c r="W18" s="5">
        <f>'[3]POM Portables Li-Rechargeable'!R18-'[3]cameras games_LiRechargable'!W18-[3]cellphones_LiRechargable!X18-'[3]Cordless Tools_LiRechargab'!X18-[3]PortablePCs_LiRechargab!X18-[3]Tablets_LiRechargable!X18-'[3]others portables_Avicenne'!X18</f>
        <v>319.54910912613821</v>
      </c>
      <c r="X18" s="5">
        <f>'[3]POM Portables Li-Rechargeable'!S18-'[3]cameras games_LiRechargable'!X18-[3]cellphones_LiRechargable!Y18-'[3]Cordless Tools_LiRechargab'!Y18-[3]PortablePCs_LiRechargab!Y18-[3]Tablets_LiRechargable!Y18-'[3]others portables_Avicenne'!Y18</f>
        <v>357.49091054560091</v>
      </c>
      <c r="Y18" s="5">
        <f>'[3]POM Portables Li-Rechargeable'!T18-'[3]cameras games_LiRechargable'!Y18-[3]cellphones_LiRechargable!Z18-'[3]Cordless Tools_LiRechargab'!Z18-[3]PortablePCs_LiRechargab!Z18-[3]Tablets_LiRechargable!Z18-'[3]others portables_Avicenne'!Z18</f>
        <v>574.45428082068236</v>
      </c>
      <c r="Z18" s="5">
        <f>'[3]POM Portables Li-Rechargeable'!U18-'[3]cameras games_LiRechargable'!Z18-[3]cellphones_LiRechargable!AA18-'[3]Cordless Tools_LiRechargab'!AA18-[3]PortablePCs_LiRechargab!AA18-[3]Tablets_LiRechargable!AA18-'[3]others portables_Avicenne'!AA18</f>
        <v>539.48432721438712</v>
      </c>
      <c r="AA18" s="5">
        <f>'[3]POM Portables Li-Rechargeable'!V18-'[3]cameras games_LiRechargable'!AA18-[3]cellphones_LiRechargable!AB18-'[3]Cordless Tools_LiRechargab'!AB18-[3]PortablePCs_LiRechargab!AB18-[3]Tablets_LiRechargable!AB18-'[3]others portables_Avicenne'!AB18</f>
        <v>808.90046300482447</v>
      </c>
      <c r="AB18" s="5">
        <f>'[3]POM Portables Li-Rechargeable'!W18-'[3]cameras games_LiRechargable'!AB18-[3]cellphones_LiRechargable!AC18-'[3]Cordless Tools_LiRechargab'!AC18-[3]PortablePCs_LiRechargab!AC18-[3]Tablets_LiRechargable!AC18-'[3]others portables_Avicenne'!AC18</f>
        <v>834.67096493336078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</row>
    <row r="19" spans="1:57" x14ac:dyDescent="0.35">
      <c r="A19" t="s">
        <v>14</v>
      </c>
      <c r="C19" s="44" t="s">
        <v>80</v>
      </c>
      <c r="D19" s="4" t="s">
        <v>15</v>
      </c>
      <c r="E19" s="4" t="s">
        <v>59</v>
      </c>
      <c r="F19" s="1" t="s">
        <v>24</v>
      </c>
      <c r="G19" s="5">
        <f>'[3]POM Portables Li-Rechargeable'!B19-'[3]cameras games_LiRechargable'!G19-[3]cellphones_LiRechargable!H19-'[3]Cordless Tools_LiRechargab'!H19-[3]PortablePCs_LiRechargab!H19-[3]Tablets_LiRechargable!H19</f>
        <v>1.147272483368565</v>
      </c>
      <c r="H19" s="5">
        <f>'[3]POM Portables Li-Rechargeable'!C19-'[3]cameras games_LiRechargable'!H19-[3]cellphones_LiRechargable!I19-'[3]Cordless Tools_LiRechargab'!I19-[3]PortablePCs_LiRechargab!I19-[3]Tablets_LiRechargable!I19</f>
        <v>1.2549884937231823</v>
      </c>
      <c r="I19" s="5">
        <f>'[3]POM Portables Li-Rechargeable'!D19-'[3]cameras games_LiRechargable'!I19-[3]cellphones_LiRechargable!J19-'[3]Cordless Tools_LiRechargab'!J19-[3]PortablePCs_LiRechargab!J19-[3]Tablets_LiRechargable!J19</f>
        <v>2.1578153145574817</v>
      </c>
      <c r="J19" s="5">
        <f>'[3]POM Portables Li-Rechargeable'!E19-'[3]cameras games_LiRechargable'!J19-[3]cellphones_LiRechargable!K19-'[3]Cordless Tools_LiRechargab'!K19-[3]PortablePCs_LiRechargab!K19-[3]Tablets_LiRechargable!K19</f>
        <v>4.1215706241044945</v>
      </c>
      <c r="K19" s="5">
        <f>'[3]POM Portables Li-Rechargeable'!F19-'[3]cameras games_LiRechargable'!K19-[3]cellphones_LiRechargable!L19-'[3]Cordless Tools_LiRechargab'!L19-[3]PortablePCs_LiRechargab!L19-[3]Tablets_LiRechargable!L19</f>
        <v>7.9956611139483531</v>
      </c>
      <c r="L19" s="5">
        <f>'[3]POM Portables Li-Rechargeable'!G19-'[3]cameras games_LiRechargable'!L19-[3]cellphones_LiRechargable!M19-'[3]Cordless Tools_LiRechargab'!M19-[3]PortablePCs_LiRechargab!M19-[3]Tablets_LiRechargable!M19</f>
        <v>9.0856688354070823</v>
      </c>
      <c r="M19" s="5">
        <f>'[3]POM Portables Li-Rechargeable'!H19-'[3]cameras games_LiRechargable'!M19-[3]cellphones_LiRechargable!N19-'[3]Cordless Tools_LiRechargab'!N19-[3]PortablePCs_LiRechargab!N19-[3]Tablets_LiRechargable!N19</f>
        <v>10.524926387586659</v>
      </c>
      <c r="N19" s="5">
        <f>'[3]POM Portables Li-Rechargeable'!I19-'[3]cameras games_LiRechargable'!N19-[3]cellphones_LiRechargable!O19-'[3]Cordless Tools_LiRechargab'!O19-[3]PortablePCs_LiRechargab!O19-[3]Tablets_LiRechargable!O19</f>
        <v>13.513756844904064</v>
      </c>
      <c r="O19" s="5">
        <f>'[3]POM Portables Li-Rechargeable'!J19-'[3]cameras games_LiRechargable'!O19-[3]cellphones_LiRechargable!P19-'[3]Cordless Tools_LiRechargab'!P19-[3]PortablePCs_LiRechargab!P19-[3]Tablets_LiRechargable!P19</f>
        <v>25.20169792024684</v>
      </c>
      <c r="P19" s="5">
        <f>'[3]POM Portables Li-Rechargeable'!K19-'[3]cameras games_LiRechargable'!P19-[3]cellphones_LiRechargable!Q19-'[3]Cordless Tools_LiRechargab'!Q19-[3]PortablePCs_LiRechargab!Q19-[3]Tablets_LiRechargable!Q19</f>
        <v>9.3930718536011302</v>
      </c>
      <c r="Q19" s="5">
        <f>'[3]POM Portables Li-Rechargeable'!L19-'[3]cameras games_LiRechargable'!Q19-[3]cellphones_LiRechargable!R19-'[3]Cordless Tools_LiRechargab'!R19-[3]PortablePCs_LiRechargab!R19-[3]Tablets_LiRechargable!R19</f>
        <v>32.879880471045503</v>
      </c>
      <c r="R19" s="5">
        <f>'[3]POM Portables Li-Rechargeable'!M19-'[3]cameras games_LiRechargable'!R19-[3]cellphones_LiRechargable!S19-'[3]Cordless Tools_LiRechargab'!S19-[3]PortablePCs_LiRechargab!S19-[3]Tablets_LiRechargable!S19</f>
        <v>44.241593319271985</v>
      </c>
      <c r="S19" s="5">
        <f>'[3]POM Portables Li-Rechargeable'!N19-'[3]cameras games_LiRechargable'!S19-[3]cellphones_LiRechargable!T19-'[3]Cordless Tools_LiRechargab'!T19-[3]PortablePCs_LiRechargab!T19-[3]Tablets_LiRechargable!T19</f>
        <v>41.126906754619725</v>
      </c>
      <c r="T19" s="5">
        <f>'[3]POM Portables Li-Rechargeable'!O19-'[3]cameras games_LiRechargable'!T19-[3]cellphones_LiRechargable!U19-'[3]Cordless Tools_LiRechargab'!U19-[3]PortablePCs_LiRechargab!U19-[3]Tablets_LiRechargable!U19</f>
        <v>21.918978800148569</v>
      </c>
      <c r="U19" s="5">
        <f>'[3]POM Portables Li-Rechargeable'!P19-'[3]cameras games_LiRechargable'!U19-[3]cellphones_LiRechargable!V19-'[3]Cordless Tools_LiRechargab'!V19-[3]PortablePCs_LiRechargab!V19-[3]Tablets_LiRechargable!V19</f>
        <v>24.146341808666261</v>
      </c>
      <c r="V19" s="5">
        <f>'[3]POM Portables Li-Rechargeable'!Q19-'[3]cameras games_LiRechargable'!V19-[3]cellphones_LiRechargable!W19-'[3]Cordless Tools_LiRechargab'!W19-[3]PortablePCs_LiRechargab!W19-[3]Tablets_LiRechargable!W19-'[3]others portables_Avicenne'!W19</f>
        <v>33.850508173644236</v>
      </c>
      <c r="W19" s="5">
        <f>'[3]POM Portables Li-Rechargeable'!R19-'[3]cameras games_LiRechargable'!W19-[3]cellphones_LiRechargable!X19-'[3]Cordless Tools_LiRechargab'!X19-[3]PortablePCs_LiRechargab!X19-[3]Tablets_LiRechargable!X19-'[3]others portables_Avicenne'!X19</f>
        <v>38.655646079124445</v>
      </c>
      <c r="X19" s="5">
        <f>'[3]POM Portables Li-Rechargeable'!S19-'[3]cameras games_LiRechargable'!X19-[3]cellphones_LiRechargable!Y19-'[3]Cordless Tools_LiRechargab'!Y19-[3]PortablePCs_LiRechargab!Y19-[3]Tablets_LiRechargable!Y19-'[3]others portables_Avicenne'!Y19</f>
        <v>48.485634011231326</v>
      </c>
      <c r="Y19" s="5">
        <f>'[3]POM Portables Li-Rechargeable'!T19-'[3]cameras games_LiRechargable'!Y19-[3]cellphones_LiRechargable!Z19-'[3]Cordless Tools_LiRechargab'!Z19-[3]PortablePCs_LiRechargab!Z19-[3]Tablets_LiRechargable!Z19-'[3]others portables_Avicenne'!Z19</f>
        <v>49.791066362110108</v>
      </c>
      <c r="Z19" s="5">
        <f>'[3]POM Portables Li-Rechargeable'!U19-'[3]cameras games_LiRechargable'!Z19-[3]cellphones_LiRechargable!AA19-'[3]Cordless Tools_LiRechargab'!AA19-[3]PortablePCs_LiRechargab!AA19-[3]Tablets_LiRechargable!AA19-'[3]others portables_Avicenne'!AA19</f>
        <v>54.354985829890381</v>
      </c>
      <c r="AA19" s="5">
        <f>'[3]POM Portables Li-Rechargeable'!V19-'[3]cameras games_LiRechargable'!AA19-[3]cellphones_LiRechargable!AB19-'[3]Cordless Tools_LiRechargab'!AB19-[3]PortablePCs_LiRechargab!AB19-[3]Tablets_LiRechargable!AB19-'[3]others portables_Avicenne'!AB19</f>
        <v>76.029769552661179</v>
      </c>
      <c r="AB19" s="5">
        <f>'[3]POM Portables Li-Rechargeable'!W19-'[3]cameras games_LiRechargable'!AB19-[3]cellphones_LiRechargable!AC19-'[3]Cordless Tools_LiRechargab'!AC19-[3]PortablePCs_LiRechargab!AC19-[3]Tablets_LiRechargable!AC19-'[3]others portables_Avicenne'!AC19</f>
        <v>69.003931426884861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</row>
    <row r="20" spans="1:57" x14ac:dyDescent="0.35">
      <c r="A20" t="s">
        <v>14</v>
      </c>
      <c r="C20" s="44" t="s">
        <v>80</v>
      </c>
      <c r="D20" s="4" t="s">
        <v>15</v>
      </c>
      <c r="E20" s="4" t="s">
        <v>59</v>
      </c>
      <c r="F20" s="1" t="s">
        <v>25</v>
      </c>
      <c r="G20" s="5">
        <f>'[3]POM Portables Li-Rechargeable'!B20-'[3]cameras games_LiRechargable'!G20-[3]cellphones_LiRechargable!H20-'[3]Cordless Tools_LiRechargab'!H20-[3]PortablePCs_LiRechargab!H20-[3]Tablets_LiRechargable!H20</f>
        <v>2.0214303462291641</v>
      </c>
      <c r="H20" s="5">
        <f>'[3]POM Portables Li-Rechargeable'!C20-'[3]cameras games_LiRechargable'!H20-[3]cellphones_LiRechargable!I20-'[3]Cordless Tools_LiRechargab'!I20-[3]PortablePCs_LiRechargab!I20-[3]Tablets_LiRechargable!I20</f>
        <v>0.84313676360604184</v>
      </c>
      <c r="I20" s="5">
        <f>'[3]POM Portables Li-Rechargeable'!D20-'[3]cameras games_LiRechargable'!I20-[3]cellphones_LiRechargable!J20-'[3]Cordless Tools_LiRechargab'!J20-[3]PortablePCs_LiRechargab!J20-[3]Tablets_LiRechargable!J20</f>
        <v>6.350492334024338</v>
      </c>
      <c r="J20" s="5">
        <f>'[3]POM Portables Li-Rechargeable'!E20-'[3]cameras games_LiRechargable'!J20-[3]cellphones_LiRechargable!K20-'[3]Cordless Tools_LiRechargab'!K20-[3]PortablePCs_LiRechargab!K20-[3]Tablets_LiRechargable!K20</f>
        <v>12.102981238367569</v>
      </c>
      <c r="K20" s="5">
        <f>'[3]POM Portables Li-Rechargeable'!F20-'[3]cameras games_LiRechargable'!K20-[3]cellphones_LiRechargable!L20-'[3]Cordless Tools_LiRechargab'!L20-[3]PortablePCs_LiRechargab!L20-[3]Tablets_LiRechargable!L20</f>
        <v>48.837781936175908</v>
      </c>
      <c r="L20" s="5">
        <f>'[3]POM Portables Li-Rechargeable'!G20-'[3]cameras games_LiRechargable'!L20-[3]cellphones_LiRechargable!M20-'[3]Cordless Tools_LiRechargab'!M20-[3]PortablePCs_LiRechargab!M20-[3]Tablets_LiRechargable!M20</f>
        <v>59.282238608865491</v>
      </c>
      <c r="M20" s="5">
        <f>'[3]POM Portables Li-Rechargeable'!H20-'[3]cameras games_LiRechargable'!M20-[3]cellphones_LiRechargable!N20-'[3]Cordless Tools_LiRechargab'!N20-[3]PortablePCs_LiRechargab!N20-[3]Tablets_LiRechargable!N20</f>
        <v>53.153170035378736</v>
      </c>
      <c r="N20" s="5">
        <f>'[3]POM Portables Li-Rechargeable'!I20-'[3]cameras games_LiRechargable'!N20-[3]cellphones_LiRechargable!O20-'[3]Cordless Tools_LiRechargab'!O20-[3]PortablePCs_LiRechargab!O20-[3]Tablets_LiRechargable!O20</f>
        <v>65.232939634657626</v>
      </c>
      <c r="O20" s="5">
        <f>'[3]POM Portables Li-Rechargeable'!J20-'[3]cameras games_LiRechargable'!O20-[3]cellphones_LiRechargable!P20-'[3]Cordless Tools_LiRechargab'!P20-[3]PortablePCs_LiRechargab!P20-[3]Tablets_LiRechargable!P20</f>
        <v>108.13709377933505</v>
      </c>
      <c r="P20" s="5">
        <f>'[3]POM Portables Li-Rechargeable'!K20-'[3]cameras games_LiRechargable'!P20-[3]cellphones_LiRechargable!Q20-'[3]Cordless Tools_LiRechargab'!Q20-[3]PortablePCs_LiRechargab!Q20-[3]Tablets_LiRechargable!Q20</f>
        <v>10.552143508013124</v>
      </c>
      <c r="Q20" s="5">
        <f>'[3]POM Portables Li-Rechargeable'!L20-'[3]cameras games_LiRechargable'!Q20-[3]cellphones_LiRechargable!R20-'[3]Cordless Tools_LiRechargab'!R20-[3]PortablePCs_LiRechargab!R20-[3]Tablets_LiRechargable!R20</f>
        <v>135.57284078726457</v>
      </c>
      <c r="R20" s="5">
        <f>'[3]POM Portables Li-Rechargeable'!M20-'[3]cameras games_LiRechargable'!R20-[3]cellphones_LiRechargable!S20-'[3]Cordless Tools_LiRechargab'!S20-[3]PortablePCs_LiRechargab!S20-[3]Tablets_LiRechargable!S20</f>
        <v>178.33362510495368</v>
      </c>
      <c r="S20" s="5">
        <f>'[3]POM Portables Li-Rechargeable'!N20-'[3]cameras games_LiRechargable'!S20-[3]cellphones_LiRechargable!T20-'[3]Cordless Tools_LiRechargab'!T20-[3]PortablePCs_LiRechargab!T20-[3]Tablets_LiRechargable!T20</f>
        <v>110.81370996815497</v>
      </c>
      <c r="T20" s="5">
        <f>'[3]POM Portables Li-Rechargeable'!O20-'[3]cameras games_LiRechargable'!T20-[3]cellphones_LiRechargable!U20-'[3]Cordless Tools_LiRechargab'!U20-[3]PortablePCs_LiRechargab!U20-[3]Tablets_LiRechargable!U20</f>
        <v>69.948998122302726</v>
      </c>
      <c r="U20" s="5">
        <f>'[3]POM Portables Li-Rechargeable'!P20-'[3]cameras games_LiRechargable'!U20-[3]cellphones_LiRechargable!V20-'[3]Cordless Tools_LiRechargab'!V20-[3]PortablePCs_LiRechargab!V20-[3]Tablets_LiRechargable!V20</f>
        <v>108.34582482754905</v>
      </c>
      <c r="V20" s="5">
        <f>'[3]POM Portables Li-Rechargeable'!Q20-'[3]cameras games_LiRechargable'!V20-[3]cellphones_LiRechargable!W20-'[3]Cordless Tools_LiRechargab'!W20-[3]PortablePCs_LiRechargab!W20-[3]Tablets_LiRechargable!W20-'[3]others portables_Avicenne'!W20</f>
        <v>185.25361846582007</v>
      </c>
      <c r="W20" s="5">
        <f>'[3]POM Portables Li-Rechargeable'!R20-'[3]cameras games_LiRechargable'!W20-[3]cellphones_LiRechargable!X20-'[3]Cordless Tools_LiRechargab'!X20-[3]PortablePCs_LiRechargab!X20-[3]Tablets_LiRechargable!X20-'[3]others portables_Avicenne'!X20</f>
        <v>250.54826151548761</v>
      </c>
      <c r="X20" s="5">
        <f>'[3]POM Portables Li-Rechargeable'!S20-'[3]cameras games_LiRechargable'!X20-[3]cellphones_LiRechargable!Y20-'[3]Cordless Tools_LiRechargab'!Y20-[3]PortablePCs_LiRechargab!Y20-[3]Tablets_LiRechargable!Y20-'[3]others portables_Avicenne'!Y20</f>
        <v>333.88740833766957</v>
      </c>
      <c r="Y20" s="5">
        <f>'[3]POM Portables Li-Rechargeable'!T20-'[3]cameras games_LiRechargable'!Y20-[3]cellphones_LiRechargable!Z20-'[3]Cordless Tools_LiRechargab'!Z20-[3]PortablePCs_LiRechargab!Z20-[3]Tablets_LiRechargable!Z20-'[3]others portables_Avicenne'!Z20</f>
        <v>390.87733696070921</v>
      </c>
      <c r="Z20" s="5">
        <f>'[3]POM Portables Li-Rechargeable'!U20-'[3]cameras games_LiRechargable'!Z20-[3]cellphones_LiRechargable!AA20-'[3]Cordless Tools_LiRechargab'!AA20-[3]PortablePCs_LiRechargab!AA20-[3]Tablets_LiRechargable!AA20-'[3]others portables_Avicenne'!AA20</f>
        <v>505.83398174257081</v>
      </c>
      <c r="AA20" s="5">
        <f>'[3]POM Portables Li-Rechargeable'!V20-'[3]cameras games_LiRechargable'!AA20-[3]cellphones_LiRechargable!AB20-'[3]Cordless Tools_LiRechargab'!AB20-[3]PortablePCs_LiRechargab!AB20-[3]Tablets_LiRechargable!AB20-'[3]others portables_Avicenne'!AB20</f>
        <v>533.45685211539319</v>
      </c>
      <c r="AB20" s="5">
        <f>'[3]POM Portables Li-Rechargeable'!W20-'[3]cameras games_LiRechargable'!AB20-[3]cellphones_LiRechargable!AC20-'[3]Cordless Tools_LiRechargab'!AC20-[3]PortablePCs_LiRechargab!AC20-[3]Tablets_LiRechargable!AC20-'[3]others portables_Avicenne'!AC20</f>
        <v>641.54092314961076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</row>
    <row r="21" spans="1:57" x14ac:dyDescent="0.35">
      <c r="A21" t="s">
        <v>14</v>
      </c>
      <c r="C21" s="44" t="s">
        <v>80</v>
      </c>
      <c r="D21" s="4" t="s">
        <v>15</v>
      </c>
      <c r="E21" s="4" t="s">
        <v>59</v>
      </c>
      <c r="F21" s="1" t="s">
        <v>26</v>
      </c>
      <c r="G21" s="5">
        <f>'[3]POM Portables Li-Rechargeable'!B21-'[3]cameras games_LiRechargable'!G21-[3]cellphones_LiRechargable!H21-'[3]Cordless Tools_LiRechargab'!H21-[3]PortablePCs_LiRechargab!H21-[3]Tablets_LiRechargable!H21</f>
        <v>67.898648134332959</v>
      </c>
      <c r="H21" s="5">
        <f>'[3]POM Portables Li-Rechargeable'!C21-'[3]cameras games_LiRechargable'!H21-[3]cellphones_LiRechargable!I21-'[3]Cordless Tools_LiRechargab'!I21-[3]PortablePCs_LiRechargab!I21-[3]Tablets_LiRechargable!I21</f>
        <v>91.037952216723255</v>
      </c>
      <c r="I21" s="5">
        <f>'[3]POM Portables Li-Rechargeable'!D21-'[3]cameras games_LiRechargable'!I21-[3]cellphones_LiRechargable!J21-'[3]Cordless Tools_LiRechargab'!J21-[3]PortablePCs_LiRechargab!J21-[3]Tablets_LiRechargable!J21</f>
        <v>165.01395315182438</v>
      </c>
      <c r="J21" s="5">
        <f>'[3]POM Portables Li-Rechargeable'!E21-'[3]cameras games_LiRechargable'!J21-[3]cellphones_LiRechargable!K21-'[3]Cordless Tools_LiRechargab'!K21-[3]PortablePCs_LiRechargab!K21-[3]Tablets_LiRechargable!K21</f>
        <v>304.3900061706114</v>
      </c>
      <c r="K21" s="5">
        <f>'[3]POM Portables Li-Rechargeable'!F21-'[3]cameras games_LiRechargable'!K21-[3]cellphones_LiRechargable!L21-'[3]Cordless Tools_LiRechargab'!L21-[3]PortablePCs_LiRechargab!L21-[3]Tablets_LiRechargable!L21</f>
        <v>746.635150571228</v>
      </c>
      <c r="L21" s="5">
        <f>'[3]POM Portables Li-Rechargeable'!G21-'[3]cameras games_LiRechargable'!L21-[3]cellphones_LiRechargable!M21-'[3]Cordless Tools_LiRechargab'!M21-[3]PortablePCs_LiRechargab!M21-[3]Tablets_LiRechargable!M21</f>
        <v>782.49918208225313</v>
      </c>
      <c r="M21" s="5">
        <f>'[3]POM Portables Li-Rechargeable'!H21-'[3]cameras games_LiRechargable'!M21-[3]cellphones_LiRechargable!N21-'[3]Cordless Tools_LiRechargab'!N21-[3]PortablePCs_LiRechargab!N21-[3]Tablets_LiRechargable!N21</f>
        <v>938.26040504169077</v>
      </c>
      <c r="N21" s="5">
        <f>'[3]POM Portables Li-Rechargeable'!I21-'[3]cameras games_LiRechargable'!N21-[3]cellphones_LiRechargable!O21-'[3]Cordless Tools_LiRechargab'!O21-[3]PortablePCs_LiRechargab!O21-[3]Tablets_LiRechargable!O21</f>
        <v>1105.7028520197659</v>
      </c>
      <c r="O21" s="5">
        <f>'[3]POM Portables Li-Rechargeable'!J21-'[3]cameras games_LiRechargable'!O21-[3]cellphones_LiRechargable!P21-'[3]Cordless Tools_LiRechargab'!P21-[3]PortablePCs_LiRechargab!P21-[3]Tablets_LiRechargable!P21</f>
        <v>1706.6047820672063</v>
      </c>
      <c r="P21" s="5">
        <f>'[3]POM Portables Li-Rechargeable'!K21-'[3]cameras games_LiRechargable'!P21-[3]cellphones_LiRechargable!Q21-'[3]Cordless Tools_LiRechargab'!Q21-[3]PortablePCs_LiRechargab!Q21-[3]Tablets_LiRechargable!Q21</f>
        <v>470.4928283071805</v>
      </c>
      <c r="Q21" s="5">
        <f>'[3]POM Portables Li-Rechargeable'!L21-'[3]cameras games_LiRechargable'!Q21-[3]cellphones_LiRechargable!R21-'[3]Cordless Tools_LiRechargab'!R21-[3]PortablePCs_LiRechargab!R21-[3]Tablets_LiRechargable!R21</f>
        <v>1920.2116897997237</v>
      </c>
      <c r="R21" s="5">
        <f>'[3]POM Portables Li-Rechargeable'!M21-'[3]cameras games_LiRechargable'!R21-[3]cellphones_LiRechargable!S21-'[3]Cordless Tools_LiRechargab'!S21-[3]PortablePCs_LiRechargab!S21-[3]Tablets_LiRechargable!S21</f>
        <v>2483.9953395616044</v>
      </c>
      <c r="S21" s="5">
        <f>'[3]POM Portables Li-Rechargeable'!N21-'[3]cameras games_LiRechargable'!S21-[3]cellphones_LiRechargable!T21-'[3]Cordless Tools_LiRechargab'!T21-[3]PortablePCs_LiRechargab!T21-[3]Tablets_LiRechargable!T21</f>
        <v>847.21311489410743</v>
      </c>
      <c r="T21" s="5">
        <f>'[3]POM Portables Li-Rechargeable'!O21-'[3]cameras games_LiRechargable'!T21-[3]cellphones_LiRechargable!U21-'[3]Cordless Tools_LiRechargab'!U21-[3]PortablePCs_LiRechargab!U21-[3]Tablets_LiRechargable!U21</f>
        <v>841.42386595066114</v>
      </c>
      <c r="U21" s="5">
        <f>'[3]POM Portables Li-Rechargeable'!P21-'[3]cameras games_LiRechargable'!U21-[3]cellphones_LiRechargable!V21-'[3]Cordless Tools_LiRechargab'!V21-[3]PortablePCs_LiRechargab!V21-[3]Tablets_LiRechargable!V21</f>
        <v>857.90458984977909</v>
      </c>
      <c r="V21" s="5">
        <f>'[3]POM Portables Li-Rechargeable'!Q21-'[3]cameras games_LiRechargable'!V21-[3]cellphones_LiRechargable!W21-'[3]Cordless Tools_LiRechargab'!W21-[3]PortablePCs_LiRechargab!W21-[3]Tablets_LiRechargable!W21-'[3]others portables_Avicenne'!W21</f>
        <v>1108.2980363803454</v>
      </c>
      <c r="W21" s="5">
        <f>'[3]POM Portables Li-Rechargeable'!R21-'[3]cameras games_LiRechargable'!W21-[3]cellphones_LiRechargable!X21-'[3]Cordless Tools_LiRechargab'!X21-[3]PortablePCs_LiRechargab!X21-[3]Tablets_LiRechargable!X21-'[3]others portables_Avicenne'!X21</f>
        <v>1782.0290478829274</v>
      </c>
      <c r="X21" s="5">
        <f>'[3]POM Portables Li-Rechargeable'!S21-'[3]cameras games_LiRechargable'!X21-[3]cellphones_LiRechargable!Y21-'[3]Cordless Tools_LiRechargab'!Y21-[3]PortablePCs_LiRechargab!Y21-[3]Tablets_LiRechargable!Y21-'[3]others portables_Avicenne'!Y21</f>
        <v>2645.7941758187467</v>
      </c>
      <c r="Y21" s="5">
        <f>'[3]POM Portables Li-Rechargeable'!T21-'[3]cameras games_LiRechargable'!Y21-[3]cellphones_LiRechargable!Z21-'[3]Cordless Tools_LiRechargab'!Z21-[3]PortablePCs_LiRechargab!Z21-[3]Tablets_LiRechargable!Z21-'[3]others portables_Avicenne'!Z21</f>
        <v>3001.8744127500991</v>
      </c>
      <c r="Z21" s="5">
        <f>'[3]POM Portables Li-Rechargeable'!U21-'[3]cameras games_LiRechargable'!Z21-[3]cellphones_LiRechargable!AA21-'[3]Cordless Tools_LiRechargab'!AA21-[3]PortablePCs_LiRechargab!AA21-[3]Tablets_LiRechargable!AA21-'[3]others portables_Avicenne'!AA21</f>
        <v>3745.9802152333191</v>
      </c>
      <c r="AA21" s="5">
        <f>'[3]POM Portables Li-Rechargeable'!V21-'[3]cameras games_LiRechargable'!AA21-[3]cellphones_LiRechargable!AB21-'[3]Cordless Tools_LiRechargab'!AB21-[3]PortablePCs_LiRechargab!AB21-[3]Tablets_LiRechargable!AB21-'[3]others portables_Avicenne'!AB21</f>
        <v>4224.6772946897136</v>
      </c>
      <c r="AB21" s="5">
        <f>'[3]POM Portables Li-Rechargeable'!W21-'[3]cameras games_LiRechargable'!AB21-[3]cellphones_LiRechargable!AC21-'[3]Cordless Tools_LiRechargab'!AC21-[3]PortablePCs_LiRechargab!AC21-[3]Tablets_LiRechargable!AC21-'[3]others portables_Avicenne'!AC21</f>
        <v>4651.9957086560507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</row>
    <row r="22" spans="1:57" x14ac:dyDescent="0.35">
      <c r="A22" t="s">
        <v>14</v>
      </c>
      <c r="C22" s="44" t="s">
        <v>80</v>
      </c>
      <c r="D22" s="4" t="s">
        <v>15</v>
      </c>
      <c r="E22" s="4" t="s">
        <v>59</v>
      </c>
      <c r="F22" s="1" t="s">
        <v>27</v>
      </c>
      <c r="G22" s="5">
        <f>'[3]POM Portables Li-Rechargeable'!B22-'[3]cameras games_LiRechargable'!G22-[3]cellphones_LiRechargable!H22-'[3]Cordless Tools_LiRechargab'!H22-[3]PortablePCs_LiRechargab!H22-[3]Tablets_LiRechargable!H22</f>
        <v>-310.62036966459186</v>
      </c>
      <c r="H22" s="5">
        <f>'[3]POM Portables Li-Rechargeable'!C22-'[3]cameras games_LiRechargable'!H22-[3]cellphones_LiRechargable!I22-'[3]Cordless Tools_LiRechargab'!I22-[3]PortablePCs_LiRechargab!I22-[3]Tablets_LiRechargable!I22</f>
        <v>-340.18222269562256</v>
      </c>
      <c r="I22" s="5">
        <f>'[3]POM Portables Li-Rechargeable'!D22-'[3]cameras games_LiRechargable'!I22-[3]cellphones_LiRechargable!J22-'[3]Cordless Tools_LiRechargab'!J22-[3]PortablePCs_LiRechargab!J22-[3]Tablets_LiRechargable!J22</f>
        <v>-224.40066177312065</v>
      </c>
      <c r="J22" s="5">
        <f>'[3]POM Portables Li-Rechargeable'!E22-'[3]cameras games_LiRechargable'!J22-[3]cellphones_LiRechargable!K22-'[3]Cordless Tools_LiRechargab'!K22-[3]PortablePCs_LiRechargab!K22-[3]Tablets_LiRechargable!K22</f>
        <v>-147.76378277401272</v>
      </c>
      <c r="K22" s="5">
        <f>'[3]POM Portables Li-Rechargeable'!F22-'[3]cameras games_LiRechargable'!K22-[3]cellphones_LiRechargable!L22-'[3]Cordless Tools_LiRechargab'!L22-[3]PortablePCs_LiRechargab!L22-[3]Tablets_LiRechargable!L22</f>
        <v>497.06990200353766</v>
      </c>
      <c r="L22" s="5">
        <f>'[3]POM Portables Li-Rechargeable'!G22-'[3]cameras games_LiRechargable'!L22-[3]cellphones_LiRechargable!M22-'[3]Cordless Tools_LiRechargab'!M22-[3]PortablePCs_LiRechargab!M22-[3]Tablets_LiRechargable!M22</f>
        <v>786.32555967123653</v>
      </c>
      <c r="M22" s="5">
        <f>'[3]POM Portables Li-Rechargeable'!H22-'[3]cameras games_LiRechargable'!M22-[3]cellphones_LiRechargable!N22-'[3]Cordless Tools_LiRechargab'!N22-[3]PortablePCs_LiRechargab!N22-[3]Tablets_LiRechargable!N22</f>
        <v>934.79157939650213</v>
      </c>
      <c r="N22" s="5">
        <f>'[3]POM Portables Li-Rechargeable'!I22-'[3]cameras games_LiRechargable'!N22-[3]cellphones_LiRechargable!O22-'[3]Cordless Tools_LiRechargab'!O22-[3]PortablePCs_LiRechargab!O22-[3]Tablets_LiRechargable!O22</f>
        <v>1076.270476703517</v>
      </c>
      <c r="O22" s="5">
        <f>'[3]POM Portables Li-Rechargeable'!J22-'[3]cameras games_LiRechargable'!O22-[3]cellphones_LiRechargable!P22-'[3]Cordless Tools_LiRechargab'!P22-[3]PortablePCs_LiRechargab!P22-[3]Tablets_LiRechargable!P22</f>
        <v>1633.1544000342546</v>
      </c>
      <c r="P22" s="5">
        <f>'[3]POM Portables Li-Rechargeable'!K22-'[3]cameras games_LiRechargable'!P22-[3]cellphones_LiRechargable!Q22-'[3]Cordless Tools_LiRechargab'!Q22-[3]PortablePCs_LiRechargab!Q22-[3]Tablets_LiRechargable!Q22</f>
        <v>112.88213954603374</v>
      </c>
      <c r="Q22" s="5">
        <f>'[3]POM Portables Li-Rechargeable'!L22-'[3]cameras games_LiRechargable'!Q22-[3]cellphones_LiRechargable!R22-'[3]Cordless Tools_LiRechargab'!R22-[3]PortablePCs_LiRechargab!R22-[3]Tablets_LiRechargable!R22</f>
        <v>2076.1224628746359</v>
      </c>
      <c r="R22" s="5">
        <f>'[3]POM Portables Li-Rechargeable'!M22-'[3]cameras games_LiRechargable'!R22-[3]cellphones_LiRechargable!S22-'[3]Cordless Tools_LiRechargab'!S22-[3]PortablePCs_LiRechargab!S22-[3]Tablets_LiRechargable!S22</f>
        <v>2491.3591962307455</v>
      </c>
      <c r="S22" s="5">
        <f>'[3]POM Portables Li-Rechargeable'!N22-'[3]cameras games_LiRechargable'!S22-[3]cellphones_LiRechargable!T22-'[3]Cordless Tools_LiRechargab'!T22-[3]PortablePCs_LiRechargab!T22-[3]Tablets_LiRechargable!T22</f>
        <v>2072.4530366192243</v>
      </c>
      <c r="T22" s="5">
        <f>'[3]POM Portables Li-Rechargeable'!O22-'[3]cameras games_LiRechargable'!T22-[3]cellphones_LiRechargable!U22-'[3]Cordless Tools_LiRechargab'!U22-[3]PortablePCs_LiRechargab!U22-[3]Tablets_LiRechargable!U22</f>
        <v>178.30804244944397</v>
      </c>
      <c r="U22" s="5">
        <f>'[3]POM Portables Li-Rechargeable'!P22-'[3]cameras games_LiRechargable'!U22-[3]cellphones_LiRechargable!V22-'[3]Cordless Tools_LiRechargab'!V22-[3]PortablePCs_LiRechargab!V22-[3]Tablets_LiRechargable!V22</f>
        <v>602.77711688747149</v>
      </c>
      <c r="V22" s="5">
        <f>'[3]POM Portables Li-Rechargeable'!Q22-'[3]cameras games_LiRechargable'!V22-[3]cellphones_LiRechargable!W22-'[3]Cordless Tools_LiRechargab'!W22-[3]PortablePCs_LiRechargab!W22-[3]Tablets_LiRechargable!W22-'[3]others portables_Avicenne'!W22</f>
        <v>1478.8357154512789</v>
      </c>
      <c r="W22" s="5">
        <f>'[3]POM Portables Li-Rechargeable'!R22-'[3]cameras games_LiRechargable'!W22-[3]cellphones_LiRechargable!X22-'[3]Cordless Tools_LiRechargab'!X22-[3]PortablePCs_LiRechargab!X22-[3]Tablets_LiRechargable!X22-'[3]others portables_Avicenne'!X22</f>
        <v>3628.214017027135</v>
      </c>
      <c r="X22" s="5">
        <f>'[3]POM Portables Li-Rechargeable'!S22-'[3]cameras games_LiRechargable'!X22-[3]cellphones_LiRechargable!Y22-'[3]Cordless Tools_LiRechargab'!Y22-[3]PortablePCs_LiRechargab!Y22-[3]Tablets_LiRechargable!Y22-'[3]others portables_Avicenne'!Y22</f>
        <v>6288.3003020964243</v>
      </c>
      <c r="Y22" s="5">
        <f>'[3]POM Portables Li-Rechargeable'!T22-'[3]cameras games_LiRechargable'!Y22-[3]cellphones_LiRechargable!Z22-'[3]Cordless Tools_LiRechargab'!Z22-[3]PortablePCs_LiRechargab!Z22-[3]Tablets_LiRechargable!Z22-'[3]others portables_Avicenne'!Z22</f>
        <v>6080.0533559794712</v>
      </c>
      <c r="Z22" s="5">
        <f>'[3]POM Portables Li-Rechargeable'!U22-'[3]cameras games_LiRechargable'!Z22-[3]cellphones_LiRechargable!AA22-'[3]Cordless Tools_LiRechargab'!AA22-[3]PortablePCs_LiRechargab!AA22-[3]Tablets_LiRechargable!AA22-'[3]others portables_Avicenne'!AA22</f>
        <v>8919.1437180749908</v>
      </c>
      <c r="AA22" s="5">
        <f>'[3]POM Portables Li-Rechargeable'!V22-'[3]cameras games_LiRechargable'!AA22-[3]cellphones_LiRechargable!AB22-'[3]Cordless Tools_LiRechargab'!AB22-[3]PortablePCs_LiRechargab!AB22-[3]Tablets_LiRechargable!AB22-'[3]others portables_Avicenne'!AB22</f>
        <v>12742.551225539573</v>
      </c>
      <c r="AB22" s="5">
        <f>'[3]POM Portables Li-Rechargeable'!W22-'[3]cameras games_LiRechargable'!AB22-[3]cellphones_LiRechargable!AC22-'[3]Cordless Tools_LiRechargab'!AC22-[3]PortablePCs_LiRechargab!AC22-[3]Tablets_LiRechargable!AC22-'[3]others portables_Avicenne'!AC22</f>
        <v>12415.071092084974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spans="1:57" x14ac:dyDescent="0.35">
      <c r="A23" t="s">
        <v>14</v>
      </c>
      <c r="C23" s="44" t="s">
        <v>80</v>
      </c>
      <c r="D23" s="4" t="s">
        <v>15</v>
      </c>
      <c r="E23" s="4" t="s">
        <v>59</v>
      </c>
      <c r="F23" s="1" t="s">
        <v>28</v>
      </c>
      <c r="G23" s="5">
        <f>'[3]POM Portables Li-Rechargeable'!B23-'[3]cameras games_LiRechargable'!G23-[3]cellphones_LiRechargable!H23-'[3]Cordless Tools_LiRechargab'!H23-[3]PortablePCs_LiRechargab!H23-[3]Tablets_LiRechargable!H23</f>
        <v>-31.434148294749004</v>
      </c>
      <c r="H23" s="5">
        <f>'[3]POM Portables Li-Rechargeable'!C23-'[3]cameras games_LiRechargable'!H23-[3]cellphones_LiRechargable!I23-'[3]Cordless Tools_LiRechargab'!I23-[3]PortablePCs_LiRechargab!I23-[3]Tablets_LiRechargable!I23</f>
        <v>-34.327048951811364</v>
      </c>
      <c r="I23" s="5">
        <f>'[3]POM Portables Li-Rechargeable'!D23-'[3]cameras games_LiRechargable'!I23-[3]cellphones_LiRechargable!J23-'[3]Cordless Tools_LiRechargab'!J23-[3]PortablePCs_LiRechargab!J23-[3]Tablets_LiRechargable!J23</f>
        <v>-39.927397949152812</v>
      </c>
      <c r="J23" s="5">
        <f>'[3]POM Portables Li-Rechargeable'!E23-'[3]cameras games_LiRechargable'!J23-[3]cellphones_LiRechargable!K23-'[3]Cordless Tools_LiRechargab'!K23-[3]PortablePCs_LiRechargab!K23-[3]Tablets_LiRechargable!K23</f>
        <v>-63.580320445066015</v>
      </c>
      <c r="K23" s="5">
        <f>'[3]POM Portables Li-Rechargeable'!F23-'[3]cameras games_LiRechargable'!K23-[3]cellphones_LiRechargable!L23-'[3]Cordless Tools_LiRechargab'!L23-[3]PortablePCs_LiRechargab!L23-[3]Tablets_LiRechargable!L23</f>
        <v>-56.069967226286749</v>
      </c>
      <c r="L23" s="5">
        <f>'[3]POM Portables Li-Rechargeable'!G23-'[3]cameras games_LiRechargable'!L23-[3]cellphones_LiRechargable!M23-'[3]Cordless Tools_LiRechargab'!M23-[3]PortablePCs_LiRechargab!M23-[3]Tablets_LiRechargable!M23</f>
        <v>-56.507473807724836</v>
      </c>
      <c r="M23" s="5">
        <f>'[3]POM Portables Li-Rechargeable'!H23-'[3]cameras games_LiRechargable'!M23-[3]cellphones_LiRechargable!N23-'[3]Cordless Tools_LiRechargab'!N23-[3]PortablePCs_LiRechargab!N23-[3]Tablets_LiRechargable!N23</f>
        <v>-78.225359346616074</v>
      </c>
      <c r="N23" s="5">
        <f>'[3]POM Portables Li-Rechargeable'!I23-'[3]cameras games_LiRechargable'!N23-[3]cellphones_LiRechargable!O23-'[3]Cordless Tools_LiRechargab'!O23-[3]PortablePCs_LiRechargab!O23-[3]Tablets_LiRechargable!O23</f>
        <v>-85.622866945595831</v>
      </c>
      <c r="O23" s="5">
        <f>'[3]POM Portables Li-Rechargeable'!J23-'[3]cameras games_LiRechargable'!O23-[3]cellphones_LiRechargable!P23-'[3]Cordless Tools_LiRechargab'!P23-[3]PortablePCs_LiRechargab!P23-[3]Tablets_LiRechargable!P23</f>
        <v>-76.039103122049283</v>
      </c>
      <c r="P23" s="5">
        <f>'[3]POM Portables Li-Rechargeable'!K23-'[3]cameras games_LiRechargable'!P23-[3]cellphones_LiRechargable!Q23-'[3]Cordless Tools_LiRechargab'!Q23-[3]PortablePCs_LiRechargab!Q23-[3]Tablets_LiRechargable!Q23</f>
        <v>-142.30750251050819</v>
      </c>
      <c r="Q23" s="5">
        <f>'[3]POM Portables Li-Rechargeable'!L23-'[3]cameras games_LiRechargable'!Q23-[3]cellphones_LiRechargable!R23-'[3]Cordless Tools_LiRechargab'!R23-[3]PortablePCs_LiRechargab!R23-[3]Tablets_LiRechargable!R23</f>
        <v>-50.682467210338032</v>
      </c>
      <c r="R23" s="5">
        <f>'[3]POM Portables Li-Rechargeable'!M23-'[3]cameras games_LiRechargable'!R23-[3]cellphones_LiRechargable!S23-'[3]Cordless Tools_LiRechargab'!S23-[3]PortablePCs_LiRechargab!S23-[3]Tablets_LiRechargable!S23</f>
        <v>4.8263880009694482</v>
      </c>
      <c r="S23" s="5">
        <f>'[3]POM Portables Li-Rechargeable'!N23-'[3]cameras games_LiRechargable'!S23-[3]cellphones_LiRechargable!T23-'[3]Cordless Tools_LiRechargab'!T23-[3]PortablePCs_LiRechargab!T23-[3]Tablets_LiRechargable!T23</f>
        <v>-114.81875590085875</v>
      </c>
      <c r="T23" s="5">
        <f>'[3]POM Portables Li-Rechargeable'!O23-'[3]cameras games_LiRechargable'!T23-[3]cellphones_LiRechargable!U23-'[3]Cordless Tools_LiRechargab'!U23-[3]PortablePCs_LiRechargab!U23-[3]Tablets_LiRechargable!U23</f>
        <v>-187.89138014404085</v>
      </c>
      <c r="U23" s="5">
        <f>'[3]POM Portables Li-Rechargeable'!P23-'[3]cameras games_LiRechargable'!U23-[3]cellphones_LiRechargable!V23-'[3]Cordless Tools_LiRechargab'!V23-[3]PortablePCs_LiRechargab!V23-[3]Tablets_LiRechargable!V23</f>
        <v>-212.95128636445844</v>
      </c>
      <c r="V23" s="5">
        <f>'[3]POM Portables Li-Rechargeable'!Q23-'[3]cameras games_LiRechargable'!V23-[3]cellphones_LiRechargable!W23-'[3]Cordless Tools_LiRechargab'!W23-[3]PortablePCs_LiRechargab!W23-[3]Tablets_LiRechargable!W23-'[3]others portables_Avicenne'!W23</f>
        <v>-213.22729412670304</v>
      </c>
      <c r="W23" s="5">
        <f>'[3]POM Portables Li-Rechargeable'!R23-'[3]cameras games_LiRechargable'!W23-[3]cellphones_LiRechargable!X23-'[3]Cordless Tools_LiRechargab'!X23-[3]PortablePCs_LiRechargab!X23-[3]Tablets_LiRechargable!X23-'[3]others portables_Avicenne'!X23</f>
        <v>-199.96922367154482</v>
      </c>
      <c r="X23" s="5">
        <f>'[3]POM Portables Li-Rechargeable'!S23-'[3]cameras games_LiRechargable'!X23-[3]cellphones_LiRechargable!Y23-'[3]Cordless Tools_LiRechargab'!Y23-[3]PortablePCs_LiRechargab!Y23-[3]Tablets_LiRechargable!Y23-'[3]others portables_Avicenne'!Y23</f>
        <v>-195.33597902204917</v>
      </c>
      <c r="Y23" s="5">
        <f>'[3]POM Portables Li-Rechargeable'!T23-'[3]cameras games_LiRechargable'!Y23-[3]cellphones_LiRechargable!Z23-'[3]Cordless Tools_LiRechargab'!Z23-[3]PortablePCs_LiRechargab!Z23-[3]Tablets_LiRechargable!Z23-'[3]others portables_Avicenne'!Z23</f>
        <v>-216.27835500909083</v>
      </c>
      <c r="Z23" s="5">
        <f>'[3]POM Portables Li-Rechargeable'!U23-'[3]cameras games_LiRechargable'!Z23-[3]cellphones_LiRechargable!AA23-'[3]Cordless Tools_LiRechargab'!AA23-[3]PortablePCs_LiRechargab!AA23-[3]Tablets_LiRechargable!AA23-'[3]others portables_Avicenne'!AA23</f>
        <v>-142.47343931751615</v>
      </c>
      <c r="AA23" s="5">
        <f>'[3]POM Portables Li-Rechargeable'!V23-'[3]cameras games_LiRechargable'!AA23-[3]cellphones_LiRechargable!AB23-'[3]Cordless Tools_LiRechargab'!AB23-[3]PortablePCs_LiRechargab!AB23-[3]Tablets_LiRechargable!AB23-'[3]others portables_Avicenne'!AB23</f>
        <v>-110.25678108954374</v>
      </c>
      <c r="AB23" s="5">
        <f>'[3]POM Portables Li-Rechargeable'!W23-'[3]cameras games_LiRechargable'!AB23-[3]cellphones_LiRechargable!AC23-'[3]Cordless Tools_LiRechargab'!AC23-[3]PortablePCs_LiRechargab!AC23-[3]Tablets_LiRechargable!AC23-'[3]others portables_Avicenne'!AC23</f>
        <v>143.81877788723151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</row>
    <row r="24" spans="1:57" x14ac:dyDescent="0.35">
      <c r="A24" t="s">
        <v>14</v>
      </c>
      <c r="C24" s="44" t="s">
        <v>80</v>
      </c>
      <c r="D24" s="4" t="s">
        <v>15</v>
      </c>
      <c r="E24" s="4" t="s">
        <v>59</v>
      </c>
      <c r="F24" s="1" t="s">
        <v>29</v>
      </c>
      <c r="G24" s="5">
        <f>'[3]POM Portables Li-Rechargeable'!B24-'[3]cameras games_LiRechargable'!G24-[3]cellphones_LiRechargable!H24-'[3]Cordless Tools_LiRechargab'!H24-[3]PortablePCs_LiRechargab!H24-[3]Tablets_LiRechargable!H24</f>
        <v>-9.1393255721932682</v>
      </c>
      <c r="H24" s="5">
        <f>'[3]POM Portables Li-Rechargeable'!C24-'[3]cameras games_LiRechargable'!H24-[3]cellphones_LiRechargable!I24-'[3]Cordless Tools_LiRechargab'!I24-[3]PortablePCs_LiRechargab!I24-[3]Tablets_LiRechargable!I24</f>
        <v>-12.523256641847883</v>
      </c>
      <c r="I24" s="5">
        <f>'[3]POM Portables Li-Rechargeable'!D24-'[3]cameras games_LiRechargable'!I24-[3]cellphones_LiRechargable!J24-'[3]Cordless Tools_LiRechargab'!J24-[3]PortablePCs_LiRechargab!J24-[3]Tablets_LiRechargable!J24</f>
        <v>-10.102164213500734</v>
      </c>
      <c r="J24" s="5">
        <f>'[3]POM Portables Li-Rechargeable'!E24-'[3]cameras games_LiRechargable'!J24-[3]cellphones_LiRechargable!K24-'[3]Cordless Tools_LiRechargab'!K24-[3]PortablePCs_LiRechargab!K24-[3]Tablets_LiRechargable!K24</f>
        <v>-7.9003909367917409</v>
      </c>
      <c r="K24" s="5">
        <f>'[3]POM Portables Li-Rechargeable'!F24-'[3]cameras games_LiRechargable'!K24-[3]cellphones_LiRechargable!L24-'[3]Cordless Tools_LiRechargab'!L24-[3]PortablePCs_LiRechargab!L24-[3]Tablets_LiRechargable!L24</f>
        <v>4.1200746158959838</v>
      </c>
      <c r="L24" s="5">
        <f>'[3]POM Portables Li-Rechargeable'!G24-'[3]cameras games_LiRechargable'!L24-[3]cellphones_LiRechargable!M24-'[3]Cordless Tools_LiRechargab'!M24-[3]PortablePCs_LiRechargab!M24-[3]Tablets_LiRechargable!M24</f>
        <v>10.903565637108116</v>
      </c>
      <c r="M24" s="5">
        <f>'[3]POM Portables Li-Rechargeable'!H24-'[3]cameras games_LiRechargable'!M24-[3]cellphones_LiRechargable!N24-'[3]Cordless Tools_LiRechargab'!N24-[3]PortablePCs_LiRechargab!N24-[3]Tablets_LiRechargable!N24</f>
        <v>9.1113523380489667</v>
      </c>
      <c r="N24" s="5">
        <f>'[3]POM Portables Li-Rechargeable'!I24-'[3]cameras games_LiRechargable'!N24-[3]cellphones_LiRechargable!O24-'[3]Cordless Tools_LiRechargab'!O24-[3]PortablePCs_LiRechargab!O24-[3]Tablets_LiRechargable!O24</f>
        <v>7.8046254845651504</v>
      </c>
      <c r="O24" s="5">
        <f>'[3]POM Portables Li-Rechargeable'!J24-'[3]cameras games_LiRechargable'!O24-[3]cellphones_LiRechargable!P24-'[3]Cordless Tools_LiRechargab'!P24-[3]PortablePCs_LiRechargab!P24-[3]Tablets_LiRechargable!P24</f>
        <v>46.335281598945123</v>
      </c>
      <c r="P24" s="5">
        <f>'[3]POM Portables Li-Rechargeable'!K24-'[3]cameras games_LiRechargable'!P24-[3]cellphones_LiRechargable!Q24-'[3]Cordless Tools_LiRechargab'!Q24-[3]PortablePCs_LiRechargab!Q24-[3]Tablets_LiRechargable!Q24</f>
        <v>-33.501391250799394</v>
      </c>
      <c r="Q24" s="5">
        <f>'[3]POM Portables Li-Rechargeable'!L24-'[3]cameras games_LiRechargable'!Q24-[3]cellphones_LiRechargable!R24-'[3]Cordless Tools_LiRechargab'!R24-[3]PortablePCs_LiRechargab!R24-[3]Tablets_LiRechargable!R24</f>
        <v>66.287695668709901</v>
      </c>
      <c r="R24" s="5">
        <f>'[3]POM Portables Li-Rechargeable'!M24-'[3]cameras games_LiRechargable'!R24-[3]cellphones_LiRechargable!S24-'[3]Cordless Tools_LiRechargab'!S24-[3]PortablePCs_LiRechargab!S24-[3]Tablets_LiRechargable!S24</f>
        <v>91.934092713503347</v>
      </c>
      <c r="S24" s="5">
        <f>'[3]POM Portables Li-Rechargeable'!N24-'[3]cameras games_LiRechargable'!S24-[3]cellphones_LiRechargable!T24-'[3]Cordless Tools_LiRechargab'!T24-[3]PortablePCs_LiRechargab!T24-[3]Tablets_LiRechargable!T24</f>
        <v>-54.409684848266657</v>
      </c>
      <c r="T24" s="5">
        <f>'[3]POM Portables Li-Rechargeable'!O24-'[3]cameras games_LiRechargable'!T24-[3]cellphones_LiRechargable!U24-'[3]Cordless Tools_LiRechargab'!U24-[3]PortablePCs_LiRechargab!U24-[3]Tablets_LiRechargable!U24</f>
        <v>-113.86178426547221</v>
      </c>
      <c r="U24" s="5">
        <f>'[3]POM Portables Li-Rechargeable'!P24-'[3]cameras games_LiRechargable'!U24-[3]cellphones_LiRechargable!V24-'[3]Cordless Tools_LiRechargab'!V24-[3]PortablePCs_LiRechargab!V24-[3]Tablets_LiRechargable!V24</f>
        <v>-111.55642588233367</v>
      </c>
      <c r="V24" s="5">
        <f>'[3]POM Portables Li-Rechargeable'!Q24-'[3]cameras games_LiRechargable'!V24-[3]cellphones_LiRechargable!W24-'[3]Cordless Tools_LiRechargab'!W24-[3]PortablePCs_LiRechargab!W24-[3]Tablets_LiRechargable!W24-'[3]others portables_Avicenne'!W24</f>
        <v>-66.293788202776028</v>
      </c>
      <c r="W24" s="5">
        <f>'[3]POM Portables Li-Rechargeable'!R24-'[3]cameras games_LiRechargable'!W24-[3]cellphones_LiRechargable!X24-'[3]Cordless Tools_LiRechargab'!X24-[3]PortablePCs_LiRechargab!X24-[3]Tablets_LiRechargable!X24-'[3]others portables_Avicenne'!X24</f>
        <v>-118.35290447756196</v>
      </c>
      <c r="X24" s="5">
        <f>'[3]POM Portables Li-Rechargeable'!S24-'[3]cameras games_LiRechargable'!X24-[3]cellphones_LiRechargable!Y24-'[3]Cordless Tools_LiRechargab'!Y24-[3]PortablePCs_LiRechargab!Y24-[3]Tablets_LiRechargable!Y24-'[3]others portables_Avicenne'!Y24</f>
        <v>103.93537498644291</v>
      </c>
      <c r="Y24" s="5">
        <f>'[3]POM Portables Li-Rechargeable'!T24-'[3]cameras games_LiRechargable'!Y24-[3]cellphones_LiRechargable!Z24-'[3]Cordless Tools_LiRechargab'!Z24-[3]PortablePCs_LiRechargab!Z24-[3]Tablets_LiRechargable!Z24-'[3]others portables_Avicenne'!Z24</f>
        <v>182.60088935512783</v>
      </c>
      <c r="Z24" s="5">
        <f>'[3]POM Portables Li-Rechargeable'!U24-'[3]cameras games_LiRechargable'!Z24-[3]cellphones_LiRechargable!AA24-'[3]Cordless Tools_LiRechargab'!AA24-[3]PortablePCs_LiRechargab!AA24-[3]Tablets_LiRechargable!AA24-'[3]others portables_Avicenne'!AA24</f>
        <v>218.01058882767495</v>
      </c>
      <c r="AA24" s="5">
        <f>'[3]POM Portables Li-Rechargeable'!V24-'[3]cameras games_LiRechargable'!AA24-[3]cellphones_LiRechargable!AB24-'[3]Cordless Tools_LiRechargab'!AB24-[3]PortablePCs_LiRechargab!AB24-[3]Tablets_LiRechargable!AB24-'[3]others portables_Avicenne'!AB24</f>
        <v>124.93427069822322</v>
      </c>
      <c r="AB24" s="5">
        <f>'[3]POM Portables Li-Rechargeable'!W24-'[3]cameras games_LiRechargable'!AB24-[3]cellphones_LiRechargable!AC24-'[3]Cordless Tools_LiRechargab'!AC24-[3]PortablePCs_LiRechargab!AC24-[3]Tablets_LiRechargable!AC24-'[3]others portables_Avicenne'!AC24</f>
        <v>302.15551653877696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</row>
    <row r="25" spans="1:57" x14ac:dyDescent="0.35">
      <c r="A25" t="s">
        <v>14</v>
      </c>
      <c r="C25" s="44" t="s">
        <v>80</v>
      </c>
      <c r="D25" s="4" t="s">
        <v>15</v>
      </c>
      <c r="E25" s="4" t="s">
        <v>59</v>
      </c>
      <c r="F25" s="1" t="s">
        <v>30</v>
      </c>
      <c r="G25" s="5">
        <f>'[3]POM Portables Li-Rechargeable'!B25-'[3]cameras games_LiRechargable'!G25-[3]cellphones_LiRechargable!H25-'[3]Cordless Tools_LiRechargab'!H25-[3]PortablePCs_LiRechargab!H25-[3]Tablets_LiRechargable!H25</f>
        <v>-1.4297627300058466</v>
      </c>
      <c r="H25" s="5">
        <f>'[3]POM Portables Li-Rechargeable'!C25-'[3]cameras games_LiRechargable'!H25-[3]cellphones_LiRechargable!I25-'[3]Cordless Tools_LiRechargab'!I25-[3]PortablePCs_LiRechargab!I25-[3]Tablets_LiRechargable!I25</f>
        <v>-2.1488465525501166</v>
      </c>
      <c r="I25" s="5">
        <f>'[3]POM Portables Li-Rechargeable'!D25-'[3]cameras games_LiRechargable'!I25-[3]cellphones_LiRechargable!J25-'[3]Cordless Tools_LiRechargab'!J25-[3]PortablePCs_LiRechargab!J25-[3]Tablets_LiRechargable!J25</f>
        <v>-3.4556791541621186</v>
      </c>
      <c r="J25" s="5">
        <f>'[3]POM Portables Li-Rechargeable'!E25-'[3]cameras games_LiRechargable'!J25-[3]cellphones_LiRechargable!K25-'[3]Cordless Tools_LiRechargab'!K25-[3]PortablePCs_LiRechargab!K25-[3]Tablets_LiRechargable!K25</f>
        <v>-5.1909231221247154</v>
      </c>
      <c r="K25" s="5">
        <f>'[3]POM Portables Li-Rechargeable'!F25-'[3]cameras games_LiRechargable'!K25-[3]cellphones_LiRechargable!L25-'[3]Cordless Tools_LiRechargab'!L25-[3]PortablePCs_LiRechargab!L25-[3]Tablets_LiRechargable!L25</f>
        <v>-3.2122743470358168</v>
      </c>
      <c r="L25" s="5">
        <f>'[3]POM Portables Li-Rechargeable'!G25-'[3]cameras games_LiRechargable'!L25-[3]cellphones_LiRechargable!M25-'[3]Cordless Tools_LiRechargab'!M25-[3]PortablePCs_LiRechargab!M25-[3]Tablets_LiRechargable!M25</f>
        <v>-1.9410937902812364</v>
      </c>
      <c r="M25" s="5">
        <f>'[3]POM Portables Li-Rechargeable'!H25-'[3]cameras games_LiRechargable'!M25-[3]cellphones_LiRechargable!N25-'[3]Cordless Tools_LiRechargab'!N25-[3]PortablePCs_LiRechargab!N25-[3]Tablets_LiRechargable!N25</f>
        <v>-2.5360548172501582</v>
      </c>
      <c r="N25" s="5">
        <f>'[3]POM Portables Li-Rechargeable'!I25-'[3]cameras games_LiRechargable'!N25-[3]cellphones_LiRechargable!O25-'[3]Cordless Tools_LiRechargab'!O25-[3]PortablePCs_LiRechargab!O25-[3]Tablets_LiRechargable!O25</f>
        <v>-1.3981215530045175</v>
      </c>
      <c r="O25" s="5">
        <f>'[3]POM Portables Li-Rechargeable'!J25-'[3]cameras games_LiRechargable'!O25-[3]cellphones_LiRechargable!P25-'[3]Cordless Tools_LiRechargab'!P25-[3]PortablePCs_LiRechargab!P25-[3]Tablets_LiRechargable!P25</f>
        <v>1.4655249835237723</v>
      </c>
      <c r="P25" s="5">
        <f>'[3]POM Portables Li-Rechargeable'!K25-'[3]cameras games_LiRechargable'!P25-[3]cellphones_LiRechargable!Q25-'[3]Cordless Tools_LiRechargab'!Q25-[3]PortablePCs_LiRechargab!Q25-[3]Tablets_LiRechargable!Q25</f>
        <v>-5.4668592464931702</v>
      </c>
      <c r="Q25" s="5">
        <f>'[3]POM Portables Li-Rechargeable'!L25-'[3]cameras games_LiRechargable'!Q25-[3]cellphones_LiRechargable!R25-'[3]Cordless Tools_LiRechargab'!R25-[3]PortablePCs_LiRechargab!R25-[3]Tablets_LiRechargable!R25</f>
        <v>-1.0087712170689265</v>
      </c>
      <c r="R25" s="5">
        <f>'[3]POM Portables Li-Rechargeable'!M25-'[3]cameras games_LiRechargable'!R25-[3]cellphones_LiRechargable!S25-'[3]Cordless Tools_LiRechargab'!S25-[3]PortablePCs_LiRechargab!S25-[3]Tablets_LiRechargable!S25</f>
        <v>-5.6482125515472124</v>
      </c>
      <c r="S25" s="5">
        <f>'[3]POM Portables Li-Rechargeable'!N25-'[3]cameras games_LiRechargable'!S25-[3]cellphones_LiRechargable!T25-'[3]Cordless Tools_LiRechargab'!T25-[3]PortablePCs_LiRechargab!T25-[3]Tablets_LiRechargable!T25</f>
        <v>-22.112939941800143</v>
      </c>
      <c r="T25" s="5">
        <f>'[3]POM Portables Li-Rechargeable'!O25-'[3]cameras games_LiRechargable'!T25-[3]cellphones_LiRechargable!U25-'[3]Cordless Tools_LiRechargab'!U25-[3]PortablePCs_LiRechargab!U25-[3]Tablets_LiRechargable!U25</f>
        <v>-22.081144478995149</v>
      </c>
      <c r="U25" s="5">
        <f>'[3]POM Portables Li-Rechargeable'!P25-'[3]cameras games_LiRechargable'!U25-[3]cellphones_LiRechargable!V25-'[3]Cordless Tools_LiRechargab'!V25-[3]PortablePCs_LiRechargab!V25-[3]Tablets_LiRechargable!V25</f>
        <v>-29.465016963751957</v>
      </c>
      <c r="V25" s="5">
        <f>'[3]POM Portables Li-Rechargeable'!Q25-'[3]cameras games_LiRechargable'!V25-[3]cellphones_LiRechargable!W25-'[3]Cordless Tools_LiRechargab'!W25-[3]PortablePCs_LiRechargab!W25-[3]Tablets_LiRechargable!W25-'[3]others portables_Avicenne'!W25</f>
        <v>-23.907907101792766</v>
      </c>
      <c r="W25" s="5">
        <f>'[3]POM Portables Li-Rechargeable'!R25-'[3]cameras games_LiRechargable'!W25-[3]cellphones_LiRechargable!X25-'[3]Cordless Tools_LiRechargab'!X25-[3]PortablePCs_LiRechargab!X25-[3]Tablets_LiRechargable!X25-'[3]others portables_Avicenne'!X25</f>
        <v>-14.829933766679023</v>
      </c>
      <c r="X25" s="5">
        <f>'[3]POM Portables Li-Rechargeable'!S25-'[3]cameras games_LiRechargable'!X25-[3]cellphones_LiRechargable!Y25-'[3]Cordless Tools_LiRechargab'!Y25-[3]PortablePCs_LiRechargab!Y25-[3]Tablets_LiRechargable!Y25-'[3]others portables_Avicenne'!Y25</f>
        <v>-1.4633702341106223</v>
      </c>
      <c r="Y25" s="5">
        <f>'[3]POM Portables Li-Rechargeable'!T25-'[3]cameras games_LiRechargable'!Y25-[3]cellphones_LiRechargable!Z25-'[3]Cordless Tools_LiRechargab'!Z25-[3]PortablePCs_LiRechargab!Z25-[3]Tablets_LiRechargable!Z25-'[3]others portables_Avicenne'!Z25</f>
        <v>-7.0981119642072432</v>
      </c>
      <c r="Z25" s="5">
        <f>'[3]POM Portables Li-Rechargeable'!U25-'[3]cameras games_LiRechargable'!Z25-[3]cellphones_LiRechargable!AA25-'[3]Cordless Tools_LiRechargab'!AA25-[3]PortablePCs_LiRechargab!AA25-[3]Tablets_LiRechargable!AA25-'[3]others portables_Avicenne'!AA25</f>
        <v>-25.041655114165472</v>
      </c>
      <c r="AA25" s="5">
        <f>'[3]POM Portables Li-Rechargeable'!V25-'[3]cameras games_LiRechargable'!AA25-[3]cellphones_LiRechargable!AB25-'[3]Cordless Tools_LiRechargab'!AB25-[3]PortablePCs_LiRechargab!AB25-[3]Tablets_LiRechargable!AB25-'[3]others portables_Avicenne'!AB25</f>
        <v>5.8338874294028127</v>
      </c>
      <c r="AB25" s="5">
        <f>'[3]POM Portables Li-Rechargeable'!W25-'[3]cameras games_LiRechargable'!AB25-[3]cellphones_LiRechargable!AC25-'[3]Cordless Tools_LiRechargab'!AC25-[3]PortablePCs_LiRechargab!AC25-[3]Tablets_LiRechargable!AC25-'[3]others portables_Avicenne'!AC25</f>
        <v>11.447136991511613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</row>
    <row r="26" spans="1:57" x14ac:dyDescent="0.35">
      <c r="A26" t="s">
        <v>14</v>
      </c>
      <c r="C26" s="44" t="s">
        <v>80</v>
      </c>
      <c r="D26" s="4" t="s">
        <v>15</v>
      </c>
      <c r="E26" s="4" t="s">
        <v>59</v>
      </c>
      <c r="F26" s="1" t="s">
        <v>31</v>
      </c>
      <c r="G26" s="5">
        <f>'[3]POM Portables Li-Rechargeable'!B26-'[3]cameras games_LiRechargable'!G26-[3]cellphones_LiRechargable!H26-'[3]Cordless Tools_LiRechargab'!H26-[3]PortablePCs_LiRechargab!H26-[3]Tablets_LiRechargable!H26</f>
        <v>-6.3517323897887383</v>
      </c>
      <c r="H26" s="5">
        <f>'[3]POM Portables Li-Rechargeable'!C26-'[3]cameras games_LiRechargable'!H26-[3]cellphones_LiRechargable!I26-'[3]Cordless Tools_LiRechargab'!I26-[3]PortablePCs_LiRechargab!I26-[3]Tablets_LiRechargable!I26</f>
        <v>-6.063859243519186</v>
      </c>
      <c r="I26" s="5">
        <f>'[3]POM Portables Li-Rechargeable'!D26-'[3]cameras games_LiRechargable'!I26-[3]cellphones_LiRechargable!J26-'[3]Cordless Tools_LiRechargab'!J26-[3]PortablePCs_LiRechargab!J26-[3]Tablets_LiRechargable!J26</f>
        <v>-3.1321625918663827</v>
      </c>
      <c r="J26" s="5">
        <f>'[3]POM Portables Li-Rechargeable'!E26-'[3]cameras games_LiRechargable'!J26-[3]cellphones_LiRechargable!K26-'[3]Cordless Tools_LiRechargab'!K26-[3]PortablePCs_LiRechargab!K26-[3]Tablets_LiRechargable!K26</f>
        <v>4.8383951315480829</v>
      </c>
      <c r="K26" s="5">
        <f>'[3]POM Portables Li-Rechargeable'!F26-'[3]cameras games_LiRechargable'!K26-[3]cellphones_LiRechargable!L26-'[3]Cordless Tools_LiRechargab'!L26-[3]PortablePCs_LiRechargab!L26-[3]Tablets_LiRechargable!L26</f>
        <v>22.073699483891041</v>
      </c>
      <c r="L26" s="5">
        <f>'[3]POM Portables Li-Rechargeable'!G26-'[3]cameras games_LiRechargable'!L26-[3]cellphones_LiRechargable!M26-'[3]Cordless Tools_LiRechargab'!M26-[3]PortablePCs_LiRechargab!M26-[3]Tablets_LiRechargable!M26</f>
        <v>17.939362018363433</v>
      </c>
      <c r="M26" s="5">
        <f>'[3]POM Portables Li-Rechargeable'!H26-'[3]cameras games_LiRechargable'!M26-[3]cellphones_LiRechargable!N26-'[3]Cordless Tools_LiRechargab'!N26-[3]PortablePCs_LiRechargab!N26-[3]Tablets_LiRechargable!N26</f>
        <v>6.6125931846627779</v>
      </c>
      <c r="N26" s="5">
        <f>'[3]POM Portables Li-Rechargeable'!I26-'[3]cameras games_LiRechargable'!N26-[3]cellphones_LiRechargable!O26-'[3]Cordless Tools_LiRechargab'!O26-[3]PortablePCs_LiRechargab!O26-[3]Tablets_LiRechargable!O26</f>
        <v>2.5667145332286054</v>
      </c>
      <c r="O26" s="5">
        <f>'[3]POM Portables Li-Rechargeable'!J26-'[3]cameras games_LiRechargable'!O26-[3]cellphones_LiRechargable!P26-'[3]Cordless Tools_LiRechargab'!P26-[3]PortablePCs_LiRechargab!P26-[3]Tablets_LiRechargable!P26</f>
        <v>33.156326479277908</v>
      </c>
      <c r="P26" s="5">
        <f>'[3]POM Portables Li-Rechargeable'!K26-'[3]cameras games_LiRechargable'!P26-[3]cellphones_LiRechargable!Q26-'[3]Cordless Tools_LiRechargab'!Q26-[3]PortablePCs_LiRechargab!Q26-[3]Tablets_LiRechargable!Q26</f>
        <v>-4.9661132995018908</v>
      </c>
      <c r="Q26" s="5">
        <f>'[3]POM Portables Li-Rechargeable'!L26-'[3]cameras games_LiRechargable'!Q26-[3]cellphones_LiRechargable!R26-'[3]Cordless Tools_LiRechargab'!R26-[3]PortablePCs_LiRechargab!R26-[3]Tablets_LiRechargable!R26</f>
        <v>96.594635507357921</v>
      </c>
      <c r="R26" s="5">
        <f>'[3]POM Portables Li-Rechargeable'!M26-'[3]cameras games_LiRechargable'!R26-[3]cellphones_LiRechargable!S26-'[3]Cordless Tools_LiRechargab'!S26-[3]PortablePCs_LiRechargab!S26-[3]Tablets_LiRechargable!S26</f>
        <v>157.22997315496164</v>
      </c>
      <c r="S26" s="5">
        <f>'[3]POM Portables Li-Rechargeable'!N26-'[3]cameras games_LiRechargable'!S26-[3]cellphones_LiRechargable!T26-'[3]Cordless Tools_LiRechargab'!T26-[3]PortablePCs_LiRechargab!T26-[3]Tablets_LiRechargable!T26</f>
        <v>88.661381540572421</v>
      </c>
      <c r="T26" s="5">
        <f>'[3]POM Portables Li-Rechargeable'!O26-'[3]cameras games_LiRechargable'!T26-[3]cellphones_LiRechargable!U26-'[3]Cordless Tools_LiRechargab'!U26-[3]PortablePCs_LiRechargab!U26-[3]Tablets_LiRechargable!U26</f>
        <v>59.780199011197951</v>
      </c>
      <c r="U26" s="5">
        <f>'[3]POM Portables Li-Rechargeable'!P26-'[3]cameras games_LiRechargable'!U26-[3]cellphones_LiRechargable!V26-'[3]Cordless Tools_LiRechargab'!V26-[3]PortablePCs_LiRechargab!V26-[3]Tablets_LiRechargable!V26</f>
        <v>165.75917516157787</v>
      </c>
      <c r="V26" s="5">
        <f>'[3]POM Portables Li-Rechargeable'!Q26-'[3]cameras games_LiRechargable'!V26-[3]cellphones_LiRechargable!W26-'[3]Cordless Tools_LiRechargab'!W26-[3]PortablePCs_LiRechargab!W26-[3]Tablets_LiRechargable!W26-'[3]others portables_Avicenne'!W26</f>
        <v>205.52880500111661</v>
      </c>
      <c r="W26" s="5">
        <f>'[3]POM Portables Li-Rechargeable'!R26-'[3]cameras games_LiRechargable'!W26-[3]cellphones_LiRechargable!X26-'[3]Cordless Tools_LiRechargab'!X26-[3]PortablePCs_LiRechargab!X26-[3]Tablets_LiRechargable!X26-'[3]others portables_Avicenne'!X26</f>
        <v>116.36666754440118</v>
      </c>
      <c r="X26" s="5">
        <f>'[3]POM Portables Li-Rechargeable'!S26-'[3]cameras games_LiRechargable'!X26-[3]cellphones_LiRechargable!Y26-'[3]Cordless Tools_LiRechargab'!Y26-[3]PortablePCs_LiRechargab!Y26-[3]Tablets_LiRechargable!Y26-'[3]others portables_Avicenne'!Y26</f>
        <v>347.46012019543139</v>
      </c>
      <c r="Y26" s="5">
        <f>'[3]POM Portables Li-Rechargeable'!T26-'[3]cameras games_LiRechargable'!Y26-[3]cellphones_LiRechargable!Z26-'[3]Cordless Tools_LiRechargab'!Z26-[3]PortablePCs_LiRechargab!Z26-[3]Tablets_LiRechargable!Z26-'[3]others portables_Avicenne'!Z26</f>
        <v>180.37687939557742</v>
      </c>
      <c r="Z26" s="5">
        <f>'[3]POM Portables Li-Rechargeable'!U26-'[3]cameras games_LiRechargable'!Z26-[3]cellphones_LiRechargable!AA26-'[3]Cordless Tools_LiRechargab'!AA26-[3]PortablePCs_LiRechargab!AA26-[3]Tablets_LiRechargable!AA26-'[3]others portables_Avicenne'!AA26</f>
        <v>272.63892921361764</v>
      </c>
      <c r="AA26" s="5">
        <f>'[3]POM Portables Li-Rechargeable'!V26-'[3]cameras games_LiRechargable'!AA26-[3]cellphones_LiRechargable!AB26-'[3]Cordless Tools_LiRechargab'!AB26-[3]PortablePCs_LiRechargab!AB26-[3]Tablets_LiRechargable!AB26-'[3]others portables_Avicenne'!AB26</f>
        <v>525.96449667952572</v>
      </c>
      <c r="AB26" s="5">
        <f>'[3]POM Portables Li-Rechargeable'!W26-'[3]cameras games_LiRechargable'!AB26-[3]cellphones_LiRechargable!AC26-'[3]Cordless Tools_LiRechargab'!AC26-[3]PortablePCs_LiRechargab!AC26-[3]Tablets_LiRechargable!AC26-'[3]others portables_Avicenne'!AC26</f>
        <v>566.55541722995076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</row>
    <row r="27" spans="1:57" x14ac:dyDescent="0.35">
      <c r="A27" t="s">
        <v>14</v>
      </c>
      <c r="C27" s="44" t="s">
        <v>80</v>
      </c>
      <c r="D27" s="4" t="s">
        <v>15</v>
      </c>
      <c r="E27" s="4" t="s">
        <v>59</v>
      </c>
      <c r="F27" s="1" t="s">
        <v>32</v>
      </c>
      <c r="G27" s="5">
        <f>'[3]POM Portables Li-Rechargeable'!B27-'[3]cameras games_LiRechargable'!G27-[3]cellphones_LiRechargable!H27-'[3]Cordless Tools_LiRechargab'!H27-[3]PortablePCs_LiRechargab!H27-[3]Tablets_LiRechargable!H27</f>
        <v>75.392915774368745</v>
      </c>
      <c r="H27" s="5">
        <f>'[3]POM Portables Li-Rechargeable'!C27-'[3]cameras games_LiRechargable'!H27-[3]cellphones_LiRechargable!I27-'[3]Cordless Tools_LiRechargab'!I27-[3]PortablePCs_LiRechargab!I27-[3]Tablets_LiRechargable!I27</f>
        <v>59.593760989178264</v>
      </c>
      <c r="I27" s="5">
        <f>'[3]POM Portables Li-Rechargeable'!D27-'[3]cameras games_LiRechargable'!I27-[3]cellphones_LiRechargable!J27-'[3]Cordless Tools_LiRechargab'!J27-[3]PortablePCs_LiRechargab!J27-[3]Tablets_LiRechargable!J27</f>
        <v>172.98546309663612</v>
      </c>
      <c r="J27" s="5">
        <f>'[3]POM Portables Li-Rechargeable'!E27-'[3]cameras games_LiRechargable'!J27-[3]cellphones_LiRechargable!K27-'[3]Cordless Tools_LiRechargab'!K27-[3]PortablePCs_LiRechargab!K27-[3]Tablets_LiRechargable!K27</f>
        <v>224.74715706806262</v>
      </c>
      <c r="K27" s="5">
        <f>'[3]POM Portables Li-Rechargeable'!F27-'[3]cameras games_LiRechargable'!K27-[3]cellphones_LiRechargable!L27-'[3]Cordless Tools_LiRechargab'!L27-[3]PortablePCs_LiRechargab!L27-[3]Tablets_LiRechargable!L27</f>
        <v>483.17081582536304</v>
      </c>
      <c r="L27" s="5">
        <f>'[3]POM Portables Li-Rechargeable'!G27-'[3]cameras games_LiRechargable'!L27-[3]cellphones_LiRechargable!M27-'[3]Cordless Tools_LiRechargab'!M27-[3]PortablePCs_LiRechargab!M27-[3]Tablets_LiRechargable!M27</f>
        <v>687.67425401950527</v>
      </c>
      <c r="M27" s="5">
        <f>'[3]POM Portables Li-Rechargeable'!H27-'[3]cameras games_LiRechargable'!M27-[3]cellphones_LiRechargable!N27-'[3]Cordless Tools_LiRechargab'!N27-[3]PortablePCs_LiRechargab!N27-[3]Tablets_LiRechargable!N27</f>
        <v>850.9174738897907</v>
      </c>
      <c r="N27" s="5">
        <f>'[3]POM Portables Li-Rechargeable'!I27-'[3]cameras games_LiRechargable'!N27-[3]cellphones_LiRechargable!O27-'[3]Cordless Tools_LiRechargab'!O27-[3]PortablePCs_LiRechargab!O27-[3]Tablets_LiRechargable!O27</f>
        <v>986.67835025906697</v>
      </c>
      <c r="O27" s="5">
        <f>'[3]POM Portables Li-Rechargeable'!J27-'[3]cameras games_LiRechargable'!O27-[3]cellphones_LiRechargable!P27-'[3]Cordless Tools_LiRechargab'!P27-[3]PortablePCs_LiRechargab!P27-[3]Tablets_LiRechargable!P27</f>
        <v>1402.7022374178889</v>
      </c>
      <c r="P27" s="5">
        <f>'[3]POM Portables Li-Rechargeable'!K27-'[3]cameras games_LiRechargable'!P27-[3]cellphones_LiRechargable!Q27-'[3]Cordless Tools_LiRechargab'!Q27-[3]PortablePCs_LiRechargab!Q27-[3]Tablets_LiRechargable!Q27</f>
        <v>601.0408501654714</v>
      </c>
      <c r="Q27" s="5">
        <f>'[3]POM Portables Li-Rechargeable'!L27-'[3]cameras games_LiRechargable'!Q27-[3]cellphones_LiRechargable!R27-'[3]Cordless Tools_LiRechargab'!R27-[3]PortablePCs_LiRechargab!R27-[3]Tablets_LiRechargable!R27</f>
        <v>1843.3814692472179</v>
      </c>
      <c r="R27" s="5">
        <f>'[3]POM Portables Li-Rechargeable'!M27-'[3]cameras games_LiRechargable'!R27-[3]cellphones_LiRechargable!S27-'[3]Cordless Tools_LiRechargab'!S27-[3]PortablePCs_LiRechargab!S27-[3]Tablets_LiRechargable!S27</f>
        <v>2820.114210769766</v>
      </c>
      <c r="S27" s="5">
        <f>'[3]POM Portables Li-Rechargeable'!N27-'[3]cameras games_LiRechargable'!S27-[3]cellphones_LiRechargable!T27-'[3]Cordless Tools_LiRechargab'!T27-[3]PortablePCs_LiRechargab!T27-[3]Tablets_LiRechargable!T27</f>
        <v>2951.5770057939849</v>
      </c>
      <c r="T27" s="5">
        <f>'[3]POM Portables Li-Rechargeable'!O27-'[3]cameras games_LiRechargable'!T27-[3]cellphones_LiRechargable!U27-'[3]Cordless Tools_LiRechargab'!U27-[3]PortablePCs_LiRechargab!U27-[3]Tablets_LiRechargable!U27</f>
        <v>1815.9621440207793</v>
      </c>
      <c r="U27" s="5">
        <f>'[3]POM Portables Li-Rechargeable'!P27-'[3]cameras games_LiRechargable'!U27-[3]cellphones_LiRechargable!V27-'[3]Cordless Tools_LiRechargab'!V27-[3]PortablePCs_LiRechargab!V27-[3]Tablets_LiRechargable!V27</f>
        <v>1553.1319487270475</v>
      </c>
      <c r="V27" s="5">
        <f>'[3]POM Portables Li-Rechargeable'!Q27-'[3]cameras games_LiRechargable'!V27-[3]cellphones_LiRechargable!W27-'[3]Cordless Tools_LiRechargab'!W27-[3]PortablePCs_LiRechargab!W27-[3]Tablets_LiRechargable!W27-'[3]others portables_Avicenne'!W27</f>
        <v>1441.6866813150791</v>
      </c>
      <c r="W27" s="5">
        <f>'[3]POM Portables Li-Rechargeable'!R27-'[3]cameras games_LiRechargable'!W27-[3]cellphones_LiRechargable!X27-'[3]Cordless Tools_LiRechargab'!X27-[3]PortablePCs_LiRechargab!X27-[3]Tablets_LiRechargable!X27-'[3]others portables_Avicenne'!X27</f>
        <v>2130.3977009787927</v>
      </c>
      <c r="X27" s="5">
        <f>'[3]POM Portables Li-Rechargeable'!S27-'[3]cameras games_LiRechargable'!X27-[3]cellphones_LiRechargable!Y27-'[3]Cordless Tools_LiRechargab'!Y27-[3]PortablePCs_LiRechargab!Y27-[3]Tablets_LiRechargable!Y27-'[3]others portables_Avicenne'!Y27</f>
        <v>2543.3730677905937</v>
      </c>
      <c r="Y27" s="5">
        <f>'[3]POM Portables Li-Rechargeable'!T27-'[3]cameras games_LiRechargable'!Y27-[3]cellphones_LiRechargable!Z27-'[3]Cordless Tools_LiRechargab'!Z27-[3]PortablePCs_LiRechargab!Z27-[3]Tablets_LiRechargable!Z27-'[3]others portables_Avicenne'!Z27</f>
        <v>2534.7514588030426</v>
      </c>
      <c r="Z27" s="5">
        <f>'[3]POM Portables Li-Rechargeable'!U27-'[3]cameras games_LiRechargable'!Z27-[3]cellphones_LiRechargable!AA27-'[3]Cordless Tools_LiRechargab'!AA27-[3]PortablePCs_LiRechargab!AA27-[3]Tablets_LiRechargable!AA27-'[3]others portables_Avicenne'!AA27</f>
        <v>3021.0645191891308</v>
      </c>
      <c r="AA27" s="5">
        <f>'[3]POM Portables Li-Rechargeable'!V27-'[3]cameras games_LiRechargable'!AA27-[3]cellphones_LiRechargable!AB27-'[3]Cordless Tools_LiRechargab'!AB27-[3]PortablePCs_LiRechargab!AB27-[3]Tablets_LiRechargable!AB27-'[3]others portables_Avicenne'!AB27</f>
        <v>3780.0258733908931</v>
      </c>
      <c r="AB27" s="5">
        <f>'[3]POM Portables Li-Rechargeable'!W27-'[3]cameras games_LiRechargable'!AB27-[3]cellphones_LiRechargable!AC27-'[3]Cordless Tools_LiRechargab'!AC27-[3]PortablePCs_LiRechargab!AC27-[3]Tablets_LiRechargable!AC27-'[3]others portables_Avicenne'!AC27</f>
        <v>4810.8118844058117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</row>
    <row r="28" spans="1:57" x14ac:dyDescent="0.35">
      <c r="A28" t="s">
        <v>14</v>
      </c>
      <c r="C28" s="44" t="s">
        <v>80</v>
      </c>
      <c r="D28" s="4" t="s">
        <v>15</v>
      </c>
      <c r="E28" s="4" t="s">
        <v>59</v>
      </c>
      <c r="F28" s="1" t="s">
        <v>33</v>
      </c>
      <c r="G28" s="5">
        <f>'[3]POM Portables Li-Rechargeable'!B28-'[3]cameras games_LiRechargable'!G28-[3]cellphones_LiRechargable!H28-'[3]Cordless Tools_LiRechargab'!H28-[3]PortablePCs_LiRechargab!H28-[3]Tablets_LiRechargable!H28</f>
        <v>10.121135445664507</v>
      </c>
      <c r="H28" s="5">
        <f>'[3]POM Portables Li-Rechargeable'!C28-'[3]cameras games_LiRechargable'!H28-[3]cellphones_LiRechargable!I28-'[3]Cordless Tools_LiRechargab'!I28-[3]PortablePCs_LiRechargab!I28-[3]Tablets_LiRechargable!I28</f>
        <v>13.424163346910724</v>
      </c>
      <c r="I28" s="5">
        <f>'[3]POM Portables Li-Rechargeable'!D28-'[3]cameras games_LiRechargable'!I28-[3]cellphones_LiRechargable!J28-'[3]Cordless Tools_LiRechargab'!J28-[3]PortablePCs_LiRechargab!J28-[3]Tablets_LiRechargable!J28</f>
        <v>17.527881880409822</v>
      </c>
      <c r="J28" s="5">
        <f>'[3]POM Portables Li-Rechargeable'!E28-'[3]cameras games_LiRechargable'!J28-[3]cellphones_LiRechargable!K28-'[3]Cordless Tools_LiRechargab'!K28-[3]PortablePCs_LiRechargab!K28-[3]Tablets_LiRechargable!K28</f>
        <v>26.388046771048145</v>
      </c>
      <c r="K28" s="5">
        <f>'[3]POM Portables Li-Rechargeable'!F28-'[3]cameras games_LiRechargable'!K28-[3]cellphones_LiRechargable!L28-'[3]Cordless Tools_LiRechargab'!L28-[3]PortablePCs_LiRechargab!L28-[3]Tablets_LiRechargable!L28</f>
        <v>41.001617021729317</v>
      </c>
      <c r="L28" s="5">
        <f>'[3]POM Portables Li-Rechargeable'!G28-'[3]cameras games_LiRechargable'!L28-[3]cellphones_LiRechargable!M28-'[3]Cordless Tools_LiRechargab'!M28-[3]PortablePCs_LiRechargab!M28-[3]Tablets_LiRechargable!M28</f>
        <v>48.042516140788706</v>
      </c>
      <c r="M28" s="5">
        <f>'[3]POM Portables Li-Rechargeable'!H28-'[3]cameras games_LiRechargable'!M28-[3]cellphones_LiRechargable!N28-'[3]Cordless Tools_LiRechargab'!N28-[3]PortablePCs_LiRechargab!N28-[3]Tablets_LiRechargable!N28</f>
        <v>52.133666926770275</v>
      </c>
      <c r="N28" s="5">
        <f>'[3]POM Portables Li-Rechargeable'!I28-'[3]cameras games_LiRechargable'!N28-[3]cellphones_LiRechargable!O28-'[3]Cordless Tools_LiRechargab'!O28-[3]PortablePCs_LiRechargab!O28-[3]Tablets_LiRechargable!O28</f>
        <v>62.857307742401552</v>
      </c>
      <c r="O28" s="5">
        <f>'[3]POM Portables Li-Rechargeable'!J28-'[3]cameras games_LiRechargable'!O28-[3]cellphones_LiRechargable!P28-'[3]Cordless Tools_LiRechargab'!P28-[3]PortablePCs_LiRechargab!P28-[3]Tablets_LiRechargable!P28</f>
        <v>92.654481804663646</v>
      </c>
      <c r="P28" s="5">
        <f>'[3]POM Portables Li-Rechargeable'!K28-'[3]cameras games_LiRechargable'!P28-[3]cellphones_LiRechargable!Q28-'[3]Cordless Tools_LiRechargab'!Q28-[3]PortablePCs_LiRechargab!Q28-[3]Tablets_LiRechargable!Q28</f>
        <v>59.806104869910435</v>
      </c>
      <c r="Q28" s="5">
        <f>'[3]POM Portables Li-Rechargeable'!L28-'[3]cameras games_LiRechargable'!Q28-[3]cellphones_LiRechargable!R28-'[3]Cordless Tools_LiRechargab'!R28-[3]PortablePCs_LiRechargab!R28-[3]Tablets_LiRechargable!R28</f>
        <v>120.04661821997176</v>
      </c>
      <c r="R28" s="5">
        <f>'[3]POM Portables Li-Rechargeable'!M28-'[3]cameras games_LiRechargable'!R28-[3]cellphones_LiRechargable!S28-'[3]Cordless Tools_LiRechargab'!S28-[3]PortablePCs_LiRechargab!S28-[3]Tablets_LiRechargable!S28</f>
        <v>160.37524695849731</v>
      </c>
      <c r="S28" s="5">
        <f>'[3]POM Portables Li-Rechargeable'!N28-'[3]cameras games_LiRechargable'!S28-[3]cellphones_LiRechargable!T28-'[3]Cordless Tools_LiRechargab'!T28-[3]PortablePCs_LiRechargab!T28-[3]Tablets_LiRechargable!T28</f>
        <v>31.581357814857057</v>
      </c>
      <c r="T28" s="5">
        <f>'[3]POM Portables Li-Rechargeable'!O28-'[3]cameras games_LiRechargable'!T28-[3]cellphones_LiRechargable!U28-'[3]Cordless Tools_LiRechargab'!U28-[3]PortablePCs_LiRechargab!U28-[3]Tablets_LiRechargable!U28</f>
        <v>27.331910936439641</v>
      </c>
      <c r="U28" s="5">
        <f>'[3]POM Portables Li-Rechargeable'!P28-'[3]cameras games_LiRechargable'!U28-[3]cellphones_LiRechargable!V28-'[3]Cordless Tools_LiRechargab'!V28-[3]PortablePCs_LiRechargab!V28-[3]Tablets_LiRechargable!V28</f>
        <v>43.004027563767252</v>
      </c>
      <c r="V28" s="5">
        <f>'[3]POM Portables Li-Rechargeable'!Q28-'[3]cameras games_LiRechargable'!V28-[3]cellphones_LiRechargable!W28-'[3]Cordless Tools_LiRechargab'!W28-[3]PortablePCs_LiRechargab!W28-[3]Tablets_LiRechargable!W28-'[3]others portables_Avicenne'!W28</f>
        <v>39.274181260286532</v>
      </c>
      <c r="W28" s="5">
        <f>'[3]POM Portables Li-Rechargeable'!R28-'[3]cameras games_LiRechargable'!W28-[3]cellphones_LiRechargable!X28-'[3]Cordless Tools_LiRechargab'!X28-[3]PortablePCs_LiRechargab!X28-[3]Tablets_LiRechargable!X28-'[3]others portables_Avicenne'!X28</f>
        <v>19.991175149538044</v>
      </c>
      <c r="X28" s="5">
        <f>'[3]POM Portables Li-Rechargeable'!S28-'[3]cameras games_LiRechargable'!X28-[3]cellphones_LiRechargable!Y28-'[3]Cordless Tools_LiRechargab'!Y28-[3]PortablePCs_LiRechargab!Y28-[3]Tablets_LiRechargable!Y28-'[3]others portables_Avicenne'!Y28</f>
        <v>36.808525124138463</v>
      </c>
      <c r="Y28" s="5">
        <f>'[3]POM Portables Li-Rechargeable'!T28-'[3]cameras games_LiRechargable'!Y28-[3]cellphones_LiRechargable!Z28-'[3]Cordless Tools_LiRechargab'!Z28-[3]PortablePCs_LiRechargab!Z28-[3]Tablets_LiRechargable!Z28-'[3]others portables_Avicenne'!Z28</f>
        <v>41.891479026390364</v>
      </c>
      <c r="Z28" s="5">
        <f>'[3]POM Portables Li-Rechargeable'!U28-'[3]cameras games_LiRechargable'!Z28-[3]cellphones_LiRechargable!AA28-'[3]Cordless Tools_LiRechargab'!AA28-[3]PortablePCs_LiRechargab!AA28-[3]Tablets_LiRechargable!AA28-'[3]others portables_Avicenne'!AA28</f>
        <v>54.994477613440928</v>
      </c>
      <c r="AA28" s="5">
        <f>'[3]POM Portables Li-Rechargeable'!V28-'[3]cameras games_LiRechargable'!AA28-[3]cellphones_LiRechargable!AB28-'[3]Cordless Tools_LiRechargab'!AB28-[3]PortablePCs_LiRechargab!AB28-[3]Tablets_LiRechargable!AB28-'[3]others portables_Avicenne'!AB28</f>
        <v>90.540721691060142</v>
      </c>
      <c r="AB28" s="5">
        <f>'[3]POM Portables Li-Rechargeable'!W28-'[3]cameras games_LiRechargable'!AB28-[3]cellphones_LiRechargable!AC28-'[3]Cordless Tools_LiRechargab'!AC28-[3]PortablePCs_LiRechargab!AC28-[3]Tablets_LiRechargable!AC28-'[3]others portables_Avicenne'!AC28</f>
        <v>101.32980827616164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</row>
    <row r="29" spans="1:57" x14ac:dyDescent="0.35">
      <c r="A29" t="s">
        <v>14</v>
      </c>
      <c r="C29" s="44" t="s">
        <v>80</v>
      </c>
      <c r="D29" s="4" t="s">
        <v>15</v>
      </c>
      <c r="E29" s="4" t="s">
        <v>59</v>
      </c>
      <c r="F29" s="1" t="s">
        <v>34</v>
      </c>
      <c r="G29" s="5">
        <f>'[3]POM Portables Li-Rechargeable'!B29-'[3]cameras games_LiRechargable'!G29-[3]cellphones_LiRechargable!H29-'[3]Cordless Tools_LiRechargab'!H29-[3]PortablePCs_LiRechargab!H29-[3]Tablets_LiRechargable!H29</f>
        <v>1.4979899661376319</v>
      </c>
      <c r="H29" s="5">
        <f>'[3]POM Portables Li-Rechargeable'!C29-'[3]cameras games_LiRechargable'!H29-[3]cellphones_LiRechargable!I29-'[3]Cordless Tools_LiRechargab'!I29-[3]PortablePCs_LiRechargab!I29-[3]Tablets_LiRechargable!I29</f>
        <v>0.92661312493822212</v>
      </c>
      <c r="I29" s="5">
        <f>'[3]POM Portables Li-Rechargeable'!D29-'[3]cameras games_LiRechargable'!I29-[3]cellphones_LiRechargable!J29-'[3]Cordless Tools_LiRechargab'!J29-[3]PortablePCs_LiRechargab!J29-[3]Tablets_LiRechargable!J29</f>
        <v>-0.26334684846231049</v>
      </c>
      <c r="J29" s="5">
        <f>'[3]POM Portables Li-Rechargeable'!E29-'[3]cameras games_LiRechargable'!J29-[3]cellphones_LiRechargable!K29-'[3]Cordless Tools_LiRechargab'!K29-[3]PortablePCs_LiRechargab!K29-[3]Tablets_LiRechargable!K29</f>
        <v>2.3083046376622414</v>
      </c>
      <c r="K29" s="5">
        <f>'[3]POM Portables Li-Rechargeable'!F29-'[3]cameras games_LiRechargable'!K29-[3]cellphones_LiRechargable!L29-'[3]Cordless Tools_LiRechargab'!L29-[3]PortablePCs_LiRechargab!L29-[3]Tablets_LiRechargable!L29</f>
        <v>7.0695052277560313</v>
      </c>
      <c r="L29" s="5">
        <f>'[3]POM Portables Li-Rechargeable'!G29-'[3]cameras games_LiRechargable'!L29-[3]cellphones_LiRechargable!M29-'[3]Cordless Tools_LiRechargab'!M29-[3]PortablePCs_LiRechargab!M29-[3]Tablets_LiRechargable!M29</f>
        <v>6.2296980942213107</v>
      </c>
      <c r="M29" s="5">
        <f>'[3]POM Portables Li-Rechargeable'!H29-'[3]cameras games_LiRechargable'!M29-[3]cellphones_LiRechargable!N29-'[3]Cordless Tools_LiRechargab'!N29-[3]PortablePCs_LiRechargab!N29-[3]Tablets_LiRechargable!N29</f>
        <v>3.5452765450985346</v>
      </c>
      <c r="N29" s="5">
        <f>'[3]POM Portables Li-Rechargeable'!I29-'[3]cameras games_LiRechargable'!N29-[3]cellphones_LiRechargable!O29-'[3]Cordless Tools_LiRechargab'!O29-[3]PortablePCs_LiRechargab!O29-[3]Tablets_LiRechargable!O29</f>
        <v>6.5484065822101591</v>
      </c>
      <c r="O29" s="5">
        <f>'[3]POM Portables Li-Rechargeable'!J29-'[3]cameras games_LiRechargable'!O29-[3]cellphones_LiRechargable!P29-'[3]Cordless Tools_LiRechargab'!P29-[3]PortablePCs_LiRechargab!P29-[3]Tablets_LiRechargable!P29</f>
        <v>24.642770109545523</v>
      </c>
      <c r="P29" s="5">
        <f>'[3]POM Portables Li-Rechargeable'!K29-'[3]cameras games_LiRechargable'!P29-[3]cellphones_LiRechargable!Q29-'[3]Cordless Tools_LiRechargab'!Q29-[3]PortablePCs_LiRechargab!Q29-[3]Tablets_LiRechargable!Q29</f>
        <v>1.6862558951123303</v>
      </c>
      <c r="Q29" s="5">
        <f>'[3]POM Portables Li-Rechargeable'!L29-'[3]cameras games_LiRechargable'!Q29-[3]cellphones_LiRechargable!R29-'[3]Cordless Tools_LiRechargab'!R29-[3]PortablePCs_LiRechargab!R29-[3]Tablets_LiRechargable!R29</f>
        <v>39.21140999901904</v>
      </c>
      <c r="R29" s="5">
        <f>'[3]POM Portables Li-Rechargeable'!M29-'[3]cameras games_LiRechargable'!R29-[3]cellphones_LiRechargable!S29-'[3]Cordless Tools_LiRechargab'!S29-[3]PortablePCs_LiRechargab!S29-[3]Tablets_LiRechargable!S29</f>
        <v>54.032285165555784</v>
      </c>
      <c r="S29" s="5">
        <f>'[3]POM Portables Li-Rechargeable'!N29-'[3]cameras games_LiRechargable'!S29-[3]cellphones_LiRechargable!T29-'[3]Cordless Tools_LiRechargab'!T29-[3]PortablePCs_LiRechargab!T29-[3]Tablets_LiRechargable!T29</f>
        <v>46.931337758528997</v>
      </c>
      <c r="T29" s="5">
        <f>'[3]POM Portables Li-Rechargeable'!O29-'[3]cameras games_LiRechargable'!T29-[3]cellphones_LiRechargable!U29-'[3]Cordless Tools_LiRechargab'!U29-[3]PortablePCs_LiRechargab!U29-[3]Tablets_LiRechargable!U29</f>
        <v>42.780779142273275</v>
      </c>
      <c r="U29" s="5">
        <f>'[3]POM Portables Li-Rechargeable'!P29-'[3]cameras games_LiRechargable'!U29-[3]cellphones_LiRechargable!V29-'[3]Cordless Tools_LiRechargab'!V29-[3]PortablePCs_LiRechargab!V29-[3]Tablets_LiRechargable!V29</f>
        <v>36.328476648536459</v>
      </c>
      <c r="V29" s="5">
        <f>'[3]POM Portables Li-Rechargeable'!Q29-'[3]cameras games_LiRechargable'!V29-[3]cellphones_LiRechargable!W29-'[3]Cordless Tools_LiRechargab'!W29-[3]PortablePCs_LiRechargab!W29-[3]Tablets_LiRechargable!W29-'[3]others portables_Avicenne'!W29</f>
        <v>42.412157465738204</v>
      </c>
      <c r="W29" s="5">
        <f>'[3]POM Portables Li-Rechargeable'!R29-'[3]cameras games_LiRechargable'!W29-[3]cellphones_LiRechargable!X29-'[3]Cordless Tools_LiRechargab'!X29-[3]PortablePCs_LiRechargab!X29-[3]Tablets_LiRechargable!X29-'[3]others portables_Avicenne'!X29</f>
        <v>60.50695225801249</v>
      </c>
      <c r="X29" s="5">
        <f>'[3]POM Portables Li-Rechargeable'!S29-'[3]cameras games_LiRechargable'!X29-[3]cellphones_LiRechargable!Y29-'[3]Cordless Tools_LiRechargab'!Y29-[3]PortablePCs_LiRechargab!Y29-[3]Tablets_LiRechargable!Y29-'[3]others portables_Avicenne'!Y29</f>
        <v>79.554046265620471</v>
      </c>
      <c r="Y29" s="5">
        <f>'[3]POM Portables Li-Rechargeable'!T29-'[3]cameras games_LiRechargable'!Y29-[3]cellphones_LiRechargable!Z29-'[3]Cordless Tools_LiRechargab'!Z29-[3]PortablePCs_LiRechargab!Z29-[3]Tablets_LiRechargable!Z29-'[3]others portables_Avicenne'!Z29</f>
        <v>64.471645151215128</v>
      </c>
      <c r="Z29" s="5">
        <f>'[3]POM Portables Li-Rechargeable'!U29-'[3]cameras games_LiRechargable'!Z29-[3]cellphones_LiRechargable!AA29-'[3]Cordless Tools_LiRechargab'!AA29-[3]PortablePCs_LiRechargab!AA29-[3]Tablets_LiRechargable!AA29-'[3]others portables_Avicenne'!AA29</f>
        <v>52.992971428567721</v>
      </c>
      <c r="AA29" s="5">
        <f>'[3]POM Portables Li-Rechargeable'!V29-'[3]cameras games_LiRechargable'!AA29-[3]cellphones_LiRechargable!AB29-'[3]Cordless Tools_LiRechargab'!AB29-[3]PortablePCs_LiRechargab!AB29-[3]Tablets_LiRechargable!AB29-'[3]others portables_Avicenne'!AB29</f>
        <v>80.155821565548536</v>
      </c>
      <c r="AB29" s="5">
        <f>'[3]POM Portables Li-Rechargeable'!W29-'[3]cameras games_LiRechargable'!AB29-[3]cellphones_LiRechargable!AC29-'[3]Cordless Tools_LiRechargab'!AC29-[3]PortablePCs_LiRechargab!AC29-[3]Tablets_LiRechargable!AC29-'[3]others portables_Avicenne'!AC29</f>
        <v>106.17860549696752</v>
      </c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0" spans="1:57" x14ac:dyDescent="0.35">
      <c r="A30" t="s">
        <v>14</v>
      </c>
      <c r="C30" s="44" t="s">
        <v>80</v>
      </c>
      <c r="D30" s="4" t="s">
        <v>15</v>
      </c>
      <c r="E30" s="4" t="s">
        <v>59</v>
      </c>
      <c r="F30" s="1" t="s">
        <v>35</v>
      </c>
      <c r="G30" s="5">
        <f>'[3]POM Portables Li-Rechargeable'!B30-'[3]cameras games_LiRechargable'!G30-[3]cellphones_LiRechargable!H30-'[3]Cordless Tools_LiRechargab'!H30-[3]PortablePCs_LiRechargab!H30-[3]Tablets_LiRechargable!H30</f>
        <v>-1.0843215924195446</v>
      </c>
      <c r="H30" s="5">
        <f>'[3]POM Portables Li-Rechargeable'!C30-'[3]cameras games_LiRechargable'!H30-[3]cellphones_LiRechargable!I30-'[3]Cordless Tools_LiRechargab'!I30-[3]PortablePCs_LiRechargab!I30-[3]Tablets_LiRechargable!I30</f>
        <v>-1.5011595701973426</v>
      </c>
      <c r="I30" s="5">
        <f>'[3]POM Portables Li-Rechargeable'!D30-'[3]cameras games_LiRechargable'!I30-[3]cellphones_LiRechargable!J30-'[3]Cordless Tools_LiRechargab'!J30-[3]PortablePCs_LiRechargab!J30-[3]Tablets_LiRechargable!J30</f>
        <v>-1.4973591244311653</v>
      </c>
      <c r="J30" s="5">
        <f>'[3]POM Portables Li-Rechargeable'!E30-'[3]cameras games_LiRechargable'!J30-[3]cellphones_LiRechargable!K30-'[3]Cordless Tools_LiRechargab'!K30-[3]PortablePCs_LiRechargab!K30-[3]Tablets_LiRechargable!K30</f>
        <v>-1.9072447251311182</v>
      </c>
      <c r="K30" s="5">
        <f>'[3]POM Portables Li-Rechargeable'!F30-'[3]cameras games_LiRechargable'!K30-[3]cellphones_LiRechargable!L30-'[3]Cordless Tools_LiRechargab'!L30-[3]PortablePCs_LiRechargab!L30-[3]Tablets_LiRechargable!L30</f>
        <v>0.45292945682695862</v>
      </c>
      <c r="L30" s="5">
        <f>'[3]POM Portables Li-Rechargeable'!G30-'[3]cameras games_LiRechargable'!L30-[3]cellphones_LiRechargable!M30-'[3]Cordless Tools_LiRechargab'!M30-[3]PortablePCs_LiRechargab!M30-[3]Tablets_LiRechargable!M30</f>
        <v>0.31650267816222577</v>
      </c>
      <c r="M30" s="5">
        <f>'[3]POM Portables Li-Rechargeable'!H30-'[3]cameras games_LiRechargable'!M30-[3]cellphones_LiRechargable!N30-'[3]Cordless Tools_LiRechargab'!N30-[3]PortablePCs_LiRechargab!N30-[3]Tablets_LiRechargable!N30</f>
        <v>0.43761709835233908</v>
      </c>
      <c r="N30" s="5">
        <f>'[3]POM Portables Li-Rechargeable'!I30-'[3]cameras games_LiRechargable'!N30-[3]cellphones_LiRechargable!O30-'[3]Cordless Tools_LiRechargab'!O30-[3]PortablePCs_LiRechargab!O30-[3]Tablets_LiRechargable!O30</f>
        <v>1.9088539766216108</v>
      </c>
      <c r="O30" s="5">
        <f>'[3]POM Portables Li-Rechargeable'!J30-'[3]cameras games_LiRechargable'!O30-[3]cellphones_LiRechargable!P30-'[3]Cordless Tools_LiRechargab'!P30-[3]PortablePCs_LiRechargab!P30-[3]Tablets_LiRechargable!P30</f>
        <v>4.9898288782922551</v>
      </c>
      <c r="P30" s="5">
        <f>'[3]POM Portables Li-Rechargeable'!K30-'[3]cameras games_LiRechargable'!P30-[3]cellphones_LiRechargable!Q30-'[3]Cordless Tools_LiRechargab'!Q30-[3]PortablePCs_LiRechargab!Q30-[3]Tablets_LiRechargable!Q30</f>
        <v>-2.1017415873013148</v>
      </c>
      <c r="Q30" s="5">
        <f>'[3]POM Portables Li-Rechargeable'!L30-'[3]cameras games_LiRechargable'!Q30-[3]cellphones_LiRechargable!R30-'[3]Cordless Tools_LiRechargab'!R30-[3]PortablePCs_LiRechargab!R30-[3]Tablets_LiRechargable!R30</f>
        <v>4.5534656759880701</v>
      </c>
      <c r="R30" s="5">
        <f>'[3]POM Portables Li-Rechargeable'!M30-'[3]cameras games_LiRechargable'!R30-[3]cellphones_LiRechargable!S30-'[3]Cordless Tools_LiRechargab'!S30-[3]PortablePCs_LiRechargab!S30-[3]Tablets_LiRechargable!S30</f>
        <v>5.1654749274287033</v>
      </c>
      <c r="S30" s="5">
        <f>'[3]POM Portables Li-Rechargeable'!N30-'[3]cameras games_LiRechargable'!S30-[3]cellphones_LiRechargable!T30-'[3]Cordless Tools_LiRechargab'!T30-[3]PortablePCs_LiRechargab!T30-[3]Tablets_LiRechargable!T30</f>
        <v>4.8688618715648131</v>
      </c>
      <c r="T30" s="5">
        <f>'[3]POM Portables Li-Rechargeable'!O30-'[3]cameras games_LiRechargable'!T30-[3]cellphones_LiRechargable!U30-'[3]Cordless Tools_LiRechargab'!U30-[3]PortablePCs_LiRechargab!U30-[3]Tablets_LiRechargable!U30</f>
        <v>-4.3168594714431796</v>
      </c>
      <c r="U30" s="5">
        <f>'[3]POM Portables Li-Rechargeable'!P30-'[3]cameras games_LiRechargable'!U30-[3]cellphones_LiRechargable!V30-'[3]Cordless Tools_LiRechargab'!V30-[3]PortablePCs_LiRechargab!V30-[3]Tablets_LiRechargable!V30</f>
        <v>-9.5567199853915277</v>
      </c>
      <c r="V30" s="5">
        <f>'[3]POM Portables Li-Rechargeable'!Q30-'[3]cameras games_LiRechargable'!V30-[3]cellphones_LiRechargable!W30-'[3]Cordless Tools_LiRechargab'!W30-[3]PortablePCs_LiRechargab!W30-[3]Tablets_LiRechargable!W30-'[3]others portables_Avicenne'!W30</f>
        <v>-13.680588487813422</v>
      </c>
      <c r="W30" s="5">
        <f>'[3]POM Portables Li-Rechargeable'!R30-'[3]cameras games_LiRechargable'!W30-[3]cellphones_LiRechargable!X30-'[3]Cordless Tools_LiRechargab'!X30-[3]PortablePCs_LiRechargab!X30-[3]Tablets_LiRechargable!X30-'[3]others portables_Avicenne'!X30</f>
        <v>-3.37785275678179</v>
      </c>
      <c r="X30" s="5">
        <f>'[3]POM Portables Li-Rechargeable'!S30-'[3]cameras games_LiRechargable'!X30-[3]cellphones_LiRechargable!Y30-'[3]Cordless Tools_LiRechargab'!Y30-[3]PortablePCs_LiRechargab!Y30-[3]Tablets_LiRechargable!Y30-'[3]others portables_Avicenne'!Y30</f>
        <v>-7.3618796812773368</v>
      </c>
      <c r="Y30" s="5">
        <f>'[3]POM Portables Li-Rechargeable'!T30-'[3]cameras games_LiRechargable'!Y30-[3]cellphones_LiRechargable!Z30-'[3]Cordless Tools_LiRechargab'!Z30-[3]PortablePCs_LiRechargab!Z30-[3]Tablets_LiRechargable!Z30-'[3]others portables_Avicenne'!Z30</f>
        <v>-6.250496253650355</v>
      </c>
      <c r="Z30" s="5">
        <f>'[3]POM Portables Li-Rechargeable'!U30-'[3]cameras games_LiRechargable'!Z30-[3]cellphones_LiRechargable!AA30-'[3]Cordless Tools_LiRechargab'!AA30-[3]PortablePCs_LiRechargab!AA30-[3]Tablets_LiRechargable!AA30-'[3]others portables_Avicenne'!AA30</f>
        <v>0.46299910548172996</v>
      </c>
      <c r="AA30" s="5">
        <f>'[3]POM Portables Li-Rechargeable'!V30-'[3]cameras games_LiRechargable'!AA30-[3]cellphones_LiRechargable!AB30-'[3]Cordless Tools_LiRechargab'!AB30-[3]PortablePCs_LiRechargab!AB30-[3]Tablets_LiRechargable!AB30-'[3]others portables_Avicenne'!AB30</f>
        <v>11.532694477058913</v>
      </c>
      <c r="AB30" s="5">
        <f>'[3]POM Portables Li-Rechargeable'!W30-'[3]cameras games_LiRechargable'!AB30-[3]cellphones_LiRechargable!AC30-'[3]Cordless Tools_LiRechargab'!AC30-[3]PortablePCs_LiRechargab!AC30-[3]Tablets_LiRechargable!AC30-'[3]others portables_Avicenne'!AC30</f>
        <v>10.442665942671102</v>
      </c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</row>
    <row r="31" spans="1:57" x14ac:dyDescent="0.35">
      <c r="A31" t="s">
        <v>14</v>
      </c>
      <c r="C31" s="44" t="s">
        <v>80</v>
      </c>
      <c r="D31" s="4" t="s">
        <v>15</v>
      </c>
      <c r="E31" s="4" t="s">
        <v>59</v>
      </c>
      <c r="F31" s="1" t="s">
        <v>36</v>
      </c>
      <c r="G31" s="5">
        <f>'[3]POM Portables Li-Rechargeable'!B31-'[3]cameras games_LiRechargable'!G31-[3]cellphones_LiRechargable!H31-'[3]Cordless Tools_LiRechargab'!H31-[3]PortablePCs_LiRechargab!H31-[3]Tablets_LiRechargable!H31</f>
        <v>-0.40000110262352145</v>
      </c>
      <c r="H31" s="5">
        <f>'[3]POM Portables Li-Rechargeable'!C31-'[3]cameras games_LiRechargable'!H31-[3]cellphones_LiRechargable!I31-'[3]Cordless Tools_LiRechargab'!I31-[3]PortablePCs_LiRechargab!I31-[3]Tablets_LiRechargable!I31</f>
        <v>-0.68471027393441863</v>
      </c>
      <c r="I31" s="5">
        <f>'[3]POM Portables Li-Rechargeable'!D31-'[3]cameras games_LiRechargable'!I31-[3]cellphones_LiRechargable!J31-'[3]Cordless Tools_LiRechargab'!J31-[3]PortablePCs_LiRechargab!J31-[3]Tablets_LiRechargable!J31</f>
        <v>-0.63198492618152324</v>
      </c>
      <c r="J31" s="5">
        <f>'[3]POM Portables Li-Rechargeable'!E31-'[3]cameras games_LiRechargable'!J31-[3]cellphones_LiRechargable!K31-'[3]Cordless Tools_LiRechargab'!K31-[3]PortablePCs_LiRechargab!K31-[3]Tablets_LiRechargable!K31</f>
        <v>-0.59215392426589897</v>
      </c>
      <c r="K31" s="5">
        <f>'[3]POM Portables Li-Rechargeable'!F31-'[3]cameras games_LiRechargable'!K31-[3]cellphones_LiRechargable!L31-'[3]Cordless Tools_LiRechargab'!L31-[3]PortablePCs_LiRechargab!L31-[3]Tablets_LiRechargable!L31</f>
        <v>-3.3094445835446518E-3</v>
      </c>
      <c r="L31" s="5">
        <f>'[3]POM Portables Li-Rechargeable'!G31-'[3]cameras games_LiRechargable'!L31-[3]cellphones_LiRechargable!M31-'[3]Cordless Tools_LiRechargab'!M31-[3]PortablePCs_LiRechargab!M31-[3]Tablets_LiRechargable!M31</f>
        <v>-0.10333675886262927</v>
      </c>
      <c r="M31" s="5">
        <f>'[3]POM Portables Li-Rechargeable'!H31-'[3]cameras games_LiRechargable'!M31-[3]cellphones_LiRechargable!N31-'[3]Cordless Tools_LiRechargab'!N31-[3]PortablePCs_LiRechargab!N31-[3]Tablets_LiRechargable!N31</f>
        <v>0.11031463396514818</v>
      </c>
      <c r="N31" s="5">
        <f>'[3]POM Portables Li-Rechargeable'!I31-'[3]cameras games_LiRechargable'!N31-[3]cellphones_LiRechargable!O31-'[3]Cordless Tools_LiRechargab'!O31-[3]PortablePCs_LiRechargab!O31-[3]Tablets_LiRechargable!O31</f>
        <v>0.59084403957400999</v>
      </c>
      <c r="O31" s="5">
        <f>'[3]POM Portables Li-Rechargeable'!J31-'[3]cameras games_LiRechargable'!O31-[3]cellphones_LiRechargable!P31-'[3]Cordless Tools_LiRechargab'!P31-[3]PortablePCs_LiRechargab!P31-[3]Tablets_LiRechargable!P31</f>
        <v>2.5063532703888667</v>
      </c>
      <c r="P31" s="5">
        <f>'[3]POM Portables Li-Rechargeable'!K31-'[3]cameras games_LiRechargable'!P31-[3]cellphones_LiRechargable!Q31-'[3]Cordless Tools_LiRechargab'!Q31-[3]PortablePCs_LiRechargab!Q31-[3]Tablets_LiRechargable!Q31</f>
        <v>-1.2773129579584825</v>
      </c>
      <c r="Q31" s="5">
        <f>'[3]POM Portables Li-Rechargeable'!L31-'[3]cameras games_LiRechargable'!Q31-[3]cellphones_LiRechargable!R31-'[3]Cordless Tools_LiRechargab'!R31-[3]PortablePCs_LiRechargab!R31-[3]Tablets_LiRechargable!R31</f>
        <v>2.6107469811800281</v>
      </c>
      <c r="R31" s="5">
        <f>'[3]POM Portables Li-Rechargeable'!M31-'[3]cameras games_LiRechargable'!R31-[3]cellphones_LiRechargable!S31-'[3]Cordless Tools_LiRechargab'!S31-[3]PortablePCs_LiRechargab!S31-[3]Tablets_LiRechargable!S31</f>
        <v>4.3127563270790272</v>
      </c>
      <c r="S31" s="5">
        <f>'[3]POM Portables Li-Rechargeable'!N31-'[3]cameras games_LiRechargable'!S31-[3]cellphones_LiRechargable!T31-'[3]Cordless Tools_LiRechargab'!T31-[3]PortablePCs_LiRechargab!T31-[3]Tablets_LiRechargable!T31</f>
        <v>5.5466076063115146</v>
      </c>
      <c r="T31" s="5">
        <f>'[3]POM Portables Li-Rechargeable'!O31-'[3]cameras games_LiRechargable'!T31-[3]cellphones_LiRechargable!U31-'[3]Cordless Tools_LiRechargab'!U31-[3]PortablePCs_LiRechargab!U31-[3]Tablets_LiRechargable!U31</f>
        <v>1.4493635169275407</v>
      </c>
      <c r="U31" s="5">
        <f>'[3]POM Portables Li-Rechargeable'!P31-'[3]cameras games_LiRechargable'!U31-[3]cellphones_LiRechargable!V31-'[3]Cordless Tools_LiRechargab'!V31-[3]PortablePCs_LiRechargab!V31-[3]Tablets_LiRechargable!V31</f>
        <v>5.7348573929476956</v>
      </c>
      <c r="V31" s="5">
        <f>'[3]POM Portables Li-Rechargeable'!Q31-'[3]cameras games_LiRechargable'!V31-[3]cellphones_LiRechargable!W31-'[3]Cordless Tools_LiRechargab'!W31-[3]PortablePCs_LiRechargab!W31-[3]Tablets_LiRechargable!W31-'[3]others portables_Avicenne'!W31</f>
        <v>-2.1792010048524739</v>
      </c>
      <c r="W31" s="5">
        <f>'[3]POM Portables Li-Rechargeable'!R31-'[3]cameras games_LiRechargable'!W31-[3]cellphones_LiRechargable!X31-'[3]Cordless Tools_LiRechargab'!X31-[3]PortablePCs_LiRechargab!X31-[3]Tablets_LiRechargable!X31-'[3]others portables_Avicenne'!X31</f>
        <v>-2.2331855585067908</v>
      </c>
      <c r="X31" s="5">
        <f>'[3]POM Portables Li-Rechargeable'!S31-'[3]cameras games_LiRechargable'!X31-[3]cellphones_LiRechargable!Y31-'[3]Cordless Tools_LiRechargab'!Y31-[3]PortablePCs_LiRechargab!Y31-[3]Tablets_LiRechargable!Y31-'[3]others portables_Avicenne'!Y31</f>
        <v>-3.6190910273076664</v>
      </c>
      <c r="Y31" s="5">
        <f>'[3]POM Portables Li-Rechargeable'!T31-'[3]cameras games_LiRechargable'!Y31-[3]cellphones_LiRechargable!Z31-'[3]Cordless Tools_LiRechargab'!Z31-[3]PortablePCs_LiRechargab!Z31-[3]Tablets_LiRechargable!Z31-'[3]others portables_Avicenne'!Z31</f>
        <v>-2.5079970537651608</v>
      </c>
      <c r="Z31" s="5">
        <f>'[3]POM Portables Li-Rechargeable'!U31-'[3]cameras games_LiRechargable'!Z31-[3]cellphones_LiRechargable!AA31-'[3]Cordless Tools_LiRechargab'!AA31-[3]PortablePCs_LiRechargab!AA31-[3]Tablets_LiRechargable!AA31-'[3]others portables_Avicenne'!AA31</f>
        <v>20.421676266495727</v>
      </c>
      <c r="AA31" s="5">
        <f>'[3]POM Portables Li-Rechargeable'!V31-'[3]cameras games_LiRechargable'!AA31-[3]cellphones_LiRechargable!AB31-'[3]Cordless Tools_LiRechargab'!AB31-[3]PortablePCs_LiRechargab!AB31-[3]Tablets_LiRechargable!AB31-'[3]others portables_Avicenne'!AB31</f>
        <v>15.940577807868184</v>
      </c>
      <c r="AB31" s="5">
        <f>'[3]POM Portables Li-Rechargeable'!W31-'[3]cameras games_LiRechargable'!AB31-[3]cellphones_LiRechargable!AC31-'[3]Cordless Tools_LiRechargab'!AC31-[3]PortablePCs_LiRechargab!AC31-[3]Tablets_LiRechargable!AC31-'[3]others portables_Avicenne'!AC31</f>
        <v>24.163917530853347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</row>
    <row r="32" spans="1:57" x14ac:dyDescent="0.35">
      <c r="A32" t="s">
        <v>14</v>
      </c>
      <c r="C32" s="44" t="s">
        <v>80</v>
      </c>
      <c r="D32" s="4" t="s">
        <v>15</v>
      </c>
      <c r="E32" s="4" t="s">
        <v>59</v>
      </c>
      <c r="F32" s="1" t="s">
        <v>37</v>
      </c>
      <c r="G32" s="5">
        <f>'[3]POM Portables Li-Rechargeable'!B32-'[3]cameras games_LiRechargable'!G32-[3]cellphones_LiRechargable!H32-'[3]Cordless Tools_LiRechargab'!H32-[3]PortablePCs_LiRechargab!H32-[3]Tablets_LiRechargable!H32</f>
        <v>-64.361614376007111</v>
      </c>
      <c r="H32" s="5">
        <f>'[3]POM Portables Li-Rechargeable'!C32-'[3]cameras games_LiRechargable'!H32-[3]cellphones_LiRechargable!I32-'[3]Cordless Tools_LiRechargab'!I32-[3]PortablePCs_LiRechargab!I32-[3]Tablets_LiRechargable!I32</f>
        <v>-26.860331739468194</v>
      </c>
      <c r="I32" s="5">
        <f>'[3]POM Portables Li-Rechargeable'!D32-'[3]cameras games_LiRechargable'!I32-[3]cellphones_LiRechargable!J32-'[3]Cordless Tools_LiRechargab'!J32-[3]PortablePCs_LiRechargab!J32-[3]Tablets_LiRechargable!J32</f>
        <v>-24.669599661877037</v>
      </c>
      <c r="J32" s="5">
        <f>'[3]POM Portables Li-Rechargeable'!E32-'[3]cameras games_LiRechargable'!J32-[3]cellphones_LiRechargable!K32-'[3]Cordless Tools_LiRechargab'!K32-[3]PortablePCs_LiRechargab!K32-[3]Tablets_LiRechargable!K32</f>
        <v>-38.998223480429857</v>
      </c>
      <c r="K32" s="5">
        <f>'[3]POM Portables Li-Rechargeable'!F32-'[3]cameras games_LiRechargable'!K32-[3]cellphones_LiRechargable!L32-'[3]Cordless Tools_LiRechargab'!L32-[3]PortablePCs_LiRechargab!L32-[3]Tablets_LiRechargable!L32</f>
        <v>35.41407313176552</v>
      </c>
      <c r="L32" s="5">
        <f>'[3]POM Portables Li-Rechargeable'!G32-'[3]cameras games_LiRechargable'!L32-[3]cellphones_LiRechargable!M32-'[3]Cordless Tools_LiRechargab'!M32-[3]PortablePCs_LiRechargab!M32-[3]Tablets_LiRechargable!M32</f>
        <v>63.466880460684905</v>
      </c>
      <c r="M32" s="5">
        <f>'[3]POM Portables Li-Rechargeable'!H32-'[3]cameras games_LiRechargable'!M32-[3]cellphones_LiRechargable!N32-'[3]Cordless Tools_LiRechargab'!N32-[3]PortablePCs_LiRechargab!N32-[3]Tablets_LiRechargable!N32</f>
        <v>77.342130196571901</v>
      </c>
      <c r="N32" s="5">
        <f>'[3]POM Portables Li-Rechargeable'!I32-'[3]cameras games_LiRechargable'!N32-[3]cellphones_LiRechargable!O32-'[3]Cordless Tools_LiRechargab'!O32-[3]PortablePCs_LiRechargab!O32-[3]Tablets_LiRechargable!O32</f>
        <v>72.703169220921041</v>
      </c>
      <c r="O32" s="5">
        <f>'[3]POM Portables Li-Rechargeable'!J32-'[3]cameras games_LiRechargable'!O32-[3]cellphones_LiRechargable!P32-'[3]Cordless Tools_LiRechargab'!P32-[3]PortablePCs_LiRechargab!P32-[3]Tablets_LiRechargable!P32</f>
        <v>205.55079332797794</v>
      </c>
      <c r="P32" s="5">
        <f>'[3]POM Portables Li-Rechargeable'!K32-'[3]cameras games_LiRechargable'!P32-[3]cellphones_LiRechargable!Q32-'[3]Cordless Tools_LiRechargab'!Q32-[3]PortablePCs_LiRechargab!Q32-[3]Tablets_LiRechargable!Q32</f>
        <v>-84.017935413261085</v>
      </c>
      <c r="Q32" s="5">
        <f>'[3]POM Portables Li-Rechargeable'!L32-'[3]cameras games_LiRechargable'!Q32-[3]cellphones_LiRechargable!R32-'[3]Cordless Tools_LiRechargab'!R32-[3]PortablePCs_LiRechargab!R32-[3]Tablets_LiRechargable!R32</f>
        <v>249.96691822099149</v>
      </c>
      <c r="R32" s="5">
        <f>'[3]POM Portables Li-Rechargeable'!M32-'[3]cameras games_LiRechargable'!R32-[3]cellphones_LiRechargable!S32-'[3]Cordless Tools_LiRechargab'!S32-[3]PortablePCs_LiRechargab!S32-[3]Tablets_LiRechargable!S32</f>
        <v>434.69368634380783</v>
      </c>
      <c r="S32" s="5">
        <f>'[3]POM Portables Li-Rechargeable'!N32-'[3]cameras games_LiRechargable'!S32-[3]cellphones_LiRechargable!T32-'[3]Cordless Tools_LiRechargab'!T32-[3]PortablePCs_LiRechargab!T32-[3]Tablets_LiRechargable!T32</f>
        <v>106.4783159061104</v>
      </c>
      <c r="T32" s="5">
        <f>'[3]POM Portables Li-Rechargeable'!O32-'[3]cameras games_LiRechargable'!T32-[3]cellphones_LiRechargable!U32-'[3]Cordless Tools_LiRechargab'!U32-[3]PortablePCs_LiRechargab!U32-[3]Tablets_LiRechargable!U32</f>
        <v>-192.09344112056439</v>
      </c>
      <c r="U32" s="5">
        <f>'[3]POM Portables Li-Rechargeable'!P32-'[3]cameras games_LiRechargable'!U32-[3]cellphones_LiRechargable!V32-'[3]Cordless Tools_LiRechargab'!V32-[3]PortablePCs_LiRechargab!V32-[3]Tablets_LiRechargable!V32</f>
        <v>53.496936774286723</v>
      </c>
      <c r="V32" s="5">
        <f>'[3]POM Portables Li-Rechargeable'!Q32-'[3]cameras games_LiRechargable'!V32-[3]cellphones_LiRechargable!W32-'[3]Cordless Tools_LiRechargab'!W32-[3]PortablePCs_LiRechargab!W32-[3]Tablets_LiRechargable!W32-'[3]others portables_Avicenne'!W32</f>
        <v>196.56855322882703</v>
      </c>
      <c r="W32" s="5">
        <f>'[3]POM Portables Li-Rechargeable'!R32-'[3]cameras games_LiRechargable'!W32-[3]cellphones_LiRechargable!X32-'[3]Cordless Tools_LiRechargab'!X32-[3]PortablePCs_LiRechargab!X32-[3]Tablets_LiRechargable!X32-'[3]others portables_Avicenne'!X32</f>
        <v>296.77811458895741</v>
      </c>
      <c r="X32" s="5">
        <f>'[3]POM Portables Li-Rechargeable'!S32-'[3]cameras games_LiRechargable'!X32-[3]cellphones_LiRechargable!Y32-'[3]Cordless Tools_LiRechargab'!Y32-[3]PortablePCs_LiRechargab!Y32-[3]Tablets_LiRechargable!Y32-'[3]others portables_Avicenne'!Y32</f>
        <v>196.68076581418779</v>
      </c>
      <c r="Y32" s="5">
        <f>'[3]POM Portables Li-Rechargeable'!T32-'[3]cameras games_LiRechargable'!Y32-[3]cellphones_LiRechargable!Z32-'[3]Cordless Tools_LiRechargab'!Z32-[3]PortablePCs_LiRechargab!Z32-[3]Tablets_LiRechargable!Z32-'[3]others portables_Avicenne'!Z32</f>
        <v>331.83872724579362</v>
      </c>
      <c r="Z32" s="5">
        <f>'[3]POM Portables Li-Rechargeable'!U32-'[3]cameras games_LiRechargable'!Z32-[3]cellphones_LiRechargable!AA32-'[3]Cordless Tools_LiRechargab'!AA32-[3]PortablePCs_LiRechargab!AA32-[3]Tablets_LiRechargable!AA32-'[3]others portables_Avicenne'!AA32</f>
        <v>242.93993102268877</v>
      </c>
      <c r="AA32" s="5">
        <f>'[3]POM Portables Li-Rechargeable'!V32-'[3]cameras games_LiRechargable'!AA32-[3]cellphones_LiRechargable!AB32-'[3]Cordless Tools_LiRechargab'!AB32-[3]PortablePCs_LiRechargab!AB32-[3]Tablets_LiRechargable!AB32-'[3]others portables_Avicenne'!AB32</f>
        <v>953.17346168759354</v>
      </c>
      <c r="AB32" s="5">
        <f>'[3]POM Portables Li-Rechargeable'!W32-'[3]cameras games_LiRechargable'!AB32-[3]cellphones_LiRechargable!AC32-'[3]Cordless Tools_LiRechargab'!AC32-[3]PortablePCs_LiRechargab!AC32-[3]Tablets_LiRechargable!AC32-'[3]others portables_Avicenne'!AC32</f>
        <v>1165.153725017997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</row>
    <row r="33" spans="1:57" x14ac:dyDescent="0.35">
      <c r="A33" t="s">
        <v>14</v>
      </c>
      <c r="C33" s="44" t="s">
        <v>80</v>
      </c>
      <c r="D33" s="4" t="s">
        <v>15</v>
      </c>
      <c r="E33" s="4" t="s">
        <v>59</v>
      </c>
      <c r="F33" s="1" t="s">
        <v>38</v>
      </c>
      <c r="G33" s="5">
        <f>'[3]POM Portables Li-Rechargeable'!B33-'[3]cameras games_LiRechargable'!G33-[3]cellphones_LiRechargable!H33-'[3]Cordless Tools_LiRechargab'!H33-[3]PortablePCs_LiRechargab!H33-[3]Tablets_LiRechargable!H33</f>
        <v>-14.875922447199763</v>
      </c>
      <c r="H33" s="5">
        <f>'[3]POM Portables Li-Rechargeable'!C33-'[3]cameras games_LiRechargable'!H33-[3]cellphones_LiRechargable!I33-'[3]Cordless Tools_LiRechargab'!I33-[3]PortablePCs_LiRechargab!I33-[3]Tablets_LiRechargable!I33</f>
        <v>-23.606419104703711</v>
      </c>
      <c r="I33" s="5">
        <f>'[3]POM Portables Li-Rechargeable'!D33-'[3]cameras games_LiRechargable'!I33-[3]cellphones_LiRechargable!J33-'[3]Cordless Tools_LiRechargab'!J33-[3]PortablePCs_LiRechargab!J33-[3]Tablets_LiRechargable!J33</f>
        <v>-36.371234434301648</v>
      </c>
      <c r="J33" s="5">
        <f>'[3]POM Portables Li-Rechargeable'!E33-'[3]cameras games_LiRechargable'!J33-[3]cellphones_LiRechargable!K33-'[3]Cordless Tools_LiRechargab'!K33-[3]PortablePCs_LiRechargab!K33-[3]Tablets_LiRechargable!K33</f>
        <v>-55.963420106236882</v>
      </c>
      <c r="K33" s="5">
        <f>'[3]POM Portables Li-Rechargeable'!F33-'[3]cameras games_LiRechargable'!K33-[3]cellphones_LiRechargable!L33-'[3]Cordless Tools_LiRechargab'!L33-[3]PortablePCs_LiRechargab!L33-[3]Tablets_LiRechargable!L33</f>
        <v>-32.565660054000276</v>
      </c>
      <c r="L33" s="5">
        <f>'[3]POM Portables Li-Rechargeable'!G33-'[3]cameras games_LiRechargable'!L33-[3]cellphones_LiRechargable!M33-'[3]Cordless Tools_LiRechargab'!M33-[3]PortablePCs_LiRechargab!M33-[3]Tablets_LiRechargable!M33</f>
        <v>-45.013375112150982</v>
      </c>
      <c r="M33" s="5">
        <f>'[3]POM Portables Li-Rechargeable'!H33-'[3]cameras games_LiRechargable'!M33-[3]cellphones_LiRechargable!N33-'[3]Cordless Tools_LiRechargab'!N33-[3]PortablePCs_LiRechargab!N33-[3]Tablets_LiRechargable!N33</f>
        <v>-47.289830713487234</v>
      </c>
      <c r="N33" s="5">
        <f>'[3]POM Portables Li-Rechargeable'!I33-'[3]cameras games_LiRechargable'!N33-[3]cellphones_LiRechargable!O33-'[3]Cordless Tools_LiRechargab'!O33-[3]PortablePCs_LiRechargab!O33-[3]Tablets_LiRechargable!O33</f>
        <v>-60.565143871246576</v>
      </c>
      <c r="O33" s="5">
        <f>'[3]POM Portables Li-Rechargeable'!J33-'[3]cameras games_LiRechargable'!O33-[3]cellphones_LiRechargable!P33-'[3]Cordless Tools_LiRechargab'!P33-[3]PortablePCs_LiRechargab!P33-[3]Tablets_LiRechargable!P33</f>
        <v>-22.46148550522113</v>
      </c>
      <c r="P33" s="5">
        <f>'[3]POM Portables Li-Rechargeable'!K33-'[3]cameras games_LiRechargable'!P33-[3]cellphones_LiRechargable!Q33-'[3]Cordless Tools_LiRechargab'!Q33-[3]PortablePCs_LiRechargab!Q33-[3]Tablets_LiRechargable!Q33</f>
        <v>-170.01743484686264</v>
      </c>
      <c r="Q33" s="5">
        <f>'[3]POM Portables Li-Rechargeable'!L33-'[3]cameras games_LiRechargable'!Q33-[3]cellphones_LiRechargable!R33-'[3]Cordless Tools_LiRechargab'!R33-[3]PortablePCs_LiRechargab!R33-[3]Tablets_LiRechargable!R33</f>
        <v>-225.18702616545889</v>
      </c>
      <c r="R33" s="5">
        <f>'[3]POM Portables Li-Rechargeable'!M33-'[3]cameras games_LiRechargable'!R33-[3]cellphones_LiRechargable!S33-'[3]Cordless Tools_LiRechargab'!S33-[3]PortablePCs_LiRechargab!S33-[3]Tablets_LiRechargable!S33</f>
        <v>-310.73844376594593</v>
      </c>
      <c r="S33" s="5">
        <f>'[3]POM Portables Li-Rechargeable'!N33-'[3]cameras games_LiRechargable'!S33-[3]cellphones_LiRechargable!T33-'[3]Cordless Tools_LiRechargab'!T33-[3]PortablePCs_LiRechargab!T33-[3]Tablets_LiRechargable!T33</f>
        <v>-619.88082763106695</v>
      </c>
      <c r="T33" s="5">
        <f>'[3]POM Portables Li-Rechargeable'!O33-'[3]cameras games_LiRechargable'!T33-[3]cellphones_LiRechargable!U33-'[3]Cordless Tools_LiRechargab'!U33-[3]PortablePCs_LiRechargab!U33-[3]Tablets_LiRechargable!U33</f>
        <v>-624.42426862477214</v>
      </c>
      <c r="U33" s="5">
        <f>'[3]POM Portables Li-Rechargeable'!P33-'[3]cameras games_LiRechargable'!U33-[3]cellphones_LiRechargable!V33-'[3]Cordless Tools_LiRechargab'!V33-[3]PortablePCs_LiRechargab!V33-[3]Tablets_LiRechargable!V33</f>
        <v>-514.3903790260365</v>
      </c>
      <c r="V33" s="5">
        <f>'[3]POM Portables Li-Rechargeable'!Q33-'[3]cameras games_LiRechargable'!V33-[3]cellphones_LiRechargable!W33-'[3]Cordless Tools_LiRechargab'!W33-[3]PortablePCs_LiRechargab!W33-[3]Tablets_LiRechargable!W33-'[3]others portables_Avicenne'!W33</f>
        <v>-623.24998681593161</v>
      </c>
      <c r="W33" s="5">
        <f>'[3]POM Portables Li-Rechargeable'!R33-'[3]cameras games_LiRechargable'!W33-[3]cellphones_LiRechargable!X33-'[3]Cordless Tools_LiRechargab'!X33-[3]PortablePCs_LiRechargab!X33-[3]Tablets_LiRechargable!X33-'[3]others portables_Avicenne'!X33</f>
        <v>-606.74522797495399</v>
      </c>
      <c r="X33" s="5">
        <f>'[3]POM Portables Li-Rechargeable'!S33-'[3]cameras games_LiRechargable'!X33-[3]cellphones_LiRechargable!Y33-'[3]Cordless Tools_LiRechargab'!Y33-[3]PortablePCs_LiRechargab!Y33-[3]Tablets_LiRechargable!Y33-'[3]others portables_Avicenne'!Y33</f>
        <v>-255.6867655858415</v>
      </c>
      <c r="Y33" s="5">
        <f>'[3]POM Portables Li-Rechargeable'!T33-'[3]cameras games_LiRechargable'!Y33-[3]cellphones_LiRechargable!Z33-'[3]Cordless Tools_LiRechargab'!Z33-[3]PortablePCs_LiRechargab!Z33-[3]Tablets_LiRechargable!Z33-'[3]others portables_Avicenne'!Z33</f>
        <v>-279.73894283902814</v>
      </c>
      <c r="Z33" s="5">
        <f>'[3]POM Portables Li-Rechargeable'!U33-'[3]cameras games_LiRechargable'!Z33-[3]cellphones_LiRechargable!AA33-'[3]Cordless Tools_LiRechargab'!AA33-[3]PortablePCs_LiRechargab!AA33-[3]Tablets_LiRechargable!AA33-'[3]others portables_Avicenne'!AA33</f>
        <v>87.981193317760187</v>
      </c>
      <c r="AA33" s="5">
        <f>'[3]POM Portables Li-Rechargeable'!V33-'[3]cameras games_LiRechargable'!AA33-[3]cellphones_LiRechargable!AB33-'[3]Cordless Tools_LiRechargab'!AB33-[3]PortablePCs_LiRechargab!AB33-[3]Tablets_LiRechargable!AB33-'[3]others portables_Avicenne'!AB33</f>
        <v>-138.51376690194434</v>
      </c>
      <c r="AB33" s="5">
        <f>'[3]POM Portables Li-Rechargeable'!W33-'[3]cameras games_LiRechargable'!AB33-[3]cellphones_LiRechargable!AC33-'[3]Cordless Tools_LiRechargab'!AC33-[3]PortablePCs_LiRechargab!AC33-[3]Tablets_LiRechargable!AC33-'[3]others portables_Avicenne'!AC33</f>
        <v>-242.46976128273377</v>
      </c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</row>
    <row r="34" spans="1:57" x14ac:dyDescent="0.35">
      <c r="A34" t="s">
        <v>14</v>
      </c>
      <c r="C34" s="44" t="s">
        <v>80</v>
      </c>
      <c r="D34" s="4" t="s">
        <v>15</v>
      </c>
      <c r="E34" s="4" t="s">
        <v>59</v>
      </c>
      <c r="F34" s="1" t="s">
        <v>39</v>
      </c>
      <c r="G34" s="5">
        <f>'[3]POM Portables Li-Rechargeable'!B34-'[3]cameras games_LiRechargable'!G34-[3]cellphones_LiRechargable!H34-'[3]Cordless Tools_LiRechargab'!H34-[3]PortablePCs_LiRechargab!H34-[3]Tablets_LiRechargable!H34</f>
        <v>20.504168935622452</v>
      </c>
      <c r="H34" s="5">
        <f>'[3]POM Portables Li-Rechargeable'!C34-'[3]cameras games_LiRechargable'!H34-[3]cellphones_LiRechargable!I34-'[3]Cordless Tools_LiRechargab'!I34-[3]PortablePCs_LiRechargab!I34-[3]Tablets_LiRechargable!I34</f>
        <v>30.985503047324404</v>
      </c>
      <c r="I34" s="5">
        <f>'[3]POM Portables Li-Rechargeable'!D34-'[3]cameras games_LiRechargable'!I34-[3]cellphones_LiRechargable!J34-'[3]Cordless Tools_LiRechargab'!J34-[3]PortablePCs_LiRechargab!J34-[3]Tablets_LiRechargable!J34</f>
        <v>34.181987547047726</v>
      </c>
      <c r="J34" s="5">
        <f>'[3]POM Portables Li-Rechargeable'!E34-'[3]cameras games_LiRechargable'!J34-[3]cellphones_LiRechargable!K34-'[3]Cordless Tools_LiRechargab'!K34-[3]PortablePCs_LiRechargab!K34-[3]Tablets_LiRechargable!K34</f>
        <v>124.89590436783607</v>
      </c>
      <c r="K34" s="5">
        <f>'[3]POM Portables Li-Rechargeable'!F34-'[3]cameras games_LiRechargable'!K34-[3]cellphones_LiRechargable!L34-'[3]Cordless Tools_LiRechargab'!L34-[3]PortablePCs_LiRechargab!L34-[3]Tablets_LiRechargable!L34</f>
        <v>231.69835510211061</v>
      </c>
      <c r="L34" s="5">
        <f>'[3]POM Portables Li-Rechargeable'!G34-'[3]cameras games_LiRechargable'!L34-[3]cellphones_LiRechargable!M34-'[3]Cordless Tools_LiRechargab'!M34-[3]PortablePCs_LiRechargab!M34-[3]Tablets_LiRechargable!M34</f>
        <v>216.61630346388148</v>
      </c>
      <c r="M34" s="5">
        <f>'[3]POM Portables Li-Rechargeable'!H34-'[3]cameras games_LiRechargable'!M34-[3]cellphones_LiRechargable!N34-'[3]Cordless Tools_LiRechargab'!N34-[3]PortablePCs_LiRechargab!N34-[3]Tablets_LiRechargable!N34</f>
        <v>193.79586637861181</v>
      </c>
      <c r="N34" s="5">
        <f>'[3]POM Portables Li-Rechargeable'!I34-'[3]cameras games_LiRechargable'!N34-[3]cellphones_LiRechargable!O34-'[3]Cordless Tools_LiRechargab'!O34-[3]PortablePCs_LiRechargab!O34-[3]Tablets_LiRechargable!O34</f>
        <v>217.43575046840851</v>
      </c>
      <c r="O34" s="5">
        <f>'[3]POM Portables Li-Rechargeable'!J34-'[3]cameras games_LiRechargable'!O34-[3]cellphones_LiRechargable!P34-'[3]Cordless Tools_LiRechargab'!P34-[3]PortablePCs_LiRechargab!P34-[3]Tablets_LiRechargable!P34</f>
        <v>425.80779784556489</v>
      </c>
      <c r="P34" s="5">
        <f>'[3]POM Portables Li-Rechargeable'!K34-'[3]cameras games_LiRechargable'!P34-[3]cellphones_LiRechargable!Q34-'[3]Cordless Tools_LiRechargab'!Q34-[3]PortablePCs_LiRechargab!Q34-[3]Tablets_LiRechargable!Q34</f>
        <v>94.417006945679987</v>
      </c>
      <c r="Q34" s="5">
        <f>'[3]POM Portables Li-Rechargeable'!L34-'[3]cameras games_LiRechargable'!Q34-[3]cellphones_LiRechargable!R34-'[3]Cordless Tools_LiRechargab'!R34-[3]PortablePCs_LiRechargab!R34-[3]Tablets_LiRechargable!R34</f>
        <v>599.83430700757071</v>
      </c>
      <c r="R34" s="5">
        <f>'[3]POM Portables Li-Rechargeable'!M34-'[3]cameras games_LiRechargable'!R34-[3]cellphones_LiRechargable!S34-'[3]Cordless Tools_LiRechargab'!S34-[3]PortablePCs_LiRechargab!S34-[3]Tablets_LiRechargable!S34</f>
        <v>753.96943990486045</v>
      </c>
      <c r="S34" s="5">
        <f>'[3]POM Portables Li-Rechargeable'!N34-'[3]cameras games_LiRechargable'!S34-[3]cellphones_LiRechargable!T34-'[3]Cordless Tools_LiRechargab'!T34-[3]PortablePCs_LiRechargab!T34-[3]Tablets_LiRechargable!T34</f>
        <v>627.39508095163467</v>
      </c>
      <c r="T34" s="5">
        <f>'[3]POM Portables Li-Rechargeable'!O34-'[3]cameras games_LiRechargable'!T34-[3]cellphones_LiRechargable!U34-'[3]Cordless Tools_LiRechargab'!U34-[3]PortablePCs_LiRechargab!U34-[3]Tablets_LiRechargable!U34</f>
        <v>566.78658954817024</v>
      </c>
      <c r="U34" s="5">
        <f>'[3]POM Portables Li-Rechargeable'!P34-'[3]cameras games_LiRechargable'!U34-[3]cellphones_LiRechargable!V34-'[3]Cordless Tools_LiRechargab'!V34-[3]PortablePCs_LiRechargab!V34-[3]Tablets_LiRechargable!V34</f>
        <v>731.68208465954672</v>
      </c>
      <c r="V34" s="5">
        <f>'[3]POM Portables Li-Rechargeable'!Q34-'[3]cameras games_LiRechargable'!V34-[3]cellphones_LiRechargable!W34-'[3]Cordless Tools_LiRechargab'!W34-[3]PortablePCs_LiRechargab!W34-[3]Tablets_LiRechargable!W34-'[3]others portables_Avicenne'!W34</f>
        <v>794.08610031361263</v>
      </c>
      <c r="W34" s="5">
        <f>'[3]POM Portables Li-Rechargeable'!R34-'[3]cameras games_LiRechargable'!W34-[3]cellphones_LiRechargable!X34-'[3]Cordless Tools_LiRechargab'!X34-[3]PortablePCs_LiRechargab!X34-[3]Tablets_LiRechargable!X34-'[3]others portables_Avicenne'!X34</f>
        <v>1115.9681080126852</v>
      </c>
      <c r="X34" s="5">
        <f>'[3]POM Portables Li-Rechargeable'!S34-'[3]cameras games_LiRechargable'!X34-[3]cellphones_LiRechargable!Y34-'[3]Cordless Tools_LiRechargab'!Y34-[3]PortablePCs_LiRechargab!Y34-[3]Tablets_LiRechargable!Y34-'[3]others portables_Avicenne'!Y34</f>
        <v>1432.8251838323258</v>
      </c>
      <c r="Y34" s="5">
        <f>'[3]POM Portables Li-Rechargeable'!T34-'[3]cameras games_LiRechargable'!Y34-[3]cellphones_LiRechargable!Z34-'[3]Cordless Tools_LiRechargab'!Z34-[3]PortablePCs_LiRechargab!Z34-[3]Tablets_LiRechargable!Z34-'[3]others portables_Avicenne'!Z34</f>
        <v>1366.1946087948213</v>
      </c>
      <c r="Z34" s="5">
        <f>'[3]POM Portables Li-Rechargeable'!U34-'[3]cameras games_LiRechargable'!Z34-[3]cellphones_LiRechargable!AA34-'[3]Cordless Tools_LiRechargab'!AA34-[3]PortablePCs_LiRechargab!AA34-[3]Tablets_LiRechargable!AA34-'[3]others portables_Avicenne'!AA34</f>
        <v>2969.3015356543997</v>
      </c>
      <c r="AA34" s="5">
        <f>'[3]POM Portables Li-Rechargeable'!V34-'[3]cameras games_LiRechargable'!AA34-[3]cellphones_LiRechargable!AB34-'[3]Cordless Tools_LiRechargab'!AB34-[3]PortablePCs_LiRechargab!AB34-[3]Tablets_LiRechargable!AB34-'[3]others portables_Avicenne'!AB34</f>
        <v>3137.9812304130051</v>
      </c>
      <c r="AB34" s="5">
        <f>'[3]POM Portables Li-Rechargeable'!W34-'[3]cameras games_LiRechargable'!AB34-[3]cellphones_LiRechargable!AC34-'[3]Cordless Tools_LiRechargab'!AC34-[3]PortablePCs_LiRechargab!AC34-[3]Tablets_LiRechargable!AC34-'[3]others portables_Avicenne'!AC34</f>
        <v>3626.6926111846687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</row>
    <row r="35" spans="1:57" x14ac:dyDescent="0.35">
      <c r="A35" t="s">
        <v>14</v>
      </c>
      <c r="C35" s="44" t="s">
        <v>80</v>
      </c>
      <c r="D35" s="4" t="s">
        <v>15</v>
      </c>
      <c r="E35" s="4" t="s">
        <v>59</v>
      </c>
      <c r="F35" s="1" t="s">
        <v>40</v>
      </c>
      <c r="G35" s="5">
        <f>'[3]POM Portables Li-Rechargeable'!B35-'[3]cameras games_LiRechargable'!G35-[3]cellphones_LiRechargable!H35-'[3]Cordless Tools_LiRechargab'!H35-[3]PortablePCs_LiRechargab!H35-[3]Tablets_LiRechargable!H35</f>
        <v>-33.576104017266687</v>
      </c>
      <c r="H35" s="5">
        <f>'[3]POM Portables Li-Rechargeable'!C35-'[3]cameras games_LiRechargable'!H35-[3]cellphones_LiRechargable!I35-'[3]Cordless Tools_LiRechargab'!I35-[3]PortablePCs_LiRechargab!I35-[3]Tablets_LiRechargable!I35</f>
        <v>-37.278528502586909</v>
      </c>
      <c r="I35" s="5">
        <f>'[3]POM Portables Li-Rechargeable'!D35-'[3]cameras games_LiRechargable'!I35-[3]cellphones_LiRechargable!J35-'[3]Cordless Tools_LiRechargab'!J35-[3]PortablePCs_LiRechargab!J35-[3]Tablets_LiRechargable!J35</f>
        <v>-35.587131216651727</v>
      </c>
      <c r="J35" s="5">
        <f>'[3]POM Portables Li-Rechargeable'!E35-'[3]cameras games_LiRechargable'!J35-[3]cellphones_LiRechargable!K35-'[3]Cordless Tools_LiRechargab'!K35-[3]PortablePCs_LiRechargab!K35-[3]Tablets_LiRechargable!K35</f>
        <v>-45.361636192219379</v>
      </c>
      <c r="K35" s="5">
        <f>'[3]POM Portables Li-Rechargeable'!F35-'[3]cameras games_LiRechargable'!K35-[3]cellphones_LiRechargable!L35-'[3]Cordless Tools_LiRechargab'!L35-[3]PortablePCs_LiRechargab!L35-[3]Tablets_LiRechargable!L35</f>
        <v>-33.722636948972706</v>
      </c>
      <c r="L35" s="5">
        <f>'[3]POM Portables Li-Rechargeable'!G35-'[3]cameras games_LiRechargable'!L35-[3]cellphones_LiRechargable!M35-'[3]Cordless Tools_LiRechargab'!M35-[3]PortablePCs_LiRechargab!M35-[3]Tablets_LiRechargable!M35</f>
        <v>-74.815264354022247</v>
      </c>
      <c r="M35" s="5">
        <f>'[3]POM Portables Li-Rechargeable'!H35-'[3]cameras games_LiRechargable'!M35-[3]cellphones_LiRechargable!N35-'[3]Cordless Tools_LiRechargab'!N35-[3]PortablePCs_LiRechargab!N35-[3]Tablets_LiRechargable!N35</f>
        <v>-100.05577703937658</v>
      </c>
      <c r="N35" s="5">
        <f>'[3]POM Portables Li-Rechargeable'!I35-'[3]cameras games_LiRechargable'!N35-[3]cellphones_LiRechargable!O35-'[3]Cordless Tools_LiRechargab'!O35-[3]PortablePCs_LiRechargab!O35-[3]Tablets_LiRechargable!O35</f>
        <v>-113.40728929630538</v>
      </c>
      <c r="O35" s="5">
        <f>'[3]POM Portables Li-Rechargeable'!J35-'[3]cameras games_LiRechargable'!O35-[3]cellphones_LiRechargable!P35-'[3]Cordless Tools_LiRechargab'!P35-[3]PortablePCs_LiRechargab!P35-[3]Tablets_LiRechargable!P35</f>
        <v>-198.80759416620253</v>
      </c>
      <c r="P35" s="5">
        <f>'[3]POM Portables Li-Rechargeable'!K35-'[3]cameras games_LiRechargable'!P35-[3]cellphones_LiRechargable!Q35-'[3]Cordless Tools_LiRechargab'!Q35-[3]PortablePCs_LiRechargab!Q35-[3]Tablets_LiRechargable!Q35</f>
        <v>-313.88940205603222</v>
      </c>
      <c r="Q35" s="5">
        <f>'[3]POM Portables Li-Rechargeable'!L35-'[3]cameras games_LiRechargable'!Q35-[3]cellphones_LiRechargable!R35-'[3]Cordless Tools_LiRechargab'!R35-[3]PortablePCs_LiRechargab!R35-[3]Tablets_LiRechargable!R35</f>
        <v>-277.84001867564189</v>
      </c>
      <c r="R35" s="5">
        <f>'[3]POM Portables Li-Rechargeable'!M35-'[3]cameras games_LiRechargable'!R35-[3]cellphones_LiRechargable!S35-'[3]Cordless Tools_LiRechargab'!S35-[3]PortablePCs_LiRechargab!S35-[3]Tablets_LiRechargable!S35</f>
        <v>-324.08758534361277</v>
      </c>
      <c r="S35" s="5">
        <f>'[3]POM Portables Li-Rechargeable'!N35-'[3]cameras games_LiRechargable'!S35-[3]cellphones_LiRechargable!T35-'[3]Cordless Tools_LiRechargab'!T35-[3]PortablePCs_LiRechargab!T35-[3]Tablets_LiRechargable!T35</f>
        <v>-508.11477984473561</v>
      </c>
      <c r="T35" s="5">
        <f>'[3]POM Portables Li-Rechargeable'!O35-'[3]cameras games_LiRechargable'!T35-[3]cellphones_LiRechargable!U35-'[3]Cordless Tools_LiRechargab'!U35-[3]PortablePCs_LiRechargab!U35-[3]Tablets_LiRechargable!U35</f>
        <v>-655.67991306882732</v>
      </c>
      <c r="U35" s="5">
        <f>'[3]POM Portables Li-Rechargeable'!P35-'[3]cameras games_LiRechargable'!U35-[3]cellphones_LiRechargable!V35-'[3]Cordless Tools_LiRechargab'!V35-[3]PortablePCs_LiRechargab!V35-[3]Tablets_LiRechargable!V35</f>
        <v>-551.54618083592379</v>
      </c>
      <c r="V35" s="5">
        <f>'[3]POM Portables Li-Rechargeable'!Q35-'[3]cameras games_LiRechargable'!V35-[3]cellphones_LiRechargable!W35-'[3]Cordless Tools_LiRechargab'!W35-[3]PortablePCs_LiRechargab!W35-[3]Tablets_LiRechargable!W35-'[3]others portables_Avicenne'!W35</f>
        <v>-498.32392545837661</v>
      </c>
      <c r="W35" s="5">
        <f>'[3]POM Portables Li-Rechargeable'!R35-'[3]cameras games_LiRechargable'!W35-[3]cellphones_LiRechargable!X35-'[3]Cordless Tools_LiRechargab'!X35-[3]PortablePCs_LiRechargab!X35-[3]Tablets_LiRechargable!X35-'[3]others portables_Avicenne'!X35</f>
        <v>-238.52639187207939</v>
      </c>
      <c r="X35" s="5">
        <f>'[3]POM Portables Li-Rechargeable'!S35-'[3]cameras games_LiRechargable'!X35-[3]cellphones_LiRechargable!Y35-'[3]Cordless Tools_LiRechargab'!Y35-[3]PortablePCs_LiRechargab!Y35-[3]Tablets_LiRechargable!Y35-'[3]others portables_Avicenne'!Y35</f>
        <v>-48.193007772749645</v>
      </c>
      <c r="Y35" s="5">
        <f>'[3]POM Portables Li-Rechargeable'!T35-'[3]cameras games_LiRechargable'!Y35-[3]cellphones_LiRechargable!Z35-'[3]Cordless Tools_LiRechargab'!Z35-[3]PortablePCs_LiRechargab!Z35-[3]Tablets_LiRechargable!Z35-'[3]others portables_Avicenne'!Z35</f>
        <v>8.783560631269296</v>
      </c>
      <c r="Z35" s="5">
        <f>'[3]POM Portables Li-Rechargeable'!U35-'[3]cameras games_LiRechargable'!Z35-[3]cellphones_LiRechargable!AA35-'[3]Cordless Tools_LiRechargab'!AA35-[3]PortablePCs_LiRechargab!AA35-[3]Tablets_LiRechargable!AA35-'[3]others portables_Avicenne'!AA35</f>
        <v>-40.282618863532008</v>
      </c>
      <c r="AA35" s="5">
        <f>'[3]POM Portables Li-Rechargeable'!V35-'[3]cameras games_LiRechargable'!AA35-[3]cellphones_LiRechargable!AB35-'[3]Cordless Tools_LiRechargab'!AB35-[3]PortablePCs_LiRechargab!AB35-[3]Tablets_LiRechargable!AB35-'[3]others portables_Avicenne'!AB35</f>
        <v>-62.380141977715908</v>
      </c>
      <c r="AB35" s="5">
        <f>'[3]POM Portables Li-Rechargeable'!W35-'[3]cameras games_LiRechargable'!AB35-[3]cellphones_LiRechargable!AC35-'[3]Cordless Tools_LiRechargab'!AC35-[3]PortablePCs_LiRechargab!AC35-[3]Tablets_LiRechargable!AC35-'[3]others portables_Avicenne'!AC35</f>
        <v>146.33729096372292</v>
      </c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1:57" x14ac:dyDescent="0.35">
      <c r="A36" t="s">
        <v>14</v>
      </c>
      <c r="C36" s="44" t="s">
        <v>80</v>
      </c>
      <c r="D36" s="4" t="s">
        <v>15</v>
      </c>
      <c r="E36" s="4" t="s">
        <v>59</v>
      </c>
      <c r="F36" s="1" t="s">
        <v>41</v>
      </c>
      <c r="G36" s="5">
        <f>'[3]POM Portables Li-Rechargeable'!B36-'[3]cameras games_LiRechargable'!G36-[3]cellphones_LiRechargable!H36-'[3]Cordless Tools_LiRechargab'!H36-[3]PortablePCs_LiRechargab!H36-[3]Tablets_LiRechargable!H36</f>
        <v>9.7999826331143858</v>
      </c>
      <c r="H36" s="5">
        <f>'[3]POM Portables Li-Rechargeable'!C36-'[3]cameras games_LiRechargable'!H36-[3]cellphones_LiRechargable!I36-'[3]Cordless Tools_LiRechargab'!I36-[3]PortablePCs_LiRechargab!I36-[3]Tablets_LiRechargable!I36</f>
        <v>14.044139883714577</v>
      </c>
      <c r="I36" s="5">
        <f>'[3]POM Portables Li-Rechargeable'!D36-'[3]cameras games_LiRechargable'!I36-[3]cellphones_LiRechargable!J36-'[3]Cordless Tools_LiRechargab'!J36-[3]PortablePCs_LiRechargab!J36-[3]Tablets_LiRechargable!J36</f>
        <v>29.028687127921927</v>
      </c>
      <c r="J36" s="5">
        <f>'[3]POM Portables Li-Rechargeable'!E36-'[3]cameras games_LiRechargable'!J36-[3]cellphones_LiRechargable!K36-'[3]Cordless Tools_LiRechargab'!K36-[3]PortablePCs_LiRechargab!K36-[3]Tablets_LiRechargable!K36</f>
        <v>48.09460366337143</v>
      </c>
      <c r="K36" s="5">
        <f>'[3]POM Portables Li-Rechargeable'!F36-'[3]cameras games_LiRechargable'!K36-[3]cellphones_LiRechargable!L36-'[3]Cordless Tools_LiRechargab'!L36-[3]PortablePCs_LiRechargab!L36-[3]Tablets_LiRechargable!L36</f>
        <v>80.135922191152773</v>
      </c>
      <c r="L36" s="5">
        <f>'[3]POM Portables Li-Rechargeable'!G36-'[3]cameras games_LiRechargable'!L36-[3]cellphones_LiRechargable!M36-'[3]Cordless Tools_LiRechargab'!M36-[3]PortablePCs_LiRechargab!M36-[3]Tablets_LiRechargable!M36</f>
        <v>77.307724593933969</v>
      </c>
      <c r="M36" s="5">
        <f>'[3]POM Portables Li-Rechargeable'!H36-'[3]cameras games_LiRechargable'!M36-[3]cellphones_LiRechargable!N36-'[3]Cordless Tools_LiRechargab'!N36-[3]PortablePCs_LiRechargab!N36-[3]Tablets_LiRechargable!N36</f>
        <v>83.170153483858655</v>
      </c>
      <c r="N36" s="5">
        <f>'[3]POM Portables Li-Rechargeable'!I36-'[3]cameras games_LiRechargable'!N36-[3]cellphones_LiRechargable!O36-'[3]Cordless Tools_LiRechargab'!O36-[3]PortablePCs_LiRechargab!O36-[3]Tablets_LiRechargable!O36</f>
        <v>47.048875693788204</v>
      </c>
      <c r="O36" s="5">
        <f>'[3]POM Portables Li-Rechargeable'!J36-'[3]cameras games_LiRechargable'!O36-[3]cellphones_LiRechargable!P36-'[3]Cordless Tools_LiRechargab'!P36-[3]PortablePCs_LiRechargab!P36-[3]Tablets_LiRechargable!P36</f>
        <v>74.601439744988951</v>
      </c>
      <c r="P36" s="5">
        <f>'[3]POM Portables Li-Rechargeable'!K36-'[3]cameras games_LiRechargable'!P36-[3]cellphones_LiRechargable!Q36-'[3]Cordless Tools_LiRechargab'!Q36-[3]PortablePCs_LiRechargab!Q36-[3]Tablets_LiRechargable!Q36</f>
        <v>-4.3137616699693879</v>
      </c>
      <c r="Q36" s="5">
        <f>'[3]POM Portables Li-Rechargeable'!L36-'[3]cameras games_LiRechargable'!Q36-[3]cellphones_LiRechargable!R36-'[3]Cordless Tools_LiRechargab'!R36-[3]PortablePCs_LiRechargab!R36-[3]Tablets_LiRechargable!R36</f>
        <v>106.04316754898123</v>
      </c>
      <c r="R36" s="5">
        <f>'[3]POM Portables Li-Rechargeable'!M36-'[3]cameras games_LiRechargable'!R36-[3]cellphones_LiRechargable!S36-'[3]Cordless Tools_LiRechargab'!S36-[3]PortablePCs_LiRechargab!S36-[3]Tablets_LiRechargable!S36</f>
        <v>150.60160610532225</v>
      </c>
      <c r="S36" s="5">
        <f>'[3]POM Portables Li-Rechargeable'!N36-'[3]cameras games_LiRechargable'!S36-[3]cellphones_LiRechargable!T36-'[3]Cordless Tools_LiRechargab'!T36-[3]PortablePCs_LiRechargab!T36-[3]Tablets_LiRechargable!T36</f>
        <v>56.626562041131606</v>
      </c>
      <c r="T36" s="5">
        <f>'[3]POM Portables Li-Rechargeable'!O36-'[3]cameras games_LiRechargable'!T36-[3]cellphones_LiRechargable!U36-'[3]Cordless Tools_LiRechargab'!U36-[3]PortablePCs_LiRechargab!U36-[3]Tablets_LiRechargable!U36</f>
        <v>-205.16220845146864</v>
      </c>
      <c r="U36" s="5">
        <f>'[3]POM Portables Li-Rechargeable'!P36-'[3]cameras games_LiRechargable'!U36-[3]cellphones_LiRechargable!V36-'[3]Cordless Tools_LiRechargab'!V36-[3]PortablePCs_LiRechargab!V36-[3]Tablets_LiRechargable!V36</f>
        <v>-227.76048212150036</v>
      </c>
      <c r="V36" s="5">
        <f>'[3]POM Portables Li-Rechargeable'!Q36-'[3]cameras games_LiRechargable'!V36-[3]cellphones_LiRechargable!W36-'[3]Cordless Tools_LiRechargab'!W36-[3]PortablePCs_LiRechargab!W36-[3]Tablets_LiRechargable!W36-'[3]others portables_Avicenne'!W36</f>
        <v>-88.257603861063956</v>
      </c>
      <c r="W36" s="5">
        <f>'[3]POM Portables Li-Rechargeable'!R36-'[3]cameras games_LiRechargable'!W36-[3]cellphones_LiRechargable!X36-'[3]Cordless Tools_LiRechargab'!X36-[3]PortablePCs_LiRechargab!X36-[3]Tablets_LiRechargable!X36-'[3]others portables_Avicenne'!X36</f>
        <v>-184.18429497797865</v>
      </c>
      <c r="X36" s="5">
        <f>'[3]POM Portables Li-Rechargeable'!S36-'[3]cameras games_LiRechargable'!X36-[3]cellphones_LiRechargable!Y36-'[3]Cordless Tools_LiRechargab'!Y36-[3]PortablePCs_LiRechargab!Y36-[3]Tablets_LiRechargable!Y36-'[3]others portables_Avicenne'!Y36</f>
        <v>163.46331057261773</v>
      </c>
      <c r="Y36" s="5">
        <f>'[3]POM Portables Li-Rechargeable'!T36-'[3]cameras games_LiRechargable'!Y36-[3]cellphones_LiRechargable!Z36-'[3]Cordless Tools_LiRechargab'!Z36-[3]PortablePCs_LiRechargab!Z36-[3]Tablets_LiRechargable!Z36-'[3]others portables_Avicenne'!Z36</f>
        <v>-42.349728608638152</v>
      </c>
      <c r="Z36" s="5">
        <f>'[3]POM Portables Li-Rechargeable'!U36-'[3]cameras games_LiRechargable'!Z36-[3]cellphones_LiRechargable!AA36-'[3]Cordless Tools_LiRechargab'!AA36-[3]PortablePCs_LiRechargab!AA36-[3]Tablets_LiRechargable!AA36-'[3]others portables_Avicenne'!AA36</f>
        <v>297.14649584237293</v>
      </c>
      <c r="AA36" s="5">
        <f>'[3]POM Portables Li-Rechargeable'!V36-'[3]cameras games_LiRechargable'!AA36-[3]cellphones_LiRechargable!AB36-'[3]Cordless Tools_LiRechargab'!AB36-[3]PortablePCs_LiRechargab!AB36-[3]Tablets_LiRechargable!AB36-'[3]others portables_Avicenne'!AB36</f>
        <v>491.11748250140488</v>
      </c>
      <c r="AB36" s="5">
        <f>'[3]POM Portables Li-Rechargeable'!W36-'[3]cameras games_LiRechargable'!AB36-[3]cellphones_LiRechargable!AC36-'[3]Cordless Tools_LiRechargab'!AC36-[3]PortablePCs_LiRechargab!AC36-[3]Tablets_LiRechargable!AC36-'[3]others portables_Avicenne'!AC36</f>
        <v>983.63220514393402</v>
      </c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</row>
    <row r="37" spans="1:57" x14ac:dyDescent="0.35">
      <c r="A37" t="s">
        <v>14</v>
      </c>
      <c r="C37" s="44" t="s">
        <v>80</v>
      </c>
      <c r="D37" s="4" t="s">
        <v>15</v>
      </c>
      <c r="E37" s="4" t="s">
        <v>59</v>
      </c>
      <c r="F37" s="1" t="s">
        <v>42</v>
      </c>
      <c r="G37" s="5">
        <f>'[3]POM Portables Li-Rechargeable'!B37-'[3]cameras games_LiRechargable'!G37-[3]cellphones_LiRechargable!H37-'[3]Cordless Tools_LiRechargab'!H37-[3]PortablePCs_LiRechargab!H37-[3]Tablets_LiRechargable!H37</f>
        <v>-4.0435281426179985</v>
      </c>
      <c r="H37" s="5">
        <f>'[3]POM Portables Li-Rechargeable'!C37-'[3]cameras games_LiRechargable'!H37-[3]cellphones_LiRechargable!I37-'[3]Cordless Tools_LiRechargab'!I37-[3]PortablePCs_LiRechargab!I37-[3]Tablets_LiRechargable!I37</f>
        <v>-10.268588221112243</v>
      </c>
      <c r="I37" s="5">
        <f>'[3]POM Portables Li-Rechargeable'!D37-'[3]cameras games_LiRechargable'!I37-[3]cellphones_LiRechargable!J37-'[3]Cordless Tools_LiRechargab'!J37-[3]PortablePCs_LiRechargab!J37-[3]Tablets_LiRechargable!J37</f>
        <v>-7.2985313181178766</v>
      </c>
      <c r="J37" s="5">
        <f>'[3]POM Portables Li-Rechargeable'!E37-'[3]cameras games_LiRechargable'!J37-[3]cellphones_LiRechargable!K37-'[3]Cordless Tools_LiRechargab'!K37-[3]PortablePCs_LiRechargab!K37-[3]Tablets_LiRechargable!K37</f>
        <v>-4.7826206802273603</v>
      </c>
      <c r="K37" s="5">
        <f>'[3]POM Portables Li-Rechargeable'!F37-'[3]cameras games_LiRechargable'!K37-[3]cellphones_LiRechargable!L37-'[3]Cordless Tools_LiRechargab'!L37-[3]PortablePCs_LiRechargab!L37-[3]Tablets_LiRechargable!L37</f>
        <v>4.9797472858158809</v>
      </c>
      <c r="L37" s="5">
        <f>'[3]POM Portables Li-Rechargeable'!G37-'[3]cameras games_LiRechargable'!L37-[3]cellphones_LiRechargable!M37-'[3]Cordless Tools_LiRechargab'!M37-[3]PortablePCs_LiRechargab!M37-[3]Tablets_LiRechargable!M37</f>
        <v>9.8540287758582998</v>
      </c>
      <c r="M37" s="5">
        <f>'[3]POM Portables Li-Rechargeable'!H37-'[3]cameras games_LiRechargable'!M37-[3]cellphones_LiRechargable!N37-'[3]Cordless Tools_LiRechargab'!N37-[3]PortablePCs_LiRechargab!N37-[3]Tablets_LiRechargable!N37</f>
        <v>-2.4503465339264459</v>
      </c>
      <c r="N37" s="5">
        <f>'[3]POM Portables Li-Rechargeable'!I37-'[3]cameras games_LiRechargable'!N37-[3]cellphones_LiRechargable!O37-'[3]Cordless Tools_LiRechargab'!O37-[3]PortablePCs_LiRechargab!O37-[3]Tablets_LiRechargable!O37</f>
        <v>1.9617847559424391</v>
      </c>
      <c r="O37" s="5">
        <f>'[3]POM Portables Li-Rechargeable'!J37-'[3]cameras games_LiRechargable'!O37-[3]cellphones_LiRechargable!P37-'[3]Cordless Tools_LiRechargab'!P37-[3]PortablePCs_LiRechargab!P37-[3]Tablets_LiRechargable!P37</f>
        <v>19.253053774959451</v>
      </c>
      <c r="P37" s="5">
        <f>'[3]POM Portables Li-Rechargeable'!K37-'[3]cameras games_LiRechargable'!P37-[3]cellphones_LiRechargable!Q37-'[3]Cordless Tools_LiRechargab'!Q37-[3]PortablePCs_LiRechargab!Q37-[3]Tablets_LiRechargable!Q37</f>
        <v>-17.46194281580436</v>
      </c>
      <c r="Q37" s="5">
        <f>'[3]POM Portables Li-Rechargeable'!L37-'[3]cameras games_LiRechargable'!Q37-[3]cellphones_LiRechargable!R37-'[3]Cordless Tools_LiRechargab'!R37-[3]PortablePCs_LiRechargab!R37-[3]Tablets_LiRechargable!R37</f>
        <v>24.604150383996618</v>
      </c>
      <c r="R37" s="5">
        <f>'[3]POM Portables Li-Rechargeable'!M37-'[3]cameras games_LiRechargable'!R37-[3]cellphones_LiRechargable!S37-'[3]Cordless Tools_LiRechargab'!S37-[3]PortablePCs_LiRechargab!S37-[3]Tablets_LiRechargable!S37</f>
        <v>35.509384006255083</v>
      </c>
      <c r="S37" s="5">
        <f>'[3]POM Portables Li-Rechargeable'!N37-'[3]cameras games_LiRechargable'!S37-[3]cellphones_LiRechargable!T37-'[3]Cordless Tools_LiRechargab'!T37-[3]PortablePCs_LiRechargab!T37-[3]Tablets_LiRechargable!T37</f>
        <v>0.13841529332855274</v>
      </c>
      <c r="T37" s="5">
        <f>'[3]POM Portables Li-Rechargeable'!O37-'[3]cameras games_LiRechargable'!T37-[3]cellphones_LiRechargable!U37-'[3]Cordless Tools_LiRechargab'!U37-[3]PortablePCs_LiRechargab!U37-[3]Tablets_LiRechargable!U37</f>
        <v>-44.700482897419683</v>
      </c>
      <c r="U37" s="5">
        <f>'[3]POM Portables Li-Rechargeable'!P37-'[3]cameras games_LiRechargable'!U37-[3]cellphones_LiRechargable!V37-'[3]Cordless Tools_LiRechargab'!V37-[3]PortablePCs_LiRechargab!V37-[3]Tablets_LiRechargable!V37</f>
        <v>-78.596413951959931</v>
      </c>
      <c r="V37" s="5">
        <f>'[3]POM Portables Li-Rechargeable'!Q37-'[3]cameras games_LiRechargable'!V37-[3]cellphones_LiRechargable!W37-'[3]Cordless Tools_LiRechargab'!W37-[3]PortablePCs_LiRechargab!W37-[3]Tablets_LiRechargable!W37-'[3]others portables_Avicenne'!W37</f>
        <v>-70.963219986395004</v>
      </c>
      <c r="W37" s="5">
        <f>'[3]POM Portables Li-Rechargeable'!R37-'[3]cameras games_LiRechargable'!W37-[3]cellphones_LiRechargable!X37-'[3]Cordless Tools_LiRechargab'!X37-[3]PortablePCs_LiRechargab!X37-[3]Tablets_LiRechargable!X37-'[3]others portables_Avicenne'!X37</f>
        <v>-2.889569717662674</v>
      </c>
      <c r="X37" s="5">
        <f>'[3]POM Portables Li-Rechargeable'!S37-'[3]cameras games_LiRechargable'!X37-[3]cellphones_LiRechargable!Y37-'[3]Cordless Tools_LiRechargab'!Y37-[3]PortablePCs_LiRechargab!Y37-[3]Tablets_LiRechargable!Y37-'[3]others portables_Avicenne'!Y37</f>
        <v>39.529876809138422</v>
      </c>
      <c r="Y37" s="5">
        <f>'[3]POM Portables Li-Rechargeable'!T37-'[3]cameras games_LiRechargable'!Y37-[3]cellphones_LiRechargable!Z37-'[3]Cordless Tools_LiRechargab'!Z37-[3]PortablePCs_LiRechargab!Z37-[3]Tablets_LiRechargable!Z37-'[3]others portables_Avicenne'!Z37</f>
        <v>63.131189178629086</v>
      </c>
      <c r="Z37" s="5">
        <f>'[3]POM Portables Li-Rechargeable'!U37-'[3]cameras games_LiRechargable'!Z37-[3]cellphones_LiRechargable!AA37-'[3]Cordless Tools_LiRechargab'!AA37-[3]PortablePCs_LiRechargab!AA37-[3]Tablets_LiRechargable!AA37-'[3]others portables_Avicenne'!AA37</f>
        <v>112.23895565681394</v>
      </c>
      <c r="AA37" s="5">
        <f>'[3]POM Portables Li-Rechargeable'!V37-'[3]cameras games_LiRechargable'!AA37-[3]cellphones_LiRechargable!AB37-'[3]Cordless Tools_LiRechargab'!AB37-[3]PortablePCs_LiRechargab!AB37-[3]Tablets_LiRechargable!AB37-'[3]others portables_Avicenne'!AB37</f>
        <v>209.85143111289605</v>
      </c>
      <c r="AB37" s="5">
        <f>'[3]POM Portables Li-Rechargeable'!W37-'[3]cameras games_LiRechargable'!AB37-[3]cellphones_LiRechargable!AC37-'[3]Cordless Tools_LiRechargab'!AC37-[3]PortablePCs_LiRechargab!AC37-[3]Tablets_LiRechargable!AC37-'[3]others portables_Avicenne'!AC37</f>
        <v>270.38077747556423</v>
      </c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</row>
    <row r="38" spans="1:57" x14ac:dyDescent="0.35">
      <c r="A38" t="s">
        <v>14</v>
      </c>
      <c r="C38" s="44" t="s">
        <v>80</v>
      </c>
      <c r="D38" s="4" t="s">
        <v>15</v>
      </c>
      <c r="E38" s="4" t="s">
        <v>59</v>
      </c>
      <c r="F38" s="1" t="s">
        <v>43</v>
      </c>
      <c r="G38" s="5">
        <f>'[3]POM Portables Li-Rechargeable'!B38-'[3]cameras games_LiRechargable'!G38-[3]cellphones_LiRechargable!H38-'[3]Cordless Tools_LiRechargab'!H38-[3]PortablePCs_LiRechargab!H38-[3]Tablets_LiRechargable!H38</f>
        <v>0.66689133675463497</v>
      </c>
      <c r="H38" s="5">
        <f>'[3]POM Portables Li-Rechargeable'!C38-'[3]cameras games_LiRechargable'!H38-[3]cellphones_LiRechargable!I38-'[3]Cordless Tools_LiRechargab'!I38-[3]PortablePCs_LiRechargab!I38-[3]Tablets_LiRechargable!I38</f>
        <v>-2.624539890970734E-2</v>
      </c>
      <c r="I38" s="5">
        <f>'[3]POM Portables Li-Rechargeable'!D38-'[3]cameras games_LiRechargable'!I38-[3]cellphones_LiRechargable!J38-'[3]Cordless Tools_LiRechargab'!J38-[3]PortablePCs_LiRechargab!J38-[3]Tablets_LiRechargable!J38</f>
        <v>1.352745365041947</v>
      </c>
      <c r="J38" s="5">
        <f>'[3]POM Portables Li-Rechargeable'!E38-'[3]cameras games_LiRechargable'!J38-[3]cellphones_LiRechargable!K38-'[3]Cordless Tools_LiRechargab'!K38-[3]PortablePCs_LiRechargab!K38-[3]Tablets_LiRechargable!K38</f>
        <v>4.2129245178249244</v>
      </c>
      <c r="K38" s="5">
        <f>'[3]POM Portables Li-Rechargeable'!F38-'[3]cameras games_LiRechargable'!K38-[3]cellphones_LiRechargable!L38-'[3]Cordless Tools_LiRechargab'!L38-[3]PortablePCs_LiRechargab!L38-[3]Tablets_LiRechargable!L38</f>
        <v>8.0040518323955805</v>
      </c>
      <c r="L38" s="5">
        <f>'[3]POM Portables Li-Rechargeable'!G38-'[3]cameras games_LiRechargable'!L38-[3]cellphones_LiRechargable!M38-'[3]Cordless Tools_LiRechargab'!M38-[3]PortablePCs_LiRechargab!M38-[3]Tablets_LiRechargable!M38</f>
        <v>9.0513652299623839</v>
      </c>
      <c r="M38" s="5">
        <f>'[3]POM Portables Li-Rechargeable'!H38-'[3]cameras games_LiRechargable'!M38-[3]cellphones_LiRechargable!N38-'[3]Cordless Tools_LiRechargab'!N38-[3]PortablePCs_LiRechargab!N38-[3]Tablets_LiRechargable!N38</f>
        <v>10.218254241428861</v>
      </c>
      <c r="N38" s="5">
        <f>'[3]POM Portables Li-Rechargeable'!I38-'[3]cameras games_LiRechargable'!N38-[3]cellphones_LiRechargable!O38-'[3]Cordless Tools_LiRechargab'!O38-[3]PortablePCs_LiRechargab!O38-[3]Tablets_LiRechargable!O38</f>
        <v>7.7610520811112522</v>
      </c>
      <c r="O38" s="5">
        <f>'[3]POM Portables Li-Rechargeable'!J38-'[3]cameras games_LiRechargable'!O38-[3]cellphones_LiRechargable!P38-'[3]Cordless Tools_LiRechargab'!P38-[3]PortablePCs_LiRechargab!P38-[3]Tablets_LiRechargable!P38</f>
        <v>23.339437419095454</v>
      </c>
      <c r="P38" s="5">
        <f>'[3]POM Portables Li-Rechargeable'!K38-'[3]cameras games_LiRechargable'!P38-[3]cellphones_LiRechargable!Q38-'[3]Cordless Tools_LiRechargab'!Q38-[3]PortablePCs_LiRechargab!Q38-[3]Tablets_LiRechargable!Q38</f>
        <v>-1.4856221039907824</v>
      </c>
      <c r="Q38" s="5">
        <f>'[3]POM Portables Li-Rechargeable'!L38-'[3]cameras games_LiRechargable'!Q38-[3]cellphones_LiRechargable!R38-'[3]Cordless Tools_LiRechargab'!R38-[3]PortablePCs_LiRechargab!R38-[3]Tablets_LiRechargable!R38</f>
        <v>28.937898432019246</v>
      </c>
      <c r="R38" s="5">
        <f>'[3]POM Portables Li-Rechargeable'!M38-'[3]cameras games_LiRechargable'!R38-[3]cellphones_LiRechargable!S38-'[3]Cordless Tools_LiRechargab'!S38-[3]PortablePCs_LiRechargab!S38-[3]Tablets_LiRechargable!S38</f>
        <v>38.99816315979016</v>
      </c>
      <c r="S38" s="5">
        <f>'[3]POM Portables Li-Rechargeable'!N38-'[3]cameras games_LiRechargable'!S38-[3]cellphones_LiRechargable!T38-'[3]Cordless Tools_LiRechargab'!T38-[3]PortablePCs_LiRechargab!T38-[3]Tablets_LiRechargable!T38</f>
        <v>34.423141225257268</v>
      </c>
      <c r="T38" s="5">
        <f>'[3]POM Portables Li-Rechargeable'!O38-'[3]cameras games_LiRechargable'!T38-[3]cellphones_LiRechargable!U38-'[3]Cordless Tools_LiRechargab'!U38-[3]PortablePCs_LiRechargab!U38-[3]Tablets_LiRechargable!U38</f>
        <v>22.371022169431821</v>
      </c>
      <c r="U38" s="5">
        <f>'[3]POM Portables Li-Rechargeable'!P38-'[3]cameras games_LiRechargable'!U38-[3]cellphones_LiRechargable!V38-'[3]Cordless Tools_LiRechargab'!V38-[3]PortablePCs_LiRechargab!V38-[3]Tablets_LiRechargable!V38</f>
        <v>30.908092737739953</v>
      </c>
      <c r="V38" s="5">
        <f>'[3]POM Portables Li-Rechargeable'!Q38-'[3]cameras games_LiRechargable'!V38-[3]cellphones_LiRechargable!W38-'[3]Cordless Tools_LiRechargab'!W38-[3]PortablePCs_LiRechargab!W38-[3]Tablets_LiRechargable!W38-'[3]others portables_Avicenne'!W38</f>
        <v>20.551660846926904</v>
      </c>
      <c r="W38" s="5">
        <f>'[3]POM Portables Li-Rechargeable'!R38-'[3]cameras games_LiRechargable'!W38-[3]cellphones_LiRechargable!X38-'[3]Cordless Tools_LiRechargab'!X38-[3]PortablePCs_LiRechargab!X38-[3]Tablets_LiRechargable!X38-'[3]others portables_Avicenne'!X38</f>
        <v>77.894000461754928</v>
      </c>
      <c r="X38" s="5">
        <f>'[3]POM Portables Li-Rechargeable'!S38-'[3]cameras games_LiRechargable'!X38-[3]cellphones_LiRechargable!Y38-'[3]Cordless Tools_LiRechargab'!Y38-[3]PortablePCs_LiRechargab!Y38-[3]Tablets_LiRechargable!Y38-'[3]others portables_Avicenne'!Y38</f>
        <v>74.260833614309362</v>
      </c>
      <c r="Y38" s="5">
        <f>'[3]POM Portables Li-Rechargeable'!T38-'[3]cameras games_LiRechargable'!Y38-[3]cellphones_LiRechargable!Z38-'[3]Cordless Tools_LiRechargab'!Z38-[3]PortablePCs_LiRechargab!Z38-[3]Tablets_LiRechargable!Z38-'[3]others portables_Avicenne'!Z38</f>
        <v>70.570798636162195</v>
      </c>
      <c r="Z38" s="5">
        <f>'[3]POM Portables Li-Rechargeable'!U38-'[3]cameras games_LiRechargable'!Z38-[3]cellphones_LiRechargable!AA38-'[3]Cordless Tools_LiRechargab'!AA38-[3]PortablePCs_LiRechargab!AA38-[3]Tablets_LiRechargable!AA38-'[3]others portables_Avicenne'!AA38</f>
        <v>73.173739917418203</v>
      </c>
      <c r="AA38" s="5">
        <f>'[3]POM Portables Li-Rechargeable'!V38-'[3]cameras games_LiRechargable'!AA38-[3]cellphones_LiRechargable!AB38-'[3]Cordless Tools_LiRechargab'!AB38-[3]PortablePCs_LiRechargab!AB38-[3]Tablets_LiRechargable!AB38-'[3]others portables_Avicenne'!AB38</f>
        <v>74.343730228640766</v>
      </c>
      <c r="AB38" s="5">
        <f>'[3]POM Portables Li-Rechargeable'!W38-'[3]cameras games_LiRechargable'!AB38-[3]cellphones_LiRechargable!AC38-'[3]Cordless Tools_LiRechargab'!AC38-[3]PortablePCs_LiRechargab!AC38-[3]Tablets_LiRechargable!AC38-'[3]others portables_Avicenne'!AC38</f>
        <v>97.115934614638661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</row>
    <row r="39" spans="1:57" x14ac:dyDescent="0.35">
      <c r="A39" t="s">
        <v>14</v>
      </c>
      <c r="C39" s="44" t="s">
        <v>80</v>
      </c>
      <c r="D39" s="4" t="s">
        <v>15</v>
      </c>
      <c r="E39" s="4" t="s">
        <v>59</v>
      </c>
      <c r="F39" s="1" t="s">
        <v>44</v>
      </c>
      <c r="G39" s="5">
        <f>'[3]POM Portables Li-Rechargeable'!B39-'[3]cameras games_LiRechargable'!G39-[3]cellphones_LiRechargable!H39-'[3]Cordless Tools_LiRechargab'!H39-[3]PortablePCs_LiRechargab!H39-[3]Tablets_LiRechargable!H39</f>
        <v>-90.110367277477565</v>
      </c>
      <c r="H39" s="5">
        <f>'[3]POM Portables Li-Rechargeable'!C39-'[3]cameras games_LiRechargable'!H39-[3]cellphones_LiRechargable!I39-'[3]Cordless Tools_LiRechargab'!I39-[3]PortablePCs_LiRechargab!I39-[3]Tablets_LiRechargable!I39</f>
        <v>-97.439603602135847</v>
      </c>
      <c r="I39" s="5">
        <f>'[3]POM Portables Li-Rechargeable'!D39-'[3]cameras games_LiRechargable'!I39-[3]cellphones_LiRechargable!J39-'[3]Cordless Tools_LiRechargab'!J39-[3]PortablePCs_LiRechargab!J39-[3]Tablets_LiRechargable!J39</f>
        <v>-101.42819020499964</v>
      </c>
      <c r="J39" s="5">
        <f>'[3]POM Portables Li-Rechargeable'!E39-'[3]cameras games_LiRechargable'!J39-[3]cellphones_LiRechargable!K39-'[3]Cordless Tools_LiRechargab'!K39-[3]PortablePCs_LiRechargab!K39-[3]Tablets_LiRechargable!K39</f>
        <v>-175.06988169409206</v>
      </c>
      <c r="K39" s="5">
        <f>'[3]POM Portables Li-Rechargeable'!F39-'[3]cameras games_LiRechargable'!K39-[3]cellphones_LiRechargable!L39-'[3]Cordless Tools_LiRechargab'!L39-[3]PortablePCs_LiRechargab!L39-[3]Tablets_LiRechargable!L39</f>
        <v>-86.665135894519636</v>
      </c>
      <c r="L39" s="5">
        <f>'[3]POM Portables Li-Rechargeable'!G39-'[3]cameras games_LiRechargable'!L39-[3]cellphones_LiRechargable!M39-'[3]Cordless Tools_LiRechargab'!M39-[3]PortablePCs_LiRechargab!M39-[3]Tablets_LiRechargable!M39</f>
        <v>-204.18490433157976</v>
      </c>
      <c r="M39" s="5">
        <f>'[3]POM Portables Li-Rechargeable'!H39-'[3]cameras games_LiRechargable'!M39-[3]cellphones_LiRechargable!N39-'[3]Cordless Tools_LiRechargab'!N39-[3]PortablePCs_LiRechargab!N39-[3]Tablets_LiRechargable!N39</f>
        <v>-311.5173030496718</v>
      </c>
      <c r="N39" s="5">
        <f>'[3]POM Portables Li-Rechargeable'!I39-'[3]cameras games_LiRechargable'!N39-[3]cellphones_LiRechargable!O39-'[3]Cordless Tools_LiRechargab'!O39-[3]PortablePCs_LiRechargab!O39-[3]Tablets_LiRechargable!O39</f>
        <v>-401.21145001854075</v>
      </c>
      <c r="O39" s="5">
        <f>'[3]POM Portables Li-Rechargeable'!J39-'[3]cameras games_LiRechargable'!O39-[3]cellphones_LiRechargable!P39-'[3]Cordless Tools_LiRechargab'!P39-[3]PortablePCs_LiRechargab!P39-[3]Tablets_LiRechargable!P39</f>
        <v>-300.32944491070771</v>
      </c>
      <c r="P39" s="5">
        <f>'[3]POM Portables Li-Rechargeable'!K39-'[3]cameras games_LiRechargable'!P39-[3]cellphones_LiRechargable!Q39-'[3]Cordless Tools_LiRechargab'!Q39-[3]PortablePCs_LiRechargab!Q39-[3]Tablets_LiRechargable!Q39</f>
        <v>-814.39336450783139</v>
      </c>
      <c r="Q39" s="5">
        <f>'[3]POM Portables Li-Rechargeable'!L39-'[3]cameras games_LiRechargable'!Q39-[3]cellphones_LiRechargable!R39-'[3]Cordless Tools_LiRechargab'!R39-[3]PortablePCs_LiRechargab!R39-[3]Tablets_LiRechargable!R39</f>
        <v>-341.45699441260012</v>
      </c>
      <c r="R39" s="5">
        <f>'[3]POM Portables Li-Rechargeable'!M39-'[3]cameras games_LiRechargable'!R39-[3]cellphones_LiRechargable!S39-'[3]Cordless Tools_LiRechargab'!S39-[3]PortablePCs_LiRechargab!S39-[3]Tablets_LiRechargable!S39</f>
        <v>-321.13926519543355</v>
      </c>
      <c r="S39" s="5">
        <f>'[3]POM Portables Li-Rechargeable'!N39-'[3]cameras games_LiRechargable'!S39-[3]cellphones_LiRechargable!T39-'[3]Cordless Tools_LiRechargab'!T39-[3]PortablePCs_LiRechargab!T39-[3]Tablets_LiRechargable!T39</f>
        <v>-1006.9368831444267</v>
      </c>
      <c r="T39" s="5">
        <f>'[3]POM Portables Li-Rechargeable'!O39-'[3]cameras games_LiRechargable'!T39-[3]cellphones_LiRechargable!U39-'[3]Cordless Tools_LiRechargab'!U39-[3]PortablePCs_LiRechargab!U39-[3]Tablets_LiRechargable!U39</f>
        <v>-1094.5926723643061</v>
      </c>
      <c r="U39" s="5">
        <f>'[3]POM Portables Li-Rechargeable'!P39-'[3]cameras games_LiRechargable'!U39-[3]cellphones_LiRechargable!V39-'[3]Cordless Tools_LiRechargab'!V39-[3]PortablePCs_LiRechargab!V39-[3]Tablets_LiRechargable!V39</f>
        <v>-755.76358974700429</v>
      </c>
      <c r="V39" s="5">
        <f>'[3]POM Portables Li-Rechargeable'!Q39-'[3]cameras games_LiRechargable'!V39-[3]cellphones_LiRechargable!W39-'[3]Cordless Tools_LiRechargab'!W39-[3]PortablePCs_LiRechargab!W39-[3]Tablets_LiRechargable!W39-'[3]others portables_Avicenne'!W39</f>
        <v>-552.22488855094889</v>
      </c>
      <c r="W39" s="5">
        <f>'[3]POM Portables Li-Rechargeable'!R39-'[3]cameras games_LiRechargable'!W39-[3]cellphones_LiRechargable!X39-'[3]Cordless Tools_LiRechargab'!X39-[3]PortablePCs_LiRechargab!X39-[3]Tablets_LiRechargable!X39-'[3]others portables_Avicenne'!X39</f>
        <v>-1002.5671741189349</v>
      </c>
      <c r="X39" s="5">
        <f>'[3]POM Portables Li-Rechargeable'!S39-'[3]cameras games_LiRechargable'!X39-[3]cellphones_LiRechargable!Y39-'[3]Cordless Tools_LiRechargab'!Y39-[3]PortablePCs_LiRechargab!Y39-[3]Tablets_LiRechargable!Y39-'[3]others portables_Avicenne'!Y39</f>
        <v>-855.14921986416118</v>
      </c>
      <c r="Y39" s="5">
        <f>'[3]POM Portables Li-Rechargeable'!T39-'[3]cameras games_LiRechargable'!Y39-[3]cellphones_LiRechargable!Z39-'[3]Cordless Tools_LiRechargab'!Z39-[3]PortablePCs_LiRechargab!Z39-[3]Tablets_LiRechargable!Z39-'[3]others portables_Avicenne'!Z39</f>
        <v>-746.75245172252016</v>
      </c>
      <c r="Z39" s="5">
        <f>'[3]POM Portables Li-Rechargeable'!U39-'[3]cameras games_LiRechargable'!Z39-[3]cellphones_LiRechargable!AA39-'[3]Cordless Tools_LiRechargab'!AA39-[3]PortablePCs_LiRechargab!AA39-[3]Tablets_LiRechargable!AA39-'[3]others portables_Avicenne'!AA39</f>
        <v>-881.09403076752722</v>
      </c>
      <c r="AA39" s="5">
        <f>'[3]POM Portables Li-Rechargeable'!V39-'[3]cameras games_LiRechargable'!AA39-[3]cellphones_LiRechargable!AB39-'[3]Cordless Tools_LiRechargab'!AB39-[3]PortablePCs_LiRechargab!AB39-[3]Tablets_LiRechargable!AB39-'[3]others portables_Avicenne'!AB39</f>
        <v>-396.33213769933258</v>
      </c>
      <c r="AB39" s="5">
        <f>'[3]POM Portables Li-Rechargeable'!W39-'[3]cameras games_LiRechargable'!AB39-[3]cellphones_LiRechargable!AC39-'[3]Cordless Tools_LiRechargab'!AC39-[3]PortablePCs_LiRechargab!AC39-[3]Tablets_LiRechargable!AC39-'[3]others portables_Avicenne'!AC39</f>
        <v>-131.54547015571359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</row>
    <row r="40" spans="1:57" x14ac:dyDescent="0.35">
      <c r="A40" t="s">
        <v>14</v>
      </c>
      <c r="C40" s="44" t="s">
        <v>80</v>
      </c>
      <c r="D40" s="4" t="s">
        <v>15</v>
      </c>
      <c r="E40" s="4" t="s">
        <v>59</v>
      </c>
      <c r="F40" s="1" t="s">
        <v>45</v>
      </c>
      <c r="G40" s="5">
        <f>'[3]POM Portables Li-Rechargeable'!B40-'[3]cameras games_LiRechargable'!G40-[3]cellphones_LiRechargable!H40-'[3]Cordless Tools_LiRechargab'!H40-[3]PortablePCs_LiRechargab!H40-[3]Tablets_LiRechargable!H40</f>
        <v>-17.315592891518843</v>
      </c>
      <c r="H40" s="5">
        <f>'[3]POM Portables Li-Rechargeable'!C40-'[3]cameras games_LiRechargable'!H40-[3]cellphones_LiRechargable!I40-'[3]Cordless Tools_LiRechargab'!I40-[3]PortablePCs_LiRechargab!I40-[3]Tablets_LiRechargable!I40</f>
        <v>-18.587709235104079</v>
      </c>
      <c r="I40" s="5">
        <f>'[3]POM Portables Li-Rechargeable'!D40-'[3]cameras games_LiRechargable'!I40-[3]cellphones_LiRechargable!J40-'[3]Cordless Tools_LiRechargab'!J40-[3]PortablePCs_LiRechargab!J40-[3]Tablets_LiRechargable!J40</f>
        <v>-19.121309029077125</v>
      </c>
      <c r="J40" s="5">
        <f>'[3]POM Portables Li-Rechargeable'!E40-'[3]cameras games_LiRechargable'!J40-[3]cellphones_LiRechargable!K40-'[3]Cordless Tools_LiRechargab'!K40-[3]PortablePCs_LiRechargab!K40-[3]Tablets_LiRechargable!K40</f>
        <v>0.70519700404683761</v>
      </c>
      <c r="K40" s="5">
        <f>'[3]POM Portables Li-Rechargeable'!F40-'[3]cameras games_LiRechargable'!K40-[3]cellphones_LiRechargable!L40-'[3]Cordless Tools_LiRechargab'!L40-[3]PortablePCs_LiRechargab!L40-[3]Tablets_LiRechargable!L40</f>
        <v>89.141644665683543</v>
      </c>
      <c r="L40" s="5">
        <f>'[3]POM Portables Li-Rechargeable'!G40-'[3]cameras games_LiRechargable'!L40-[3]cellphones_LiRechargable!M40-'[3]Cordless Tools_LiRechargab'!M40-[3]PortablePCs_LiRechargab!M40-[3]Tablets_LiRechargable!M40</f>
        <v>137.0669597591604</v>
      </c>
      <c r="M40" s="5">
        <f>'[3]POM Portables Li-Rechargeable'!H40-'[3]cameras games_LiRechargable'!M40-[3]cellphones_LiRechargable!N40-'[3]Cordless Tools_LiRechargab'!N40-[3]PortablePCs_LiRechargab!N40-[3]Tablets_LiRechargable!N40</f>
        <v>150.51659926750685</v>
      </c>
      <c r="N40" s="5">
        <f>'[3]POM Portables Li-Rechargeable'!I40-'[3]cameras games_LiRechargable'!N40-[3]cellphones_LiRechargable!O40-'[3]Cordless Tools_LiRechargab'!O40-[3]PortablePCs_LiRechargab!O40-[3]Tablets_LiRechargable!O40</f>
        <v>131.66165282061868</v>
      </c>
      <c r="O40" s="5">
        <f>'[3]POM Portables Li-Rechargeable'!J40-'[3]cameras games_LiRechargable'!O40-[3]cellphones_LiRechargable!P40-'[3]Cordless Tools_LiRechargab'!P40-[3]PortablePCs_LiRechargab!P40-[3]Tablets_LiRechargable!P40</f>
        <v>236.99092455828693</v>
      </c>
      <c r="P40" s="5">
        <f>'[3]POM Portables Li-Rechargeable'!K40-'[3]cameras games_LiRechargable'!P40-[3]cellphones_LiRechargable!Q40-'[3]Cordless Tools_LiRechargab'!Q40-[3]PortablePCs_LiRechargab!Q40-[3]Tablets_LiRechargable!Q40</f>
        <v>-45.344808855816495</v>
      </c>
      <c r="Q40" s="5">
        <f>'[3]POM Portables Li-Rechargeable'!L40-'[3]cameras games_LiRechargable'!Q40-[3]cellphones_LiRechargable!R40-'[3]Cordless Tools_LiRechargab'!R40-[3]PortablePCs_LiRechargab!R40-[3]Tablets_LiRechargable!R40</f>
        <v>224.20255534638045</v>
      </c>
      <c r="R40" s="5">
        <f>'[3]POM Portables Li-Rechargeable'!M40-'[3]cameras games_LiRechargable'!R40-[3]cellphones_LiRechargable!S40-'[3]Cordless Tools_LiRechargab'!S40-[3]PortablePCs_LiRechargab!S40-[3]Tablets_LiRechargable!S40</f>
        <v>307.79758387712667</v>
      </c>
      <c r="S40" s="5">
        <f>'[3]POM Portables Li-Rechargeable'!N40-'[3]cameras games_LiRechargable'!S40-[3]cellphones_LiRechargable!T40-'[3]Cordless Tools_LiRechargab'!T40-[3]PortablePCs_LiRechargab!T40-[3]Tablets_LiRechargable!T40</f>
        <v>396.05814843735919</v>
      </c>
      <c r="T40" s="5">
        <f>'[3]POM Portables Li-Rechargeable'!O40-'[3]cameras games_LiRechargable'!T40-[3]cellphones_LiRechargable!U40-'[3]Cordless Tools_LiRechargab'!U40-[3]PortablePCs_LiRechargab!U40-[3]Tablets_LiRechargable!U40</f>
        <v>466.44899495681227</v>
      </c>
      <c r="U40" s="5">
        <f>'[3]POM Portables Li-Rechargeable'!P40-'[3]cameras games_LiRechargable'!U40-[3]cellphones_LiRechargable!V40-'[3]Cordless Tools_LiRechargab'!V40-[3]PortablePCs_LiRechargab!V40-[3]Tablets_LiRechargable!V40</f>
        <v>1022.6877918322119</v>
      </c>
      <c r="V40" s="5">
        <f>'[3]POM Portables Li-Rechargeable'!Q40-'[3]cameras games_LiRechargable'!V40-[3]cellphones_LiRechargable!W40-'[3]Cordless Tools_LiRechargab'!W40-[3]PortablePCs_LiRechargab!W40-[3]Tablets_LiRechargable!W40-'[3]others portables_Avicenne'!W40</f>
        <v>952.6435405603554</v>
      </c>
      <c r="W40" s="5">
        <f>'[3]POM Portables Li-Rechargeable'!R40-'[3]cameras games_LiRechargable'!W40-[3]cellphones_LiRechargable!X40-'[3]Cordless Tools_LiRechargab'!X40-[3]PortablePCs_LiRechargab!X40-[3]Tablets_LiRechargable!X40-'[3]others portables_Avicenne'!X40</f>
        <v>1285.7272625863902</v>
      </c>
      <c r="X40" s="5">
        <f>'[3]POM Portables Li-Rechargeable'!S40-'[3]cameras games_LiRechargable'!X40-[3]cellphones_LiRechargable!Y40-'[3]Cordless Tools_LiRechargab'!Y40-[3]PortablePCs_LiRechargab!Y40-[3]Tablets_LiRechargable!Y40-'[3]others portables_Avicenne'!Y40</f>
        <v>1275.6426989975109</v>
      </c>
      <c r="Y40" s="5">
        <f>'[3]POM Portables Li-Rechargeable'!T40-'[3]cameras games_LiRechargable'!Y40-[3]cellphones_LiRechargable!Z40-'[3]Cordless Tools_LiRechargab'!Z40-[3]PortablePCs_LiRechargab!Z40-[3]Tablets_LiRechargable!Z40-'[3]others portables_Avicenne'!Z40</f>
        <v>1384.9742136754442</v>
      </c>
      <c r="Z40" s="5">
        <f>'[3]POM Portables Li-Rechargeable'!U40-'[3]cameras games_LiRechargable'!Z40-[3]cellphones_LiRechargable!AA40-'[3]Cordless Tools_LiRechargab'!AA40-[3]PortablePCs_LiRechargab!AA40-[3]Tablets_LiRechargable!AA40-'[3]others portables_Avicenne'!AA40</f>
        <v>1571.3565757139554</v>
      </c>
      <c r="AA40" s="5">
        <f>'[3]POM Portables Li-Rechargeable'!V40-'[3]cameras games_LiRechargable'!AA40-[3]cellphones_LiRechargable!AB40-'[3]Cordless Tools_LiRechargab'!AB40-[3]PortablePCs_LiRechargab!AB40-[3]Tablets_LiRechargable!AB40-'[3]others portables_Avicenne'!AB40</f>
        <v>1787.0124191896807</v>
      </c>
      <c r="AB40" s="5">
        <f>'[3]POM Portables Li-Rechargeable'!W40-'[3]cameras games_LiRechargable'!AB40-[3]cellphones_LiRechargable!AC40-'[3]Cordless Tools_LiRechargab'!AC40-[3]PortablePCs_LiRechargab!AC40-[3]Tablets_LiRechargable!AC40-'[3]others portables_Avicenne'!AC40</f>
        <v>2349.911618741176</v>
      </c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</row>
    <row r="41" spans="1:57" x14ac:dyDescent="0.35">
      <c r="A41" t="s">
        <v>14</v>
      </c>
      <c r="C41" s="44" t="s">
        <v>80</v>
      </c>
      <c r="D41" s="4" t="s">
        <v>15</v>
      </c>
      <c r="E41" s="4" t="s">
        <v>59</v>
      </c>
      <c r="F41" s="1" t="s">
        <v>46</v>
      </c>
      <c r="G41" s="5">
        <f>'[3]POM Portables Li-Rechargeable'!B41-'[3]cameras games_LiRechargable'!G41-[3]cellphones_LiRechargable!H41-'[3]Cordless Tools_LiRechargab'!H41-[3]PortablePCs_LiRechargab!H41-[3]Tablets_LiRechargable!H41</f>
        <v>-41.750384030663277</v>
      </c>
      <c r="H41" s="5">
        <f>'[3]POM Portables Li-Rechargeable'!C41-'[3]cameras games_LiRechargable'!H41-[3]cellphones_LiRechargable!I41-'[3]Cordless Tools_LiRechargab'!I41-[3]PortablePCs_LiRechargab!I41-[3]Tablets_LiRechargable!I41</f>
        <v>-53.829160545683756</v>
      </c>
      <c r="I41" s="5">
        <f>'[3]POM Portables Li-Rechargeable'!D41-'[3]cameras games_LiRechargable'!I41-[3]cellphones_LiRechargable!J41-'[3]Cordless Tools_LiRechargab'!J41-[3]PortablePCs_LiRechargab!J41-[3]Tablets_LiRechargable!J41</f>
        <v>-90.15852943299619</v>
      </c>
      <c r="J41" s="5">
        <f>'[3]POM Portables Li-Rechargeable'!E41-'[3]cameras games_LiRechargable'!J41-[3]cellphones_LiRechargable!K41-'[3]Cordless Tools_LiRechargab'!K41-[3]PortablePCs_LiRechargab!K41-[3]Tablets_LiRechargable!K41</f>
        <v>-137.06029689939356</v>
      </c>
      <c r="K41" s="5">
        <f>'[3]POM Portables Li-Rechargeable'!F41-'[3]cameras games_LiRechargable'!K41-[3]cellphones_LiRechargable!L41-'[3]Cordless Tools_LiRechargab'!L41-[3]PortablePCs_LiRechargab!L41-[3]Tablets_LiRechargable!L41</f>
        <v>-113.29547233780758</v>
      </c>
      <c r="L41" s="5">
        <f>'[3]POM Portables Li-Rechargeable'!G41-'[3]cameras games_LiRechargable'!L41-[3]cellphones_LiRechargable!M41-'[3]Cordless Tools_LiRechargab'!M41-[3]PortablePCs_LiRechargab!M41-[3]Tablets_LiRechargable!M41</f>
        <v>-104.82236444261002</v>
      </c>
      <c r="M41" s="5">
        <f>'[3]POM Portables Li-Rechargeable'!H41-'[3]cameras games_LiRechargable'!M41-[3]cellphones_LiRechargable!N41-'[3]Cordless Tools_LiRechargab'!N41-[3]PortablePCs_LiRechargab!N41-[3]Tablets_LiRechargable!N41</f>
        <v>-126.63685668869184</v>
      </c>
      <c r="N41" s="5">
        <f>'[3]POM Portables Li-Rechargeable'!I41-'[3]cameras games_LiRechargable'!N41-[3]cellphones_LiRechargable!O41-'[3]Cordless Tools_LiRechargab'!O41-[3]PortablePCs_LiRechargab!O41-[3]Tablets_LiRechargable!O41</f>
        <v>-178.72112666131852</v>
      </c>
      <c r="O41" s="5">
        <f>'[3]POM Portables Li-Rechargeable'!J41-'[3]cameras games_LiRechargable'!O41-[3]cellphones_LiRechargable!P41-'[3]Cordless Tools_LiRechargab'!P41-[3]PortablePCs_LiRechargab!P41-[3]Tablets_LiRechargable!P41</f>
        <v>-136.29119880970421</v>
      </c>
      <c r="P41" s="5">
        <f>'[3]POM Portables Li-Rechargeable'!K41-'[3]cameras games_LiRechargable'!P41-[3]cellphones_LiRechargable!Q41-'[3]Cordless Tools_LiRechargab'!Q41-[3]PortablePCs_LiRechargab!Q41-[3]Tablets_LiRechargable!Q41</f>
        <v>-357.72369120496859</v>
      </c>
      <c r="Q41" s="5">
        <f>'[3]POM Portables Li-Rechargeable'!L41-'[3]cameras games_LiRechargable'!Q41-[3]cellphones_LiRechargable!R41-'[3]Cordless Tools_LiRechargab'!R41-[3]PortablePCs_LiRechargab!R41-[3]Tablets_LiRechargable!R41</f>
        <v>-267.22435544372189</v>
      </c>
      <c r="R41" s="5">
        <f>'[3]POM Portables Li-Rechargeable'!M41-'[3]cameras games_LiRechargable'!R41-[3]cellphones_LiRechargable!S41-'[3]Cordless Tools_LiRechargab'!S41-[3]PortablePCs_LiRechargab!S41-[3]Tablets_LiRechargable!S41</f>
        <v>-328.99369629565945</v>
      </c>
      <c r="S41" s="5">
        <f>'[3]POM Portables Li-Rechargeable'!N41-'[3]cameras games_LiRechargable'!S41-[3]cellphones_LiRechargable!T41-'[3]Cordless Tools_LiRechargab'!T41-[3]PortablePCs_LiRechargab!T41-[3]Tablets_LiRechargable!T41</f>
        <v>-658.1729933005505</v>
      </c>
      <c r="T41" s="5">
        <f>'[3]POM Portables Li-Rechargeable'!O41-'[3]cameras games_LiRechargable'!T41-[3]cellphones_LiRechargable!U41-'[3]Cordless Tools_LiRechargab'!U41-[3]PortablePCs_LiRechargab!U41-[3]Tablets_LiRechargable!U41</f>
        <v>-741.85505100899331</v>
      </c>
      <c r="U41" s="5">
        <f>'[3]POM Portables Li-Rechargeable'!P41-'[3]cameras games_LiRechargable'!U41-[3]cellphones_LiRechargable!V41-'[3]Cordless Tools_LiRechargab'!V41-[3]PortablePCs_LiRechargab!V41-[3]Tablets_LiRechargable!V41</f>
        <v>-680.47014705763854</v>
      </c>
      <c r="V41" s="5">
        <f>'[3]POM Portables Li-Rechargeable'!Q41-'[3]cameras games_LiRechargable'!V41-[3]cellphones_LiRechargable!W41-'[3]Cordless Tools_LiRechargab'!W41-[3]PortablePCs_LiRechargab!W41-[3]Tablets_LiRechargable!W41-'[3]others portables_Avicenne'!W41</f>
        <v>-578.68940126359905</v>
      </c>
      <c r="W41" s="5">
        <f>'[3]POM Portables Li-Rechargeable'!R41-'[3]cameras games_LiRechargable'!W41-[3]cellphones_LiRechargable!X41-'[3]Cordless Tools_LiRechargab'!X41-[3]PortablePCs_LiRechargab!X41-[3]Tablets_LiRechargable!X41-'[3]others portables_Avicenne'!X41</f>
        <v>-419.18153728959737</v>
      </c>
      <c r="X41" s="5">
        <f>'[3]POM Portables Li-Rechargeable'!S41-'[3]cameras games_LiRechargable'!X41-[3]cellphones_LiRechargable!Y41-'[3]Cordless Tools_LiRechargab'!Y41-[3]PortablePCs_LiRechargab!Y41-[3]Tablets_LiRechargable!Y41-'[3]others portables_Avicenne'!Y41</f>
        <v>-424.66333215531404</v>
      </c>
      <c r="Y41" s="5">
        <f>'[3]POM Portables Li-Rechargeable'!T41-'[3]cameras games_LiRechargable'!Y41-[3]cellphones_LiRechargable!Z41-'[3]Cordless Tools_LiRechargab'!Z41-[3]PortablePCs_LiRechargab!Z41-[3]Tablets_LiRechargable!Z41-'[3]others portables_Avicenne'!Z41</f>
        <v>-387.7736107129125</v>
      </c>
      <c r="Z41" s="5">
        <f>'[3]POM Portables Li-Rechargeable'!U41-'[3]cameras games_LiRechargable'!Z41-[3]cellphones_LiRechargable!AA41-'[3]Cordless Tools_LiRechargab'!AA41-[3]PortablePCs_LiRechargab!AA41-[3]Tablets_LiRechargable!AA41-'[3]others portables_Avicenne'!AA41</f>
        <v>-248.78751515504501</v>
      </c>
      <c r="AA41" s="5">
        <f>'[3]POM Portables Li-Rechargeable'!V41-'[3]cameras games_LiRechargable'!AA41-[3]cellphones_LiRechargable!AB41-'[3]Cordless Tools_LiRechargab'!AB41-[3]PortablePCs_LiRechargab!AB41-[3]Tablets_LiRechargable!AB41-'[3]others portables_Avicenne'!AB41</f>
        <v>40.567897180038699</v>
      </c>
      <c r="AB41" s="5">
        <f>'[3]POM Portables Li-Rechargeable'!W41-'[3]cameras games_LiRechargable'!AB41-[3]cellphones_LiRechargable!AC41-'[3]Cordless Tools_LiRechargab'!AC41-[3]PortablePCs_LiRechargab!AC41-[3]Tablets_LiRechargable!AC41-'[3]others portables_Avicenne'!AC41</f>
        <v>281.21191038877225</v>
      </c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</row>
    <row r="42" spans="1:57" x14ac:dyDescent="0.35">
      <c r="A42" t="s">
        <v>14</v>
      </c>
      <c r="C42" s="44" t="s">
        <v>80</v>
      </c>
      <c r="D42" s="4" t="s">
        <v>15</v>
      </c>
      <c r="E42" s="4" t="s">
        <v>59</v>
      </c>
      <c r="F42" s="1" t="s">
        <v>47</v>
      </c>
      <c r="G42" s="5">
        <f>'[3]POM Portables Li-Rechargeable'!B42-'[3]cameras games_LiRechargable'!G42-[3]cellphones_LiRechargable!H42-'[3]Cordless Tools_LiRechargab'!H42-[3]PortablePCs_LiRechargab!H42-[3]Tablets_LiRechargable!H42</f>
        <v>-53.406699463391504</v>
      </c>
      <c r="H42" s="5">
        <f>'[3]POM Portables Li-Rechargeable'!C42-'[3]cameras games_LiRechargable'!H42-[3]cellphones_LiRechargable!I42-'[3]Cordless Tools_LiRechargab'!I42-[3]PortablePCs_LiRechargab!I42-[3]Tablets_LiRechargable!I42</f>
        <v>-1.510234569716232</v>
      </c>
      <c r="I42" s="5">
        <f>'[3]POM Portables Li-Rechargeable'!D42-'[3]cameras games_LiRechargable'!I42-[3]cellphones_LiRechargable!J42-'[3]Cordless Tools_LiRechargab'!J42-[3]PortablePCs_LiRechargab!J42-[3]Tablets_LiRechargable!J42</f>
        <v>-156.9796037588136</v>
      </c>
      <c r="J42" s="5">
        <f>'[3]POM Portables Li-Rechargeable'!E42-'[3]cameras games_LiRechargable'!J42-[3]cellphones_LiRechargable!K42-'[3]Cordless Tools_LiRechargab'!K42-[3]PortablePCs_LiRechargab!K42-[3]Tablets_LiRechargable!K42</f>
        <v>-78.836397139677842</v>
      </c>
      <c r="K42" s="5">
        <f>'[3]POM Portables Li-Rechargeable'!F42-'[3]cameras games_LiRechargable'!K42-[3]cellphones_LiRechargable!L42-'[3]Cordless Tools_LiRechargab'!L42-[3]PortablePCs_LiRechargab!L42-[3]Tablets_LiRechargable!L42</f>
        <v>404.18730940654143</v>
      </c>
      <c r="L42" s="5">
        <f>'[3]POM Portables Li-Rechargeable'!G42-'[3]cameras games_LiRechargable'!L42-[3]cellphones_LiRechargable!M42-'[3]Cordless Tools_LiRechargab'!M42-[3]PortablePCs_LiRechargab!M42-[3]Tablets_LiRechargable!M42</f>
        <v>470.8033942701752</v>
      </c>
      <c r="M42" s="5">
        <f>'[3]POM Portables Li-Rechargeable'!H42-'[3]cameras games_LiRechargable'!M42-[3]cellphones_LiRechargable!N42-'[3]Cordless Tools_LiRechargab'!N42-[3]PortablePCs_LiRechargab!N42-[3]Tablets_LiRechargable!N42</f>
        <v>412.10636995768914</v>
      </c>
      <c r="N42" s="5">
        <f>'[3]POM Portables Li-Rechargeable'!I42-'[3]cameras games_LiRechargable'!N42-[3]cellphones_LiRechargable!O42-'[3]Cordless Tools_LiRechargab'!O42-[3]PortablePCs_LiRechargab!O42-[3]Tablets_LiRechargable!O42</f>
        <v>621.01781038314289</v>
      </c>
      <c r="O42" s="5">
        <f>'[3]POM Portables Li-Rechargeable'!J42-'[3]cameras games_LiRechargable'!O42-[3]cellphones_LiRechargable!P42-'[3]Cordless Tools_LiRechargab'!P42-[3]PortablePCs_LiRechargab!P42-[3]Tablets_LiRechargable!P42</f>
        <v>1100.8404694800518</v>
      </c>
      <c r="P42" s="5">
        <f>'[3]POM Portables Li-Rechargeable'!K42-'[3]cameras games_LiRechargable'!P42-[3]cellphones_LiRechargable!Q42-'[3]Cordless Tools_LiRechargab'!Q42-[3]PortablePCs_LiRechargab!Q42-[3]Tablets_LiRechargable!Q42</f>
        <v>-510.67798704092939</v>
      </c>
      <c r="Q42" s="5">
        <f>'[3]POM Portables Li-Rechargeable'!L42-'[3]cameras games_LiRechargable'!Q42-[3]cellphones_LiRechargable!R42-'[3]Cordless Tools_LiRechargab'!R42-[3]PortablePCs_LiRechargab!R42-[3]Tablets_LiRechargable!R42</f>
        <v>1065.0206368428924</v>
      </c>
      <c r="R42" s="5">
        <f>'[3]POM Portables Li-Rechargeable'!M42-'[3]cameras games_LiRechargable'!R42-[3]cellphones_LiRechargable!S42-'[3]Cordless Tools_LiRechargab'!S42-[3]PortablePCs_LiRechargab!S42-[3]Tablets_LiRechargable!S42</f>
        <v>2145.1376960990588</v>
      </c>
      <c r="S42" s="5">
        <f>'[3]POM Portables Li-Rechargeable'!N42-'[3]cameras games_LiRechargable'!S42-[3]cellphones_LiRechargable!T42-'[3]Cordless Tools_LiRechargab'!T42-[3]PortablePCs_LiRechargab!T42-[3]Tablets_LiRechargable!T42</f>
        <v>906.77854160047491</v>
      </c>
      <c r="T42" s="5">
        <f>'[3]POM Portables Li-Rechargeable'!O42-'[3]cameras games_LiRechargable'!T42-[3]cellphones_LiRechargable!U42-'[3]Cordless Tools_LiRechargab'!U42-[3]PortablePCs_LiRechargab!U42-[3]Tablets_LiRechargable!U42</f>
        <v>823.69293695911961</v>
      </c>
      <c r="U42" s="5">
        <f>'[3]POM Portables Li-Rechargeable'!P42-'[3]cameras games_LiRechargable'!U42-[3]cellphones_LiRechargable!V42-'[3]Cordless Tools_LiRechargab'!V42-[3]PortablePCs_LiRechargab!V42-[3]Tablets_LiRechargable!V42</f>
        <v>599.88057295330123</v>
      </c>
      <c r="V42" s="5">
        <f>'[3]POM Portables Li-Rechargeable'!Q42-'[3]cameras games_LiRechargable'!V42-[3]cellphones_LiRechargable!W42-'[3]Cordless Tools_LiRechargab'!W42-[3]PortablePCs_LiRechargab!W42-[3]Tablets_LiRechargable!W42-'[3]others portables_Avicenne'!W42</f>
        <v>248.13368149124119</v>
      </c>
      <c r="W42" s="5">
        <f>'[3]POM Portables Li-Rechargeable'!R42-'[3]cameras games_LiRechargable'!W42-[3]cellphones_LiRechargable!X42-'[3]Cordless Tools_LiRechargab'!X42-[3]PortablePCs_LiRechargab!X42-[3]Tablets_LiRechargable!X42-'[3]others portables_Avicenne'!X42</f>
        <v>1795.8661815513324</v>
      </c>
      <c r="X42" s="5">
        <f>'[3]POM Portables Li-Rechargeable'!S42-'[3]cameras games_LiRechargable'!X42-[3]cellphones_LiRechargable!Y42-'[3]Cordless Tools_LiRechargab'!Y42-[3]PortablePCs_LiRechargab!Y42-[3]Tablets_LiRechargable!Y42-'[3]others portables_Avicenne'!Y42</f>
        <v>3219.5260583195895</v>
      </c>
      <c r="Y42" s="5">
        <f>'[3]POM Portables Li-Rechargeable'!T42-'[3]cameras games_LiRechargable'!Y42-[3]cellphones_LiRechargable!Z42-'[3]Cordless Tools_LiRechargab'!Z42-[3]PortablePCs_LiRechargab!Z42-[3]Tablets_LiRechargable!Z42-'[3]others portables_Avicenne'!Z42</f>
        <v>2812.5000574448977</v>
      </c>
      <c r="Z42" s="5">
        <f>'[3]POM Portables Li-Rechargeable'!U42-'[3]cameras games_LiRechargable'!Z42-[3]cellphones_LiRechargable!AA42-'[3]Cordless Tools_LiRechargab'!AA42-[3]PortablePCs_LiRechargab!AA42-[3]Tablets_LiRechargable!AA42-'[3]others portables_Avicenne'!AA42</f>
        <v>2723.0764778609791</v>
      </c>
      <c r="AA42" s="5">
        <f>'[3]POM Portables Li-Rechargeable'!V42-'[3]cameras games_LiRechargable'!AA42-[3]cellphones_LiRechargable!AB42-'[3]Cordless Tools_LiRechargab'!AB42-[3]PortablePCs_LiRechargab!AB42-[3]Tablets_LiRechargable!AB42-'[3]others portables_Avicenne'!AB42</f>
        <v>5190.8636417311709</v>
      </c>
      <c r="AB42" s="5">
        <f>'[3]POM Portables Li-Rechargeable'!W42-'[3]cameras games_LiRechargable'!AB42-[3]cellphones_LiRechargable!AC42-'[3]Cordless Tools_LiRechargab'!AC42-[3]PortablePCs_LiRechargab!AC42-[3]Tablets_LiRechargable!AC42-'[3]others portables_Avicenne'!AC42</f>
        <v>6054.831521056667</v>
      </c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</row>
    <row r="43" spans="1:57" x14ac:dyDescent="0.35">
      <c r="A43" s="44" t="s">
        <v>14</v>
      </c>
      <c r="B43" s="44"/>
      <c r="C43" s="44" t="s">
        <v>80</v>
      </c>
      <c r="D43" s="4" t="s">
        <v>15</v>
      </c>
      <c r="E43" s="4" t="s">
        <v>59</v>
      </c>
      <c r="F43" s="45" t="s">
        <v>81</v>
      </c>
      <c r="G43" s="11">
        <f>SUM(G12:G42)</f>
        <v>-577.88777388059282</v>
      </c>
      <c r="H43" s="11">
        <f t="shared" ref="H43:AB43" si="0">SUM(H12:H42)</f>
        <v>-578.0692685062146</v>
      </c>
      <c r="I43" s="11">
        <f t="shared" si="0"/>
        <v>-428.03326419660516</v>
      </c>
      <c r="J43" s="11">
        <f t="shared" si="0"/>
        <v>-93.796142737820887</v>
      </c>
      <c r="K43" s="11">
        <f t="shared" si="0"/>
        <v>2477.6861038927082</v>
      </c>
      <c r="L43" s="11">
        <f t="shared" si="0"/>
        <v>3036.4171154807818</v>
      </c>
      <c r="M43" s="11">
        <f t="shared" si="0"/>
        <v>3217.1703004560723</v>
      </c>
      <c r="N43" s="11">
        <f t="shared" si="0"/>
        <v>3670.0690337939841</v>
      </c>
      <c r="O43" s="11">
        <f t="shared" si="0"/>
        <v>6741.2402204216869</v>
      </c>
      <c r="P43" s="11">
        <f t="shared" si="0"/>
        <v>-1358.9926938804597</v>
      </c>
      <c r="Q43" s="11">
        <f t="shared" si="0"/>
        <v>7983.9580611148122</v>
      </c>
      <c r="R43" s="11">
        <f t="shared" si="0"/>
        <v>11930.337363883938</v>
      </c>
      <c r="S43" s="11">
        <f t="shared" si="0"/>
        <v>5875.411819224475</v>
      </c>
      <c r="T43" s="11">
        <f t="shared" si="0"/>
        <v>1193.7959006814981</v>
      </c>
      <c r="U43" s="11">
        <f t="shared" si="0"/>
        <v>2964.1292159974992</v>
      </c>
      <c r="V43" s="11">
        <f t="shared" si="0"/>
        <v>4599.3923596821551</v>
      </c>
      <c r="W43" s="11">
        <f t="shared" si="0"/>
        <v>10820.434261364895</v>
      </c>
      <c r="X43" s="11">
        <f t="shared" si="0"/>
        <v>18416.160934609557</v>
      </c>
      <c r="Y43" s="11">
        <f t="shared" si="0"/>
        <v>18607.274120189268</v>
      </c>
      <c r="Z43" s="11">
        <f t="shared" si="0"/>
        <v>25744.033839830343</v>
      </c>
      <c r="AA43" s="11">
        <f t="shared" si="0"/>
        <v>36321.10973106962</v>
      </c>
      <c r="AB43" s="11">
        <f t="shared" si="0"/>
        <v>41607.749161268621</v>
      </c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</row>
    <row r="44" spans="1:57" x14ac:dyDescent="0.35">
      <c r="F44" s="1" t="s">
        <v>49</v>
      </c>
      <c r="G44" s="9">
        <f t="shared" ref="G44:Q44" si="1">_xlfn.RRI(1,G43,H43)</f>
        <v>3.1406552245094588E-4</v>
      </c>
      <c r="H44" s="9">
        <f t="shared" si="1"/>
        <v>-0.25954675760106849</v>
      </c>
      <c r="I44" s="9">
        <f t="shared" si="1"/>
        <v>-0.78086716481283047</v>
      </c>
      <c r="J44" s="9" t="e">
        <f t="shared" si="1"/>
        <v>#NUM!</v>
      </c>
      <c r="K44" s="9">
        <f t="shared" si="1"/>
        <v>0.2255051641570931</v>
      </c>
      <c r="L44" s="9">
        <f t="shared" si="1"/>
        <v>5.9528443590224578E-2</v>
      </c>
      <c r="M44" s="9">
        <f t="shared" si="1"/>
        <v>0.1407754924486615</v>
      </c>
      <c r="N44" s="9">
        <f t="shared" si="1"/>
        <v>0.83681564525036678</v>
      </c>
      <c r="O44" s="9" t="e">
        <f t="shared" si="1"/>
        <v>#NUM!</v>
      </c>
      <c r="P44" s="9" t="e">
        <f t="shared" si="1"/>
        <v>#NUM!</v>
      </c>
      <c r="Q44" s="9">
        <f t="shared" si="1"/>
        <v>0.49428858124764341</v>
      </c>
      <c r="R44" s="9">
        <f>_xlfn.RRI(1,R43,S43)</f>
        <v>-0.5075234136286213</v>
      </c>
      <c r="S44" s="9">
        <f t="shared" ref="S44:AB44" si="2">_xlfn.RRI(1,S43,T43)</f>
        <v>-0.79681494039696554</v>
      </c>
      <c r="T44" s="9">
        <f t="shared" si="2"/>
        <v>1.4829447096487574</v>
      </c>
      <c r="U44" s="9">
        <f t="shared" si="2"/>
        <v>0.55168416237021289</v>
      </c>
      <c r="V44" s="9">
        <f t="shared" si="2"/>
        <v>1.352579083318878</v>
      </c>
      <c r="W44" s="9">
        <f t="shared" si="2"/>
        <v>0.70197983646236151</v>
      </c>
      <c r="X44" s="9">
        <f t="shared" si="2"/>
        <v>1.0377471518537407E-2</v>
      </c>
      <c r="Y44" s="9">
        <f t="shared" si="2"/>
        <v>0.38354676098943186</v>
      </c>
      <c r="Z44" s="9">
        <f t="shared" si="2"/>
        <v>0.41085542215512327</v>
      </c>
      <c r="AA44" s="9">
        <f t="shared" si="2"/>
        <v>0.14555280577445373</v>
      </c>
      <c r="AB44" s="9">
        <f t="shared" si="2"/>
        <v>-1</v>
      </c>
    </row>
    <row r="45" spans="1:57" x14ac:dyDescent="0.35">
      <c r="F45" s="10" t="s">
        <v>50</v>
      </c>
      <c r="G45" s="11">
        <f>SUM(G12:G42)</f>
        <v>-577.88777388059282</v>
      </c>
      <c r="H45" s="11">
        <f t="shared" ref="H45:BE45" si="3">SUM(H12:H42)</f>
        <v>-578.0692685062146</v>
      </c>
      <c r="I45" s="11">
        <f t="shared" si="3"/>
        <v>-428.03326419660516</v>
      </c>
      <c r="J45" s="11">
        <f t="shared" si="3"/>
        <v>-93.796142737820887</v>
      </c>
      <c r="K45" s="11">
        <f t="shared" si="3"/>
        <v>2477.6861038927082</v>
      </c>
      <c r="L45" s="11">
        <f t="shared" si="3"/>
        <v>3036.4171154807818</v>
      </c>
      <c r="M45" s="11">
        <f t="shared" si="3"/>
        <v>3217.1703004560723</v>
      </c>
      <c r="N45" s="11">
        <f t="shared" si="3"/>
        <v>3670.0690337939841</v>
      </c>
      <c r="O45" s="11">
        <f t="shared" si="3"/>
        <v>6741.2402204216869</v>
      </c>
      <c r="P45" s="11">
        <f t="shared" si="3"/>
        <v>-1358.9926938804597</v>
      </c>
      <c r="Q45" s="11">
        <f t="shared" si="3"/>
        <v>7983.9580611148122</v>
      </c>
      <c r="R45" s="11">
        <f t="shared" si="3"/>
        <v>11930.337363883938</v>
      </c>
      <c r="S45" s="11">
        <f t="shared" si="3"/>
        <v>5875.411819224475</v>
      </c>
      <c r="T45" s="11">
        <f t="shared" si="3"/>
        <v>1193.7959006814981</v>
      </c>
      <c r="U45" s="11">
        <f t="shared" si="3"/>
        <v>2964.1292159974992</v>
      </c>
      <c r="V45" s="11">
        <f t="shared" si="3"/>
        <v>4599.3923596821551</v>
      </c>
      <c r="W45" s="11">
        <f t="shared" si="3"/>
        <v>10820.434261364895</v>
      </c>
      <c r="X45" s="11">
        <f t="shared" si="3"/>
        <v>18416.160934609557</v>
      </c>
      <c r="Y45" s="11">
        <f t="shared" si="3"/>
        <v>18607.274120189268</v>
      </c>
      <c r="Z45" s="11">
        <f t="shared" si="3"/>
        <v>25744.033839830343</v>
      </c>
      <c r="AA45" s="11">
        <f t="shared" si="3"/>
        <v>36321.10973106962</v>
      </c>
      <c r="AB45" s="11">
        <f t="shared" si="3"/>
        <v>41607.749161268621</v>
      </c>
      <c r="AC45" s="11">
        <f t="shared" si="3"/>
        <v>0</v>
      </c>
      <c r="AD45" s="11">
        <f t="shared" si="3"/>
        <v>0</v>
      </c>
      <c r="AE45" s="11">
        <f t="shared" si="3"/>
        <v>0</v>
      </c>
      <c r="AF45" s="11">
        <f t="shared" si="3"/>
        <v>0</v>
      </c>
      <c r="AG45" s="11">
        <f t="shared" si="3"/>
        <v>0</v>
      </c>
      <c r="AH45" s="11">
        <f t="shared" si="3"/>
        <v>0</v>
      </c>
      <c r="AI45" s="11">
        <f t="shared" si="3"/>
        <v>0</v>
      </c>
      <c r="AJ45" s="11">
        <f t="shared" si="3"/>
        <v>0</v>
      </c>
      <c r="AK45" s="11">
        <f t="shared" si="3"/>
        <v>0</v>
      </c>
      <c r="AL45" s="11">
        <f t="shared" si="3"/>
        <v>0</v>
      </c>
      <c r="AM45" s="11">
        <f t="shared" si="3"/>
        <v>0</v>
      </c>
      <c r="AN45" s="11">
        <f t="shared" si="3"/>
        <v>0</v>
      </c>
      <c r="AO45" s="11">
        <f t="shared" si="3"/>
        <v>0</v>
      </c>
      <c r="AP45" s="11">
        <f t="shared" si="3"/>
        <v>0</v>
      </c>
      <c r="AQ45" s="11">
        <f t="shared" si="3"/>
        <v>0</v>
      </c>
      <c r="AR45" s="11">
        <f t="shared" si="3"/>
        <v>0</v>
      </c>
      <c r="AS45" s="11">
        <f t="shared" si="3"/>
        <v>0</v>
      </c>
      <c r="AT45" s="11">
        <f t="shared" si="3"/>
        <v>0</v>
      </c>
      <c r="AU45" s="11">
        <f t="shared" si="3"/>
        <v>0</v>
      </c>
      <c r="AV45" s="11">
        <f t="shared" si="3"/>
        <v>0</v>
      </c>
      <c r="AW45" s="11">
        <f t="shared" si="3"/>
        <v>0</v>
      </c>
      <c r="AX45" s="11">
        <f t="shared" si="3"/>
        <v>0</v>
      </c>
      <c r="AY45" s="11">
        <f t="shared" si="3"/>
        <v>0</v>
      </c>
      <c r="AZ45" s="11">
        <f t="shared" si="3"/>
        <v>0</v>
      </c>
      <c r="BA45" s="11">
        <f t="shared" si="3"/>
        <v>0</v>
      </c>
      <c r="BB45" s="11">
        <f t="shared" si="3"/>
        <v>0</v>
      </c>
      <c r="BC45" s="11">
        <f t="shared" si="3"/>
        <v>0</v>
      </c>
      <c r="BD45" s="11">
        <f t="shared" si="3"/>
        <v>0</v>
      </c>
      <c r="BE45" s="11">
        <f t="shared" si="3"/>
        <v>0</v>
      </c>
    </row>
    <row r="46" spans="1:57" x14ac:dyDescent="0.35">
      <c r="F46" s="12" t="s">
        <v>51</v>
      </c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</row>
    <row r="47" spans="1:57" x14ac:dyDescent="0.35">
      <c r="F47" s="6" t="s">
        <v>52</v>
      </c>
      <c r="G47" s="6"/>
      <c r="H47" s="6"/>
      <c r="I47" s="6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F3BBE-EA72-4FAF-BBE9-86838389D39D}">
  <sheetPr>
    <tabColor rgb="FF92D050"/>
  </sheetPr>
  <dimension ref="A1:BE47"/>
  <sheetViews>
    <sheetView topLeftCell="A10" zoomScale="48" zoomScaleNormal="48" workbookViewId="0">
      <selection activeCell="G11" sqref="G11:BE11"/>
    </sheetView>
  </sheetViews>
  <sheetFormatPr baseColWidth="10" defaultRowHeight="14.5" x14ac:dyDescent="0.35"/>
  <cols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0"/>
      <c r="I1" s="50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47" t="s">
        <v>5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 t="s">
        <v>6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9" t="s">
        <v>7</v>
      </c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52" t="s">
        <v>82</v>
      </c>
      <c r="H11" s="52" t="s">
        <v>83</v>
      </c>
      <c r="I11" s="52" t="s">
        <v>84</v>
      </c>
      <c r="J11" s="52" t="s">
        <v>85</v>
      </c>
      <c r="K11" s="52" t="s">
        <v>86</v>
      </c>
      <c r="L11" s="52" t="s">
        <v>87</v>
      </c>
      <c r="M11" s="52" t="s">
        <v>88</v>
      </c>
      <c r="N11" s="52" t="s">
        <v>89</v>
      </c>
      <c r="O11" s="52" t="s">
        <v>90</v>
      </c>
      <c r="P11" s="52" t="s">
        <v>91</v>
      </c>
      <c r="Q11" s="52" t="s">
        <v>92</v>
      </c>
      <c r="R11" s="52" t="s">
        <v>93</v>
      </c>
      <c r="S11" s="52" t="s">
        <v>94</v>
      </c>
      <c r="T11" s="52" t="s">
        <v>95</v>
      </c>
      <c r="U11" s="52" t="s">
        <v>96</v>
      </c>
      <c r="V11" s="52" t="s">
        <v>97</v>
      </c>
      <c r="W11" s="52" t="s">
        <v>98</v>
      </c>
      <c r="X11" s="52" t="s">
        <v>99</v>
      </c>
      <c r="Y11" s="52" t="s">
        <v>100</v>
      </c>
      <c r="Z11" s="52" t="s">
        <v>101</v>
      </c>
      <c r="AA11" s="52" t="s">
        <v>102</v>
      </c>
      <c r="AB11" s="52" t="s">
        <v>103</v>
      </c>
      <c r="AC11" s="52" t="s">
        <v>104</v>
      </c>
      <c r="AD11" s="52" t="s">
        <v>105</v>
      </c>
      <c r="AE11" s="52" t="s">
        <v>106</v>
      </c>
      <c r="AF11" s="52" t="s">
        <v>107</v>
      </c>
      <c r="AG11" s="52" t="s">
        <v>108</v>
      </c>
      <c r="AH11" s="52" t="s">
        <v>109</v>
      </c>
      <c r="AI11" s="52" t="s">
        <v>110</v>
      </c>
      <c r="AJ11" s="52" t="s">
        <v>111</v>
      </c>
      <c r="AK11" s="52" t="s">
        <v>112</v>
      </c>
      <c r="AL11" s="52" t="s">
        <v>113</v>
      </c>
      <c r="AM11" s="52" t="s">
        <v>114</v>
      </c>
      <c r="AN11" s="52" t="s">
        <v>115</v>
      </c>
      <c r="AO11" s="52" t="s">
        <v>116</v>
      </c>
      <c r="AP11" s="52" t="s">
        <v>117</v>
      </c>
      <c r="AQ11" s="52" t="s">
        <v>118</v>
      </c>
      <c r="AR11" s="52" t="s">
        <v>119</v>
      </c>
      <c r="AS11" s="52" t="s">
        <v>120</v>
      </c>
      <c r="AT11" s="52" t="s">
        <v>121</v>
      </c>
      <c r="AU11" s="52" t="s">
        <v>122</v>
      </c>
      <c r="AV11" s="52" t="s">
        <v>123</v>
      </c>
      <c r="AW11" s="52" t="s">
        <v>124</v>
      </c>
      <c r="AX11" s="52" t="s">
        <v>125</v>
      </c>
      <c r="AY11" s="52" t="s">
        <v>126</v>
      </c>
      <c r="AZ11" s="52" t="s">
        <v>127</v>
      </c>
      <c r="BA11" s="52" t="s">
        <v>128</v>
      </c>
      <c r="BB11" s="52" t="s">
        <v>129</v>
      </c>
      <c r="BC11" s="52" t="s">
        <v>130</v>
      </c>
      <c r="BD11" s="52" t="s">
        <v>131</v>
      </c>
      <c r="BE11" s="52" t="s">
        <v>132</v>
      </c>
    </row>
    <row r="12" spans="1:57" x14ac:dyDescent="0.35">
      <c r="A12" t="s">
        <v>14</v>
      </c>
      <c r="C12" s="44" t="s">
        <v>80</v>
      </c>
      <c r="D12" s="4" t="s">
        <v>15</v>
      </c>
      <c r="E12" t="s">
        <v>58</v>
      </c>
      <c r="F12" s="1" t="s">
        <v>17</v>
      </c>
      <c r="G12" s="5">
        <f>G$43*'[3]Shares PortablePCs+Tablets'!C5</f>
        <v>0</v>
      </c>
      <c r="H12" s="5">
        <f>H$43*'[3]Shares PortablePCs+Tablets'!D5</f>
        <v>0</v>
      </c>
      <c r="I12" s="5">
        <f>I$43*'[3]Shares PortablePCs+Tablets'!E5</f>
        <v>0</v>
      </c>
      <c r="J12" s="5">
        <f>J$43*'[3]Shares PortablePCs+Tablets'!F5</f>
        <v>0</v>
      </c>
      <c r="K12" s="5">
        <f>K$43*'[3]Shares PortablePCs+Tablets'!G5</f>
        <v>0</v>
      </c>
      <c r="L12" s="5">
        <f>L$43*'[3]Shares PortablePCs+Tablets'!H5</f>
        <v>0</v>
      </c>
      <c r="M12" s="5">
        <f>M$43*'[3]Shares PortablePCs+Tablets'!I5</f>
        <v>0</v>
      </c>
      <c r="N12" s="5">
        <f>N$43*'[3]Shares PortablePCs+Tablets'!J5</f>
        <v>0</v>
      </c>
      <c r="O12" s="5">
        <f>O$43*'[3]Shares PortablePCs+Tablets'!K5</f>
        <v>4.1031051886325471</v>
      </c>
      <c r="P12" s="5">
        <f>P$43*'[3]Shares PortablePCs+Tablets'!L5</f>
        <v>8.1285316105962906</v>
      </c>
      <c r="Q12" s="5">
        <f>Q$43*'[3]Shares PortablePCs+Tablets'!M5</f>
        <v>14.881705616922137</v>
      </c>
      <c r="R12" s="5">
        <f>R$43*'[3]Shares PortablePCs+Tablets'!N5</f>
        <v>28.859038312909256</v>
      </c>
      <c r="S12" s="5">
        <f>S$43*'[3]Shares PortablePCs+Tablets'!O5</f>
        <v>61.449681857816564</v>
      </c>
      <c r="T12" s="5">
        <f>T$43*'[3]Shares PortablePCs+Tablets'!P5</f>
        <v>95.015937177844947</v>
      </c>
      <c r="U12" s="5">
        <f>U$43*'[3]Shares PortablePCs+Tablets'!Q5</f>
        <v>114.74291308586724</v>
      </c>
      <c r="V12" s="5">
        <f>V$43*'[3]Shares PortablePCs+Tablets'!R5</f>
        <v>115.34168462521927</v>
      </c>
      <c r="W12" s="5">
        <f>W$43*'[3]Shares PortablePCs+Tablets'!S5</f>
        <v>114.84741497778602</v>
      </c>
      <c r="X12" s="5">
        <f>X$43*'[3]Shares PortablePCs+Tablets'!T5</f>
        <v>107.19832297822265</v>
      </c>
      <c r="Y12" s="5">
        <f>Y$43*'[3]Shares PortablePCs+Tablets'!U5</f>
        <v>73.928824440248732</v>
      </c>
      <c r="Z12" s="5">
        <f>Z$43*'[3]Shares PortablePCs+Tablets'!V5</f>
        <v>57.395342913963084</v>
      </c>
      <c r="AA12" s="5">
        <f>AA$43*'[3]Shares PortablePCs+Tablets'!W5</f>
        <v>55.158187022335575</v>
      </c>
      <c r="AB12" s="5">
        <f>AB$43*'[3]Shares PortablePCs+Tablets'!X5</f>
        <v>43.45438421833645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</row>
    <row r="13" spans="1:57" x14ac:dyDescent="0.35">
      <c r="A13" t="s">
        <v>14</v>
      </c>
      <c r="C13" s="44" t="s">
        <v>80</v>
      </c>
      <c r="D13" s="4" t="s">
        <v>15</v>
      </c>
      <c r="E13" t="s">
        <v>58</v>
      </c>
      <c r="F13" s="1" t="s">
        <v>18</v>
      </c>
      <c r="G13" s="5">
        <f>G$43*'[3]Shares PortablePCs+Tablets'!C6</f>
        <v>0</v>
      </c>
      <c r="H13" s="5">
        <f>H$43*'[3]Shares PortablePCs+Tablets'!D6</f>
        <v>0</v>
      </c>
      <c r="I13" s="5">
        <f>I$43*'[3]Shares PortablePCs+Tablets'!E6</f>
        <v>0</v>
      </c>
      <c r="J13" s="5">
        <f>J$43*'[3]Shares PortablePCs+Tablets'!F6</f>
        <v>0</v>
      </c>
      <c r="K13" s="5">
        <f>K$43*'[3]Shares PortablePCs+Tablets'!G6</f>
        <v>0</v>
      </c>
      <c r="L13" s="5">
        <f>L$43*'[3]Shares PortablePCs+Tablets'!H6</f>
        <v>0</v>
      </c>
      <c r="M13" s="5">
        <f>M$43*'[3]Shares PortablePCs+Tablets'!I6</f>
        <v>0</v>
      </c>
      <c r="N13" s="5">
        <f>N$43*'[3]Shares PortablePCs+Tablets'!J6</f>
        <v>0</v>
      </c>
      <c r="O13" s="5">
        <f>O$43*'[3]Shares PortablePCs+Tablets'!K6</f>
        <v>4.8066866961021031</v>
      </c>
      <c r="P13" s="5">
        <f>P$43*'[3]Shares PortablePCs+Tablets'!L6</f>
        <v>9.3340885621356762</v>
      </c>
      <c r="Q13" s="5">
        <f>Q$43*'[3]Shares PortablePCs+Tablets'!M6</f>
        <v>17.774665240316509</v>
      </c>
      <c r="R13" s="5">
        <f>R$43*'[3]Shares PortablePCs+Tablets'!N6</f>
        <v>36.062078202849115</v>
      </c>
      <c r="S13" s="5">
        <f>S$43*'[3]Shares PortablePCs+Tablets'!O6</f>
        <v>77.04924180990578</v>
      </c>
      <c r="T13" s="5">
        <f>T$43*'[3]Shares PortablePCs+Tablets'!P6</f>
        <v>119.24834958319438</v>
      </c>
      <c r="U13" s="5">
        <f>U$43*'[3]Shares PortablePCs+Tablets'!Q6</f>
        <v>143.69025790740164</v>
      </c>
      <c r="V13" s="5">
        <f>V$43*'[3]Shares PortablePCs+Tablets'!R6</f>
        <v>143.94777903222354</v>
      </c>
      <c r="W13" s="5">
        <f>W$43*'[3]Shares PortablePCs+Tablets'!S6</f>
        <v>141.58250407690764</v>
      </c>
      <c r="X13" s="5">
        <f>X$43*'[3]Shares PortablePCs+Tablets'!T6</f>
        <v>130.78478395995052</v>
      </c>
      <c r="Y13" s="5">
        <f>Y$43*'[3]Shares PortablePCs+Tablets'!U6</f>
        <v>111.14375108402729</v>
      </c>
      <c r="Z13" s="5">
        <f>Z$43*'[3]Shares PortablePCs+Tablets'!V6</f>
        <v>110.00202790266658</v>
      </c>
      <c r="AA13" s="5">
        <f>AA$43*'[3]Shares PortablePCs+Tablets'!W6</f>
        <v>108.99840678939168</v>
      </c>
      <c r="AB13" s="5">
        <f>AB$43*'[3]Shares PortablePCs+Tablets'!X6</f>
        <v>129.00439283113573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 spans="1:57" x14ac:dyDescent="0.35">
      <c r="A14" t="s">
        <v>14</v>
      </c>
      <c r="C14" s="44" t="s">
        <v>80</v>
      </c>
      <c r="D14" s="4" t="s">
        <v>15</v>
      </c>
      <c r="E14" t="s">
        <v>58</v>
      </c>
      <c r="F14" s="1" t="s">
        <v>19</v>
      </c>
      <c r="G14" s="5">
        <f>G$43*'[3]Shares PortablePCs+Tablets'!C7</f>
        <v>0</v>
      </c>
      <c r="H14" s="5">
        <f>H$43*'[3]Shares PortablePCs+Tablets'!D7</f>
        <v>0</v>
      </c>
      <c r="I14" s="5">
        <f>I$43*'[3]Shares PortablePCs+Tablets'!E7</f>
        <v>0</v>
      </c>
      <c r="J14" s="5">
        <f>J$43*'[3]Shares PortablePCs+Tablets'!F7</f>
        <v>0</v>
      </c>
      <c r="K14" s="5">
        <f>K$43*'[3]Shares PortablePCs+Tablets'!G7</f>
        <v>0</v>
      </c>
      <c r="L14" s="5">
        <f>L$43*'[3]Shares PortablePCs+Tablets'!H7</f>
        <v>0</v>
      </c>
      <c r="M14" s="5">
        <f>M$43*'[3]Shares PortablePCs+Tablets'!I7</f>
        <v>0</v>
      </c>
      <c r="N14" s="5">
        <f>N$43*'[3]Shares PortablePCs+Tablets'!J7</f>
        <v>0</v>
      </c>
      <c r="O14" s="5">
        <f>O$43*'[3]Shares PortablePCs+Tablets'!K7</f>
        <v>1.211264980851285</v>
      </c>
      <c r="P14" s="5">
        <f>P$43*'[3]Shares PortablePCs+Tablets'!L7</f>
        <v>2.6117702524284567</v>
      </c>
      <c r="Q14" s="5">
        <f>Q$43*'[3]Shares PortablePCs+Tablets'!M7</f>
        <v>4.7830020783642899</v>
      </c>
      <c r="R14" s="5">
        <f>R$43*'[3]Shares PortablePCs+Tablets'!N7</f>
        <v>9.9017147598889608</v>
      </c>
      <c r="S14" s="5">
        <f>S$43*'[3]Shares PortablePCs+Tablets'!O7</f>
        <v>21.846049046743225</v>
      </c>
      <c r="T14" s="5">
        <f>T$43*'[3]Shares PortablePCs+Tablets'!P7</f>
        <v>34.939312502678611</v>
      </c>
      <c r="U14" s="5">
        <f>U$43*'[3]Shares PortablePCs+Tablets'!Q7</f>
        <v>43.587452144288278</v>
      </c>
      <c r="V14" s="5">
        <f>V$43*'[3]Shares PortablePCs+Tablets'!R7</f>
        <v>45.109257463982722</v>
      </c>
      <c r="W14" s="5">
        <f>W$43*'[3]Shares PortablePCs+Tablets'!S7</f>
        <v>40.107184097117631</v>
      </c>
      <c r="X14" s="5">
        <f>X$43*'[3]Shares PortablePCs+Tablets'!T7</f>
        <v>33.116858402961107</v>
      </c>
      <c r="Y14" s="5">
        <f>Y$43*'[3]Shares PortablePCs+Tablets'!U7</f>
        <v>24.374662540421745</v>
      </c>
      <c r="Z14" s="5">
        <f>Z$43*'[3]Shares PortablePCs+Tablets'!V7</f>
        <v>20.524598676776094</v>
      </c>
      <c r="AA14" s="5">
        <f>AA$43*'[3]Shares PortablePCs+Tablets'!W7</f>
        <v>17.096216644899105</v>
      </c>
      <c r="AB14" s="5">
        <f>AB$43*'[3]Shares PortablePCs+Tablets'!X7</f>
        <v>20.179263305294786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</row>
    <row r="15" spans="1:57" x14ac:dyDescent="0.35">
      <c r="A15" t="s">
        <v>14</v>
      </c>
      <c r="C15" s="44" t="s">
        <v>80</v>
      </c>
      <c r="D15" s="4" t="s">
        <v>15</v>
      </c>
      <c r="E15" t="s">
        <v>58</v>
      </c>
      <c r="F15" s="1" t="s">
        <v>20</v>
      </c>
      <c r="G15" s="5">
        <f>G$43*'[3]Shares PortablePCs+Tablets'!C8</f>
        <v>0</v>
      </c>
      <c r="H15" s="5">
        <f>H$43*'[3]Shares PortablePCs+Tablets'!D8</f>
        <v>0</v>
      </c>
      <c r="I15" s="5">
        <f>I$43*'[3]Shares PortablePCs+Tablets'!E8</f>
        <v>0</v>
      </c>
      <c r="J15" s="5">
        <f>J$43*'[3]Shares PortablePCs+Tablets'!F8</f>
        <v>0</v>
      </c>
      <c r="K15" s="5">
        <f>K$43*'[3]Shares PortablePCs+Tablets'!G8</f>
        <v>0</v>
      </c>
      <c r="L15" s="5">
        <f>L$43*'[3]Shares PortablePCs+Tablets'!H8</f>
        <v>0</v>
      </c>
      <c r="M15" s="5">
        <f>M$43*'[3]Shares PortablePCs+Tablets'!I8</f>
        <v>0</v>
      </c>
      <c r="N15" s="5">
        <f>N$43*'[3]Shares PortablePCs+Tablets'!J8</f>
        <v>0</v>
      </c>
      <c r="O15" s="5">
        <f>O$43*'[3]Shares PortablePCs+Tablets'!K8</f>
        <v>0.79477343120365118</v>
      </c>
      <c r="P15" s="5">
        <f>P$43*'[3]Shares PortablePCs+Tablets'!L8</f>
        <v>1.5702578528430824</v>
      </c>
      <c r="Q15" s="5">
        <f>Q$43*'[3]Shares PortablePCs+Tablets'!M8</f>
        <v>3.2316611742050987</v>
      </c>
      <c r="R15" s="5">
        <f>R$43*'[3]Shares PortablePCs+Tablets'!N8</f>
        <v>6.2018604884984709</v>
      </c>
      <c r="S15" s="5">
        <f>S$43*'[3]Shares PortablePCs+Tablets'!O8</f>
        <v>12.479066687538054</v>
      </c>
      <c r="T15" s="5">
        <f>T$43*'[3]Shares PortablePCs+Tablets'!P8</f>
        <v>17.746027214831251</v>
      </c>
      <c r="U15" s="5">
        <f>U$43*'[3]Shares PortablePCs+Tablets'!Q8</f>
        <v>21.280270168134038</v>
      </c>
      <c r="V15" s="5">
        <f>V$43*'[3]Shares PortablePCs+Tablets'!R8</f>
        <v>21.161089650566478</v>
      </c>
      <c r="W15" s="5">
        <f>W$43*'[3]Shares PortablePCs+Tablets'!S8</f>
        <v>21.314231967332148</v>
      </c>
      <c r="X15" s="5">
        <f>X$43*'[3]Shares PortablePCs+Tablets'!T8</f>
        <v>20.067891306273403</v>
      </c>
      <c r="Y15" s="5">
        <f>Y$43*'[3]Shares PortablePCs+Tablets'!U8</f>
        <v>16.163255949503085</v>
      </c>
      <c r="Z15" s="5">
        <f>Z$43*'[3]Shares PortablePCs+Tablets'!V8</f>
        <v>16.627996826957268</v>
      </c>
      <c r="AA15" s="5">
        <f>AA$43*'[3]Shares PortablePCs+Tablets'!W8</f>
        <v>17.052145427390649</v>
      </c>
      <c r="AB15" s="5">
        <f>AB$43*'[3]Shares PortablePCs+Tablets'!X8</f>
        <v>21.056145879089847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</row>
    <row r="16" spans="1:57" x14ac:dyDescent="0.35">
      <c r="A16" t="s">
        <v>14</v>
      </c>
      <c r="C16" s="44" t="s">
        <v>80</v>
      </c>
      <c r="D16" s="4" t="s">
        <v>15</v>
      </c>
      <c r="E16" t="s">
        <v>58</v>
      </c>
      <c r="F16" s="1" t="s">
        <v>21</v>
      </c>
      <c r="G16" s="5">
        <f>G$43*'[3]Shares PortablePCs+Tablets'!C9</f>
        <v>0</v>
      </c>
      <c r="H16" s="5">
        <f>H$43*'[3]Shares PortablePCs+Tablets'!D9</f>
        <v>0</v>
      </c>
      <c r="I16" s="5">
        <f>I$43*'[3]Shares PortablePCs+Tablets'!E9</f>
        <v>0</v>
      </c>
      <c r="J16" s="5">
        <f>J$43*'[3]Shares PortablePCs+Tablets'!F9</f>
        <v>0</v>
      </c>
      <c r="K16" s="5">
        <f>K$43*'[3]Shares PortablePCs+Tablets'!G9</f>
        <v>0</v>
      </c>
      <c r="L16" s="5">
        <f>L$43*'[3]Shares PortablePCs+Tablets'!H9</f>
        <v>0</v>
      </c>
      <c r="M16" s="5">
        <f>M$43*'[3]Shares PortablePCs+Tablets'!I9</f>
        <v>0</v>
      </c>
      <c r="N16" s="5">
        <f>N$43*'[3]Shares PortablePCs+Tablets'!J9</f>
        <v>0</v>
      </c>
      <c r="O16" s="5">
        <f>O$43*'[3]Shares PortablePCs+Tablets'!K9</f>
        <v>0.29089200986469149</v>
      </c>
      <c r="P16" s="5">
        <f>P$43*'[3]Shares PortablePCs+Tablets'!L9</f>
        <v>0.57950077814523893</v>
      </c>
      <c r="Q16" s="5">
        <f>Q$43*'[3]Shares PortablePCs+Tablets'!M9</f>
        <v>1.1332254032796099</v>
      </c>
      <c r="R16" s="5">
        <f>R$43*'[3]Shares PortablePCs+Tablets'!N9</f>
        <v>2.3384522039649527</v>
      </c>
      <c r="S16" s="5">
        <f>S$43*'[3]Shares PortablePCs+Tablets'!O9</f>
        <v>4.8353895513757053</v>
      </c>
      <c r="T16" s="5">
        <f>T$43*'[3]Shares PortablePCs+Tablets'!P9</f>
        <v>7.1270511140018247</v>
      </c>
      <c r="U16" s="5">
        <f>U$43*'[3]Shares PortablePCs+Tablets'!Q9</f>
        <v>8.0476929934830501</v>
      </c>
      <c r="V16" s="5">
        <f>V$43*'[3]Shares PortablePCs+Tablets'!R9</f>
        <v>7.480619145299416</v>
      </c>
      <c r="W16" s="5">
        <f>W$43*'[3]Shares PortablePCs+Tablets'!S9</f>
        <v>7.8316136717876059</v>
      </c>
      <c r="X16" s="5">
        <f>X$43*'[3]Shares PortablePCs+Tablets'!T9</f>
        <v>6.0574002286331083</v>
      </c>
      <c r="Y16" s="5">
        <f>Y$43*'[3]Shares PortablePCs+Tablets'!U9</f>
        <v>4.4187494245917298</v>
      </c>
      <c r="Z16" s="5">
        <f>Z$43*'[3]Shares PortablePCs+Tablets'!V9</f>
        <v>3.8709130685456321</v>
      </c>
      <c r="AA16" s="5">
        <f>AA$43*'[3]Shares PortablePCs+Tablets'!W9</f>
        <v>3.5378457866508581</v>
      </c>
      <c r="AB16" s="5">
        <f>AB$43*'[3]Shares PortablePCs+Tablets'!X9</f>
        <v>4.5469662480054209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</row>
    <row r="17" spans="1:57" x14ac:dyDescent="0.35">
      <c r="A17" t="s">
        <v>14</v>
      </c>
      <c r="C17" s="44" t="s">
        <v>80</v>
      </c>
      <c r="D17" s="4" t="s">
        <v>15</v>
      </c>
      <c r="E17" t="s">
        <v>58</v>
      </c>
      <c r="F17" s="1" t="s">
        <v>22</v>
      </c>
      <c r="G17" s="5">
        <f>G$43*'[3]Shares PortablePCs+Tablets'!C10</f>
        <v>0</v>
      </c>
      <c r="H17" s="5">
        <f>H$43*'[3]Shares PortablePCs+Tablets'!D10</f>
        <v>0</v>
      </c>
      <c r="I17" s="5">
        <f>I$43*'[3]Shares PortablePCs+Tablets'!E10</f>
        <v>0</v>
      </c>
      <c r="J17" s="5">
        <f>J$43*'[3]Shares PortablePCs+Tablets'!F10</f>
        <v>0</v>
      </c>
      <c r="K17" s="5">
        <f>K$43*'[3]Shares PortablePCs+Tablets'!G10</f>
        <v>0</v>
      </c>
      <c r="L17" s="5">
        <f>L$43*'[3]Shares PortablePCs+Tablets'!H10</f>
        <v>0</v>
      </c>
      <c r="M17" s="5">
        <f>M$43*'[3]Shares PortablePCs+Tablets'!I10</f>
        <v>0</v>
      </c>
      <c r="N17" s="5">
        <f>N$43*'[3]Shares PortablePCs+Tablets'!J10</f>
        <v>0</v>
      </c>
      <c r="O17" s="5">
        <f>O$43*'[3]Shares PortablePCs+Tablets'!K10</f>
        <v>4.93149594779638</v>
      </c>
      <c r="P17" s="5">
        <f>P$43*'[3]Shares PortablePCs+Tablets'!L10</f>
        <v>9.5119105594576254</v>
      </c>
      <c r="Q17" s="5">
        <f>Q$43*'[3]Shares PortablePCs+Tablets'!M10</f>
        <v>21.049119969239793</v>
      </c>
      <c r="R17" s="5">
        <f>R$43*'[3]Shares PortablePCs+Tablets'!N10</f>
        <v>36.307637329137719</v>
      </c>
      <c r="S17" s="5">
        <f>S$43*'[3]Shares PortablePCs+Tablets'!O10</f>
        <v>67.372939713332613</v>
      </c>
      <c r="T17" s="5">
        <f>T$43*'[3]Shares PortablePCs+Tablets'!P10</f>
        <v>110.81398552028094</v>
      </c>
      <c r="U17" s="5">
        <f>U$43*'[3]Shares PortablePCs+Tablets'!Q10</f>
        <v>163.46720207869441</v>
      </c>
      <c r="V17" s="5">
        <f>V$43*'[3]Shares PortablePCs+Tablets'!R10</f>
        <v>122.80545186486495</v>
      </c>
      <c r="W17" s="5">
        <f>W$43*'[3]Shares PortablePCs+Tablets'!S10</f>
        <v>115.67327055170071</v>
      </c>
      <c r="X17" s="5">
        <f>X$43*'[3]Shares PortablePCs+Tablets'!T10</f>
        <v>92.29975443155115</v>
      </c>
      <c r="Y17" s="5">
        <f>Y$43*'[3]Shares PortablePCs+Tablets'!U10</f>
        <v>61.044495077049859</v>
      </c>
      <c r="Z17" s="5">
        <f>Z$43*'[3]Shares PortablePCs+Tablets'!V10</f>
        <v>47.926037899452112</v>
      </c>
      <c r="AA17" s="5">
        <f>AA$43*'[3]Shares PortablePCs+Tablets'!W10</f>
        <v>36.734975137649464</v>
      </c>
      <c r="AB17" s="5">
        <f>AB$43*'[3]Shares PortablePCs+Tablets'!X10</f>
        <v>31.7051104553009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</row>
    <row r="18" spans="1:57" x14ac:dyDescent="0.35">
      <c r="A18" t="s">
        <v>14</v>
      </c>
      <c r="C18" s="44" t="s">
        <v>80</v>
      </c>
      <c r="D18" s="4" t="s">
        <v>15</v>
      </c>
      <c r="E18" t="s">
        <v>58</v>
      </c>
      <c r="F18" s="1" t="s">
        <v>23</v>
      </c>
      <c r="G18" s="5">
        <f>G$43*'[3]Shares PortablePCs+Tablets'!C11</f>
        <v>0</v>
      </c>
      <c r="H18" s="5">
        <f>H$43*'[3]Shares PortablePCs+Tablets'!D11</f>
        <v>0</v>
      </c>
      <c r="I18" s="5">
        <f>I$43*'[3]Shares PortablePCs+Tablets'!E11</f>
        <v>0</v>
      </c>
      <c r="J18" s="5">
        <f>J$43*'[3]Shares PortablePCs+Tablets'!F11</f>
        <v>0</v>
      </c>
      <c r="K18" s="5">
        <f>K$43*'[3]Shares PortablePCs+Tablets'!G11</f>
        <v>0</v>
      </c>
      <c r="L18" s="5">
        <f>L$43*'[3]Shares PortablePCs+Tablets'!H11</f>
        <v>0</v>
      </c>
      <c r="M18" s="5">
        <f>M$43*'[3]Shares PortablePCs+Tablets'!I11</f>
        <v>0</v>
      </c>
      <c r="N18" s="5">
        <f>N$43*'[3]Shares PortablePCs+Tablets'!J11</f>
        <v>0</v>
      </c>
      <c r="O18" s="5">
        <f>O$43*'[3]Shares PortablePCs+Tablets'!K11</f>
        <v>6.6528666936088499</v>
      </c>
      <c r="P18" s="5">
        <f>P$43*'[3]Shares PortablePCs+Tablets'!L11</f>
        <v>8.8024349561333253</v>
      </c>
      <c r="Q18" s="5">
        <f>Q$43*'[3]Shares PortablePCs+Tablets'!M11</f>
        <v>16.532930207444078</v>
      </c>
      <c r="R18" s="5">
        <f>R$43*'[3]Shares PortablePCs+Tablets'!N11</f>
        <v>32.762998569837293</v>
      </c>
      <c r="S18" s="5">
        <f>S$43*'[3]Shares PortablePCs+Tablets'!O11</f>
        <v>65.686293162713199</v>
      </c>
      <c r="T18" s="5">
        <f>T$43*'[3]Shares PortablePCs+Tablets'!P11</f>
        <v>94.95396643496332</v>
      </c>
      <c r="U18" s="5">
        <f>U$43*'[3]Shares PortablePCs+Tablets'!Q11</f>
        <v>113.66803038963648</v>
      </c>
      <c r="V18" s="5">
        <f>V$43*'[3]Shares PortablePCs+Tablets'!R11</f>
        <v>113.11134621694082</v>
      </c>
      <c r="W18" s="5">
        <f>W$43*'[3]Shares PortablePCs+Tablets'!S11</f>
        <v>111.26466640297109</v>
      </c>
      <c r="X18" s="5">
        <f>X$43*'[3]Shares PortablePCs+Tablets'!T11</f>
        <v>97.286377216496163</v>
      </c>
      <c r="Y18" s="5">
        <f>Y$43*'[3]Shares PortablePCs+Tablets'!U11</f>
        <v>76.181408518726727</v>
      </c>
      <c r="Z18" s="5">
        <f>Z$43*'[3]Shares PortablePCs+Tablets'!V11</f>
        <v>73.033518095846276</v>
      </c>
      <c r="AA18" s="5">
        <f>AA$43*'[3]Shares PortablePCs+Tablets'!W11</f>
        <v>76.486705966342825</v>
      </c>
      <c r="AB18" s="5">
        <f>AB$43*'[3]Shares PortablePCs+Tablets'!X11</f>
        <v>87.025393957757558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</row>
    <row r="19" spans="1:57" x14ac:dyDescent="0.35">
      <c r="A19" t="s">
        <v>14</v>
      </c>
      <c r="C19" s="44" t="s">
        <v>80</v>
      </c>
      <c r="D19" s="4" t="s">
        <v>15</v>
      </c>
      <c r="E19" t="s">
        <v>58</v>
      </c>
      <c r="F19" s="1" t="s">
        <v>24</v>
      </c>
      <c r="G19" s="5">
        <f>G$43*'[3]Shares PortablePCs+Tablets'!C12</f>
        <v>0</v>
      </c>
      <c r="H19" s="5">
        <f>H$43*'[3]Shares PortablePCs+Tablets'!D12</f>
        <v>0</v>
      </c>
      <c r="I19" s="5">
        <f>I$43*'[3]Shares PortablePCs+Tablets'!E12</f>
        <v>0</v>
      </c>
      <c r="J19" s="5">
        <f>J$43*'[3]Shares PortablePCs+Tablets'!F12</f>
        <v>0</v>
      </c>
      <c r="K19" s="5">
        <f>K$43*'[3]Shares PortablePCs+Tablets'!G12</f>
        <v>0</v>
      </c>
      <c r="L19" s="5">
        <f>L$43*'[3]Shares PortablePCs+Tablets'!H12</f>
        <v>0</v>
      </c>
      <c r="M19" s="5">
        <f>M$43*'[3]Shares PortablePCs+Tablets'!I12</f>
        <v>0</v>
      </c>
      <c r="N19" s="5">
        <f>N$43*'[3]Shares PortablePCs+Tablets'!J12</f>
        <v>0</v>
      </c>
      <c r="O19" s="5">
        <f>O$43*'[3]Shares PortablePCs+Tablets'!K12</f>
        <v>0.39001363719392862</v>
      </c>
      <c r="P19" s="5">
        <f>P$43*'[3]Shares PortablePCs+Tablets'!L12</f>
        <v>0.77161822363730059</v>
      </c>
      <c r="Q19" s="5">
        <f>Q$43*'[3]Shares PortablePCs+Tablets'!M12</f>
        <v>1.4947018638310989</v>
      </c>
      <c r="R19" s="5">
        <f>R$43*'[3]Shares PortablePCs+Tablets'!N12</f>
        <v>2.9232820762704543</v>
      </c>
      <c r="S19" s="5">
        <f>S$43*'[3]Shares PortablePCs+Tablets'!O12</f>
        <v>6.2771211507397338</v>
      </c>
      <c r="T19" s="5">
        <f>T$43*'[3]Shares PortablePCs+Tablets'!P12</f>
        <v>9.7741726528718047</v>
      </c>
      <c r="U19" s="5">
        <f>U$43*'[3]Shares PortablePCs+Tablets'!Q12</f>
        <v>11.879766324086365</v>
      </c>
      <c r="V19" s="5">
        <f>V$43*'[3]Shares PortablePCs+Tablets'!R12</f>
        <v>9.8882368247323278</v>
      </c>
      <c r="W19" s="5">
        <f>W$43*'[3]Shares PortablePCs+Tablets'!S12</f>
        <v>10.087611979399469</v>
      </c>
      <c r="X19" s="5">
        <f>X$43*'[3]Shares PortablePCs+Tablets'!T12</f>
        <v>9.0045823910962302</v>
      </c>
      <c r="Y19" s="5">
        <f>Y$43*'[3]Shares PortablePCs+Tablets'!U12</f>
        <v>6.3418306517423293</v>
      </c>
      <c r="Z19" s="5">
        <f>Z$43*'[3]Shares PortablePCs+Tablets'!V12</f>
        <v>5.0927136535940862</v>
      </c>
      <c r="AA19" s="5">
        <f>AA$43*'[3]Shares PortablePCs+Tablets'!W12</f>
        <v>4.999047757556589</v>
      </c>
      <c r="AB19" s="5">
        <f>AB$43*'[3]Shares PortablePCs+Tablets'!X12</f>
        <v>5.6756676036982467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</row>
    <row r="20" spans="1:57" x14ac:dyDescent="0.35">
      <c r="A20" t="s">
        <v>14</v>
      </c>
      <c r="C20" s="44" t="s">
        <v>80</v>
      </c>
      <c r="D20" s="4" t="s">
        <v>15</v>
      </c>
      <c r="E20" t="s">
        <v>58</v>
      </c>
      <c r="F20" s="1" t="s">
        <v>25</v>
      </c>
      <c r="G20" s="5">
        <f>G$43*'[3]Shares PortablePCs+Tablets'!C13</f>
        <v>0</v>
      </c>
      <c r="H20" s="5">
        <f>H$43*'[3]Shares PortablePCs+Tablets'!D13</f>
        <v>0</v>
      </c>
      <c r="I20" s="5">
        <f>I$43*'[3]Shares PortablePCs+Tablets'!E13</f>
        <v>0</v>
      </c>
      <c r="J20" s="5">
        <f>J$43*'[3]Shares PortablePCs+Tablets'!F13</f>
        <v>0</v>
      </c>
      <c r="K20" s="5">
        <f>K$43*'[3]Shares PortablePCs+Tablets'!G13</f>
        <v>0</v>
      </c>
      <c r="L20" s="5">
        <f>L$43*'[3]Shares PortablePCs+Tablets'!H13</f>
        <v>0</v>
      </c>
      <c r="M20" s="5">
        <f>M$43*'[3]Shares PortablePCs+Tablets'!I13</f>
        <v>0</v>
      </c>
      <c r="N20" s="5">
        <f>N$43*'[3]Shares PortablePCs+Tablets'!J13</f>
        <v>0</v>
      </c>
      <c r="O20" s="5">
        <f>O$43*'[3]Shares PortablePCs+Tablets'!K13</f>
        <v>3.0102738341627475</v>
      </c>
      <c r="P20" s="5">
        <f>P$43*'[3]Shares PortablePCs+Tablets'!L13</f>
        <v>6.049928063060924</v>
      </c>
      <c r="Q20" s="5">
        <f>Q$43*'[3]Shares PortablePCs+Tablets'!M13</f>
        <v>11.890902772545937</v>
      </c>
      <c r="R20" s="5">
        <f>R$43*'[3]Shares PortablePCs+Tablets'!N13</f>
        <v>24.671146943041361</v>
      </c>
      <c r="S20" s="5">
        <f>S$43*'[3]Shares PortablePCs+Tablets'!O13</f>
        <v>50.736230342582331</v>
      </c>
      <c r="T20" s="5">
        <f>T$43*'[3]Shares PortablePCs+Tablets'!P13</f>
        <v>71.480945869973226</v>
      </c>
      <c r="U20" s="5">
        <f>U$43*'[3]Shares PortablePCs+Tablets'!Q13</f>
        <v>77.476387774503365</v>
      </c>
      <c r="V20" s="5">
        <f>V$43*'[3]Shares PortablePCs+Tablets'!R13</f>
        <v>68.472579075974849</v>
      </c>
      <c r="W20" s="5">
        <f>W$43*'[3]Shares PortablePCs+Tablets'!S13</f>
        <v>68.855212546450289</v>
      </c>
      <c r="X20" s="5">
        <f>X$43*'[3]Shares PortablePCs+Tablets'!T13</f>
        <v>63.976355204597738</v>
      </c>
      <c r="Y20" s="5">
        <f>Y$43*'[3]Shares PortablePCs+Tablets'!U13</f>
        <v>54.48557879624795</v>
      </c>
      <c r="Z20" s="5">
        <f>Z$43*'[3]Shares PortablePCs+Tablets'!V13</f>
        <v>46.868469826855716</v>
      </c>
      <c r="AA20" s="5">
        <f>AA$43*'[3]Shares PortablePCs+Tablets'!W13</f>
        <v>42.891358544875139</v>
      </c>
      <c r="AB20" s="5">
        <f>AB$43*'[3]Shares PortablePCs+Tablets'!X13</f>
        <v>48.731573873093211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</row>
    <row r="21" spans="1:57" x14ac:dyDescent="0.35">
      <c r="A21" t="s">
        <v>14</v>
      </c>
      <c r="C21" s="44" t="s">
        <v>80</v>
      </c>
      <c r="D21" s="4" t="s">
        <v>15</v>
      </c>
      <c r="E21" t="s">
        <v>58</v>
      </c>
      <c r="F21" s="1" t="s">
        <v>26</v>
      </c>
      <c r="G21" s="5">
        <f>G$43*'[3]Shares PortablePCs+Tablets'!C14</f>
        <v>0</v>
      </c>
      <c r="H21" s="5">
        <f>H$43*'[3]Shares PortablePCs+Tablets'!D14</f>
        <v>0</v>
      </c>
      <c r="I21" s="5">
        <f>I$43*'[3]Shares PortablePCs+Tablets'!E14</f>
        <v>0</v>
      </c>
      <c r="J21" s="5">
        <f>J$43*'[3]Shares PortablePCs+Tablets'!F14</f>
        <v>0</v>
      </c>
      <c r="K21" s="5">
        <f>K$43*'[3]Shares PortablePCs+Tablets'!G14</f>
        <v>0</v>
      </c>
      <c r="L21" s="5">
        <f>L$43*'[3]Shares PortablePCs+Tablets'!H14</f>
        <v>0</v>
      </c>
      <c r="M21" s="5">
        <f>M$43*'[3]Shares PortablePCs+Tablets'!I14</f>
        <v>0</v>
      </c>
      <c r="N21" s="5">
        <f>N$43*'[3]Shares PortablePCs+Tablets'!J14</f>
        <v>0</v>
      </c>
      <c r="O21" s="5">
        <f>O$43*'[3]Shares PortablePCs+Tablets'!K14</f>
        <v>25.936923865407941</v>
      </c>
      <c r="P21" s="5">
        <f>P$43*'[3]Shares PortablePCs+Tablets'!L14</f>
        <v>55.217643217281093</v>
      </c>
      <c r="Q21" s="5">
        <f>Q$43*'[3]Shares PortablePCs+Tablets'!M14</f>
        <v>113.94934372671827</v>
      </c>
      <c r="R21" s="5">
        <f>R$43*'[3]Shares PortablePCs+Tablets'!N14</f>
        <v>246.68387389733186</v>
      </c>
      <c r="S21" s="5">
        <f>S$43*'[3]Shares PortablePCs+Tablets'!O14</f>
        <v>529.40857089451595</v>
      </c>
      <c r="T21" s="5">
        <f>T$43*'[3]Shares PortablePCs+Tablets'!P14</f>
        <v>824.48286811808839</v>
      </c>
      <c r="U21" s="5">
        <f>U$43*'[3]Shares PortablePCs+Tablets'!Q14</f>
        <v>1005.2930157959483</v>
      </c>
      <c r="V21" s="5">
        <f>V$43*'[3]Shares PortablePCs+Tablets'!R14</f>
        <v>1013.8285948273017</v>
      </c>
      <c r="W21" s="5">
        <f>W$43*'[3]Shares PortablePCs+Tablets'!S14</f>
        <v>926.80312670983562</v>
      </c>
      <c r="X21" s="5">
        <f>X$43*'[3]Shares PortablePCs+Tablets'!T14</f>
        <v>790.68029197274882</v>
      </c>
      <c r="Y21" s="5">
        <f>Y$43*'[3]Shares PortablePCs+Tablets'!U14</f>
        <v>622.71945475979953</v>
      </c>
      <c r="Z21" s="5">
        <f>Z$43*'[3]Shares PortablePCs+Tablets'!V14</f>
        <v>570.58658474983463</v>
      </c>
      <c r="AA21" s="5">
        <f>AA$43*'[3]Shares PortablePCs+Tablets'!W14</f>
        <v>522.99083182473134</v>
      </c>
      <c r="AB21" s="5">
        <f>AB$43*'[3]Shares PortablePCs+Tablets'!X14</f>
        <v>596.25527021092489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</row>
    <row r="22" spans="1:57" x14ac:dyDescent="0.35">
      <c r="A22" t="s">
        <v>14</v>
      </c>
      <c r="C22" s="44" t="s">
        <v>80</v>
      </c>
      <c r="D22" s="4" t="s">
        <v>15</v>
      </c>
      <c r="E22" t="s">
        <v>58</v>
      </c>
      <c r="F22" s="1" t="s">
        <v>27</v>
      </c>
      <c r="G22" s="5">
        <f>G$43*'[3]Shares PortablePCs+Tablets'!C15</f>
        <v>0</v>
      </c>
      <c r="H22" s="5">
        <f>H$43*'[3]Shares PortablePCs+Tablets'!D15</f>
        <v>0</v>
      </c>
      <c r="I22" s="5">
        <f>I$43*'[3]Shares PortablePCs+Tablets'!E15</f>
        <v>0</v>
      </c>
      <c r="J22" s="5">
        <f>J$43*'[3]Shares PortablePCs+Tablets'!F15</f>
        <v>0</v>
      </c>
      <c r="K22" s="5">
        <f>K$43*'[3]Shares PortablePCs+Tablets'!G15</f>
        <v>0</v>
      </c>
      <c r="L22" s="5">
        <f>L$43*'[3]Shares PortablePCs+Tablets'!H15</f>
        <v>0</v>
      </c>
      <c r="M22" s="5">
        <f>M$43*'[3]Shares PortablePCs+Tablets'!I15</f>
        <v>0</v>
      </c>
      <c r="N22" s="5">
        <f>N$43*'[3]Shares PortablePCs+Tablets'!J15</f>
        <v>0</v>
      </c>
      <c r="O22" s="5">
        <f>O$43*'[3]Shares PortablePCs+Tablets'!K15</f>
        <v>48.570574598026454</v>
      </c>
      <c r="P22" s="5">
        <f>P$43*'[3]Shares PortablePCs+Tablets'!L15</f>
        <v>95.91963861159671</v>
      </c>
      <c r="Q22" s="5">
        <f>Q$43*'[3]Shares PortablePCs+Tablets'!M15</f>
        <v>181.73752423226045</v>
      </c>
      <c r="R22" s="5">
        <f>R$43*'[3]Shares PortablePCs+Tablets'!N15</f>
        <v>429.29647273855574</v>
      </c>
      <c r="S22" s="5">
        <f>S$43*'[3]Shares PortablePCs+Tablets'!O15</f>
        <v>876.03158996386048</v>
      </c>
      <c r="T22" s="5">
        <f>T$43*'[3]Shares PortablePCs+Tablets'!P15</f>
        <v>1293.76423686473</v>
      </c>
      <c r="U22" s="5">
        <f>U$43*'[3]Shares PortablePCs+Tablets'!Q15</f>
        <v>1363.226505916045</v>
      </c>
      <c r="V22" s="5">
        <f>V$43*'[3]Shares PortablePCs+Tablets'!R15</f>
        <v>1163.9597764704611</v>
      </c>
      <c r="W22" s="5">
        <f>W$43*'[3]Shares PortablePCs+Tablets'!S15</f>
        <v>974.10172853107747</v>
      </c>
      <c r="X22" s="5">
        <f>X$43*'[3]Shares PortablePCs+Tablets'!T15</f>
        <v>728.36982571966394</v>
      </c>
      <c r="Y22" s="5">
        <f>Y$43*'[3]Shares PortablePCs+Tablets'!U15</f>
        <v>605.73176246540095</v>
      </c>
      <c r="Z22" s="5">
        <f>Z$43*'[3]Shares PortablePCs+Tablets'!V15</f>
        <v>541.71271252427709</v>
      </c>
      <c r="AA22" s="5">
        <f>AA$43*'[3]Shares PortablePCs+Tablets'!W15</f>
        <v>311.32158541322178</v>
      </c>
      <c r="AB22" s="5">
        <f>AB$43*'[3]Shares PortablePCs+Tablets'!X15</f>
        <v>123.73700260026429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spans="1:57" x14ac:dyDescent="0.35">
      <c r="A23" t="s">
        <v>14</v>
      </c>
      <c r="C23" s="44" t="s">
        <v>80</v>
      </c>
      <c r="D23" s="4" t="s">
        <v>15</v>
      </c>
      <c r="E23" t="s">
        <v>58</v>
      </c>
      <c r="F23" s="1" t="s">
        <v>28</v>
      </c>
      <c r="G23" s="5">
        <f>G$43*'[3]Shares PortablePCs+Tablets'!C16</f>
        <v>0</v>
      </c>
      <c r="H23" s="5">
        <f>H$43*'[3]Shares PortablePCs+Tablets'!D16</f>
        <v>0</v>
      </c>
      <c r="I23" s="5">
        <f>I$43*'[3]Shares PortablePCs+Tablets'!E16</f>
        <v>0</v>
      </c>
      <c r="J23" s="5">
        <f>J$43*'[3]Shares PortablePCs+Tablets'!F16</f>
        <v>0</v>
      </c>
      <c r="K23" s="5">
        <f>K$43*'[3]Shares PortablePCs+Tablets'!G16</f>
        <v>0</v>
      </c>
      <c r="L23" s="5">
        <f>L$43*'[3]Shares PortablePCs+Tablets'!H16</f>
        <v>0</v>
      </c>
      <c r="M23" s="5">
        <f>M$43*'[3]Shares PortablePCs+Tablets'!I16</f>
        <v>0</v>
      </c>
      <c r="N23" s="5">
        <f>N$43*'[3]Shares PortablePCs+Tablets'!J16</f>
        <v>0</v>
      </c>
      <c r="O23" s="5">
        <f>O$43*'[3]Shares PortablePCs+Tablets'!K16</f>
        <v>3.3004613336655941</v>
      </c>
      <c r="P23" s="5">
        <f>P$43*'[3]Shares PortablePCs+Tablets'!L16</f>
        <v>6.6452309003566965</v>
      </c>
      <c r="Q23" s="5">
        <f>Q$43*'[3]Shares PortablePCs+Tablets'!M16</f>
        <v>13.070833168911673</v>
      </c>
      <c r="R23" s="5">
        <f>R$43*'[3]Shares PortablePCs+Tablets'!N16</f>
        <v>21.422311372091794</v>
      </c>
      <c r="S23" s="5">
        <f>S$43*'[3]Shares PortablePCs+Tablets'!O16</f>
        <v>49.331350955655402</v>
      </c>
      <c r="T23" s="5">
        <f>T$43*'[3]Shares PortablePCs+Tablets'!P16</f>
        <v>81.723057070486632</v>
      </c>
      <c r="U23" s="5">
        <f>U$43*'[3]Shares PortablePCs+Tablets'!Q16</f>
        <v>105.27633186641785</v>
      </c>
      <c r="V23" s="5">
        <f>V$43*'[3]Shares PortablePCs+Tablets'!R16</f>
        <v>112.35466077517538</v>
      </c>
      <c r="W23" s="5">
        <f>W$43*'[3]Shares PortablePCs+Tablets'!S16</f>
        <v>104.48379454820822</v>
      </c>
      <c r="X23" s="5">
        <f>X$43*'[3]Shares PortablePCs+Tablets'!T16</f>
        <v>91.631615587308545</v>
      </c>
      <c r="Y23" s="5">
        <f>Y$43*'[3]Shares PortablePCs+Tablets'!U16</f>
        <v>57.603820401906745</v>
      </c>
      <c r="Z23" s="5">
        <f>Z$43*'[3]Shares PortablePCs+Tablets'!V16</f>
        <v>42.154519381900066</v>
      </c>
      <c r="AA23" s="5">
        <f>AA$43*'[3]Shares PortablePCs+Tablets'!W16</f>
        <v>31.145273329370799</v>
      </c>
      <c r="AB23" s="5">
        <f>AB$43*'[3]Shares PortablePCs+Tablets'!X16</f>
        <v>33.426836816719778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</row>
    <row r="24" spans="1:57" x14ac:dyDescent="0.35">
      <c r="A24" t="s">
        <v>14</v>
      </c>
      <c r="C24" s="44" t="s">
        <v>80</v>
      </c>
      <c r="D24" s="4" t="s">
        <v>15</v>
      </c>
      <c r="E24" t="s">
        <v>58</v>
      </c>
      <c r="F24" s="1" t="s">
        <v>29</v>
      </c>
      <c r="G24" s="5">
        <f>G$43*'[3]Shares PortablePCs+Tablets'!C17</f>
        <v>0</v>
      </c>
      <c r="H24" s="5">
        <f>H$43*'[3]Shares PortablePCs+Tablets'!D17</f>
        <v>0</v>
      </c>
      <c r="I24" s="5">
        <f>I$43*'[3]Shares PortablePCs+Tablets'!E17</f>
        <v>0</v>
      </c>
      <c r="J24" s="5">
        <f>J$43*'[3]Shares PortablePCs+Tablets'!F17</f>
        <v>0</v>
      </c>
      <c r="K24" s="5">
        <f>K$43*'[3]Shares PortablePCs+Tablets'!G17</f>
        <v>0</v>
      </c>
      <c r="L24" s="5">
        <f>L$43*'[3]Shares PortablePCs+Tablets'!H17</f>
        <v>0</v>
      </c>
      <c r="M24" s="5">
        <f>M$43*'[3]Shares PortablePCs+Tablets'!I17</f>
        <v>0</v>
      </c>
      <c r="N24" s="5">
        <f>N$43*'[3]Shares PortablePCs+Tablets'!J17</f>
        <v>0</v>
      </c>
      <c r="O24" s="5">
        <f>O$43*'[3]Shares PortablePCs+Tablets'!K17</f>
        <v>2.3392153273992822</v>
      </c>
      <c r="P24" s="5">
        <f>P$43*'[3]Shares PortablePCs+Tablets'!L17</f>
        <v>4.6652474232223451</v>
      </c>
      <c r="Q24" s="5">
        <f>Q$43*'[3]Shares PortablePCs+Tablets'!M17</f>
        <v>9.0997898861784119</v>
      </c>
      <c r="R24" s="5">
        <f>R$43*'[3]Shares PortablePCs+Tablets'!N17</f>
        <v>19.739421344263921</v>
      </c>
      <c r="S24" s="5">
        <f>S$43*'[3]Shares PortablePCs+Tablets'!O17</f>
        <v>42.113194291654189</v>
      </c>
      <c r="T24" s="5">
        <f>T$43*'[3]Shares PortablePCs+Tablets'!P17</f>
        <v>63.55665269330914</v>
      </c>
      <c r="U24" s="5">
        <f>U$43*'[3]Shares PortablePCs+Tablets'!Q17</f>
        <v>74.674736608428034</v>
      </c>
      <c r="V24" s="5">
        <f>V$43*'[3]Shares PortablePCs+Tablets'!R17</f>
        <v>72.852050184058129</v>
      </c>
      <c r="W24" s="5">
        <f>W$43*'[3]Shares PortablePCs+Tablets'!S17</f>
        <v>88.785792819211366</v>
      </c>
      <c r="X24" s="5">
        <f>X$43*'[3]Shares PortablePCs+Tablets'!T17</f>
        <v>57.432765072337048</v>
      </c>
      <c r="Y24" s="5">
        <f>Y$43*'[3]Shares PortablePCs+Tablets'!U17</f>
        <v>41.965915771547294</v>
      </c>
      <c r="Z24" s="5">
        <f>Z$43*'[3]Shares PortablePCs+Tablets'!V17</f>
        <v>40.205655969645967</v>
      </c>
      <c r="AA24" s="5">
        <f>AA$43*'[3]Shares PortablePCs+Tablets'!W17</f>
        <v>37.67890801977817</v>
      </c>
      <c r="AB24" s="5">
        <f>AB$43*'[3]Shares PortablePCs+Tablets'!X17</f>
        <v>42.574060415911582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</row>
    <row r="25" spans="1:57" x14ac:dyDescent="0.35">
      <c r="A25" t="s">
        <v>14</v>
      </c>
      <c r="C25" s="44" t="s">
        <v>80</v>
      </c>
      <c r="D25" s="4" t="s">
        <v>15</v>
      </c>
      <c r="E25" t="s">
        <v>58</v>
      </c>
      <c r="F25" s="1" t="s">
        <v>30</v>
      </c>
      <c r="G25" s="5">
        <f>G$43*'[3]Shares PortablePCs+Tablets'!C18</f>
        <v>0</v>
      </c>
      <c r="H25" s="5">
        <f>H$43*'[3]Shares PortablePCs+Tablets'!D18</f>
        <v>0</v>
      </c>
      <c r="I25" s="5">
        <f>I$43*'[3]Shares PortablePCs+Tablets'!E18</f>
        <v>0</v>
      </c>
      <c r="J25" s="5">
        <f>J$43*'[3]Shares PortablePCs+Tablets'!F18</f>
        <v>0</v>
      </c>
      <c r="K25" s="5">
        <f>K$43*'[3]Shares PortablePCs+Tablets'!G18</f>
        <v>0</v>
      </c>
      <c r="L25" s="5">
        <f>L$43*'[3]Shares PortablePCs+Tablets'!H18</f>
        <v>0</v>
      </c>
      <c r="M25" s="5">
        <f>M$43*'[3]Shares PortablePCs+Tablets'!I18</f>
        <v>0</v>
      </c>
      <c r="N25" s="5">
        <f>N$43*'[3]Shares PortablePCs+Tablets'!J18</f>
        <v>0</v>
      </c>
      <c r="O25" s="5">
        <f>O$43*'[3]Shares PortablePCs+Tablets'!K18</f>
        <v>0.30608936902041134</v>
      </c>
      <c r="P25" s="5">
        <f>P$43*'[3]Shares PortablePCs+Tablets'!L18</f>
        <v>0.53397352053789482</v>
      </c>
      <c r="Q25" s="5">
        <f>Q$43*'[3]Shares PortablePCs+Tablets'!M18</f>
        <v>1.1519821150774205</v>
      </c>
      <c r="R25" s="5">
        <f>R$43*'[3]Shares PortablePCs+Tablets'!N18</f>
        <v>2.5610529405976634</v>
      </c>
      <c r="S25" s="5">
        <f>S$43*'[3]Shares PortablePCs+Tablets'!O18</f>
        <v>5.6456140391596747</v>
      </c>
      <c r="T25" s="5">
        <f>T$43*'[3]Shares PortablePCs+Tablets'!P18</f>
        <v>8.8510919510250883</v>
      </c>
      <c r="U25" s="5">
        <f>U$43*'[3]Shares PortablePCs+Tablets'!Q18</f>
        <v>12.292548483902349</v>
      </c>
      <c r="V25" s="5">
        <f>V$43*'[3]Shares PortablePCs+Tablets'!R18</f>
        <v>8.9060097289835234</v>
      </c>
      <c r="W25" s="5">
        <f>W$43*'[3]Shares PortablePCs+Tablets'!S18</f>
        <v>9.0823514601846806</v>
      </c>
      <c r="X25" s="5">
        <f>X$43*'[3]Shares PortablePCs+Tablets'!T18</f>
        <v>8.4278521337685319</v>
      </c>
      <c r="Y25" s="5">
        <f>Y$43*'[3]Shares PortablePCs+Tablets'!U18</f>
        <v>7.3590166362289944</v>
      </c>
      <c r="Z25" s="5">
        <f>Z$43*'[3]Shares PortablePCs+Tablets'!V18</f>
        <v>5.6793078169079374</v>
      </c>
      <c r="AA25" s="5">
        <f>AA$43*'[3]Shares PortablePCs+Tablets'!W18</f>
        <v>6.2239319077844701</v>
      </c>
      <c r="AB25" s="5">
        <f>AB$43*'[3]Shares PortablePCs+Tablets'!X18</f>
        <v>7.150805266926322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</row>
    <row r="26" spans="1:57" x14ac:dyDescent="0.35">
      <c r="A26" t="s">
        <v>14</v>
      </c>
      <c r="C26" s="44" t="s">
        <v>80</v>
      </c>
      <c r="D26" s="4" t="s">
        <v>15</v>
      </c>
      <c r="E26" t="s">
        <v>58</v>
      </c>
      <c r="F26" s="1" t="s">
        <v>31</v>
      </c>
      <c r="G26" s="5">
        <f>G$43*'[3]Shares PortablePCs+Tablets'!C19</f>
        <v>0</v>
      </c>
      <c r="H26" s="5">
        <f>H$43*'[3]Shares PortablePCs+Tablets'!D19</f>
        <v>0</v>
      </c>
      <c r="I26" s="5">
        <f>I$43*'[3]Shares PortablePCs+Tablets'!E19</f>
        <v>0</v>
      </c>
      <c r="J26" s="5">
        <f>J$43*'[3]Shares PortablePCs+Tablets'!F19</f>
        <v>0</v>
      </c>
      <c r="K26" s="5">
        <f>K$43*'[3]Shares PortablePCs+Tablets'!G19</f>
        <v>0</v>
      </c>
      <c r="L26" s="5">
        <f>L$43*'[3]Shares PortablePCs+Tablets'!H19</f>
        <v>0</v>
      </c>
      <c r="M26" s="5">
        <f>M$43*'[3]Shares PortablePCs+Tablets'!I19</f>
        <v>0</v>
      </c>
      <c r="N26" s="5">
        <f>N$43*'[3]Shares PortablePCs+Tablets'!J19</f>
        <v>0</v>
      </c>
      <c r="O26" s="5">
        <f>O$43*'[3]Shares PortablePCs+Tablets'!K19</f>
        <v>2.9309831037974625</v>
      </c>
      <c r="P26" s="5">
        <f>P$43*'[3]Shares PortablePCs+Tablets'!L19</f>
        <v>4.1555772422407591</v>
      </c>
      <c r="Q26" s="5">
        <f>Q$43*'[3]Shares PortablePCs+Tablets'!M19</f>
        <v>7.3543682741700147</v>
      </c>
      <c r="R26" s="5">
        <f>R$43*'[3]Shares PortablePCs+Tablets'!N19</f>
        <v>14.844310306453478</v>
      </c>
      <c r="S26" s="5">
        <f>S$43*'[3]Shares PortablePCs+Tablets'!O19</f>
        <v>30.957679372025524</v>
      </c>
      <c r="T26" s="5">
        <f>T$43*'[3]Shares PortablePCs+Tablets'!P19</f>
        <v>46.786250483495223</v>
      </c>
      <c r="U26" s="5">
        <f>U$43*'[3]Shares PortablePCs+Tablets'!Q19</f>
        <v>55.159463590288986</v>
      </c>
      <c r="V26" s="5">
        <f>V$43*'[3]Shares PortablePCs+Tablets'!R19</f>
        <v>55.150175283623021</v>
      </c>
      <c r="W26" s="5">
        <f>W$43*'[3]Shares PortablePCs+Tablets'!S19</f>
        <v>50.769414754124597</v>
      </c>
      <c r="X26" s="5">
        <f>X$43*'[3]Shares PortablePCs+Tablets'!T19</f>
        <v>57.928651248912352</v>
      </c>
      <c r="Y26" s="5">
        <f>Y$43*'[3]Shares PortablePCs+Tablets'!U19</f>
        <v>45.49872206182016</v>
      </c>
      <c r="Z26" s="5">
        <f>Z$43*'[3]Shares PortablePCs+Tablets'!V19</f>
        <v>44.050815220241496</v>
      </c>
      <c r="AA26" s="5">
        <f>AA$43*'[3]Shares PortablePCs+Tablets'!W19</f>
        <v>41.186761097550416</v>
      </c>
      <c r="AB26" s="5">
        <f>AB$43*'[3]Shares PortablePCs+Tablets'!X19</f>
        <v>45.959718842230828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</row>
    <row r="27" spans="1:57" x14ac:dyDescent="0.35">
      <c r="A27" t="s">
        <v>14</v>
      </c>
      <c r="C27" s="44" t="s">
        <v>80</v>
      </c>
      <c r="D27" s="4" t="s">
        <v>15</v>
      </c>
      <c r="E27" t="s">
        <v>58</v>
      </c>
      <c r="F27" s="1" t="s">
        <v>32</v>
      </c>
      <c r="G27" s="5">
        <f>G$43*'[3]Shares PortablePCs+Tablets'!C20</f>
        <v>0</v>
      </c>
      <c r="H27" s="5">
        <f>H$43*'[3]Shares PortablePCs+Tablets'!D20</f>
        <v>0</v>
      </c>
      <c r="I27" s="5">
        <f>I$43*'[3]Shares PortablePCs+Tablets'!E20</f>
        <v>0</v>
      </c>
      <c r="J27" s="5">
        <f>J$43*'[3]Shares PortablePCs+Tablets'!F20</f>
        <v>0</v>
      </c>
      <c r="K27" s="5">
        <f>K$43*'[3]Shares PortablePCs+Tablets'!G20</f>
        <v>0</v>
      </c>
      <c r="L27" s="5">
        <f>L$43*'[3]Shares PortablePCs+Tablets'!H20</f>
        <v>0</v>
      </c>
      <c r="M27" s="5">
        <f>M$43*'[3]Shares PortablePCs+Tablets'!I20</f>
        <v>0</v>
      </c>
      <c r="N27" s="5">
        <f>N$43*'[3]Shares PortablePCs+Tablets'!J20</f>
        <v>0</v>
      </c>
      <c r="O27" s="5">
        <f>O$43*'[3]Shares PortablePCs+Tablets'!K20</f>
        <v>26.790443074006163</v>
      </c>
      <c r="P27" s="5">
        <f>P$43*'[3]Shares PortablePCs+Tablets'!L20</f>
        <v>44.323885494648273</v>
      </c>
      <c r="Q27" s="5">
        <f>Q$43*'[3]Shares PortablePCs+Tablets'!M20</f>
        <v>96.250413838214243</v>
      </c>
      <c r="R27" s="5">
        <f>R$43*'[3]Shares PortablePCs+Tablets'!N20</f>
        <v>153.48023013844886</v>
      </c>
      <c r="S27" s="5">
        <f>S$43*'[3]Shares PortablePCs+Tablets'!O20</f>
        <v>196.82909768282104</v>
      </c>
      <c r="T27" s="5">
        <f>T$43*'[3]Shares PortablePCs+Tablets'!P20</f>
        <v>344.06159759082618</v>
      </c>
      <c r="U27" s="5">
        <f>U$43*'[3]Shares PortablePCs+Tablets'!Q20</f>
        <v>470.81880745316261</v>
      </c>
      <c r="V27" s="5">
        <f>V$43*'[3]Shares PortablePCs+Tablets'!R20</f>
        <v>521.33585962334189</v>
      </c>
      <c r="W27" s="5">
        <f>W$43*'[3]Shares PortablePCs+Tablets'!S20</f>
        <v>465.64077554616898</v>
      </c>
      <c r="X27" s="5">
        <f>X$43*'[3]Shares PortablePCs+Tablets'!T20</f>
        <v>386.78384307137952</v>
      </c>
      <c r="Y27" s="5">
        <f>Y$43*'[3]Shares PortablePCs+Tablets'!U20</f>
        <v>249.45521819479794</v>
      </c>
      <c r="Z27" s="5">
        <f>Z$43*'[3]Shares PortablePCs+Tablets'!V20</f>
        <v>202.54884549070761</v>
      </c>
      <c r="AA27" s="5">
        <f>AA$43*'[3]Shares PortablePCs+Tablets'!W20</f>
        <v>284.50863665362721</v>
      </c>
      <c r="AB27" s="5">
        <f>AB$43*'[3]Shares PortablePCs+Tablets'!X20</f>
        <v>323.90196564866488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</row>
    <row r="28" spans="1:57" x14ac:dyDescent="0.35">
      <c r="A28" t="s">
        <v>14</v>
      </c>
      <c r="C28" s="44" t="s">
        <v>80</v>
      </c>
      <c r="D28" s="4" t="s">
        <v>15</v>
      </c>
      <c r="E28" t="s">
        <v>58</v>
      </c>
      <c r="F28" s="1" t="s">
        <v>33</v>
      </c>
      <c r="G28" s="5">
        <f>G$43*'[3]Shares PortablePCs+Tablets'!C21</f>
        <v>0</v>
      </c>
      <c r="H28" s="5">
        <f>H$43*'[3]Shares PortablePCs+Tablets'!D21</f>
        <v>0</v>
      </c>
      <c r="I28" s="5">
        <f>I$43*'[3]Shares PortablePCs+Tablets'!E21</f>
        <v>0</v>
      </c>
      <c r="J28" s="5">
        <f>J$43*'[3]Shares PortablePCs+Tablets'!F21</f>
        <v>0</v>
      </c>
      <c r="K28" s="5">
        <f>K$43*'[3]Shares PortablePCs+Tablets'!G21</f>
        <v>0</v>
      </c>
      <c r="L28" s="5">
        <f>L$43*'[3]Shares PortablePCs+Tablets'!H21</f>
        <v>0</v>
      </c>
      <c r="M28" s="5">
        <f>M$43*'[3]Shares PortablePCs+Tablets'!I21</f>
        <v>0</v>
      </c>
      <c r="N28" s="5">
        <f>N$43*'[3]Shares PortablePCs+Tablets'!J21</f>
        <v>0</v>
      </c>
      <c r="O28" s="5">
        <f>O$43*'[3]Shares PortablePCs+Tablets'!K21</f>
        <v>0.40958806974826473</v>
      </c>
      <c r="P28" s="5">
        <f>P$43*'[3]Shares PortablePCs+Tablets'!L21</f>
        <v>0.79692861200955256</v>
      </c>
      <c r="Q28" s="5">
        <f>Q$43*'[3]Shares PortablePCs+Tablets'!M21</f>
        <v>1.4330196721944812</v>
      </c>
      <c r="R28" s="5">
        <f>R$43*'[3]Shares PortablePCs+Tablets'!N21</f>
        <v>2.7217368368643533</v>
      </c>
      <c r="S28" s="5">
        <f>S$43*'[3]Shares PortablePCs+Tablets'!O21</f>
        <v>5.7205738413740743</v>
      </c>
      <c r="T28" s="5">
        <f>T$43*'[3]Shares PortablePCs+Tablets'!P21</f>
        <v>8.7578772607456017</v>
      </c>
      <c r="U28" s="5">
        <f>U$43*'[3]Shares PortablePCs+Tablets'!Q21</f>
        <v>8.7963125504674089</v>
      </c>
      <c r="V28" s="5">
        <f>V$43*'[3]Shares PortablePCs+Tablets'!R21</f>
        <v>7.0590179649720737</v>
      </c>
      <c r="W28" s="5">
        <f>W$43*'[3]Shares PortablePCs+Tablets'!S21</f>
        <v>9.1304251263267791</v>
      </c>
      <c r="X28" s="5">
        <f>X$43*'[3]Shares PortablePCs+Tablets'!T21</f>
        <v>8.6871212588635363</v>
      </c>
      <c r="Y28" s="5">
        <f>Y$43*'[3]Shares PortablePCs+Tablets'!U21</f>
        <v>7.1009148840797502</v>
      </c>
      <c r="Z28" s="5">
        <f>Z$43*'[3]Shares PortablePCs+Tablets'!V21</f>
        <v>6.5324351538373202</v>
      </c>
      <c r="AA28" s="5">
        <f>AA$43*'[3]Shares PortablePCs+Tablets'!W21</f>
        <v>6.0256688796579621</v>
      </c>
      <c r="AB28" s="5">
        <f>AB$43*'[3]Shares PortablePCs+Tablets'!X21</f>
        <v>4.6707740693549473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</row>
    <row r="29" spans="1:57" x14ac:dyDescent="0.35">
      <c r="A29" t="s">
        <v>14</v>
      </c>
      <c r="C29" s="44" t="s">
        <v>80</v>
      </c>
      <c r="D29" s="4" t="s">
        <v>15</v>
      </c>
      <c r="E29" t="s">
        <v>58</v>
      </c>
      <c r="F29" s="1" t="s">
        <v>34</v>
      </c>
      <c r="G29" s="5">
        <f>G$43*'[3]Shares PortablePCs+Tablets'!C22</f>
        <v>0</v>
      </c>
      <c r="H29" s="5">
        <f>H$43*'[3]Shares PortablePCs+Tablets'!D22</f>
        <v>0</v>
      </c>
      <c r="I29" s="5">
        <f>I$43*'[3]Shares PortablePCs+Tablets'!E22</f>
        <v>0</v>
      </c>
      <c r="J29" s="5">
        <f>J$43*'[3]Shares PortablePCs+Tablets'!F22</f>
        <v>0</v>
      </c>
      <c r="K29" s="5">
        <f>K$43*'[3]Shares PortablePCs+Tablets'!G22</f>
        <v>0</v>
      </c>
      <c r="L29" s="5">
        <f>L$43*'[3]Shares PortablePCs+Tablets'!H22</f>
        <v>0</v>
      </c>
      <c r="M29" s="5">
        <f>M$43*'[3]Shares PortablePCs+Tablets'!I22</f>
        <v>0</v>
      </c>
      <c r="N29" s="5">
        <f>N$43*'[3]Shares PortablePCs+Tablets'!J22</f>
        <v>0</v>
      </c>
      <c r="O29" s="5">
        <f>O$43*'[3]Shares PortablePCs+Tablets'!K22</f>
        <v>0.72160236235400543</v>
      </c>
      <c r="P29" s="5">
        <f>P$43*'[3]Shares PortablePCs+Tablets'!L22</f>
        <v>1.4166323128014164</v>
      </c>
      <c r="Q29" s="5">
        <f>Q$43*'[3]Shares PortablePCs+Tablets'!M22</f>
        <v>2.3611552079706861</v>
      </c>
      <c r="R29" s="5">
        <f>R$43*'[3]Shares PortablePCs+Tablets'!N22</f>
        <v>4.6996810516978185</v>
      </c>
      <c r="S29" s="5">
        <f>S$43*'[3]Shares PortablePCs+Tablets'!O22</f>
        <v>10.390989769780212</v>
      </c>
      <c r="T29" s="5">
        <f>T$43*'[3]Shares PortablePCs+Tablets'!P22</f>
        <v>13.958413444813385</v>
      </c>
      <c r="U29" s="5">
        <f>U$43*'[3]Shares PortablePCs+Tablets'!Q22</f>
        <v>14.296463172837059</v>
      </c>
      <c r="V29" s="5">
        <f>V$43*'[3]Shares PortablePCs+Tablets'!R22</f>
        <v>13.757931471294377</v>
      </c>
      <c r="W29" s="5">
        <f>W$43*'[3]Shares PortablePCs+Tablets'!S22</f>
        <v>12.985608068226345</v>
      </c>
      <c r="X29" s="5">
        <f>X$43*'[3]Shares PortablePCs+Tablets'!T22</f>
        <v>11.49077832442196</v>
      </c>
      <c r="Y29" s="5">
        <f>Y$43*'[3]Shares PortablePCs+Tablets'!U22</f>
        <v>8.7046930836129182</v>
      </c>
      <c r="Z29" s="5">
        <f>Z$43*'[3]Shares PortablePCs+Tablets'!V22</f>
        <v>8.150580530690009</v>
      </c>
      <c r="AA29" s="5">
        <f>AA$43*'[3]Shares PortablePCs+Tablets'!W22</f>
        <v>7.6869398933258219</v>
      </c>
      <c r="AB29" s="5">
        <f>AB$43*'[3]Shares PortablePCs+Tablets'!X22</f>
        <v>8.6956730811499785</v>
      </c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0" spans="1:57" x14ac:dyDescent="0.35">
      <c r="A30" t="s">
        <v>14</v>
      </c>
      <c r="C30" s="44" t="s">
        <v>80</v>
      </c>
      <c r="D30" s="4" t="s">
        <v>15</v>
      </c>
      <c r="E30" t="s">
        <v>58</v>
      </c>
      <c r="F30" s="1" t="s">
        <v>35</v>
      </c>
      <c r="G30" s="5">
        <f>G$43*'[3]Shares PortablePCs+Tablets'!C23</f>
        <v>0</v>
      </c>
      <c r="H30" s="5">
        <f>H$43*'[3]Shares PortablePCs+Tablets'!D23</f>
        <v>0</v>
      </c>
      <c r="I30" s="5">
        <f>I$43*'[3]Shares PortablePCs+Tablets'!E23</f>
        <v>0</v>
      </c>
      <c r="J30" s="5">
        <f>J$43*'[3]Shares PortablePCs+Tablets'!F23</f>
        <v>0</v>
      </c>
      <c r="K30" s="5">
        <f>K$43*'[3]Shares PortablePCs+Tablets'!G23</f>
        <v>0</v>
      </c>
      <c r="L30" s="5">
        <f>L$43*'[3]Shares PortablePCs+Tablets'!H23</f>
        <v>0</v>
      </c>
      <c r="M30" s="5">
        <f>M$43*'[3]Shares PortablePCs+Tablets'!I23</f>
        <v>0</v>
      </c>
      <c r="N30" s="5">
        <f>N$43*'[3]Shares PortablePCs+Tablets'!J23</f>
        <v>0</v>
      </c>
      <c r="O30" s="5">
        <f>O$43*'[3]Shares PortablePCs+Tablets'!K23</f>
        <v>0.21989943440533188</v>
      </c>
      <c r="P30" s="5">
        <f>P$43*'[3]Shares PortablePCs+Tablets'!L23</f>
        <v>0.41409204046233689</v>
      </c>
      <c r="Q30" s="5">
        <f>Q$43*'[3]Shares PortablePCs+Tablets'!M23</f>
        <v>0.9056050211490807</v>
      </c>
      <c r="R30" s="5">
        <f>R$43*'[3]Shares PortablePCs+Tablets'!N23</f>
        <v>2.0619920768106352</v>
      </c>
      <c r="S30" s="5">
        <f>S$43*'[3]Shares PortablePCs+Tablets'!O23</f>
        <v>2.8118133470412348</v>
      </c>
      <c r="T30" s="5">
        <f>T$43*'[3]Shares PortablePCs+Tablets'!P23</f>
        <v>5.5002774248196262</v>
      </c>
      <c r="U30" s="5">
        <f>U$43*'[3]Shares PortablePCs+Tablets'!Q23</f>
        <v>8.1230958725455338</v>
      </c>
      <c r="V30" s="5">
        <f>V$43*'[3]Shares PortablePCs+Tablets'!R23</f>
        <v>9.7381084258473596</v>
      </c>
      <c r="W30" s="5">
        <f>W$43*'[3]Shares PortablePCs+Tablets'!S23</f>
        <v>7.9154054494645383</v>
      </c>
      <c r="X30" s="5">
        <f>X$43*'[3]Shares PortablePCs+Tablets'!T23</f>
        <v>8.9713380267040073</v>
      </c>
      <c r="Y30" s="5">
        <f>Y$43*'[3]Shares PortablePCs+Tablets'!U23</f>
        <v>6.2673101456093692</v>
      </c>
      <c r="Z30" s="5">
        <f>Z$43*'[3]Shares PortablePCs+Tablets'!V23</f>
        <v>6.0756434436278255</v>
      </c>
      <c r="AA30" s="5">
        <f>AA$43*'[3]Shares PortablePCs+Tablets'!W23</f>
        <v>5.1272618317210137</v>
      </c>
      <c r="AB30" s="5">
        <f>AB$43*'[3]Shares PortablePCs+Tablets'!X23</f>
        <v>7.7878617976893141</v>
      </c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</row>
    <row r="31" spans="1:57" x14ac:dyDescent="0.35">
      <c r="A31" t="s">
        <v>14</v>
      </c>
      <c r="C31" s="44" t="s">
        <v>80</v>
      </c>
      <c r="D31" s="4" t="s">
        <v>15</v>
      </c>
      <c r="E31" t="s">
        <v>58</v>
      </c>
      <c r="F31" s="1" t="s">
        <v>36</v>
      </c>
      <c r="G31" s="5">
        <f>G$43*'[3]Shares PortablePCs+Tablets'!C24</f>
        <v>0</v>
      </c>
      <c r="H31" s="5">
        <f>H$43*'[3]Shares PortablePCs+Tablets'!D24</f>
        <v>0</v>
      </c>
      <c r="I31" s="5">
        <f>I$43*'[3]Shares PortablePCs+Tablets'!E24</f>
        <v>0</v>
      </c>
      <c r="J31" s="5">
        <f>J$43*'[3]Shares PortablePCs+Tablets'!F24</f>
        <v>0</v>
      </c>
      <c r="K31" s="5">
        <f>K$43*'[3]Shares PortablePCs+Tablets'!G24</f>
        <v>0</v>
      </c>
      <c r="L31" s="5">
        <f>L$43*'[3]Shares PortablePCs+Tablets'!H24</f>
        <v>0</v>
      </c>
      <c r="M31" s="5">
        <f>M$43*'[3]Shares PortablePCs+Tablets'!I24</f>
        <v>0</v>
      </c>
      <c r="N31" s="5">
        <f>N$43*'[3]Shares PortablePCs+Tablets'!J24</f>
        <v>0</v>
      </c>
      <c r="O31" s="5">
        <f>O$43*'[3]Shares PortablePCs+Tablets'!K24</f>
        <v>9.0920758672298957E-2</v>
      </c>
      <c r="P31" s="5">
        <f>P$43*'[3]Shares PortablePCs+Tablets'!L24</f>
        <v>0.18393052373036817</v>
      </c>
      <c r="Q31" s="5">
        <f>Q$43*'[3]Shares PortablePCs+Tablets'!M24</f>
        <v>0.36378109761806765</v>
      </c>
      <c r="R31" s="5">
        <f>R$43*'[3]Shares PortablePCs+Tablets'!N24</f>
        <v>0.75551185083559802</v>
      </c>
      <c r="S31" s="5">
        <f>S$43*'[3]Shares PortablePCs+Tablets'!O24</f>
        <v>1.5390317979354087</v>
      </c>
      <c r="T31" s="5">
        <f>T$43*'[3]Shares PortablePCs+Tablets'!P24</f>
        <v>2.2773072874076741</v>
      </c>
      <c r="U31" s="5">
        <f>U$43*'[3]Shares PortablePCs+Tablets'!Q24</f>
        <v>2.6271683229290588</v>
      </c>
      <c r="V31" s="5">
        <f>V$43*'[3]Shares PortablePCs+Tablets'!R24</f>
        <v>2.9352440179416379</v>
      </c>
      <c r="W31" s="5">
        <f>W$43*'[3]Shares PortablePCs+Tablets'!S24</f>
        <v>2.6574818118445855</v>
      </c>
      <c r="X31" s="5">
        <f>X$43*'[3]Shares PortablePCs+Tablets'!T24</f>
        <v>2.2221077545613626</v>
      </c>
      <c r="Y31" s="5">
        <f>Y$43*'[3]Shares PortablePCs+Tablets'!U24</f>
        <v>1.8857752182707823</v>
      </c>
      <c r="Z31" s="5">
        <f>Z$43*'[3]Shares PortablePCs+Tablets'!V24</f>
        <v>1.8713056429878148</v>
      </c>
      <c r="AA31" s="5">
        <f>AA$43*'[3]Shares PortablePCs+Tablets'!W24</f>
        <v>1.844553954291196</v>
      </c>
      <c r="AB31" s="5">
        <f>AB$43*'[3]Shares PortablePCs+Tablets'!X24</f>
        <v>1.4225027428567194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</row>
    <row r="32" spans="1:57" x14ac:dyDescent="0.35">
      <c r="A32" t="s">
        <v>14</v>
      </c>
      <c r="C32" s="44" t="s">
        <v>80</v>
      </c>
      <c r="D32" s="4" t="s">
        <v>15</v>
      </c>
      <c r="E32" t="s">
        <v>58</v>
      </c>
      <c r="F32" s="1" t="s">
        <v>37</v>
      </c>
      <c r="G32" s="5">
        <f>G$43*'[3]Shares PortablePCs+Tablets'!C25</f>
        <v>0</v>
      </c>
      <c r="H32" s="5">
        <f>H$43*'[3]Shares PortablePCs+Tablets'!D25</f>
        <v>0</v>
      </c>
      <c r="I32" s="5">
        <f>I$43*'[3]Shares PortablePCs+Tablets'!E25</f>
        <v>0</v>
      </c>
      <c r="J32" s="5">
        <f>J$43*'[3]Shares PortablePCs+Tablets'!F25</f>
        <v>0</v>
      </c>
      <c r="K32" s="5">
        <f>K$43*'[3]Shares PortablePCs+Tablets'!G25</f>
        <v>0</v>
      </c>
      <c r="L32" s="5">
        <f>L$43*'[3]Shares PortablePCs+Tablets'!H25</f>
        <v>0</v>
      </c>
      <c r="M32" s="5">
        <f>M$43*'[3]Shares PortablePCs+Tablets'!I25</f>
        <v>0</v>
      </c>
      <c r="N32" s="5">
        <f>N$43*'[3]Shares PortablePCs+Tablets'!J25</f>
        <v>0</v>
      </c>
      <c r="O32" s="5">
        <f>O$43*'[3]Shares PortablePCs+Tablets'!K25</f>
        <v>11.656452911605131</v>
      </c>
      <c r="P32" s="5">
        <f>P$43*'[3]Shares PortablePCs+Tablets'!L25</f>
        <v>22.327402297656274</v>
      </c>
      <c r="Q32" s="5">
        <f>Q$43*'[3]Shares PortablePCs+Tablets'!M25</f>
        <v>43.906866389497232</v>
      </c>
      <c r="R32" s="5">
        <f>R$43*'[3]Shares PortablePCs+Tablets'!N25</f>
        <v>80.741413686747265</v>
      </c>
      <c r="S32" s="5">
        <f>S$43*'[3]Shares PortablePCs+Tablets'!O25</f>
        <v>166.45969799052128</v>
      </c>
      <c r="T32" s="5">
        <f>T$43*'[3]Shares PortablePCs+Tablets'!P25</f>
        <v>247.91979000833541</v>
      </c>
      <c r="U32" s="5">
        <f>U$43*'[3]Shares PortablePCs+Tablets'!Q25</f>
        <v>287.20829007609433</v>
      </c>
      <c r="V32" s="5">
        <f>V$43*'[3]Shares PortablePCs+Tablets'!R25</f>
        <v>275.79974149552811</v>
      </c>
      <c r="W32" s="5">
        <f>W$43*'[3]Shares PortablePCs+Tablets'!S25</f>
        <v>302.01148739128473</v>
      </c>
      <c r="X32" s="5">
        <f>X$43*'[3]Shares PortablePCs+Tablets'!T25</f>
        <v>343.12990633793316</v>
      </c>
      <c r="Y32" s="5">
        <f>Y$43*'[3]Shares PortablePCs+Tablets'!U25</f>
        <v>271.62694912991094</v>
      </c>
      <c r="Z32" s="5">
        <f>Z$43*'[3]Shares PortablePCs+Tablets'!V25</f>
        <v>218.56826202546301</v>
      </c>
      <c r="AA32" s="5">
        <f>AA$43*'[3]Shares PortablePCs+Tablets'!W25</f>
        <v>170.70948777418405</v>
      </c>
      <c r="AB32" s="5">
        <f>AB$43*'[3]Shares PortablePCs+Tablets'!X25</f>
        <v>194.41044447202654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</row>
    <row r="33" spans="1:57" x14ac:dyDescent="0.35">
      <c r="A33" t="s">
        <v>14</v>
      </c>
      <c r="C33" s="44" t="s">
        <v>80</v>
      </c>
      <c r="D33" s="4" t="s">
        <v>15</v>
      </c>
      <c r="E33" t="s">
        <v>58</v>
      </c>
      <c r="F33" s="1" t="s">
        <v>38</v>
      </c>
      <c r="G33" s="5">
        <f>G$43*'[3]Shares PortablePCs+Tablets'!C26</f>
        <v>0</v>
      </c>
      <c r="H33" s="5">
        <f>H$43*'[3]Shares PortablePCs+Tablets'!D26</f>
        <v>0</v>
      </c>
      <c r="I33" s="5">
        <f>I$43*'[3]Shares PortablePCs+Tablets'!E26</f>
        <v>0</v>
      </c>
      <c r="J33" s="5">
        <f>J$43*'[3]Shares PortablePCs+Tablets'!F26</f>
        <v>0</v>
      </c>
      <c r="K33" s="5">
        <f>K$43*'[3]Shares PortablePCs+Tablets'!G26</f>
        <v>0</v>
      </c>
      <c r="L33" s="5">
        <f>L$43*'[3]Shares PortablePCs+Tablets'!H26</f>
        <v>0</v>
      </c>
      <c r="M33" s="5">
        <f>M$43*'[3]Shares PortablePCs+Tablets'!I26</f>
        <v>0</v>
      </c>
      <c r="N33" s="5">
        <f>N$43*'[3]Shares PortablePCs+Tablets'!J26</f>
        <v>0</v>
      </c>
      <c r="O33" s="5">
        <f>O$43*'[3]Shares PortablePCs+Tablets'!K26</f>
        <v>4.7565764399330952</v>
      </c>
      <c r="P33" s="5">
        <f>P$43*'[3]Shares PortablePCs+Tablets'!L26</f>
        <v>9.7869757720965627</v>
      </c>
      <c r="Q33" s="5">
        <f>Q$43*'[3]Shares PortablePCs+Tablets'!M26</f>
        <v>29.75950958704076</v>
      </c>
      <c r="R33" s="5">
        <f>R$43*'[3]Shares PortablePCs+Tablets'!N26</f>
        <v>64.09167393774851</v>
      </c>
      <c r="S33" s="5">
        <f>S$43*'[3]Shares PortablePCs+Tablets'!O26</f>
        <v>142.61417196415778</v>
      </c>
      <c r="T33" s="5">
        <f>T$43*'[3]Shares PortablePCs+Tablets'!P26</f>
        <v>203.39498031899052</v>
      </c>
      <c r="U33" s="5">
        <f>U$43*'[3]Shares PortablePCs+Tablets'!Q26</f>
        <v>216.38933644772703</v>
      </c>
      <c r="V33" s="5">
        <f>V$43*'[3]Shares PortablePCs+Tablets'!R26</f>
        <v>186.15039737185029</v>
      </c>
      <c r="W33" s="5">
        <f>W$43*'[3]Shares PortablePCs+Tablets'!S26</f>
        <v>178.24934430704448</v>
      </c>
      <c r="X33" s="5">
        <f>X$43*'[3]Shares PortablePCs+Tablets'!T26</f>
        <v>150.93669004334075</v>
      </c>
      <c r="Y33" s="5">
        <f>Y$43*'[3]Shares PortablePCs+Tablets'!U26</f>
        <v>117.31533027468097</v>
      </c>
      <c r="Z33" s="5">
        <f>Z$43*'[3]Shares PortablePCs+Tablets'!V26</f>
        <v>106.72990889024594</v>
      </c>
      <c r="AA33" s="5">
        <f>AA$43*'[3]Shares PortablePCs+Tablets'!W26</f>
        <v>102.54098276386162</v>
      </c>
      <c r="AB33" s="5">
        <f>AB$43*'[3]Shares PortablePCs+Tablets'!X26</f>
        <v>134.84112741696782</v>
      </c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</row>
    <row r="34" spans="1:57" x14ac:dyDescent="0.35">
      <c r="A34" t="s">
        <v>14</v>
      </c>
      <c r="C34" s="44" t="s">
        <v>80</v>
      </c>
      <c r="D34" s="4" t="s">
        <v>15</v>
      </c>
      <c r="E34" t="s">
        <v>58</v>
      </c>
      <c r="F34" s="1" t="s">
        <v>39</v>
      </c>
      <c r="G34" s="5">
        <f>G$43*'[3]Shares PortablePCs+Tablets'!C27</f>
        <v>0</v>
      </c>
      <c r="H34" s="5">
        <f>H$43*'[3]Shares PortablePCs+Tablets'!D27</f>
        <v>0</v>
      </c>
      <c r="I34" s="5">
        <f>I$43*'[3]Shares PortablePCs+Tablets'!E27</f>
        <v>0</v>
      </c>
      <c r="J34" s="5">
        <f>J$43*'[3]Shares PortablePCs+Tablets'!F27</f>
        <v>0</v>
      </c>
      <c r="K34" s="5">
        <f>K$43*'[3]Shares PortablePCs+Tablets'!G27</f>
        <v>0</v>
      </c>
      <c r="L34" s="5">
        <f>L$43*'[3]Shares PortablePCs+Tablets'!H27</f>
        <v>0</v>
      </c>
      <c r="M34" s="5">
        <f>M$43*'[3]Shares PortablePCs+Tablets'!I27</f>
        <v>0</v>
      </c>
      <c r="N34" s="5">
        <f>N$43*'[3]Shares PortablePCs+Tablets'!J27</f>
        <v>0</v>
      </c>
      <c r="O34" s="5">
        <f>O$43*'[3]Shares PortablePCs+Tablets'!K27</f>
        <v>8.9880705663568676</v>
      </c>
      <c r="P34" s="5">
        <f>P$43*'[3]Shares PortablePCs+Tablets'!L27</f>
        <v>16.632573041555865</v>
      </c>
      <c r="Q34" s="5">
        <f>Q$43*'[3]Shares PortablePCs+Tablets'!M27</f>
        <v>30.070008045803291</v>
      </c>
      <c r="R34" s="5">
        <f>R$43*'[3]Shares PortablePCs+Tablets'!N27</f>
        <v>73.070855933297324</v>
      </c>
      <c r="S34" s="5">
        <f>S$43*'[3]Shares PortablePCs+Tablets'!O27</f>
        <v>157.71912063004012</v>
      </c>
      <c r="T34" s="5">
        <f>T$43*'[3]Shares PortablePCs+Tablets'!P27</f>
        <v>246.96306796792896</v>
      </c>
      <c r="U34" s="5">
        <f>U$43*'[3]Shares PortablePCs+Tablets'!Q27</f>
        <v>301.35175101540659</v>
      </c>
      <c r="V34" s="5">
        <f>V$43*'[3]Shares PortablePCs+Tablets'!R27</f>
        <v>305.71352916313498</v>
      </c>
      <c r="W34" s="5">
        <f>W$43*'[3]Shares PortablePCs+Tablets'!S27</f>
        <v>259.80975019283773</v>
      </c>
      <c r="X34" s="5">
        <f>X$43*'[3]Shares PortablePCs+Tablets'!T27</f>
        <v>201.79197593804116</v>
      </c>
      <c r="Y34" s="5">
        <f>Y$43*'[3]Shares PortablePCs+Tablets'!U27</f>
        <v>150.73154454517359</v>
      </c>
      <c r="Z34" s="5">
        <f>Z$43*'[3]Shares PortablePCs+Tablets'!V27</f>
        <v>150.207222042273</v>
      </c>
      <c r="AA34" s="5">
        <f>AA$43*'[3]Shares PortablePCs+Tablets'!W27</f>
        <v>151.5834624427705</v>
      </c>
      <c r="AB34" s="5">
        <f>AB$43*'[3]Shares PortablePCs+Tablets'!X27</f>
        <v>122.74298477609612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</row>
    <row r="35" spans="1:57" x14ac:dyDescent="0.35">
      <c r="A35" t="s">
        <v>14</v>
      </c>
      <c r="C35" s="44" t="s">
        <v>80</v>
      </c>
      <c r="D35" s="4" t="s">
        <v>15</v>
      </c>
      <c r="E35" t="s">
        <v>58</v>
      </c>
      <c r="F35" s="1" t="s">
        <v>40</v>
      </c>
      <c r="G35" s="5">
        <f>G$43*'[3]Shares PortablePCs+Tablets'!C28</f>
        <v>0</v>
      </c>
      <c r="H35" s="5">
        <f>H$43*'[3]Shares PortablePCs+Tablets'!D28</f>
        <v>0</v>
      </c>
      <c r="I35" s="5">
        <f>I$43*'[3]Shares PortablePCs+Tablets'!E28</f>
        <v>0</v>
      </c>
      <c r="J35" s="5">
        <f>J$43*'[3]Shares PortablePCs+Tablets'!F28</f>
        <v>0</v>
      </c>
      <c r="K35" s="5">
        <f>K$43*'[3]Shares PortablePCs+Tablets'!G28</f>
        <v>0</v>
      </c>
      <c r="L35" s="5">
        <f>L$43*'[3]Shares PortablePCs+Tablets'!H28</f>
        <v>0</v>
      </c>
      <c r="M35" s="5">
        <f>M$43*'[3]Shares PortablePCs+Tablets'!I28</f>
        <v>0</v>
      </c>
      <c r="N35" s="5">
        <f>N$43*'[3]Shares PortablePCs+Tablets'!J28</f>
        <v>0</v>
      </c>
      <c r="O35" s="5">
        <f>O$43*'[3]Shares PortablePCs+Tablets'!K28</f>
        <v>6.5571187280979331</v>
      </c>
      <c r="P35" s="5">
        <f>P$43*'[3]Shares PortablePCs+Tablets'!L28</f>
        <v>14.21045761085319</v>
      </c>
      <c r="Q35" s="5">
        <f>Q$43*'[3]Shares PortablePCs+Tablets'!M28</f>
        <v>29.733461469040545</v>
      </c>
      <c r="R35" s="5">
        <f>R$43*'[3]Shares PortablePCs+Tablets'!N28</f>
        <v>58.225560594423079</v>
      </c>
      <c r="S35" s="5">
        <f>S$43*'[3]Shares PortablePCs+Tablets'!O28</f>
        <v>124.9123244513269</v>
      </c>
      <c r="T35" s="5">
        <f>T$43*'[3]Shares PortablePCs+Tablets'!P28</f>
        <v>215.72445825360384</v>
      </c>
      <c r="U35" s="5">
        <f>U$43*'[3]Shares PortablePCs+Tablets'!Q28</f>
        <v>233.33911557902312</v>
      </c>
      <c r="V35" s="5">
        <f>V$43*'[3]Shares PortablePCs+Tablets'!R28</f>
        <v>206.59846441534958</v>
      </c>
      <c r="W35" s="5">
        <f>W$43*'[3]Shares PortablePCs+Tablets'!S28</f>
        <v>122.33148294489781</v>
      </c>
      <c r="X35" s="5">
        <f>X$43*'[3]Shares PortablePCs+Tablets'!T28</f>
        <v>82.392140118762583</v>
      </c>
      <c r="Y35" s="5">
        <f>Y$43*'[3]Shares PortablePCs+Tablets'!U28</f>
        <v>59.599072894932661</v>
      </c>
      <c r="Z35" s="5">
        <f>Z$43*'[3]Shares PortablePCs+Tablets'!V28</f>
        <v>71.02451260365747</v>
      </c>
      <c r="AA35" s="5">
        <f>AA$43*'[3]Shares PortablePCs+Tablets'!W28</f>
        <v>68.166987855367935</v>
      </c>
      <c r="AB35" s="5">
        <f>AB$43*'[3]Shares PortablePCs+Tablets'!X28</f>
        <v>38.673714619596538</v>
      </c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1:57" x14ac:dyDescent="0.35">
      <c r="A36" t="s">
        <v>14</v>
      </c>
      <c r="C36" s="44" t="s">
        <v>80</v>
      </c>
      <c r="D36" s="4" t="s">
        <v>15</v>
      </c>
      <c r="E36" t="s">
        <v>58</v>
      </c>
      <c r="F36" s="1" t="s">
        <v>41</v>
      </c>
      <c r="G36" s="5">
        <f>G$43*'[3]Shares PortablePCs+Tablets'!C29</f>
        <v>0</v>
      </c>
      <c r="H36" s="5">
        <f>H$43*'[3]Shares PortablePCs+Tablets'!D29</f>
        <v>0</v>
      </c>
      <c r="I36" s="5">
        <f>I$43*'[3]Shares PortablePCs+Tablets'!E29</f>
        <v>0</v>
      </c>
      <c r="J36" s="5">
        <f>J$43*'[3]Shares PortablePCs+Tablets'!F29</f>
        <v>0</v>
      </c>
      <c r="K36" s="5">
        <f>K$43*'[3]Shares PortablePCs+Tablets'!G29</f>
        <v>0</v>
      </c>
      <c r="L36" s="5">
        <f>L$43*'[3]Shares PortablePCs+Tablets'!H29</f>
        <v>0</v>
      </c>
      <c r="M36" s="5">
        <f>M$43*'[3]Shares PortablePCs+Tablets'!I29</f>
        <v>0</v>
      </c>
      <c r="N36" s="5">
        <f>N$43*'[3]Shares PortablePCs+Tablets'!J29</f>
        <v>0</v>
      </c>
      <c r="O36" s="5">
        <f>O$43*'[3]Shares PortablePCs+Tablets'!K29</f>
        <v>2.1808603100563988</v>
      </c>
      <c r="P36" s="5">
        <f>P$43*'[3]Shares PortablePCs+Tablets'!L29</f>
        <v>3.6842424756470042</v>
      </c>
      <c r="Q36" s="5">
        <f>Q$43*'[3]Shares PortablePCs+Tablets'!M29</f>
        <v>7.9615616948300163</v>
      </c>
      <c r="R36" s="5">
        <f>R$43*'[3]Shares PortablePCs+Tablets'!N29</f>
        <v>17.863732768844194</v>
      </c>
      <c r="S36" s="5">
        <f>S$43*'[3]Shares PortablePCs+Tablets'!O29</f>
        <v>41.21266698143198</v>
      </c>
      <c r="T36" s="5">
        <f>T$43*'[3]Shares PortablePCs+Tablets'!P29</f>
        <v>68.745229494350866</v>
      </c>
      <c r="U36" s="5">
        <f>U$43*'[3]Shares PortablePCs+Tablets'!Q29</f>
        <v>89.105630645985798</v>
      </c>
      <c r="V36" s="5">
        <f>V$43*'[3]Shares PortablePCs+Tablets'!R29</f>
        <v>95.568717616725607</v>
      </c>
      <c r="W36" s="5">
        <f>W$43*'[3]Shares PortablePCs+Tablets'!S29</f>
        <v>100.6284939339567</v>
      </c>
      <c r="X36" s="5">
        <f>X$43*'[3]Shares PortablePCs+Tablets'!T29</f>
        <v>70.031539142271356</v>
      </c>
      <c r="Y36" s="5">
        <f>Y$43*'[3]Shares PortablePCs+Tablets'!U29</f>
        <v>51.019144047422465</v>
      </c>
      <c r="Z36" s="5">
        <f>Z$43*'[3]Shares PortablePCs+Tablets'!V29</f>
        <v>42.823770410166908</v>
      </c>
      <c r="AA36" s="5">
        <f>AA$43*'[3]Shares PortablePCs+Tablets'!W29</f>
        <v>40.346910019778122</v>
      </c>
      <c r="AB36" s="5">
        <f>AB$43*'[3]Shares PortablePCs+Tablets'!X29</f>
        <v>41.209280758382789</v>
      </c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</row>
    <row r="37" spans="1:57" x14ac:dyDescent="0.35">
      <c r="A37" t="s">
        <v>14</v>
      </c>
      <c r="C37" s="44" t="s">
        <v>80</v>
      </c>
      <c r="D37" s="4" t="s">
        <v>15</v>
      </c>
      <c r="E37" t="s">
        <v>58</v>
      </c>
      <c r="F37" s="1" t="s">
        <v>42</v>
      </c>
      <c r="G37" s="5">
        <f>G$43*'[3]Shares PortablePCs+Tablets'!C30</f>
        <v>0</v>
      </c>
      <c r="H37" s="5">
        <f>H$43*'[3]Shares PortablePCs+Tablets'!D30</f>
        <v>0</v>
      </c>
      <c r="I37" s="5">
        <f>I$43*'[3]Shares PortablePCs+Tablets'!E30</f>
        <v>0</v>
      </c>
      <c r="J37" s="5">
        <f>J$43*'[3]Shares PortablePCs+Tablets'!F30</f>
        <v>0</v>
      </c>
      <c r="K37" s="5">
        <f>K$43*'[3]Shares PortablePCs+Tablets'!G30</f>
        <v>0</v>
      </c>
      <c r="L37" s="5">
        <f>L$43*'[3]Shares PortablePCs+Tablets'!H30</f>
        <v>0</v>
      </c>
      <c r="M37" s="5">
        <f>M$43*'[3]Shares PortablePCs+Tablets'!I30</f>
        <v>0</v>
      </c>
      <c r="N37" s="5">
        <f>N$43*'[3]Shares PortablePCs+Tablets'!J30</f>
        <v>0</v>
      </c>
      <c r="O37" s="5">
        <f>O$43*'[3]Shares PortablePCs+Tablets'!K30</f>
        <v>0.78952500087643229</v>
      </c>
      <c r="P37" s="5">
        <f>P$43*'[3]Shares PortablePCs+Tablets'!L30</f>
        <v>1.6761052059761781</v>
      </c>
      <c r="Q37" s="5">
        <f>Q$43*'[3]Shares PortablePCs+Tablets'!M30</f>
        <v>3.45124458230555</v>
      </c>
      <c r="R37" s="5">
        <f>R$43*'[3]Shares PortablePCs+Tablets'!N30</f>
        <v>7.4544670744447217</v>
      </c>
      <c r="S37" s="5">
        <f>S$43*'[3]Shares PortablePCs+Tablets'!O30</f>
        <v>17.578873840264603</v>
      </c>
      <c r="T37" s="5">
        <f>T$43*'[3]Shares PortablePCs+Tablets'!P30</f>
        <v>29.841364134587316</v>
      </c>
      <c r="U37" s="5">
        <f>U$43*'[3]Shares PortablePCs+Tablets'!Q30</f>
        <v>39.283206353199581</v>
      </c>
      <c r="V37" s="5">
        <f>V$43*'[3]Shares PortablePCs+Tablets'!R30</f>
        <v>39.763504507987697</v>
      </c>
      <c r="W37" s="5">
        <f>W$43*'[3]Shares PortablePCs+Tablets'!S30</f>
        <v>39.706648440341823</v>
      </c>
      <c r="X37" s="5">
        <f>X$43*'[3]Shares PortablePCs+Tablets'!T30</f>
        <v>37.400256236714178</v>
      </c>
      <c r="Y37" s="5">
        <f>Y$43*'[3]Shares PortablePCs+Tablets'!U30</f>
        <v>24.891221979905659</v>
      </c>
      <c r="Z37" s="5">
        <f>Z$43*'[3]Shares PortablePCs+Tablets'!V30</f>
        <v>21.502347814933536</v>
      </c>
      <c r="AA37" s="5">
        <f>AA$43*'[3]Shares PortablePCs+Tablets'!W30</f>
        <v>18.445367311631649</v>
      </c>
      <c r="AB37" s="5">
        <f>AB$43*'[3]Shares PortablePCs+Tablets'!X30</f>
        <v>20.932064555643528</v>
      </c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</row>
    <row r="38" spans="1:57" x14ac:dyDescent="0.35">
      <c r="A38" t="s">
        <v>14</v>
      </c>
      <c r="C38" s="44" t="s">
        <v>80</v>
      </c>
      <c r="D38" s="4" t="s">
        <v>15</v>
      </c>
      <c r="E38" t="s">
        <v>58</v>
      </c>
      <c r="F38" s="1" t="s">
        <v>43</v>
      </c>
      <c r="G38" s="5">
        <f>G$43*'[3]Shares PortablePCs+Tablets'!C31</f>
        <v>0</v>
      </c>
      <c r="H38" s="5">
        <f>H$43*'[3]Shares PortablePCs+Tablets'!D31</f>
        <v>0</v>
      </c>
      <c r="I38" s="5">
        <f>I$43*'[3]Shares PortablePCs+Tablets'!E31</f>
        <v>0</v>
      </c>
      <c r="J38" s="5">
        <f>J$43*'[3]Shares PortablePCs+Tablets'!F31</f>
        <v>0</v>
      </c>
      <c r="K38" s="5">
        <f>K$43*'[3]Shares PortablePCs+Tablets'!G31</f>
        <v>0</v>
      </c>
      <c r="L38" s="5">
        <f>L$43*'[3]Shares PortablePCs+Tablets'!H31</f>
        <v>0</v>
      </c>
      <c r="M38" s="5">
        <f>M$43*'[3]Shares PortablePCs+Tablets'!I31</f>
        <v>0</v>
      </c>
      <c r="N38" s="5">
        <f>N$43*'[3]Shares PortablePCs+Tablets'!J31</f>
        <v>0</v>
      </c>
      <c r="O38" s="5">
        <f>O$43*'[3]Shares PortablePCs+Tablets'!K31</f>
        <v>0.65740472044851761</v>
      </c>
      <c r="P38" s="5">
        <f>P$43*'[3]Shares PortablePCs+Tablets'!L31</f>
        <v>1.3522016793418397</v>
      </c>
      <c r="Q38" s="5">
        <f>Q$43*'[3]Shares PortablePCs+Tablets'!M31</f>
        <v>2.6603937943463567</v>
      </c>
      <c r="R38" s="5">
        <f>R$43*'[3]Shares PortablePCs+Tablets'!N31</f>
        <v>5.4966936589924975</v>
      </c>
      <c r="S38" s="5">
        <f>S$43*'[3]Shares PortablePCs+Tablets'!O31</f>
        <v>9.5948565478967698</v>
      </c>
      <c r="T38" s="5">
        <f>T$43*'[3]Shares PortablePCs+Tablets'!P31</f>
        <v>14.422799787165818</v>
      </c>
      <c r="U38" s="5">
        <f>U$43*'[3]Shares PortablePCs+Tablets'!Q31</f>
        <v>16.872821423439543</v>
      </c>
      <c r="V38" s="5">
        <f>V$43*'[3]Shares PortablePCs+Tablets'!R31</f>
        <v>16.358270926194894</v>
      </c>
      <c r="W38" s="5">
        <f>W$43*'[3]Shares PortablePCs+Tablets'!S31</f>
        <v>13.64506697872879</v>
      </c>
      <c r="X38" s="5">
        <f>X$43*'[3]Shares PortablePCs+Tablets'!T31</f>
        <v>8.8437627783488484</v>
      </c>
      <c r="Y38" s="5">
        <f>Y$43*'[3]Shares PortablePCs+Tablets'!U31</f>
        <v>8.6049360133641972</v>
      </c>
      <c r="Z38" s="5">
        <f>Z$43*'[3]Shares PortablePCs+Tablets'!V31</f>
        <v>6.8732059344957284</v>
      </c>
      <c r="AA38" s="5">
        <f>AA$43*'[3]Shares PortablePCs+Tablets'!W31</f>
        <v>6.2954838735011496</v>
      </c>
      <c r="AB38" s="5">
        <f>AB$43*'[3]Shares PortablePCs+Tablets'!X31</f>
        <v>4.1025091180423674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</row>
    <row r="39" spans="1:57" x14ac:dyDescent="0.35">
      <c r="A39" t="s">
        <v>14</v>
      </c>
      <c r="C39" s="44" t="s">
        <v>80</v>
      </c>
      <c r="D39" s="4" t="s">
        <v>15</v>
      </c>
      <c r="E39" t="s">
        <v>58</v>
      </c>
      <c r="F39" s="1" t="s">
        <v>44</v>
      </c>
      <c r="G39" s="5">
        <f>G$43*'[3]Shares PortablePCs+Tablets'!C32</f>
        <v>0</v>
      </c>
      <c r="H39" s="5">
        <f>H$43*'[3]Shares PortablePCs+Tablets'!D32</f>
        <v>0</v>
      </c>
      <c r="I39" s="5">
        <f>I$43*'[3]Shares PortablePCs+Tablets'!E32</f>
        <v>0</v>
      </c>
      <c r="J39" s="5">
        <f>J$43*'[3]Shares PortablePCs+Tablets'!F32</f>
        <v>0</v>
      </c>
      <c r="K39" s="5">
        <f>K$43*'[3]Shares PortablePCs+Tablets'!G32</f>
        <v>0</v>
      </c>
      <c r="L39" s="5">
        <f>L$43*'[3]Shares PortablePCs+Tablets'!H32</f>
        <v>0</v>
      </c>
      <c r="M39" s="5">
        <f>M$43*'[3]Shares PortablePCs+Tablets'!I32</f>
        <v>0</v>
      </c>
      <c r="N39" s="5">
        <f>N$43*'[3]Shares PortablePCs+Tablets'!J32</f>
        <v>0</v>
      </c>
      <c r="O39" s="5">
        <f>O$43*'[3]Shares PortablePCs+Tablets'!K32</f>
        <v>20.932698792767056</v>
      </c>
      <c r="P39" s="5">
        <f>P$43*'[3]Shares PortablePCs+Tablets'!L32</f>
        <v>41.482837581711209</v>
      </c>
      <c r="Q39" s="5">
        <f>Q$43*'[3]Shares PortablePCs+Tablets'!M32</f>
        <v>79.984435655588442</v>
      </c>
      <c r="R39" s="5">
        <f>R$43*'[3]Shares PortablePCs+Tablets'!N32</f>
        <v>162.8599518329342</v>
      </c>
      <c r="S39" s="5">
        <f>S$43*'[3]Shares PortablePCs+Tablets'!O32</f>
        <v>335.7723624289444</v>
      </c>
      <c r="T39" s="5">
        <f>T$43*'[3]Shares PortablePCs+Tablets'!P32</f>
        <v>498.3637508383768</v>
      </c>
      <c r="U39" s="5">
        <f>U$43*'[3]Shares PortablePCs+Tablets'!Q32</f>
        <v>573.88207142593922</v>
      </c>
      <c r="V39" s="5">
        <f>V$43*'[3]Shares PortablePCs+Tablets'!R32</f>
        <v>581.87412747637507</v>
      </c>
      <c r="W39" s="5">
        <f>W$43*'[3]Shares PortablePCs+Tablets'!S32</f>
        <v>582.74728172018547</v>
      </c>
      <c r="X39" s="5">
        <f>X$43*'[3]Shares PortablePCs+Tablets'!T32</f>
        <v>551.24787520014331</v>
      </c>
      <c r="Y39" s="5">
        <f>Y$43*'[3]Shares PortablePCs+Tablets'!U32</f>
        <v>447.84968694361248</v>
      </c>
      <c r="Z39" s="5">
        <f>Z$43*'[3]Shares PortablePCs+Tablets'!V32</f>
        <v>425.4953432991162</v>
      </c>
      <c r="AA39" s="5">
        <f>AA$43*'[3]Shares PortablePCs+Tablets'!W32</f>
        <v>406.05449281652903</v>
      </c>
      <c r="AB39" s="5">
        <f>AB$43*'[3]Shares PortablePCs+Tablets'!X32</f>
        <v>461.27846057138322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</row>
    <row r="40" spans="1:57" x14ac:dyDescent="0.35">
      <c r="A40" t="s">
        <v>14</v>
      </c>
      <c r="C40" s="44" t="s">
        <v>80</v>
      </c>
      <c r="D40" s="4" t="s">
        <v>15</v>
      </c>
      <c r="E40" t="s">
        <v>58</v>
      </c>
      <c r="F40" s="1" t="s">
        <v>45</v>
      </c>
      <c r="G40" s="5">
        <f>G$43*'[3]Shares PortablePCs+Tablets'!C33</f>
        <v>0</v>
      </c>
      <c r="H40" s="5">
        <f>H$43*'[3]Shares PortablePCs+Tablets'!D33</f>
        <v>0</v>
      </c>
      <c r="I40" s="5">
        <f>I$43*'[3]Shares PortablePCs+Tablets'!E33</f>
        <v>0</v>
      </c>
      <c r="J40" s="5">
        <f>J$43*'[3]Shares PortablePCs+Tablets'!F33</f>
        <v>0</v>
      </c>
      <c r="K40" s="5">
        <f>K$43*'[3]Shares PortablePCs+Tablets'!G33</f>
        <v>0</v>
      </c>
      <c r="L40" s="5">
        <f>L$43*'[3]Shares PortablePCs+Tablets'!H33</f>
        <v>0</v>
      </c>
      <c r="M40" s="5">
        <f>M$43*'[3]Shares PortablePCs+Tablets'!I33</f>
        <v>0</v>
      </c>
      <c r="N40" s="5">
        <f>N$43*'[3]Shares PortablePCs+Tablets'!J33</f>
        <v>0</v>
      </c>
      <c r="O40" s="5">
        <f>O$43*'[3]Shares PortablePCs+Tablets'!K33</f>
        <v>7.0451914102854838</v>
      </c>
      <c r="P40" s="5">
        <f>P$43*'[3]Shares PortablePCs+Tablets'!L33</f>
        <v>17.161643805148401</v>
      </c>
      <c r="Q40" s="5">
        <f>Q$43*'[3]Shares PortablePCs+Tablets'!M33</f>
        <v>32.259474104404489</v>
      </c>
      <c r="R40" s="5">
        <f>R$43*'[3]Shares PortablePCs+Tablets'!N33</f>
        <v>64.124973590421789</v>
      </c>
      <c r="S40" s="5">
        <f>S$43*'[3]Shares PortablePCs+Tablets'!O33</f>
        <v>146.36352557193271</v>
      </c>
      <c r="T40" s="5">
        <f>T$43*'[3]Shares PortablePCs+Tablets'!P33</f>
        <v>195.92399124508839</v>
      </c>
      <c r="U40" s="5">
        <f>U$43*'[3]Shares PortablePCs+Tablets'!Q33</f>
        <v>198.34553159815428</v>
      </c>
      <c r="V40" s="5">
        <f>V$43*'[3]Shares PortablePCs+Tablets'!R33</f>
        <v>159.03459279970284</v>
      </c>
      <c r="W40" s="5">
        <f>W$43*'[3]Shares PortablePCs+Tablets'!S33</f>
        <v>135.63021153838301</v>
      </c>
      <c r="X40" s="5">
        <f>X$43*'[3]Shares PortablePCs+Tablets'!T33</f>
        <v>120.21536821323889</v>
      </c>
      <c r="Y40" s="5">
        <f>Y$43*'[3]Shares PortablePCs+Tablets'!U33</f>
        <v>99.801116661141464</v>
      </c>
      <c r="Z40" s="5">
        <f>Z$43*'[3]Shares PortablePCs+Tablets'!V33</f>
        <v>78.929584715819601</v>
      </c>
      <c r="AA40" s="5">
        <f>AA$43*'[3]Shares PortablePCs+Tablets'!W33</f>
        <v>86.254803029077735</v>
      </c>
      <c r="AB40" s="5">
        <f>AB$43*'[3]Shares PortablePCs+Tablets'!X33</f>
        <v>98.338857315217552</v>
      </c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</row>
    <row r="41" spans="1:57" x14ac:dyDescent="0.35">
      <c r="A41" t="s">
        <v>14</v>
      </c>
      <c r="C41" s="44" t="s">
        <v>80</v>
      </c>
      <c r="D41" s="4" t="s">
        <v>15</v>
      </c>
      <c r="E41" t="s">
        <v>58</v>
      </c>
      <c r="F41" s="1" t="s">
        <v>46</v>
      </c>
      <c r="G41" s="5">
        <f>G$43*'[3]Shares PortablePCs+Tablets'!C34</f>
        <v>0</v>
      </c>
      <c r="H41" s="5">
        <f>H$43*'[3]Shares PortablePCs+Tablets'!D34</f>
        <v>0</v>
      </c>
      <c r="I41" s="5">
        <f>I$43*'[3]Shares PortablePCs+Tablets'!E34</f>
        <v>0</v>
      </c>
      <c r="J41" s="5">
        <f>J$43*'[3]Shares PortablePCs+Tablets'!F34</f>
        <v>0</v>
      </c>
      <c r="K41" s="5">
        <f>K$43*'[3]Shares PortablePCs+Tablets'!G34</f>
        <v>0</v>
      </c>
      <c r="L41" s="5">
        <f>L$43*'[3]Shares PortablePCs+Tablets'!H34</f>
        <v>0</v>
      </c>
      <c r="M41" s="5">
        <f>M$43*'[3]Shares PortablePCs+Tablets'!I34</f>
        <v>0</v>
      </c>
      <c r="N41" s="5">
        <f>N$43*'[3]Shares PortablePCs+Tablets'!J34</f>
        <v>0</v>
      </c>
      <c r="O41" s="5">
        <f>O$43*'[3]Shares PortablePCs+Tablets'!K34</f>
        <v>9.3926835880608568</v>
      </c>
      <c r="P41" s="5">
        <f>P$43*'[3]Shares PortablePCs+Tablets'!L34</f>
        <v>20.701673938523932</v>
      </c>
      <c r="Q41" s="5">
        <f>Q$43*'[3]Shares PortablePCs+Tablets'!M34</f>
        <v>42.674307189461594</v>
      </c>
      <c r="R41" s="5">
        <f>R$43*'[3]Shares PortablePCs+Tablets'!N34</f>
        <v>82.19354385871263</v>
      </c>
      <c r="S41" s="5">
        <f>S$43*'[3]Shares PortablePCs+Tablets'!O34</f>
        <v>173.55136224480665</v>
      </c>
      <c r="T41" s="5">
        <f>T$43*'[3]Shares PortablePCs+Tablets'!P34</f>
        <v>248.31618444969996</v>
      </c>
      <c r="U41" s="5">
        <f>U$43*'[3]Shares PortablePCs+Tablets'!Q34</f>
        <v>285.86189803885469</v>
      </c>
      <c r="V41" s="5">
        <f>V$43*'[3]Shares PortablePCs+Tablets'!R34</f>
        <v>255.32786074587827</v>
      </c>
      <c r="W41" s="5">
        <f>W$43*'[3]Shares PortablePCs+Tablets'!S34</f>
        <v>179.89195272440941</v>
      </c>
      <c r="X41" s="5">
        <f>X$43*'[3]Shares PortablePCs+Tablets'!T34</f>
        <v>157.56376453958796</v>
      </c>
      <c r="Y41" s="5">
        <f>Y$43*'[3]Shares PortablePCs+Tablets'!U34</f>
        <v>153.53843538630187</v>
      </c>
      <c r="Z41" s="5">
        <f>Z$43*'[3]Shares PortablePCs+Tablets'!V34</f>
        <v>148.83509174935929</v>
      </c>
      <c r="AA41" s="5">
        <f>AA$43*'[3]Shares PortablePCs+Tablets'!W34</f>
        <v>141.8646449949299</v>
      </c>
      <c r="AB41" s="5">
        <f>AB$43*'[3]Shares PortablePCs+Tablets'!X34</f>
        <v>162.13730995302657</v>
      </c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</row>
    <row r="42" spans="1:57" x14ac:dyDescent="0.35">
      <c r="A42" t="s">
        <v>14</v>
      </c>
      <c r="C42" s="44" t="s">
        <v>80</v>
      </c>
      <c r="D42" s="4" t="s">
        <v>15</v>
      </c>
      <c r="E42" t="s">
        <v>58</v>
      </c>
      <c r="F42" s="1" t="s">
        <v>47</v>
      </c>
      <c r="G42" s="5">
        <f>G$43*'[3]Shares PortablePCs+Tablets'!C35</f>
        <v>0</v>
      </c>
      <c r="H42" s="5">
        <f>H$43*'[3]Shares PortablePCs+Tablets'!D35</f>
        <v>0</v>
      </c>
      <c r="I42" s="5">
        <f>I$43*'[3]Shares PortablePCs+Tablets'!E35</f>
        <v>0</v>
      </c>
      <c r="J42" s="5">
        <f>J$43*'[3]Shares PortablePCs+Tablets'!F35</f>
        <v>0</v>
      </c>
      <c r="K42" s="5">
        <f>K$43*'[3]Shares PortablePCs+Tablets'!G35</f>
        <v>0</v>
      </c>
      <c r="L42" s="5">
        <f>L$43*'[3]Shares PortablePCs+Tablets'!H35</f>
        <v>0</v>
      </c>
      <c r="M42" s="5">
        <f>M$43*'[3]Shares PortablePCs+Tablets'!I35</f>
        <v>0</v>
      </c>
      <c r="N42" s="5">
        <f>N$43*'[3]Shares PortablePCs+Tablets'!J35</f>
        <v>0</v>
      </c>
      <c r="O42" s="5">
        <f>O$43*'[3]Shares PortablePCs+Tablets'!K35</f>
        <v>44.443677148926241</v>
      </c>
      <c r="P42" s="5">
        <f>P$43*'[3]Shares PortablePCs+Tablets'!L35</f>
        <v>99.767732500830846</v>
      </c>
      <c r="Q42" s="5">
        <f>Q$43*'[3]Shares PortablePCs+Tablets'!M35</f>
        <v>197.92234025440368</v>
      </c>
      <c r="R42" s="5">
        <f>R$43*'[3]Shares PortablePCs+Tablets'!N35</f>
        <v>347.24899628975089</v>
      </c>
      <c r="S42" s="5">
        <f>S$43*'[3]Shares PortablePCs+Tablets'!O35</f>
        <v>649.04285140343973</v>
      </c>
      <c r="T42" s="5">
        <f>T$43*'[3]Shares PortablePCs+Tablets'!P35</f>
        <v>855.56500524148373</v>
      </c>
      <c r="U42" s="5">
        <f>U$43*'[3]Shares PortablePCs+Tablets'!Q35</f>
        <v>1212.6631976243805</v>
      </c>
      <c r="V42" s="5">
        <f>V$43*'[3]Shares PortablePCs+Tablets'!R35</f>
        <v>1404.1708763640263</v>
      </c>
      <c r="W42" s="5">
        <f>W$43*'[3]Shares PortablePCs+Tablets'!S35</f>
        <v>1190.3175536206923</v>
      </c>
      <c r="X42" s="5">
        <f>X$43*'[3]Shares PortablePCs+Tablets'!T35</f>
        <v>915.37955651251787</v>
      </c>
      <c r="Y42" s="5">
        <f>Y$43*'[3]Shares PortablePCs+Tablets'!U35</f>
        <v>785.98073535125172</v>
      </c>
      <c r="Z42" s="5">
        <f>Z$43*'[3]Shares PortablePCs+Tablets'!V35</f>
        <v>907.57440993567991</v>
      </c>
      <c r="AA42" s="5">
        <f>AA$43*'[3]Shares PortablePCs+Tablets'!W35</f>
        <v>1017.0421352362155</v>
      </c>
      <c r="AB42" s="5">
        <f>AB$43*'[3]Shares PortablePCs+Tablets'!X35</f>
        <v>1163.8455607897354</v>
      </c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</row>
    <row r="43" spans="1:57" x14ac:dyDescent="0.35">
      <c r="A43" s="44" t="s">
        <v>14</v>
      </c>
      <c r="B43" s="44"/>
      <c r="C43" s="44" t="s">
        <v>80</v>
      </c>
      <c r="D43" s="4" t="s">
        <v>15</v>
      </c>
      <c r="E43" s="44" t="s">
        <v>58</v>
      </c>
      <c r="F43" s="45" t="s">
        <v>81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255.20833333333331</v>
      </c>
      <c r="P43" s="7">
        <v>510.41666666666663</v>
      </c>
      <c r="Q43" s="7">
        <v>1020.8333333333333</v>
      </c>
      <c r="R43" s="7">
        <v>2041.6666666666665</v>
      </c>
      <c r="S43" s="7">
        <v>4083.333333333333</v>
      </c>
      <c r="T43" s="7">
        <v>6079.9999999999991</v>
      </c>
      <c r="U43" s="7">
        <v>7272.7272727272712</v>
      </c>
      <c r="V43" s="7">
        <v>7155.5555555555575</v>
      </c>
      <c r="W43" s="7">
        <v>6388.8888888888896</v>
      </c>
      <c r="X43" s="7">
        <v>5351.3513513513508</v>
      </c>
      <c r="Y43" s="7">
        <v>4253.333333333333</v>
      </c>
      <c r="Z43" s="7">
        <v>4029.4736842105258</v>
      </c>
      <c r="AA43" s="7">
        <v>3828</v>
      </c>
      <c r="AB43" s="7">
        <v>4029.4736842105258</v>
      </c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</row>
    <row r="44" spans="1:57" x14ac:dyDescent="0.35">
      <c r="F44" s="1" t="s">
        <v>49</v>
      </c>
      <c r="G44" s="9">
        <f t="shared" ref="G44:Q44" si="0">_xlfn.RRI(1,G43,H43)</f>
        <v>0</v>
      </c>
      <c r="H44" s="9">
        <f t="shared" si="0"/>
        <v>0</v>
      </c>
      <c r="I44" s="9">
        <f t="shared" si="0"/>
        <v>0</v>
      </c>
      <c r="J44" s="9">
        <f t="shared" si="0"/>
        <v>0</v>
      </c>
      <c r="K44" s="9">
        <f t="shared" si="0"/>
        <v>0</v>
      </c>
      <c r="L44" s="9">
        <f t="shared" si="0"/>
        <v>0</v>
      </c>
      <c r="M44" s="9">
        <f t="shared" si="0"/>
        <v>0</v>
      </c>
      <c r="N44" s="9" t="e">
        <f t="shared" si="0"/>
        <v>#NUM!</v>
      </c>
      <c r="O44" s="9">
        <f t="shared" si="0"/>
        <v>1</v>
      </c>
      <c r="P44" s="9">
        <f t="shared" si="0"/>
        <v>1</v>
      </c>
      <c r="Q44" s="9">
        <f t="shared" si="0"/>
        <v>1</v>
      </c>
      <c r="R44" s="9">
        <f>_xlfn.RRI(1,R43,S43)</f>
        <v>1</v>
      </c>
      <c r="S44" s="9">
        <f t="shared" ref="S44:AB44" si="1">_xlfn.RRI(1,S43,T43)</f>
        <v>0.48897959183673456</v>
      </c>
      <c r="T44" s="9">
        <f t="shared" si="1"/>
        <v>0.19617224880382778</v>
      </c>
      <c r="U44" s="9">
        <f t="shared" si="1"/>
        <v>-1.6111111111110632E-2</v>
      </c>
      <c r="V44" s="9">
        <f t="shared" si="1"/>
        <v>-0.10714285714285732</v>
      </c>
      <c r="W44" s="9">
        <f t="shared" si="1"/>
        <v>-0.16239717978848434</v>
      </c>
      <c r="X44" s="9">
        <f t="shared" si="1"/>
        <v>-0.20518518518518514</v>
      </c>
      <c r="Y44" s="9">
        <f t="shared" si="1"/>
        <v>-5.2631578947368474E-2</v>
      </c>
      <c r="Z44" s="9">
        <f t="shared" si="1"/>
        <v>-4.9999999999999822E-2</v>
      </c>
      <c r="AA44" s="9">
        <f t="shared" si="1"/>
        <v>5.2631578947368363E-2</v>
      </c>
      <c r="AB44" s="9">
        <f t="shared" si="1"/>
        <v>-1</v>
      </c>
    </row>
    <row r="45" spans="1:57" x14ac:dyDescent="0.35">
      <c r="F45" s="10" t="s">
        <v>50</v>
      </c>
      <c r="G45" s="11">
        <f>SUM(G12:G42)</f>
        <v>0</v>
      </c>
      <c r="H45" s="11">
        <f t="shared" ref="H45:BE45" si="2">SUM(H12:H42)</f>
        <v>0</v>
      </c>
      <c r="I45" s="11">
        <f t="shared" si="2"/>
        <v>0</v>
      </c>
      <c r="J45" s="11">
        <f t="shared" si="2"/>
        <v>0</v>
      </c>
      <c r="K45" s="11">
        <f t="shared" si="2"/>
        <v>0</v>
      </c>
      <c r="L45" s="11">
        <f t="shared" si="2"/>
        <v>0</v>
      </c>
      <c r="M45" s="11">
        <f t="shared" si="2"/>
        <v>0</v>
      </c>
      <c r="N45" s="11">
        <f t="shared" si="2"/>
        <v>0</v>
      </c>
      <c r="O45" s="11">
        <f t="shared" si="2"/>
        <v>255.20833333333343</v>
      </c>
      <c r="P45" s="11">
        <f t="shared" si="2"/>
        <v>510.41666666666663</v>
      </c>
      <c r="Q45" s="11">
        <f t="shared" si="2"/>
        <v>1020.8333333333335</v>
      </c>
      <c r="R45" s="11">
        <f t="shared" si="2"/>
        <v>2041.6666666666665</v>
      </c>
      <c r="S45" s="11">
        <f t="shared" si="2"/>
        <v>4083.3333333333335</v>
      </c>
      <c r="T45" s="11">
        <f t="shared" si="2"/>
        <v>6079.9999999999982</v>
      </c>
      <c r="U45" s="11">
        <f t="shared" si="2"/>
        <v>7272.7272727272739</v>
      </c>
      <c r="V45" s="11">
        <f t="shared" si="2"/>
        <v>7155.5555555555584</v>
      </c>
      <c r="W45" s="11">
        <f t="shared" si="2"/>
        <v>6388.8888888888905</v>
      </c>
      <c r="X45" s="11">
        <f t="shared" si="2"/>
        <v>5351.3513513513517</v>
      </c>
      <c r="Y45" s="11">
        <f t="shared" si="2"/>
        <v>4253.3333333333321</v>
      </c>
      <c r="Z45" s="11">
        <f t="shared" si="2"/>
        <v>4029.4736842105253</v>
      </c>
      <c r="AA45" s="11">
        <f t="shared" si="2"/>
        <v>3828</v>
      </c>
      <c r="AB45" s="11">
        <f t="shared" si="2"/>
        <v>4029.473684210524</v>
      </c>
      <c r="AC45" s="11">
        <f t="shared" si="2"/>
        <v>0</v>
      </c>
      <c r="AD45" s="11">
        <f t="shared" si="2"/>
        <v>0</v>
      </c>
      <c r="AE45" s="11">
        <f t="shared" si="2"/>
        <v>0</v>
      </c>
      <c r="AF45" s="11">
        <f t="shared" si="2"/>
        <v>0</v>
      </c>
      <c r="AG45" s="11">
        <f t="shared" si="2"/>
        <v>0</v>
      </c>
      <c r="AH45" s="11">
        <f t="shared" si="2"/>
        <v>0</v>
      </c>
      <c r="AI45" s="11">
        <f t="shared" si="2"/>
        <v>0</v>
      </c>
      <c r="AJ45" s="11">
        <f t="shared" si="2"/>
        <v>0</v>
      </c>
      <c r="AK45" s="11">
        <f t="shared" si="2"/>
        <v>0</v>
      </c>
      <c r="AL45" s="11">
        <f t="shared" si="2"/>
        <v>0</v>
      </c>
      <c r="AM45" s="11">
        <f t="shared" si="2"/>
        <v>0</v>
      </c>
      <c r="AN45" s="11">
        <f t="shared" si="2"/>
        <v>0</v>
      </c>
      <c r="AO45" s="11">
        <f t="shared" si="2"/>
        <v>0</v>
      </c>
      <c r="AP45" s="11">
        <f t="shared" si="2"/>
        <v>0</v>
      </c>
      <c r="AQ45" s="11">
        <f t="shared" si="2"/>
        <v>0</v>
      </c>
      <c r="AR45" s="11">
        <f t="shared" si="2"/>
        <v>0</v>
      </c>
      <c r="AS45" s="11">
        <f t="shared" si="2"/>
        <v>0</v>
      </c>
      <c r="AT45" s="11">
        <f t="shared" si="2"/>
        <v>0</v>
      </c>
      <c r="AU45" s="11">
        <f t="shared" si="2"/>
        <v>0</v>
      </c>
      <c r="AV45" s="11">
        <f t="shared" si="2"/>
        <v>0</v>
      </c>
      <c r="AW45" s="11">
        <f t="shared" si="2"/>
        <v>0</v>
      </c>
      <c r="AX45" s="11">
        <f t="shared" si="2"/>
        <v>0</v>
      </c>
      <c r="AY45" s="11">
        <f t="shared" si="2"/>
        <v>0</v>
      </c>
      <c r="AZ45" s="11">
        <f t="shared" si="2"/>
        <v>0</v>
      </c>
      <c r="BA45" s="11">
        <f t="shared" si="2"/>
        <v>0</v>
      </c>
      <c r="BB45" s="11">
        <f t="shared" si="2"/>
        <v>0</v>
      </c>
      <c r="BC45" s="11">
        <f t="shared" si="2"/>
        <v>0</v>
      </c>
      <c r="BD45" s="11">
        <f t="shared" si="2"/>
        <v>0</v>
      </c>
      <c r="BE45" s="11">
        <f t="shared" si="2"/>
        <v>0</v>
      </c>
    </row>
    <row r="46" spans="1:57" x14ac:dyDescent="0.35">
      <c r="F46" s="12" t="s">
        <v>51</v>
      </c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</row>
    <row r="47" spans="1:57" x14ac:dyDescent="0.35">
      <c r="F47" s="6" t="s">
        <v>52</v>
      </c>
      <c r="G47" s="6"/>
      <c r="H47" s="6"/>
      <c r="I47" s="6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CD9B-6596-4634-ABEA-712123913B57}">
  <sheetPr>
    <tabColor rgb="FF92D050"/>
  </sheetPr>
  <dimension ref="A1:BE47"/>
  <sheetViews>
    <sheetView topLeftCell="A7" zoomScale="52" zoomScaleNormal="52" workbookViewId="0">
      <selection activeCell="G11" sqref="G11:BE11"/>
    </sheetView>
  </sheetViews>
  <sheetFormatPr baseColWidth="10" defaultRowHeight="14.5" x14ac:dyDescent="0.35"/>
  <cols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0"/>
      <c r="I1" s="50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47" t="s">
        <v>5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 t="s">
        <v>6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9" t="s">
        <v>7</v>
      </c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52" t="s">
        <v>82</v>
      </c>
      <c r="H11" s="52" t="s">
        <v>83</v>
      </c>
      <c r="I11" s="52" t="s">
        <v>84</v>
      </c>
      <c r="J11" s="52" t="s">
        <v>85</v>
      </c>
      <c r="K11" s="52" t="s">
        <v>86</v>
      </c>
      <c r="L11" s="52" t="s">
        <v>87</v>
      </c>
      <c r="M11" s="52" t="s">
        <v>88</v>
      </c>
      <c r="N11" s="52" t="s">
        <v>89</v>
      </c>
      <c r="O11" s="52" t="s">
        <v>90</v>
      </c>
      <c r="P11" s="52" t="s">
        <v>91</v>
      </c>
      <c r="Q11" s="52" t="s">
        <v>92</v>
      </c>
      <c r="R11" s="52" t="s">
        <v>93</v>
      </c>
      <c r="S11" s="52" t="s">
        <v>94</v>
      </c>
      <c r="T11" s="52" t="s">
        <v>95</v>
      </c>
      <c r="U11" s="52" t="s">
        <v>96</v>
      </c>
      <c r="V11" s="52" t="s">
        <v>97</v>
      </c>
      <c r="W11" s="52" t="s">
        <v>98</v>
      </c>
      <c r="X11" s="52" t="s">
        <v>99</v>
      </c>
      <c r="Y11" s="52" t="s">
        <v>100</v>
      </c>
      <c r="Z11" s="52" t="s">
        <v>101</v>
      </c>
      <c r="AA11" s="52" t="s">
        <v>102</v>
      </c>
      <c r="AB11" s="52" t="s">
        <v>103</v>
      </c>
      <c r="AC11" s="52" t="s">
        <v>104</v>
      </c>
      <c r="AD11" s="52" t="s">
        <v>105</v>
      </c>
      <c r="AE11" s="52" t="s">
        <v>106</v>
      </c>
      <c r="AF11" s="52" t="s">
        <v>107</v>
      </c>
      <c r="AG11" s="52" t="s">
        <v>108</v>
      </c>
      <c r="AH11" s="52" t="s">
        <v>109</v>
      </c>
      <c r="AI11" s="52" t="s">
        <v>110</v>
      </c>
      <c r="AJ11" s="52" t="s">
        <v>111</v>
      </c>
      <c r="AK11" s="52" t="s">
        <v>112</v>
      </c>
      <c r="AL11" s="52" t="s">
        <v>113</v>
      </c>
      <c r="AM11" s="52" t="s">
        <v>114</v>
      </c>
      <c r="AN11" s="52" t="s">
        <v>115</v>
      </c>
      <c r="AO11" s="52" t="s">
        <v>116</v>
      </c>
      <c r="AP11" s="52" t="s">
        <v>117</v>
      </c>
      <c r="AQ11" s="52" t="s">
        <v>118</v>
      </c>
      <c r="AR11" s="52" t="s">
        <v>119</v>
      </c>
      <c r="AS11" s="52" t="s">
        <v>120</v>
      </c>
      <c r="AT11" s="52" t="s">
        <v>121</v>
      </c>
      <c r="AU11" s="52" t="s">
        <v>122</v>
      </c>
      <c r="AV11" s="52" t="s">
        <v>123</v>
      </c>
      <c r="AW11" s="52" t="s">
        <v>124</v>
      </c>
      <c r="AX11" s="52" t="s">
        <v>125</v>
      </c>
      <c r="AY11" s="52" t="s">
        <v>126</v>
      </c>
      <c r="AZ11" s="52" t="s">
        <v>127</v>
      </c>
      <c r="BA11" s="52" t="s">
        <v>128</v>
      </c>
      <c r="BB11" s="52" t="s">
        <v>129</v>
      </c>
      <c r="BC11" s="52" t="s">
        <v>130</v>
      </c>
      <c r="BD11" s="52" t="s">
        <v>131</v>
      </c>
      <c r="BE11" s="52" t="s">
        <v>132</v>
      </c>
    </row>
    <row r="12" spans="1:57" x14ac:dyDescent="0.35">
      <c r="A12" t="s">
        <v>14</v>
      </c>
      <c r="C12" s="44" t="s">
        <v>80</v>
      </c>
      <c r="D12" s="4" t="s">
        <v>15</v>
      </c>
      <c r="E12" s="15" t="s">
        <v>57</v>
      </c>
      <c r="F12" s="1" t="s">
        <v>17</v>
      </c>
      <c r="G12" s="5">
        <f>G$43*'[3]Shares PortablePCs+Tablets'!C5</f>
        <v>22.07778458958197</v>
      </c>
      <c r="H12" s="5">
        <f>H$43*'[3]Shares PortablePCs+Tablets'!D5</f>
        <v>41.434768428601828</v>
      </c>
      <c r="I12" s="5">
        <f>I$43*'[3]Shares PortablePCs+Tablets'!E5</f>
        <v>49.769093392173723</v>
      </c>
      <c r="J12" s="5">
        <f>J$43*'[3]Shares PortablePCs+Tablets'!F5</f>
        <v>71.805666781544801</v>
      </c>
      <c r="K12" s="5">
        <f>K$43*'[3]Shares PortablePCs+Tablets'!G5</f>
        <v>71.386169304710052</v>
      </c>
      <c r="L12" s="5">
        <f>L$43*'[3]Shares PortablePCs+Tablets'!H5</f>
        <v>76.423260103892517</v>
      </c>
      <c r="M12" s="5">
        <f>M$43*'[3]Shares PortablePCs+Tablets'!I5</f>
        <v>97.541703994989348</v>
      </c>
      <c r="N12" s="5">
        <f>N$43*'[3]Shares PortablePCs+Tablets'!J5</f>
        <v>122.99307554913035</v>
      </c>
      <c r="O12" s="5">
        <f>O$43*'[3]Shares PortablePCs+Tablets'!K5</f>
        <v>137.70137413958187</v>
      </c>
      <c r="P12" s="5">
        <f>P$43*'[3]Shares PortablePCs+Tablets'!L5</f>
        <v>160.46813343122662</v>
      </c>
      <c r="Q12" s="5">
        <f>Q$43*'[3]Shares PortablePCs+Tablets'!M5</f>
        <v>153.01294800610796</v>
      </c>
      <c r="R12" s="5">
        <f>R$43*'[3]Shares PortablePCs+Tablets'!N5</f>
        <v>178.75131275025177</v>
      </c>
      <c r="S12" s="5">
        <f>S$43*'[3]Shares PortablePCs+Tablets'!O5</f>
        <v>229.28673808851966</v>
      </c>
      <c r="T12" s="5">
        <f>T$43*'[3]Shares PortablePCs+Tablets'!P5</f>
        <v>214.61933178329014</v>
      </c>
      <c r="U12" s="5">
        <f>U$43*'[3]Shares PortablePCs+Tablets'!Q5</f>
        <v>189.32580659168099</v>
      </c>
      <c r="V12" s="5">
        <f>V$43*'[3]Shares PortablePCs+Tablets'!R5</f>
        <v>177.13187281730097</v>
      </c>
      <c r="W12" s="5">
        <f>W$43*'[3]Shares PortablePCs+Tablets'!S5</f>
        <v>197.53755376179191</v>
      </c>
      <c r="X12" s="5">
        <f>X$43*'[3]Shares PortablePCs+Tablets'!T5</f>
        <v>209.42052627251795</v>
      </c>
      <c r="Y12" s="5">
        <f>Y$43*'[3]Shares PortablePCs+Tablets'!U5</f>
        <v>169.95132055229593</v>
      </c>
      <c r="Z12" s="5">
        <f>Z$43*'[3]Shares PortablePCs+Tablets'!V5</f>
        <v>123.69685972836874</v>
      </c>
      <c r="AA12" s="5">
        <f>AA$43*'[3]Shares PortablePCs+Tablets'!W5</f>
        <v>120.46040843958343</v>
      </c>
      <c r="AB12" s="5">
        <f>AB$43*'[3]Shares PortablePCs+Tablets'!X5</f>
        <v>94.900379327401453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</row>
    <row r="13" spans="1:57" x14ac:dyDescent="0.35">
      <c r="A13" t="s">
        <v>14</v>
      </c>
      <c r="C13" s="44" t="s">
        <v>80</v>
      </c>
      <c r="D13" s="4" t="s">
        <v>15</v>
      </c>
      <c r="E13" s="15" t="s">
        <v>57</v>
      </c>
      <c r="F13" s="1" t="s">
        <v>18</v>
      </c>
      <c r="G13" s="5">
        <f>G$43*'[3]Shares PortablePCs+Tablets'!C6</f>
        <v>34.914078575136323</v>
      </c>
      <c r="H13" s="5">
        <f>H$43*'[3]Shares PortablePCs+Tablets'!D6</f>
        <v>48.572647646453269</v>
      </c>
      <c r="I13" s="5">
        <f>I$43*'[3]Shares PortablePCs+Tablets'!E6</f>
        <v>57.293847945436113</v>
      </c>
      <c r="J13" s="5">
        <f>J$43*'[3]Shares PortablePCs+Tablets'!F6</f>
        <v>86.665589068427721</v>
      </c>
      <c r="K13" s="5">
        <f>K$43*'[3]Shares PortablePCs+Tablets'!G6</f>
        <v>84.824210223869301</v>
      </c>
      <c r="L13" s="5">
        <f>L$43*'[3]Shares PortablePCs+Tablets'!H6</f>
        <v>90.811102314902925</v>
      </c>
      <c r="M13" s="5">
        <f>M$43*'[3]Shares PortablePCs+Tablets'!I6</f>
        <v>116.13576782123744</v>
      </c>
      <c r="N13" s="5">
        <f>N$43*'[3]Shares PortablePCs+Tablets'!J6</f>
        <v>147.22912767017098</v>
      </c>
      <c r="O13" s="5">
        <f>O$43*'[3]Shares PortablePCs+Tablets'!K6</f>
        <v>161.31376912915442</v>
      </c>
      <c r="P13" s="5">
        <f>P$43*'[3]Shares PortablePCs+Tablets'!L6</f>
        <v>184.26744713585447</v>
      </c>
      <c r="Q13" s="5">
        <f>Q$43*'[3]Shares PortablePCs+Tablets'!M6</f>
        <v>182.75821322186783</v>
      </c>
      <c r="R13" s="5">
        <f>R$43*'[3]Shares PortablePCs+Tablets'!N6</f>
        <v>223.36654982636836</v>
      </c>
      <c r="S13" s="5">
        <f>S$43*'[3]Shares PortablePCs+Tablets'!O6</f>
        <v>287.49325940634913</v>
      </c>
      <c r="T13" s="5">
        <f>T$43*'[3]Shares PortablePCs+Tablets'!P6</f>
        <v>269.35482471642592</v>
      </c>
      <c r="U13" s="5">
        <f>U$43*'[3]Shares PortablePCs+Tablets'!Q6</f>
        <v>237.08892554721277</v>
      </c>
      <c r="V13" s="5">
        <f>V$43*'[3]Shares PortablePCs+Tablets'!R6</f>
        <v>221.06266065662894</v>
      </c>
      <c r="W13" s="5">
        <f>W$43*'[3]Shares PortablePCs+Tablets'!S6</f>
        <v>243.5219070122811</v>
      </c>
      <c r="X13" s="5">
        <f>X$43*'[3]Shares PortablePCs+Tablets'!T6</f>
        <v>255.49857054101938</v>
      </c>
      <c r="Y13" s="5">
        <f>Y$43*'[3]Shares PortablePCs+Tablets'!U6</f>
        <v>255.50287605523513</v>
      </c>
      <c r="Z13" s="5">
        <f>Z$43*'[3]Shares PortablePCs+Tablets'!V6</f>
        <v>237.07333599712632</v>
      </c>
      <c r="AA13" s="5">
        <f>AA$43*'[3]Shares PortablePCs+Tablets'!W6</f>
        <v>238.04249758602782</v>
      </c>
      <c r="AB13" s="5">
        <f>AB$43*'[3]Shares PortablePCs+Tablets'!X6</f>
        <v>281.7337314702965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 spans="1:57" x14ac:dyDescent="0.35">
      <c r="A14" t="s">
        <v>14</v>
      </c>
      <c r="C14" s="44" t="s">
        <v>80</v>
      </c>
      <c r="D14" s="4" t="s">
        <v>15</v>
      </c>
      <c r="E14" s="15" t="s">
        <v>57</v>
      </c>
      <c r="F14" s="1" t="s">
        <v>19</v>
      </c>
      <c r="G14" s="5">
        <f>G$43*'[3]Shares PortablePCs+Tablets'!C7</f>
        <v>1.9054472462757128</v>
      </c>
      <c r="H14" s="5">
        <f>H$43*'[3]Shares PortablePCs+Tablets'!D7</f>
        <v>3.1488199513944419</v>
      </c>
      <c r="I14" s="5">
        <f>I$43*'[3]Shares PortablePCs+Tablets'!E7</f>
        <v>3.8173816756070584</v>
      </c>
      <c r="J14" s="5">
        <f>J$43*'[3]Shares PortablePCs+Tablets'!F7</f>
        <v>5.8961097445869726</v>
      </c>
      <c r="K14" s="5">
        <f>K$43*'[3]Shares PortablePCs+Tablets'!G7</f>
        <v>6.182123143902496</v>
      </c>
      <c r="L14" s="5">
        <f>L$43*'[3]Shares PortablePCs+Tablets'!H7</f>
        <v>11.468093476518368</v>
      </c>
      <c r="M14" s="5">
        <f>M$43*'[3]Shares PortablePCs+Tablets'!I7</f>
        <v>19.905410928832456</v>
      </c>
      <c r="N14" s="5">
        <f>N$43*'[3]Shares PortablePCs+Tablets'!J7</f>
        <v>30.879024757250651</v>
      </c>
      <c r="O14" s="5">
        <f>O$43*'[3]Shares PortablePCs+Tablets'!K7</f>
        <v>40.650396380884338</v>
      </c>
      <c r="P14" s="5">
        <f>P$43*'[3]Shares PortablePCs+Tablets'!L7</f>
        <v>51.559853296511122</v>
      </c>
      <c r="Q14" s="5">
        <f>Q$43*'[3]Shares PortablePCs+Tablets'!M7</f>
        <v>49.178586592766266</v>
      </c>
      <c r="R14" s="5">
        <f>R$43*'[3]Shares PortablePCs+Tablets'!N7</f>
        <v>61.330682353921759</v>
      </c>
      <c r="S14" s="5">
        <f>S$43*'[3]Shares PortablePCs+Tablets'!O7</f>
        <v>81.513999334276591</v>
      </c>
      <c r="T14" s="5">
        <f>T$43*'[3]Shares PortablePCs+Tablets'!P7</f>
        <v>78.919938328418795</v>
      </c>
      <c r="U14" s="5">
        <f>U$43*'[3]Shares PortablePCs+Tablets'!Q7</f>
        <v>71.919296038075672</v>
      </c>
      <c r="V14" s="5">
        <f>V$43*'[3]Shares PortablePCs+Tablets'!R7</f>
        <v>69.274931105402018</v>
      </c>
      <c r="W14" s="5">
        <f>W$43*'[3]Shares PortablePCs+Tablets'!S7</f>
        <v>68.984356647042318</v>
      </c>
      <c r="X14" s="5">
        <f>X$43*'[3]Shares PortablePCs+Tablets'!T7</f>
        <v>64.696440415858845</v>
      </c>
      <c r="Y14" s="5">
        <f>Y$43*'[3]Shares PortablePCs+Tablets'!U7</f>
        <v>56.033706989475277</v>
      </c>
      <c r="Z14" s="5">
        <f>Z$43*'[3]Shares PortablePCs+Tablets'!V7</f>
        <v>44.23404887236228</v>
      </c>
      <c r="AA14" s="5">
        <f>AA$43*'[3]Shares PortablePCs+Tablets'!W7</f>
        <v>37.336565086561265</v>
      </c>
      <c r="AB14" s="5">
        <f>AB$43*'[3]Shares PortablePCs+Tablets'!X7</f>
        <v>44.06965549432195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</row>
    <row r="15" spans="1:57" x14ac:dyDescent="0.35">
      <c r="A15" t="s">
        <v>14</v>
      </c>
      <c r="C15" s="44" t="s">
        <v>80</v>
      </c>
      <c r="D15" s="4" t="s">
        <v>15</v>
      </c>
      <c r="E15" s="15" t="s">
        <v>57</v>
      </c>
      <c r="F15" s="1" t="s">
        <v>20</v>
      </c>
      <c r="G15" s="5">
        <f>G$43*'[3]Shares PortablePCs+Tablets'!C8</f>
        <v>2.1360740004330081</v>
      </c>
      <c r="H15" s="5">
        <f>H$43*'[3]Shares PortablePCs+Tablets'!D8</f>
        <v>2.4049668363042476</v>
      </c>
      <c r="I15" s="5">
        <f>I$43*'[3]Shares PortablePCs+Tablets'!E8</f>
        <v>3.7780255789665853</v>
      </c>
      <c r="J15" s="5">
        <f>J$43*'[3]Shares PortablePCs+Tablets'!F8</f>
        <v>8.0640443709487464</v>
      </c>
      <c r="K15" s="5">
        <f>K$43*'[3]Shares PortablePCs+Tablets'!G8</f>
        <v>8.2810734380325748</v>
      </c>
      <c r="L15" s="5">
        <f>L$43*'[3]Shares PortablePCs+Tablets'!H8</f>
        <v>9.218267241284213</v>
      </c>
      <c r="M15" s="5">
        <f>M$43*'[3]Shares PortablePCs+Tablets'!I8</f>
        <v>15.561734001669985</v>
      </c>
      <c r="N15" s="5">
        <f>N$43*'[3]Shares PortablePCs+Tablets'!J8</f>
        <v>23.876972577733607</v>
      </c>
      <c r="O15" s="5">
        <f>O$43*'[3]Shares PortablePCs+Tablets'!K8</f>
        <v>26.672821820307032</v>
      </c>
      <c r="P15" s="5">
        <f>P$43*'[3]Shares PortablePCs+Tablets'!L8</f>
        <v>30.998999416202153</v>
      </c>
      <c r="Q15" s="5">
        <f>Q$43*'[3]Shares PortablePCs+Tablets'!M8</f>
        <v>33.22777751091364</v>
      </c>
      <c r="R15" s="5">
        <f>R$43*'[3]Shares PortablePCs+Tablets'!N8</f>
        <v>38.413986349542469</v>
      </c>
      <c r="S15" s="5">
        <f>S$43*'[3]Shares PortablePCs+Tablets'!O8</f>
        <v>46.563048150439613</v>
      </c>
      <c r="T15" s="5">
        <f>T$43*'[3]Shares PortablePCs+Tablets'!P8</f>
        <v>40.084228138763578</v>
      </c>
      <c r="U15" s="5">
        <f>U$43*'[3]Shares PortablePCs+Tablets'!Q8</f>
        <v>35.112445777421172</v>
      </c>
      <c r="V15" s="5">
        <f>V$43*'[3]Shares PortablePCs+Tablets'!R8</f>
        <v>32.497387677655652</v>
      </c>
      <c r="W15" s="5">
        <f>W$43*'[3]Shares PortablePCs+Tablets'!S8</f>
        <v>36.660478983811288</v>
      </c>
      <c r="X15" s="5">
        <f>X$43*'[3]Shares PortablePCs+Tablets'!T8</f>
        <v>39.204236053144484</v>
      </c>
      <c r="Y15" s="5">
        <f>Y$43*'[3]Shares PortablePCs+Tablets'!U8</f>
        <v>37.156910228742731</v>
      </c>
      <c r="Z15" s="5">
        <f>Z$43*'[3]Shares PortablePCs+Tablets'!V8</f>
        <v>35.836200058097567</v>
      </c>
      <c r="AA15" s="5">
        <f>AA$43*'[3]Shares PortablePCs+Tablets'!W8</f>
        <v>37.240317600048542</v>
      </c>
      <c r="AB15" s="5">
        <f>AB$43*'[3]Shares PortablePCs+Tablets'!X8</f>
        <v>45.984686402610016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</row>
    <row r="16" spans="1:57" x14ac:dyDescent="0.35">
      <c r="A16" t="s">
        <v>14</v>
      </c>
      <c r="C16" s="44" t="s">
        <v>80</v>
      </c>
      <c r="D16" s="4" t="s">
        <v>15</v>
      </c>
      <c r="E16" s="15" t="s">
        <v>57</v>
      </c>
      <c r="F16" s="1" t="s">
        <v>21</v>
      </c>
      <c r="G16" s="5">
        <f>G$43*'[3]Shares PortablePCs+Tablets'!C9</f>
        <v>0.35224750092976681</v>
      </c>
      <c r="H16" s="5">
        <f>H$43*'[3]Shares PortablePCs+Tablets'!D9</f>
        <v>0.5372661237821682</v>
      </c>
      <c r="I16" s="5">
        <f>I$43*'[3]Shares PortablePCs+Tablets'!E9</f>
        <v>0.80046649623618971</v>
      </c>
      <c r="J16" s="5">
        <f>J$43*'[3]Shares PortablePCs+Tablets'!F9</f>
        <v>1.3971285709027463</v>
      </c>
      <c r="K16" s="5">
        <f>K$43*'[3]Shares PortablePCs+Tablets'!G9</f>
        <v>1.7494165232508192</v>
      </c>
      <c r="L16" s="5">
        <f>L$43*'[3]Shares PortablePCs+Tablets'!H9</f>
        <v>2.8120288796529236</v>
      </c>
      <c r="M16" s="5">
        <f>M$43*'[3]Shares PortablePCs+Tablets'!I9</f>
        <v>4.5732055247995795</v>
      </c>
      <c r="N16" s="5">
        <f>N$43*'[3]Shares PortablePCs+Tablets'!J9</f>
        <v>8.6987398390337756</v>
      </c>
      <c r="O16" s="5">
        <f>O$43*'[3]Shares PortablePCs+Tablets'!K9</f>
        <v>9.7624183741539579</v>
      </c>
      <c r="P16" s="5">
        <f>P$43*'[3]Shares PortablePCs+Tablets'!L9</f>
        <v>11.440123831183357</v>
      </c>
      <c r="Q16" s="5">
        <f>Q$43*'[3]Shares PortablePCs+Tablets'!M9</f>
        <v>11.651766549799968</v>
      </c>
      <c r="R16" s="5">
        <f>R$43*'[3]Shares PortablePCs+Tablets'!N9</f>
        <v>14.484245688653942</v>
      </c>
      <c r="S16" s="5">
        <f>S$43*'[3]Shares PortablePCs+Tablets'!O9</f>
        <v>18.04225284986105</v>
      </c>
      <c r="T16" s="5">
        <f>T$43*'[3]Shares PortablePCs+Tablets'!P9</f>
        <v>16.098382998732191</v>
      </c>
      <c r="U16" s="5">
        <f>U$43*'[3]Shares PortablePCs+Tablets'!Q9</f>
        <v>13.278693439247036</v>
      </c>
      <c r="V16" s="5">
        <f>V$43*'[3]Shares PortablePCs+Tablets'!R9</f>
        <v>11.488093687424099</v>
      </c>
      <c r="W16" s="5">
        <f>W$43*'[3]Shares PortablePCs+Tablets'!S9</f>
        <v>13.47037551547468</v>
      </c>
      <c r="X16" s="5">
        <f>X$43*'[3]Shares PortablePCs+Tablets'!T9</f>
        <v>11.833617434307445</v>
      </c>
      <c r="Y16" s="5">
        <f>Y$43*'[3]Shares PortablePCs+Tablets'!U9</f>
        <v>10.158044654233862</v>
      </c>
      <c r="Z16" s="5">
        <f>Z$43*'[3]Shares PortablePCs+Tablets'!V9</f>
        <v>8.34248506152076</v>
      </c>
      <c r="AA16" s="5">
        <f>AA$43*'[3]Shares PortablePCs+Tablets'!W9</f>
        <v>7.7263298788926784</v>
      </c>
      <c r="AB16" s="5">
        <f>AB$43*'[3]Shares PortablePCs+Tablets'!X9</f>
        <v>9.930156173804944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</row>
    <row r="17" spans="1:57" x14ac:dyDescent="0.35">
      <c r="A17" t="s">
        <v>14</v>
      </c>
      <c r="C17" s="44" t="s">
        <v>80</v>
      </c>
      <c r="D17" s="4" t="s">
        <v>15</v>
      </c>
      <c r="E17" s="15" t="s">
        <v>57</v>
      </c>
      <c r="F17" s="1" t="s">
        <v>22</v>
      </c>
      <c r="G17" s="5">
        <f>G$43*'[3]Shares PortablePCs+Tablets'!C10</f>
        <v>16.028551051258162</v>
      </c>
      <c r="H17" s="5">
        <f>H$43*'[3]Shares PortablePCs+Tablets'!D10</f>
        <v>23.061981908163464</v>
      </c>
      <c r="I17" s="5">
        <f>I$43*'[3]Shares PortablePCs+Tablets'!E10</f>
        <v>23.377206355756879</v>
      </c>
      <c r="J17" s="5">
        <f>J$43*'[3]Shares PortablePCs+Tablets'!F10</f>
        <v>30.113913675077441</v>
      </c>
      <c r="K17" s="5">
        <f>K$43*'[3]Shares PortablePCs+Tablets'!G10</f>
        <v>42.935766049178277</v>
      </c>
      <c r="L17" s="5">
        <f>L$43*'[3]Shares PortablePCs+Tablets'!H10</f>
        <v>59.644568056961582</v>
      </c>
      <c r="M17" s="5">
        <f>M$43*'[3]Shares PortablePCs+Tablets'!I10</f>
        <v>100.84387326246177</v>
      </c>
      <c r="N17" s="5">
        <f>N$43*'[3]Shares PortablePCs+Tablets'!J10</f>
        <v>136.75916456181878</v>
      </c>
      <c r="O17" s="5">
        <f>O$43*'[3]Shares PortablePCs+Tablets'!K10</f>
        <v>165.50240302312551</v>
      </c>
      <c r="P17" s="5">
        <f>P$43*'[3]Shares PortablePCs+Tablets'!L10</f>
        <v>187.77789223962549</v>
      </c>
      <c r="Q17" s="5">
        <f>Q$43*'[3]Shares PortablePCs+Tablets'!M10</f>
        <v>216.42599190816051</v>
      </c>
      <c r="R17" s="5">
        <f>R$43*'[3]Shares PortablePCs+Tablets'!N10</f>
        <v>224.88752969083802</v>
      </c>
      <c r="S17" s="5">
        <f>S$43*'[3]Shares PortablePCs+Tablets'!O10</f>
        <v>251.38814580110844</v>
      </c>
      <c r="T17" s="5">
        <f>T$43*'[3]Shares PortablePCs+Tablets'!P10</f>
        <v>250.30351992519599</v>
      </c>
      <c r="U17" s="5">
        <f>U$43*'[3]Shares PortablePCs+Tablets'!Q10</f>
        <v>269.72088342984586</v>
      </c>
      <c r="V17" s="5">
        <f>V$43*'[3]Shares PortablePCs+Tablets'!R10</f>
        <v>188.59408679247113</v>
      </c>
      <c r="W17" s="5">
        <f>W$43*'[3]Shares PortablePCs+Tablets'!S10</f>
        <v>198.95802534892519</v>
      </c>
      <c r="X17" s="5">
        <f>X$43*'[3]Shares PortablePCs+Tablets'!T10</f>
        <v>180.31497705245252</v>
      </c>
      <c r="Y17" s="5">
        <f>Y$43*'[3]Shares PortablePCs+Tablets'!U10</f>
        <v>140.33217259091921</v>
      </c>
      <c r="Z17" s="5">
        <f>Z$43*'[3]Shares PortablePCs+Tablets'!V10</f>
        <v>103.28887478330198</v>
      </c>
      <c r="AA17" s="5">
        <f>AA$43*'[3]Shares PortablePCs+Tablets'!W10</f>
        <v>80.225807771878138</v>
      </c>
      <c r="AB17" s="5">
        <f>AB$43*'[3]Shares PortablePCs+Tablets'!X10</f>
        <v>69.241045821921517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</row>
    <row r="18" spans="1:57" x14ac:dyDescent="0.35">
      <c r="A18" t="s">
        <v>14</v>
      </c>
      <c r="C18" s="44" t="s">
        <v>80</v>
      </c>
      <c r="D18" s="4" t="s">
        <v>15</v>
      </c>
      <c r="E18" s="15" t="s">
        <v>57</v>
      </c>
      <c r="F18" s="1" t="s">
        <v>23</v>
      </c>
      <c r="G18" s="5">
        <f>G$43*'[3]Shares PortablePCs+Tablets'!C11</f>
        <v>8.4196897567642761</v>
      </c>
      <c r="H18" s="5">
        <f>H$43*'[3]Shares PortablePCs+Tablets'!D11</f>
        <v>21.66939221267851</v>
      </c>
      <c r="I18" s="5">
        <f>I$43*'[3]Shares PortablePCs+Tablets'!E11</f>
        <v>26.807739370101601</v>
      </c>
      <c r="J18" s="5">
        <f>J$43*'[3]Shares PortablePCs+Tablets'!F11</f>
        <v>64.542342117404473</v>
      </c>
      <c r="K18" s="5">
        <f>K$43*'[3]Shares PortablePCs+Tablets'!G11</f>
        <v>72.695361487144993</v>
      </c>
      <c r="L18" s="5">
        <f>L$43*'[3]Shares PortablePCs+Tablets'!H11</f>
        <v>81.028060109337645</v>
      </c>
      <c r="M18" s="5">
        <f>M$43*'[3]Shares PortablePCs+Tablets'!I11</f>
        <v>89.076056769047028</v>
      </c>
      <c r="N18" s="5">
        <f>N$43*'[3]Shares PortablePCs+Tablets'!J11</f>
        <v>142.31635828666649</v>
      </c>
      <c r="O18" s="5">
        <f>O$43*'[3]Shares PortablePCs+Tablets'!K11</f>
        <v>223.27209358790756</v>
      </c>
      <c r="P18" s="5">
        <f>P$43*'[3]Shares PortablePCs+Tablets'!L11</f>
        <v>173.77189075812393</v>
      </c>
      <c r="Q18" s="5">
        <f>Q$43*'[3]Shares PortablePCs+Tablets'!M11</f>
        <v>169.99075612298401</v>
      </c>
      <c r="R18" s="5">
        <f>R$43*'[3]Shares PortablePCs+Tablets'!N11</f>
        <v>202.93223012124187</v>
      </c>
      <c r="S18" s="5">
        <f>S$43*'[3]Shares PortablePCs+Tablets'!O11</f>
        <v>245.09477414794691</v>
      </c>
      <c r="T18" s="5">
        <f>T$43*'[3]Shares PortablePCs+Tablets'!P11</f>
        <v>214.47935400879874</v>
      </c>
      <c r="U18" s="5">
        <f>U$43*'[3]Shares PortablePCs+Tablets'!Q11</f>
        <v>187.55225014290025</v>
      </c>
      <c r="V18" s="5">
        <f>V$43*'[3]Shares PortablePCs+Tablets'!R11</f>
        <v>173.70671026173048</v>
      </c>
      <c r="W18" s="5">
        <f>W$43*'[3]Shares PortablePCs+Tablets'!S11</f>
        <v>191.37522621311027</v>
      </c>
      <c r="X18" s="5">
        <f>X$43*'[3]Shares PortablePCs+Tablets'!T11</f>
        <v>190.05674482393027</v>
      </c>
      <c r="Y18" s="5">
        <f>Y$43*'[3]Shares PortablePCs+Tablets'!U11</f>
        <v>175.12967475569363</v>
      </c>
      <c r="Z18" s="5">
        <f>Z$43*'[3]Shares PortablePCs+Tablets'!V11</f>
        <v>157.39982348242734</v>
      </c>
      <c r="AA18" s="5">
        <f>AA$43*'[3]Shares PortablePCs+Tablets'!W11</f>
        <v>167.03993257017399</v>
      </c>
      <c r="AB18" s="5">
        <f>AB$43*'[3]Shares PortablePCs+Tablets'!X11</f>
        <v>190.05545806866596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</row>
    <row r="19" spans="1:57" x14ac:dyDescent="0.35">
      <c r="A19" t="s">
        <v>14</v>
      </c>
      <c r="C19" s="44" t="s">
        <v>80</v>
      </c>
      <c r="D19" s="4" t="s">
        <v>15</v>
      </c>
      <c r="E19" s="15" t="s">
        <v>57</v>
      </c>
      <c r="F19" s="1" t="s">
        <v>24</v>
      </c>
      <c r="G19" s="5">
        <f>G$43*'[3]Shares PortablePCs+Tablets'!C12</f>
        <v>0.65548416161625433</v>
      </c>
      <c r="H19" s="5">
        <f>H$43*'[3]Shares PortablePCs+Tablets'!D12</f>
        <v>0.8788833826598671</v>
      </c>
      <c r="I19" s="5">
        <f>I$43*'[3]Shares PortablePCs+Tablets'!E12</f>
        <v>1.8002500274533009</v>
      </c>
      <c r="J19" s="5">
        <f>J$43*'[3]Shares PortablePCs+Tablets'!F12</f>
        <v>3.6368506165174095</v>
      </c>
      <c r="K19" s="5">
        <f>K$43*'[3]Shares PortablePCs+Tablets'!G12</f>
        <v>5.5563816183815788</v>
      </c>
      <c r="L19" s="5">
        <f>L$43*'[3]Shares PortablePCs+Tablets'!H12</f>
        <v>5.4212953882193506</v>
      </c>
      <c r="M19" s="5">
        <f>M$43*'[3]Shares PortablePCs+Tablets'!I12</f>
        <v>8.181862139463723</v>
      </c>
      <c r="N19" s="5">
        <f>N$43*'[3]Shares PortablePCs+Tablets'!J12</f>
        <v>11.714825233022717</v>
      </c>
      <c r="O19" s="5">
        <f>O$43*'[3]Shares PortablePCs+Tablets'!K12</f>
        <v>13.088968307117383</v>
      </c>
      <c r="P19" s="5">
        <f>P$43*'[3]Shares PortablePCs+Tablets'!L12</f>
        <v>15.232780285578942</v>
      </c>
      <c r="Q19" s="5">
        <f>Q$43*'[3]Shares PortablePCs+Tablets'!M12</f>
        <v>15.368449320416175</v>
      </c>
      <c r="R19" s="5">
        <f>R$43*'[3]Shares PortablePCs+Tablets'!N12</f>
        <v>18.106650090238173</v>
      </c>
      <c r="S19" s="5">
        <f>S$43*'[3]Shares PortablePCs+Tablets'!O12</f>
        <v>23.421775178100301</v>
      </c>
      <c r="T19" s="5">
        <f>T$43*'[3]Shares PortablePCs+Tablets'!P12</f>
        <v>22.077626825565698</v>
      </c>
      <c r="U19" s="5">
        <f>U$43*'[3]Shares PortablePCs+Tablets'!Q12</f>
        <v>19.601614434742505</v>
      </c>
      <c r="V19" s="5">
        <f>V$43*'[3]Shares PortablePCs+Tablets'!R12</f>
        <v>15.185506552267499</v>
      </c>
      <c r="W19" s="5">
        <f>W$43*'[3]Shares PortablePCs+Tablets'!S12</f>
        <v>17.350692604567083</v>
      </c>
      <c r="X19" s="5">
        <f>X$43*'[3]Shares PortablePCs+Tablets'!T12</f>
        <v>17.59117429095145</v>
      </c>
      <c r="Y19" s="5">
        <f>Y$43*'[3]Shares PortablePCs+Tablets'!U12</f>
        <v>14.578921038488113</v>
      </c>
      <c r="Z19" s="5">
        <f>Z$43*'[3]Shares PortablePCs+Tablets'!V12</f>
        <v>10.975675977573463</v>
      </c>
      <c r="AA19" s="5">
        <f>AA$43*'[3]Shares PortablePCs+Tablets'!W12</f>
        <v>10.917460619951171</v>
      </c>
      <c r="AB19" s="5">
        <f>AB$43*'[3]Shares PortablePCs+Tablets'!X12</f>
        <v>12.395136146007665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</row>
    <row r="20" spans="1:57" x14ac:dyDescent="0.35">
      <c r="A20" t="s">
        <v>14</v>
      </c>
      <c r="C20" s="44" t="s">
        <v>80</v>
      </c>
      <c r="D20" s="4" t="s">
        <v>15</v>
      </c>
      <c r="E20" s="15" t="s">
        <v>57</v>
      </c>
      <c r="F20" s="1" t="s">
        <v>25</v>
      </c>
      <c r="G20" s="5">
        <f>G$43*'[3]Shares PortablePCs+Tablets'!C13</f>
        <v>6.5936421340616844</v>
      </c>
      <c r="H20" s="5">
        <f>H$43*'[3]Shares PortablePCs+Tablets'!D13</f>
        <v>14.471357795486332</v>
      </c>
      <c r="I20" s="5">
        <f>I$43*'[3]Shares PortablePCs+Tablets'!E13</f>
        <v>17.305941223954303</v>
      </c>
      <c r="J20" s="5">
        <f>J$43*'[3]Shares PortablePCs+Tablets'!F13</f>
        <v>37.821065528158179</v>
      </c>
      <c r="K20" s="5">
        <f>K$43*'[3]Shares PortablePCs+Tablets'!G13</f>
        <v>41.123239662636998</v>
      </c>
      <c r="L20" s="5">
        <f>L$43*'[3]Shares PortablePCs+Tablets'!H13</f>
        <v>54.916991394397961</v>
      </c>
      <c r="M20" s="5">
        <f>M$43*'[3]Shares PortablePCs+Tablets'!I13</f>
        <v>70.171893034227139</v>
      </c>
      <c r="N20" s="5">
        <f>N$43*'[3]Shares PortablePCs+Tablets'!J13</f>
        <v>83.612356539659416</v>
      </c>
      <c r="O20" s="5">
        <f>O$43*'[3]Shares PortablePCs+Tablets'!K13</f>
        <v>101.02564385847147</v>
      </c>
      <c r="P20" s="5">
        <f>P$43*'[3]Shares PortablePCs+Tablets'!L13</f>
        <v>119.43370711716597</v>
      </c>
      <c r="Q20" s="5">
        <f>Q$43*'[3]Shares PortablePCs+Tablets'!M13</f>
        <v>122.26166371765395</v>
      </c>
      <c r="R20" s="5">
        <f>R$43*'[3]Shares PortablePCs+Tablets'!N13</f>
        <v>152.8117415177455</v>
      </c>
      <c r="S20" s="5">
        <f>S$43*'[3]Shares PortablePCs+Tablets'!O13</f>
        <v>189.31171661841094</v>
      </c>
      <c r="T20" s="5">
        <f>T$43*'[3]Shares PortablePCs+Tablets'!P13</f>
        <v>161.45915404840443</v>
      </c>
      <c r="U20" s="5">
        <f>U$43*'[3]Shares PortablePCs+Tablets'!Q13</f>
        <v>127.83603982793059</v>
      </c>
      <c r="V20" s="5">
        <f>V$43*'[3]Shares PortablePCs+Tablets'!R13</f>
        <v>105.15431786667563</v>
      </c>
      <c r="W20" s="5">
        <f>W$43*'[3]Shares PortablePCs+Tablets'!S13</f>
        <v>118.43096557989449</v>
      </c>
      <c r="X20" s="5">
        <f>X$43*'[3]Shares PortablePCs+Tablets'!T13</f>
        <v>124.98294379722896</v>
      </c>
      <c r="Y20" s="5">
        <f>Y$43*'[3]Shares PortablePCs+Tablets'!U13</f>
        <v>125.25420412930563</v>
      </c>
      <c r="Z20" s="5">
        <f>Z$43*'[3]Shares PortablePCs+Tablets'!V13</f>
        <v>101.00963324753388</v>
      </c>
      <c r="AA20" s="5">
        <f>AA$43*'[3]Shares PortablePCs+Tablets'!W13</f>
        <v>93.670783029037665</v>
      </c>
      <c r="AB20" s="5">
        <f>AB$43*'[3]Shares PortablePCs+Tablets'!X13</f>
        <v>106.4252762745714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</row>
    <row r="21" spans="1:57" x14ac:dyDescent="0.35">
      <c r="A21" t="s">
        <v>14</v>
      </c>
      <c r="C21" s="44" t="s">
        <v>80</v>
      </c>
      <c r="D21" s="4" t="s">
        <v>15</v>
      </c>
      <c r="E21" s="15" t="s">
        <v>57</v>
      </c>
      <c r="F21" s="1" t="s">
        <v>26</v>
      </c>
      <c r="G21" s="5">
        <f>G$43*'[3]Shares PortablePCs+Tablets'!C14</f>
        <v>112.16043263600211</v>
      </c>
      <c r="H21" s="5">
        <f>H$43*'[3]Shares PortablePCs+Tablets'!D14</f>
        <v>171.73604079471673</v>
      </c>
      <c r="I21" s="5">
        <f>I$43*'[3]Shares PortablePCs+Tablets'!E14</f>
        <v>254.10329723889092</v>
      </c>
      <c r="J21" s="5">
        <f>J$43*'[3]Shares PortablePCs+Tablets'!F14</f>
        <v>374.87435768934154</v>
      </c>
      <c r="K21" s="5">
        <f>K$43*'[3]Shares PortablePCs+Tablets'!G14</f>
        <v>361.71082838917704</v>
      </c>
      <c r="L21" s="5">
        <f>L$43*'[3]Shares PortablePCs+Tablets'!H14</f>
        <v>461.50244922774328</v>
      </c>
      <c r="M21" s="5">
        <f>M$43*'[3]Shares PortablePCs+Tablets'!I14</f>
        <v>517.98740038893584</v>
      </c>
      <c r="N21" s="5">
        <f>N$43*'[3]Shares PortablePCs+Tablets'!J14</f>
        <v>656.18249291707991</v>
      </c>
      <c r="O21" s="5">
        <f>O$43*'[3]Shares PortablePCs+Tablets'!K14</f>
        <v>870.45052296372853</v>
      </c>
      <c r="P21" s="5">
        <f>P$43*'[3]Shares PortablePCs+Tablets'!L14</f>
        <v>1090.0704535611112</v>
      </c>
      <c r="Q21" s="5">
        <f>Q$43*'[3]Shares PortablePCs+Tablets'!M14</f>
        <v>1171.6214159726508</v>
      </c>
      <c r="R21" s="5">
        <f>R$43*'[3]Shares PortablePCs+Tablets'!N14</f>
        <v>1527.9464899473446</v>
      </c>
      <c r="S21" s="5">
        <f>S$43*'[3]Shares PortablePCs+Tablets'!O14</f>
        <v>1975.3782390179731</v>
      </c>
      <c r="T21" s="5">
        <f>T$43*'[3]Shares PortablePCs+Tablets'!P14</f>
        <v>1862.3187591263838</v>
      </c>
      <c r="U21" s="5">
        <f>U$43*'[3]Shares PortablePCs+Tablets'!Q14</f>
        <v>1658.7334760633153</v>
      </c>
      <c r="V21" s="5">
        <f>V$43*'[3]Shares PortablePCs+Tablets'!R14</f>
        <v>1556.9510563419271</v>
      </c>
      <c r="W21" s="5">
        <f>W$43*'[3]Shares PortablePCs+Tablets'!S14</f>
        <v>1594.101377940917</v>
      </c>
      <c r="X21" s="5">
        <f>X$43*'[3]Shares PortablePCs+Tablets'!T14</f>
        <v>1544.6574000218245</v>
      </c>
      <c r="Y21" s="5">
        <f>Y$43*'[3]Shares PortablePCs+Tablets'!U14</f>
        <v>1431.5389764593092</v>
      </c>
      <c r="Z21" s="5">
        <f>Z$43*'[3]Shares PortablePCs+Tablets'!V14</f>
        <v>1229.7124671332645</v>
      </c>
      <c r="AA21" s="5">
        <f>AA$43*'[3]Shares PortablePCs+Tablets'!W14</f>
        <v>1142.1638855942408</v>
      </c>
      <c r="AB21" s="5">
        <f>AB$43*'[3]Shares PortablePCs+Tablets'!X14</f>
        <v>1302.166682069836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</row>
    <row r="22" spans="1:57" x14ac:dyDescent="0.35">
      <c r="A22" t="s">
        <v>14</v>
      </c>
      <c r="C22" s="44" t="s">
        <v>80</v>
      </c>
      <c r="D22" s="4" t="s">
        <v>15</v>
      </c>
      <c r="E22" s="15" t="s">
        <v>57</v>
      </c>
      <c r="F22" s="1" t="s">
        <v>27</v>
      </c>
      <c r="G22" s="5">
        <f>G$43*'[3]Shares PortablePCs+Tablets'!C15</f>
        <v>183.3248105902658</v>
      </c>
      <c r="H22" s="5">
        <f>H$43*'[3]Shares PortablePCs+Tablets'!D15</f>
        <v>298.96572860085803</v>
      </c>
      <c r="I22" s="5">
        <f>I$43*'[3]Shares PortablePCs+Tablets'!E15</f>
        <v>441.24666761414579</v>
      </c>
      <c r="J22" s="5">
        <f>J$43*'[3]Shares PortablePCs+Tablets'!F15</f>
        <v>743.44347668812679</v>
      </c>
      <c r="K22" s="5">
        <f>K$43*'[3]Shares PortablePCs+Tablets'!G15</f>
        <v>733.22752607244365</v>
      </c>
      <c r="L22" s="5">
        <f>L$43*'[3]Shares PortablePCs+Tablets'!H15</f>
        <v>741.02878166248433</v>
      </c>
      <c r="M22" s="5">
        <f>M$43*'[3]Shares PortablePCs+Tablets'!I15</f>
        <v>886.57072806222072</v>
      </c>
      <c r="N22" s="5">
        <f>N$43*'[3]Shares PortablePCs+Tablets'!J15</f>
        <v>1175.7058320352799</v>
      </c>
      <c r="O22" s="5">
        <f>O$43*'[3]Shares PortablePCs+Tablets'!K15</f>
        <v>1630.0422624861628</v>
      </c>
      <c r="P22" s="5">
        <f>P$43*'[3]Shares PortablePCs+Tablets'!L15</f>
        <v>1893.5825195458165</v>
      </c>
      <c r="Q22" s="5">
        <f>Q$43*'[3]Shares PortablePCs+Tablets'!M15</f>
        <v>1868.6160754644061</v>
      </c>
      <c r="R22" s="5">
        <f>R$43*'[3]Shares PortablePCs+Tablets'!N15</f>
        <v>2659.0389890692682</v>
      </c>
      <c r="S22" s="5">
        <f>S$43*'[3]Shares PortablePCs+Tablets'!O15</f>
        <v>3268.7301162937247</v>
      </c>
      <c r="T22" s="5">
        <f>T$43*'[3]Shares PortablePCs+Tablets'!P15</f>
        <v>2922.3183420409478</v>
      </c>
      <c r="U22" s="5">
        <f>U$43*'[3]Shares PortablePCs+Tablets'!Q15</f>
        <v>2249.3237347614745</v>
      </c>
      <c r="V22" s="5">
        <f>V$43*'[3]Shares PortablePCs+Tablets'!R15</f>
        <v>1787.5096567224932</v>
      </c>
      <c r="W22" s="5">
        <f>W$43*'[3]Shares PortablePCs+Tablets'!S15</f>
        <v>1675.4549730734529</v>
      </c>
      <c r="X22" s="5">
        <f>X$43*'[3]Shares PortablePCs+Tablets'!T15</f>
        <v>1422.9289039738226</v>
      </c>
      <c r="Y22" s="5">
        <f>Y$43*'[3]Shares PortablePCs+Tablets'!U15</f>
        <v>1392.4868102652897</v>
      </c>
      <c r="Z22" s="5">
        <f>Z$43*'[3]Shares PortablePCs+Tablets'!V15</f>
        <v>1167.484294233356</v>
      </c>
      <c r="AA22" s="5">
        <f>AA$43*'[3]Shares PortablePCs+Tablets'!W15</f>
        <v>679.89771527025448</v>
      </c>
      <c r="AB22" s="5">
        <f>AB$43*'[3]Shares PortablePCs+Tablets'!X15</f>
        <v>270.23023556379565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spans="1:57" x14ac:dyDescent="0.35">
      <c r="A23" t="s">
        <v>14</v>
      </c>
      <c r="C23" s="44" t="s">
        <v>80</v>
      </c>
      <c r="D23" s="4" t="s">
        <v>15</v>
      </c>
      <c r="E23" s="15" t="s">
        <v>57</v>
      </c>
      <c r="F23" s="1" t="s">
        <v>28</v>
      </c>
      <c r="G23" s="5">
        <f>G$43*'[3]Shares PortablePCs+Tablets'!C16</f>
        <v>11.778938605134766</v>
      </c>
      <c r="H23" s="5">
        <f>H$43*'[3]Shares PortablePCs+Tablets'!D16</f>
        <v>12.579573264939715</v>
      </c>
      <c r="I23" s="5">
        <f>I$43*'[3]Shares PortablePCs+Tablets'!E16</f>
        <v>15.982558302132544</v>
      </c>
      <c r="J23" s="5">
        <f>J$43*'[3]Shares PortablePCs+Tablets'!F16</f>
        <v>41.440226817184808</v>
      </c>
      <c r="K23" s="5">
        <f>K$43*'[3]Shares PortablePCs+Tablets'!G16</f>
        <v>52.881125519605817</v>
      </c>
      <c r="L23" s="5">
        <f>L$43*'[3]Shares PortablePCs+Tablets'!H16</f>
        <v>61.056238878913064</v>
      </c>
      <c r="M23" s="5">
        <f>M$43*'[3]Shares PortablePCs+Tablets'!I16</f>
        <v>82.931328330727325</v>
      </c>
      <c r="N23" s="5">
        <f>N$43*'[3]Shares PortablePCs+Tablets'!J16</f>
        <v>97.223778004331876</v>
      </c>
      <c r="O23" s="5">
        <f>O$43*'[3]Shares PortablePCs+Tablets'!K16</f>
        <v>110.76441866501952</v>
      </c>
      <c r="P23" s="5">
        <f>P$43*'[3]Shares PortablePCs+Tablets'!L16</f>
        <v>131.18578482362864</v>
      </c>
      <c r="Q23" s="5">
        <f>Q$43*'[3]Shares PortablePCs+Tablets'!M16</f>
        <v>134.39364865522975</v>
      </c>
      <c r="R23" s="5">
        <f>R$43*'[3]Shares PortablePCs+Tablets'!N16</f>
        <v>132.6886307986619</v>
      </c>
      <c r="S23" s="5">
        <f>S$43*'[3]Shares PortablePCs+Tablets'!O16</f>
        <v>184.06970067467341</v>
      </c>
      <c r="T23" s="5">
        <f>T$43*'[3]Shares PortablePCs+Tablets'!P16</f>
        <v>184.59374733026587</v>
      </c>
      <c r="U23" s="5">
        <f>U$43*'[3]Shares PortablePCs+Tablets'!Q16</f>
        <v>173.70594757958949</v>
      </c>
      <c r="V23" s="5">
        <f>V$43*'[3]Shares PortablePCs+Tablets'!R16</f>
        <v>172.54465761901926</v>
      </c>
      <c r="W23" s="5">
        <f>W$43*'[3]Shares PortablePCs+Tablets'!S16</f>
        <v>179.71212662291813</v>
      </c>
      <c r="X23" s="5">
        <f>X$43*'[3]Shares PortablePCs+Tablets'!T16</f>
        <v>179.0097142041445</v>
      </c>
      <c r="Y23" s="5">
        <f>Y$43*'[3]Shares PortablePCs+Tablets'!U16</f>
        <v>132.42257563656725</v>
      </c>
      <c r="Z23" s="5">
        <f>Z$43*'[3]Shares PortablePCs+Tablets'!V16</f>
        <v>90.850257288577751</v>
      </c>
      <c r="AA23" s="5">
        <f>AA$43*'[3]Shares PortablePCs+Tablets'!W16</f>
        <v>68.018413018166115</v>
      </c>
      <c r="AB23" s="5">
        <f>AB$43*'[3]Shares PortablePCs+Tablets'!X16</f>
        <v>73.001137875594921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</row>
    <row r="24" spans="1:57" x14ac:dyDescent="0.35">
      <c r="A24" t="s">
        <v>14</v>
      </c>
      <c r="C24" s="44" t="s">
        <v>80</v>
      </c>
      <c r="D24" s="4" t="s">
        <v>15</v>
      </c>
      <c r="E24" s="15" t="s">
        <v>57</v>
      </c>
      <c r="F24" s="1" t="s">
        <v>29</v>
      </c>
      <c r="G24" s="5">
        <f>G$43*'[3]Shares PortablePCs+Tablets'!C17</f>
        <v>4.124362521057237</v>
      </c>
      <c r="H24" s="5">
        <f>H$43*'[3]Shares PortablePCs+Tablets'!D17</f>
        <v>5.8162938444473662</v>
      </c>
      <c r="I24" s="5">
        <f>I$43*'[3]Shares PortablePCs+Tablets'!E17</f>
        <v>9.9407079619527696</v>
      </c>
      <c r="J24" s="5">
        <f>J$43*'[3]Shares PortablePCs+Tablets'!F17</f>
        <v>18.447776520350814</v>
      </c>
      <c r="K24" s="5">
        <f>K$43*'[3]Shares PortablePCs+Tablets'!G17</f>
        <v>30.822103013840465</v>
      </c>
      <c r="L24" s="5">
        <f>L$43*'[3]Shares PortablePCs+Tablets'!H17</f>
        <v>32.777188526154681</v>
      </c>
      <c r="M24" s="5">
        <f>M$43*'[3]Shares PortablePCs+Tablets'!I17</f>
        <v>46.727106456500934</v>
      </c>
      <c r="N24" s="5">
        <f>N$43*'[3]Shares PortablePCs+Tablets'!J17</f>
        <v>64.493577635126613</v>
      </c>
      <c r="O24" s="5">
        <f>O$43*'[3]Shares PortablePCs+Tablets'!K17</f>
        <v>78.50472999903873</v>
      </c>
      <c r="P24" s="5">
        <f>P$43*'[3]Shares PortablePCs+Tablets'!L17</f>
        <v>92.098251180253712</v>
      </c>
      <c r="Q24" s="5">
        <f>Q$43*'[3]Shares PortablePCs+Tablets'!M17</f>
        <v>93.563581525025512</v>
      </c>
      <c r="R24" s="5">
        <f>R$43*'[3]Shares PortablePCs+Tablets'!N17</f>
        <v>122.26490155214792</v>
      </c>
      <c r="S24" s="5">
        <f>S$43*'[3]Shares PortablePCs+Tablets'!O17</f>
        <v>157.13664672770287</v>
      </c>
      <c r="T24" s="5">
        <f>T$43*'[3]Shares PortablePCs+Tablets'!P17</f>
        <v>143.55998305725529</v>
      </c>
      <c r="U24" s="5">
        <f>U$43*'[3]Shares PortablePCs+Tablets'!Q17</f>
        <v>123.21331540390628</v>
      </c>
      <c r="V24" s="5">
        <f>V$43*'[3]Shares PortablePCs+Tablets'!R17</f>
        <v>111.87993421123208</v>
      </c>
      <c r="W24" s="5">
        <f>W$43*'[3]Shares PortablePCs+Tablets'!S17</f>
        <v>152.71156364904354</v>
      </c>
      <c r="X24" s="5">
        <f>X$43*'[3]Shares PortablePCs+Tablets'!T17</f>
        <v>112.19951537094586</v>
      </c>
      <c r="Y24" s="5">
        <f>Y$43*'[3]Shares PortablePCs+Tablets'!U17</f>
        <v>96.473369589763905</v>
      </c>
      <c r="Z24" s="5">
        <f>Z$43*'[3]Shares PortablePCs+Tablets'!V17</f>
        <v>86.650120624237019</v>
      </c>
      <c r="AA24" s="5">
        <f>AA$43*'[3]Shares PortablePCs+Tablets'!W17</f>
        <v>82.287270388021284</v>
      </c>
      <c r="AB24" s="5">
        <f>AB$43*'[3]Shares PortablePCs+Tablets'!X17</f>
        <v>92.977833092220706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</row>
    <row r="25" spans="1:57" x14ac:dyDescent="0.35">
      <c r="A25" t="s">
        <v>14</v>
      </c>
      <c r="C25" s="44" t="s">
        <v>80</v>
      </c>
      <c r="D25" s="4" t="s">
        <v>15</v>
      </c>
      <c r="E25" s="15" t="s">
        <v>57</v>
      </c>
      <c r="F25" s="1" t="s">
        <v>30</v>
      </c>
      <c r="G25" s="5">
        <f>G$43*'[3]Shares PortablePCs+Tablets'!C18</f>
        <v>1.8354522433972911</v>
      </c>
      <c r="H25" s="5">
        <f>H$43*'[3]Shares PortablePCs+Tablets'!D18</f>
        <v>2.2265275175732437</v>
      </c>
      <c r="I25" s="5">
        <f>I$43*'[3]Shares PortablePCs+Tablets'!E18</f>
        <v>3.456099935324175</v>
      </c>
      <c r="J25" s="5">
        <f>J$43*'[3]Shares PortablePCs+Tablets'!F18</f>
        <v>5.7448178339530136</v>
      </c>
      <c r="K25" s="5">
        <f>K$43*'[3]Shares PortablePCs+Tablets'!G18</f>
        <v>5.9813864696213228</v>
      </c>
      <c r="L25" s="5">
        <f>L$43*'[3]Shares PortablePCs+Tablets'!H18</f>
        <v>6.8448774596702</v>
      </c>
      <c r="M25" s="5">
        <f>M$43*'[3]Shares PortablePCs+Tablets'!I18</f>
        <v>8.1275224462662479</v>
      </c>
      <c r="N25" s="5">
        <f>N$43*'[3]Shares PortablePCs+Tablets'!J18</f>
        <v>9.1871851746392892</v>
      </c>
      <c r="O25" s="5">
        <f>O$43*'[3]Shares PortablePCs+Tablets'!K18</f>
        <v>10.272446058755634</v>
      </c>
      <c r="P25" s="5">
        <f>P$43*'[3]Shares PortablePCs+Tablets'!L18</f>
        <v>10.541354607112247</v>
      </c>
      <c r="Q25" s="5">
        <f>Q$43*'[3]Shares PortablePCs+Tablets'!M18</f>
        <v>11.844622116289633</v>
      </c>
      <c r="R25" s="5">
        <f>R$43*'[3]Shares PortablePCs+Tablets'!N18</f>
        <v>15.863022537031149</v>
      </c>
      <c r="S25" s="5">
        <f>S$43*'[3]Shares PortablePCs+Tablets'!O18</f>
        <v>21.065437418225049</v>
      </c>
      <c r="T25" s="5">
        <f>T$43*'[3]Shares PortablePCs+Tablets'!P18</f>
        <v>19.992598047271581</v>
      </c>
      <c r="U25" s="5">
        <f>U$43*'[3]Shares PortablePCs+Tablets'!Q18</f>
        <v>20.282704998438881</v>
      </c>
      <c r="V25" s="5">
        <f>V$43*'[3]Shares PortablePCs+Tablets'!R18</f>
        <v>13.677086369510407</v>
      </c>
      <c r="W25" s="5">
        <f>W$43*'[3]Shares PortablePCs+Tablets'!S18</f>
        <v>15.621644511517649</v>
      </c>
      <c r="X25" s="5">
        <f>X$43*'[3]Shares PortablePCs+Tablets'!T18</f>
        <v>16.464485452438673</v>
      </c>
      <c r="Y25" s="5">
        <f>Y$43*'[3]Shares PortablePCs+Tablets'!U18</f>
        <v>16.917279623514929</v>
      </c>
      <c r="Z25" s="5">
        <f>Z$43*'[3]Shares PortablePCs+Tablets'!V18</f>
        <v>12.239887536439522</v>
      </c>
      <c r="AA25" s="5">
        <f>AA$43*'[3]Shares PortablePCs+Tablets'!W18</f>
        <v>13.592494971023555</v>
      </c>
      <c r="AB25" s="5">
        <f>AB$43*'[3]Shares PortablePCs+Tablets'!X18</f>
        <v>15.616701157655188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</row>
    <row r="26" spans="1:57" x14ac:dyDescent="0.35">
      <c r="A26" t="s">
        <v>14</v>
      </c>
      <c r="C26" s="44" t="s">
        <v>80</v>
      </c>
      <c r="D26" s="4" t="s">
        <v>15</v>
      </c>
      <c r="E26" s="15" t="s">
        <v>57</v>
      </c>
      <c r="F26" s="1" t="s">
        <v>31</v>
      </c>
      <c r="G26" s="5">
        <f>G$43*'[3]Shares PortablePCs+Tablets'!C19</f>
        <v>8.9858096837495971</v>
      </c>
      <c r="H26" s="5">
        <f>H$43*'[3]Shares PortablePCs+Tablets'!D19</f>
        <v>10.99888122818489</v>
      </c>
      <c r="I26" s="5">
        <f>I$43*'[3]Shares PortablePCs+Tablets'!E19</f>
        <v>15.242042597691446</v>
      </c>
      <c r="J26" s="5">
        <f>J$43*'[3]Shares PortablePCs+Tablets'!F19</f>
        <v>28.387119853329487</v>
      </c>
      <c r="K26" s="5">
        <f>K$43*'[3]Shares PortablePCs+Tablets'!G19</f>
        <v>35.701933397153709</v>
      </c>
      <c r="L26" s="5">
        <f>L$43*'[3]Shares PortablePCs+Tablets'!H19</f>
        <v>43.193930336200445</v>
      </c>
      <c r="M26" s="5">
        <f>M$43*'[3]Shares PortablePCs+Tablets'!I19</f>
        <v>56.831880883543555</v>
      </c>
      <c r="N26" s="5">
        <f>N$43*'[3]Shares PortablePCs+Tablets'!J19</f>
        <v>75.158189202241701</v>
      </c>
      <c r="O26" s="5">
        <f>O$43*'[3]Shares PortablePCs+Tablets'!K19</f>
        <v>98.36462445344138</v>
      </c>
      <c r="P26" s="5">
        <f>P$43*'[3]Shares PortablePCs+Tablets'!L19</f>
        <v>82.036677143799807</v>
      </c>
      <c r="Q26" s="5">
        <f>Q$43*'[3]Shares PortablePCs+Tablets'!M19</f>
        <v>75.617244375116584</v>
      </c>
      <c r="R26" s="5">
        <f>R$43*'[3]Shares PortablePCs+Tablets'!N19</f>
        <v>91.944850184550731</v>
      </c>
      <c r="S26" s="5">
        <f>S$43*'[3]Shares PortablePCs+Tablets'!O19</f>
        <v>115.51215738473471</v>
      </c>
      <c r="T26" s="5">
        <f>T$43*'[3]Shares PortablePCs+Tablets'!P19</f>
        <v>105.67946929385984</v>
      </c>
      <c r="U26" s="5">
        <f>U$43*'[3]Shares PortablePCs+Tablets'!Q19</f>
        <v>91.013114923976858</v>
      </c>
      <c r="V26" s="5">
        <f>V$43*'[3]Shares PortablePCs+Tablets'!R19</f>
        <v>84.694912042706761</v>
      </c>
      <c r="W26" s="5">
        <f>W$43*'[3]Shares PortablePCs+Tablets'!S19</f>
        <v>87.323393377094291</v>
      </c>
      <c r="X26" s="5">
        <f>X$43*'[3]Shares PortablePCs+Tablets'!T19</f>
        <v>113.16826881022088</v>
      </c>
      <c r="Y26" s="5">
        <f>Y$43*'[3]Shares PortablePCs+Tablets'!U19</f>
        <v>104.59476336050612</v>
      </c>
      <c r="Z26" s="5">
        <f>Z$43*'[3]Shares PortablePCs+Tablets'!V19</f>
        <v>94.93710176776186</v>
      </c>
      <c r="AA26" s="5">
        <f>AA$43*'[3]Shares PortablePCs+Tablets'!W19</f>
        <v>89.948098948673334</v>
      </c>
      <c r="AB26" s="5">
        <f>AB$43*'[3]Shares PortablePCs+Tablets'!X19</f>
        <v>100.37179977038917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</row>
    <row r="27" spans="1:57" x14ac:dyDescent="0.35">
      <c r="A27" t="s">
        <v>14</v>
      </c>
      <c r="C27" s="44" t="s">
        <v>80</v>
      </c>
      <c r="D27" s="4" t="s">
        <v>15</v>
      </c>
      <c r="E27" s="15" t="s">
        <v>57</v>
      </c>
      <c r="F27" s="1" t="s">
        <v>32</v>
      </c>
      <c r="G27" s="5">
        <f>G$43*'[3]Shares PortablePCs+Tablets'!C20</f>
        <v>70.998794193709173</v>
      </c>
      <c r="H27" s="5">
        <f>H$43*'[3]Shares PortablePCs+Tablets'!D20</f>
        <v>96.985839760776742</v>
      </c>
      <c r="I27" s="5">
        <f>I$43*'[3]Shares PortablePCs+Tablets'!E20</f>
        <v>116.85618966138877</v>
      </c>
      <c r="J27" s="5">
        <f>J$43*'[3]Shares PortablePCs+Tablets'!F20</f>
        <v>261.51929658450109</v>
      </c>
      <c r="K27" s="5">
        <f>K$43*'[3]Shares PortablePCs+Tablets'!G20</f>
        <v>355.81381725345949</v>
      </c>
      <c r="L27" s="5">
        <f>L$43*'[3]Shares PortablePCs+Tablets'!H20</f>
        <v>391.01877881192462</v>
      </c>
      <c r="M27" s="5">
        <f>M$43*'[3]Shares PortablePCs+Tablets'!I20</f>
        <v>418.66087781748843</v>
      </c>
      <c r="N27" s="5">
        <f>N$43*'[3]Shares PortablePCs+Tablets'!J20</f>
        <v>607.82520068780582</v>
      </c>
      <c r="O27" s="5">
        <f>O$43*'[3]Shares PortablePCs+Tablets'!K20</f>
        <v>899.09486973897504</v>
      </c>
      <c r="P27" s="5">
        <f>P$43*'[3]Shares PortablePCs+Tablets'!L20</f>
        <v>875.01304202025074</v>
      </c>
      <c r="Q27" s="5">
        <f>Q$43*'[3]Shares PortablePCs+Tablets'!M20</f>
        <v>989.64190982559103</v>
      </c>
      <c r="R27" s="5">
        <f>R$43*'[3]Shares PortablePCs+Tablets'!N20</f>
        <v>950.64819281196651</v>
      </c>
      <c r="S27" s="5">
        <f>S$43*'[3]Shares PortablePCs+Tablets'!O20</f>
        <v>734.42693931311123</v>
      </c>
      <c r="T27" s="5">
        <f>T$43*'[3]Shares PortablePCs+Tablets'!P20</f>
        <v>777.15667876875216</v>
      </c>
      <c r="U27" s="5">
        <f>U$43*'[3]Shares PortablePCs+Tablets'!Q20</f>
        <v>776.85103229771846</v>
      </c>
      <c r="V27" s="5">
        <f>V$43*'[3]Shares PortablePCs+Tablets'!R20</f>
        <v>800.6229272787034</v>
      </c>
      <c r="W27" s="5">
        <f>W$43*'[3]Shares PortablePCs+Tablets'!S20</f>
        <v>800.90213393941053</v>
      </c>
      <c r="X27" s="5">
        <f>X$43*'[3]Shares PortablePCs+Tablets'!T20</f>
        <v>755.61327564956912</v>
      </c>
      <c r="Y27" s="5">
        <f>Y$43*'[3]Shares PortablePCs+Tablets'!U20</f>
        <v>573.46027171217918</v>
      </c>
      <c r="Z27" s="5">
        <f>Z$43*'[3]Shares PortablePCs+Tablets'!V20</f>
        <v>436.52768424721472</v>
      </c>
      <c r="AA27" s="5">
        <f>AA$43*'[3]Shares PortablePCs+Tablets'!W20</f>
        <v>621.34070073780651</v>
      </c>
      <c r="AB27" s="5">
        <f>AB$43*'[3]Shares PortablePCs+Tablets'!X20</f>
        <v>707.372108887889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</row>
    <row r="28" spans="1:57" x14ac:dyDescent="0.35">
      <c r="A28" t="s">
        <v>14</v>
      </c>
      <c r="C28" s="44" t="s">
        <v>80</v>
      </c>
      <c r="D28" s="4" t="s">
        <v>15</v>
      </c>
      <c r="E28" s="15" t="s">
        <v>57</v>
      </c>
      <c r="F28" s="1" t="s">
        <v>33</v>
      </c>
      <c r="G28" s="5">
        <f>G$43*'[3]Shares PortablePCs+Tablets'!C21</f>
        <v>0.49670050375206343</v>
      </c>
      <c r="H28" s="5">
        <f>H$43*'[3]Shares PortablePCs+Tablets'!D21</f>
        <v>0.62331065075586145</v>
      </c>
      <c r="I28" s="5">
        <f>I$43*'[3]Shares PortablePCs+Tablets'!E21</f>
        <v>0.86466281953595259</v>
      </c>
      <c r="J28" s="5">
        <f>J$43*'[3]Shares PortablePCs+Tablets'!F21</f>
        <v>1.438701664963755</v>
      </c>
      <c r="K28" s="5">
        <f>K$43*'[3]Shares PortablePCs+Tablets'!G21</f>
        <v>2.8171346444344549</v>
      </c>
      <c r="L28" s="5">
        <f>L$43*'[3]Shares PortablePCs+Tablets'!H21</f>
        <v>5.039535852207047</v>
      </c>
      <c r="M28" s="5">
        <f>M$43*'[3]Shares PortablePCs+Tablets'!I21</f>
        <v>10.117491945926266</v>
      </c>
      <c r="N28" s="5">
        <f>N$43*'[3]Shares PortablePCs+Tablets'!J21</f>
        <v>12.430256502167831</v>
      </c>
      <c r="O28" s="5">
        <f>O$43*'[3]Shares PortablePCs+Tablets'!K21</f>
        <v>13.74589181670768</v>
      </c>
      <c r="P28" s="5">
        <f>P$43*'[3]Shares PortablePCs+Tablets'!L21</f>
        <v>15.732441352679933</v>
      </c>
      <c r="Q28" s="5">
        <f>Q$43*'[3]Shares PortablePCs+Tablets'!M21</f>
        <v>14.73423613109839</v>
      </c>
      <c r="R28" s="5">
        <f>R$43*'[3]Shares PortablePCs+Tablets'!N21</f>
        <v>16.858289845805189</v>
      </c>
      <c r="S28" s="5">
        <f>S$43*'[3]Shares PortablePCs+Tablets'!O21</f>
        <v>21.345134367303945</v>
      </c>
      <c r="T28" s="5">
        <f>T$43*'[3]Shares PortablePCs+Tablets'!P21</f>
        <v>19.782047321420986</v>
      </c>
      <c r="U28" s="5">
        <f>U$43*'[3]Shares PortablePCs+Tablets'!Q21</f>
        <v>14.513915708271227</v>
      </c>
      <c r="V28" s="5">
        <f>V$43*'[3]Shares PortablePCs+Tablets'!R21</f>
        <v>10.840634731921396</v>
      </c>
      <c r="W28" s="5">
        <f>W$43*'[3]Shares PortablePCs+Tablets'!S21</f>
        <v>15.704331217282059</v>
      </c>
      <c r="X28" s="5">
        <f>X$43*'[3]Shares PortablePCs+Tablets'!T21</f>
        <v>16.97098849385884</v>
      </c>
      <c r="Y28" s="5">
        <f>Y$43*'[3]Shares PortablePCs+Tablets'!U21</f>
        <v>16.323942262252299</v>
      </c>
      <c r="Z28" s="5">
        <f>Z$43*'[3]Shares PortablePCs+Tablets'!V21</f>
        <v>14.078524038442502</v>
      </c>
      <c r="AA28" s="5">
        <f>AA$43*'[3]Shares PortablePCs+Tablets'!W21</f>
        <v>13.159506748678307</v>
      </c>
      <c r="AB28" s="5">
        <f>AB$43*'[3]Shares PortablePCs+Tablets'!X21</f>
        <v>10.200541071005059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</row>
    <row r="29" spans="1:57" x14ac:dyDescent="0.35">
      <c r="A29" t="s">
        <v>14</v>
      </c>
      <c r="C29" s="44" t="s">
        <v>80</v>
      </c>
      <c r="D29" s="4" t="s">
        <v>15</v>
      </c>
      <c r="E29" s="15" t="s">
        <v>57</v>
      </c>
      <c r="F29" s="1" t="s">
        <v>34</v>
      </c>
      <c r="G29" s="5">
        <f>G$43*'[3]Shares PortablePCs+Tablets'!C22</f>
        <v>1.1031738251250387</v>
      </c>
      <c r="H29" s="5">
        <f>H$43*'[3]Shares PortablePCs+Tablets'!D22</f>
        <v>1.4497819901996101</v>
      </c>
      <c r="I29" s="5">
        <f>I$43*'[3]Shares PortablePCs+Tablets'!E22</f>
        <v>1.9673220362729706</v>
      </c>
      <c r="J29" s="5">
        <f>J$43*'[3]Shares PortablePCs+Tablets'!F22</f>
        <v>3.2283892879835654</v>
      </c>
      <c r="K29" s="5">
        <f>K$43*'[3]Shares PortablePCs+Tablets'!G22</f>
        <v>4.8834976362333515</v>
      </c>
      <c r="L29" s="5">
        <f>L$43*'[3]Shares PortablePCs+Tablets'!H22</f>
        <v>9.3357803235618135</v>
      </c>
      <c r="M29" s="5">
        <f>M$43*'[3]Shares PortablePCs+Tablets'!I22</f>
        <v>17.090883115440921</v>
      </c>
      <c r="N29" s="5">
        <f>N$43*'[3]Shares PortablePCs+Tablets'!J22</f>
        <v>21.872387634948726</v>
      </c>
      <c r="O29" s="5">
        <f>O$43*'[3]Shares PortablePCs+Tablets'!K22</f>
        <v>24.217179991827329</v>
      </c>
      <c r="P29" s="5">
        <f>P$43*'[3]Shares PortablePCs+Tablets'!L22</f>
        <v>27.966224883380736</v>
      </c>
      <c r="Q29" s="5">
        <f>Q$43*'[3]Shares PortablePCs+Tablets'!M22</f>
        <v>24.27727898748018</v>
      </c>
      <c r="R29" s="5">
        <f>R$43*'[3]Shares PortablePCs+Tablets'!N22</f>
        <v>29.109568669261098</v>
      </c>
      <c r="S29" s="5">
        <f>S$43*'[3]Shares PortablePCs+Tablets'!O22</f>
        <v>38.771822372275146</v>
      </c>
      <c r="T29" s="5">
        <f>T$43*'[3]Shares PortablePCs+Tablets'!P22</f>
        <v>31.528872474030237</v>
      </c>
      <c r="U29" s="5">
        <f>U$43*'[3]Shares PortablePCs+Tablets'!Q22</f>
        <v>23.589164235181155</v>
      </c>
      <c r="V29" s="5">
        <f>V$43*'[3]Shares PortablePCs+Tablets'!R22</f>
        <v>21.128251902344932</v>
      </c>
      <c r="W29" s="5">
        <f>W$43*'[3]Shares PortablePCs+Tablets'!S22</f>
        <v>22.335245877349308</v>
      </c>
      <c r="X29" s="5">
        <f>X$43*'[3]Shares PortablePCs+Tablets'!T22</f>
        <v>22.44815755625347</v>
      </c>
      <c r="Y29" s="5">
        <f>Y$43*'[3]Shares PortablePCs+Tablets'!U22</f>
        <v>20.010788697960734</v>
      </c>
      <c r="Z29" s="5">
        <f>Z$43*'[3]Shares PortablePCs+Tablets'!V22</f>
        <v>17.565906316142264</v>
      </c>
      <c r="AA29" s="5">
        <f>AA$43*'[3]Shares PortablePCs+Tablets'!W22</f>
        <v>16.787569881975934</v>
      </c>
      <c r="AB29" s="5">
        <f>AB$43*'[3]Shares PortablePCs+Tablets'!X22</f>
        <v>18.990550407109151</v>
      </c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0" spans="1:57" x14ac:dyDescent="0.35">
      <c r="A30" t="s">
        <v>14</v>
      </c>
      <c r="C30" s="44" t="s">
        <v>80</v>
      </c>
      <c r="D30" s="4" t="s">
        <v>15</v>
      </c>
      <c r="E30" s="15" t="s">
        <v>57</v>
      </c>
      <c r="F30" s="1" t="s">
        <v>35</v>
      </c>
      <c r="G30" s="5">
        <f>G$43*'[3]Shares PortablePCs+Tablets'!C23</f>
        <v>1.2128318261844848</v>
      </c>
      <c r="H30" s="5">
        <f>H$43*'[3]Shares PortablePCs+Tablets'!D23</f>
        <v>1.8099562904578363</v>
      </c>
      <c r="I30" s="5">
        <f>I$43*'[3]Shares PortablePCs+Tablets'!E23</f>
        <v>2.4216087484177753</v>
      </c>
      <c r="J30" s="5">
        <f>J$43*'[3]Shares PortablePCs+Tablets'!F23</f>
        <v>3.973999446458977</v>
      </c>
      <c r="K30" s="5">
        <f>K$43*'[3]Shares PortablePCs+Tablets'!G23</f>
        <v>3.5393107480449699</v>
      </c>
      <c r="L30" s="5">
        <f>L$43*'[3]Shares PortablePCs+Tablets'!H23</f>
        <v>5.0096586139604495</v>
      </c>
      <c r="M30" s="5">
        <f>M$43*'[3]Shares PortablePCs+Tablets'!I23</f>
        <v>6.2028122116712918</v>
      </c>
      <c r="N30" s="5">
        <f>N$43*'[3]Shares PortablePCs+Tablets'!J23</f>
        <v>6.9694829534625011</v>
      </c>
      <c r="O30" s="5">
        <f>O$43*'[3]Shares PortablePCs+Tablets'!K23</f>
        <v>7.379887401868606</v>
      </c>
      <c r="P30" s="5">
        <f>P$43*'[3]Shares PortablePCs+Tablets'!L23</f>
        <v>8.1747331480014562</v>
      </c>
      <c r="Q30" s="5">
        <f>Q$43*'[3]Shares PortablePCs+Tablets'!M23</f>
        <v>9.3113852391748733</v>
      </c>
      <c r="R30" s="5">
        <f>R$43*'[3]Shares PortablePCs+Tablets'!N23</f>
        <v>12.771866706509195</v>
      </c>
      <c r="S30" s="5">
        <f>S$43*'[3]Shares PortablePCs+Tablets'!O23</f>
        <v>10.491698101034814</v>
      </c>
      <c r="T30" s="5">
        <f>T$43*'[3]Shares PortablePCs+Tablets'!P23</f>
        <v>12.423872253430297</v>
      </c>
      <c r="U30" s="5">
        <f>U$43*'[3]Shares PortablePCs+Tablets'!Q23</f>
        <v>13.403108189700134</v>
      </c>
      <c r="V30" s="5">
        <f>V$43*'[3]Shares PortablePCs+Tablets'!R23</f>
        <v>14.954952225408443</v>
      </c>
      <c r="W30" s="5">
        <f>W$43*'[3]Shares PortablePCs+Tablets'!S23</f>
        <v>13.614497373079004</v>
      </c>
      <c r="X30" s="5">
        <f>X$43*'[3]Shares PortablePCs+Tablets'!T23</f>
        <v>17.526228757353607</v>
      </c>
      <c r="Y30" s="5">
        <f>Y$43*'[3]Shares PortablePCs+Tablets'!U23</f>
        <v>14.407609530136481</v>
      </c>
      <c r="Z30" s="5">
        <f>Z$43*'[3]Shares PortablePCs+Tablets'!V23</f>
        <v>13.094059145749627</v>
      </c>
      <c r="AA30" s="5">
        <f>AA$43*'[3]Shares PortablePCs+Tablets'!W23</f>
        <v>11.197468368126351</v>
      </c>
      <c r="AB30" s="5">
        <f>AB$43*'[3]Shares PortablePCs+Tablets'!X23</f>
        <v>17.007974040930687</v>
      </c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</row>
    <row r="31" spans="1:57" x14ac:dyDescent="0.35">
      <c r="A31" t="s">
        <v>14</v>
      </c>
      <c r="C31" s="44" t="s">
        <v>80</v>
      </c>
      <c r="D31" s="4" t="s">
        <v>15</v>
      </c>
      <c r="E31" s="15" t="s">
        <v>57</v>
      </c>
      <c r="F31" s="1" t="s">
        <v>36</v>
      </c>
      <c r="G31" s="5">
        <f>G$43*'[3]Shares PortablePCs+Tablets'!C24</f>
        <v>0.2271408824140278</v>
      </c>
      <c r="H31" s="5">
        <f>H$43*'[3]Shares PortablePCs+Tablets'!D24</f>
        <v>0.36090898813965794</v>
      </c>
      <c r="I31" s="5">
        <f>I$43*'[3]Shares PortablePCs+Tablets'!E24</f>
        <v>0.51230203498925742</v>
      </c>
      <c r="J31" s="5">
        <f>J$43*'[3]Shares PortablePCs+Tablets'!F24</f>
        <v>0.86667406471446784</v>
      </c>
      <c r="K31" s="5">
        <f>K$43*'[3]Shares PortablePCs+Tablets'!G24</f>
        <v>1.1231691896607281</v>
      </c>
      <c r="L31" s="5">
        <f>L$43*'[3]Shares PortablePCs+Tablets'!H24</f>
        <v>1.4979113610032619</v>
      </c>
      <c r="M31" s="5">
        <f>M$43*'[3]Shares PortablePCs+Tablets'!I24</f>
        <v>2.0220593732813308</v>
      </c>
      <c r="N31" s="5">
        <f>N$43*'[3]Shares PortablePCs+Tablets'!J24</f>
        <v>2.6690915732564204</v>
      </c>
      <c r="O31" s="5">
        <f>O$43*'[3]Shares PortablePCs+Tablets'!K24</f>
        <v>3.0513264543338252</v>
      </c>
      <c r="P31" s="5">
        <f>P$43*'[3]Shares PortablePCs+Tablets'!L24</f>
        <v>3.6310356209434684</v>
      </c>
      <c r="Q31" s="5">
        <f>Q$43*'[3]Shares PortablePCs+Tablets'!M24</f>
        <v>3.740378932919024</v>
      </c>
      <c r="R31" s="5">
        <f>R$43*'[3]Shares PortablePCs+Tablets'!N24</f>
        <v>4.6795992877844927</v>
      </c>
      <c r="S31" s="5">
        <f>S$43*'[3]Shares PortablePCs+Tablets'!O24</f>
        <v>5.7425778310719169</v>
      </c>
      <c r="T31" s="5">
        <f>T$43*'[3]Shares PortablePCs+Tablets'!P24</f>
        <v>5.143917776381369</v>
      </c>
      <c r="U31" s="5">
        <f>U$43*'[3]Shares PortablePCs+Tablets'!Q24</f>
        <v>4.3348277328329479</v>
      </c>
      <c r="V31" s="5">
        <f>V$43*'[3]Shares PortablePCs+Tablets'!R24</f>
        <v>4.5076961704103713</v>
      </c>
      <c r="W31" s="5">
        <f>W$43*'[3]Shares PortablePCs+Tablets'!S24</f>
        <v>4.5708687163726864</v>
      </c>
      <c r="X31" s="5">
        <f>X$43*'[3]Shares PortablePCs+Tablets'!T24</f>
        <v>4.3410658158245683</v>
      </c>
      <c r="Y31" s="5">
        <f>Y$43*'[3]Shares PortablePCs+Tablets'!U24</f>
        <v>4.3351154443006488</v>
      </c>
      <c r="Z31" s="5">
        <f>Z$43*'[3]Shares PortablePCs+Tablets'!V24</f>
        <v>4.0329862995427046</v>
      </c>
      <c r="AA31" s="5">
        <f>AA$43*'[3]Shares PortablePCs+Tablets'!W24</f>
        <v>4.0283362220152554</v>
      </c>
      <c r="AB31" s="5">
        <f>AB$43*'[3]Shares PortablePCs+Tablets'!X24</f>
        <v>3.1066151855491579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</row>
    <row r="32" spans="1:57" x14ac:dyDescent="0.35">
      <c r="A32" t="s">
        <v>14</v>
      </c>
      <c r="C32" s="44" t="s">
        <v>80</v>
      </c>
      <c r="D32" s="4" t="s">
        <v>15</v>
      </c>
      <c r="E32" s="15" t="s">
        <v>57</v>
      </c>
      <c r="F32" s="1" t="s">
        <v>37</v>
      </c>
      <c r="G32" s="5">
        <f>G$43*'[3]Shares PortablePCs+Tablets'!C25</f>
        <v>55.571459257379885</v>
      </c>
      <c r="H32" s="5">
        <f>H$43*'[3]Shares PortablePCs+Tablets'!D25</f>
        <v>56.555020381121921</v>
      </c>
      <c r="I32" s="5">
        <f>I$43*'[3]Shares PortablePCs+Tablets'!E25</f>
        <v>83.875532557117566</v>
      </c>
      <c r="J32" s="5">
        <f>J$43*'[3]Shares PortablePCs+Tablets'!F25</f>
        <v>154.18366370198993</v>
      </c>
      <c r="K32" s="5">
        <f>K$43*'[3]Shares PortablePCs+Tablets'!G25</f>
        <v>178.47510469541726</v>
      </c>
      <c r="L32" s="5">
        <f>L$43*'[3]Shares PortablePCs+Tablets'!H25</f>
        <v>203.41684193218887</v>
      </c>
      <c r="M32" s="5">
        <f>M$43*'[3]Shares PortablePCs+Tablets'!I25</f>
        <v>245.21283762620899</v>
      </c>
      <c r="N32" s="5">
        <f>N$43*'[3]Shares PortablePCs+Tablets'!J25</f>
        <v>328.15211698950151</v>
      </c>
      <c r="O32" s="5">
        <f>O$43*'[3]Shares PortablePCs+Tablets'!K25</f>
        <v>391.19386653021576</v>
      </c>
      <c r="P32" s="5">
        <f>P$43*'[3]Shares PortablePCs+Tablets'!L25</f>
        <v>440.77291480326221</v>
      </c>
      <c r="Q32" s="5">
        <f>Q$43*'[3]Shares PortablePCs+Tablets'!M25</f>
        <v>451.44818993918278</v>
      </c>
      <c r="R32" s="5">
        <f>R$43*'[3]Shares PortablePCs+Tablets'!N25</f>
        <v>500.10792228517181</v>
      </c>
      <c r="S32" s="5">
        <f>S$43*'[3]Shares PortablePCs+Tablets'!O25</f>
        <v>621.10982549524442</v>
      </c>
      <c r="T32" s="5">
        <f>T$43*'[3]Shares PortablePCs+Tablets'!P25</f>
        <v>559.9942625188279</v>
      </c>
      <c r="U32" s="5">
        <f>U$43*'[3]Shares PortablePCs+Tablets'!Q25</f>
        <v>473.89367862555576</v>
      </c>
      <c r="V32" s="5">
        <f>V$43*'[3]Shares PortablePCs+Tablets'!R25</f>
        <v>423.54960301098947</v>
      </c>
      <c r="W32" s="5">
        <f>W$43*'[3]Shares PortablePCs+Tablets'!S25</f>
        <v>519.45975831300973</v>
      </c>
      <c r="X32" s="5">
        <f>X$43*'[3]Shares PortablePCs+Tablets'!T25</f>
        <v>670.33180714709317</v>
      </c>
      <c r="Y32" s="5">
        <f>Y$43*'[3]Shares PortablePCs+Tablets'!U25</f>
        <v>624.42976811473784</v>
      </c>
      <c r="Z32" s="5">
        <f>Z$43*'[3]Shares PortablePCs+Tablets'!V25</f>
        <v>471.05228884798078</v>
      </c>
      <c r="AA32" s="5">
        <f>AA$43*'[3]Shares PortablePCs+Tablets'!W25</f>
        <v>372.81382387465482</v>
      </c>
      <c r="AB32" s="5">
        <f>AB$43*'[3]Shares PortablePCs+Tablets'!X25</f>
        <v>424.57453390442578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</row>
    <row r="33" spans="1:57" x14ac:dyDescent="0.35">
      <c r="A33" t="s">
        <v>14</v>
      </c>
      <c r="C33" s="44" t="s">
        <v>80</v>
      </c>
      <c r="D33" s="4" t="s">
        <v>15</v>
      </c>
      <c r="E33" s="15" t="s">
        <v>57</v>
      </c>
      <c r="F33" s="1" t="s">
        <v>38</v>
      </c>
      <c r="G33" s="5">
        <f>G$43*'[3]Shares PortablePCs+Tablets'!C26</f>
        <v>25.556673344122295</v>
      </c>
      <c r="H33" s="5">
        <f>H$43*'[3]Shares PortablePCs+Tablets'!D26</f>
        <v>34.664133466386133</v>
      </c>
      <c r="I33" s="5">
        <f>I$43*'[3]Shares PortablePCs+Tablets'!E26</f>
        <v>43.965050567706811</v>
      </c>
      <c r="J33" s="5">
        <f>J$43*'[3]Shares PortablePCs+Tablets'!F26</f>
        <v>77.357454839622605</v>
      </c>
      <c r="K33" s="5">
        <f>K$43*'[3]Shares PortablePCs+Tablets'!G26</f>
        <v>83.296545583646221</v>
      </c>
      <c r="L33" s="5">
        <f>L$43*'[3]Shares PortablePCs+Tablets'!H26</f>
        <v>110.44448115252565</v>
      </c>
      <c r="M33" s="5">
        <f>M$43*'[3]Shares PortablePCs+Tablets'!I26</f>
        <v>99.213326050320106</v>
      </c>
      <c r="N33" s="5">
        <f>N$43*'[3]Shares PortablePCs+Tablets'!J26</f>
        <v>150.79905515988972</v>
      </c>
      <c r="O33" s="5">
        <f>O$43*'[3]Shares PortablePCs+Tablets'!K26</f>
        <v>159.63205471635419</v>
      </c>
      <c r="P33" s="5">
        <f>P$43*'[3]Shares PortablePCs+Tablets'!L26</f>
        <v>193.20804904512948</v>
      </c>
      <c r="Q33" s="5">
        <f>Q$43*'[3]Shares PortablePCs+Tablets'!M26</f>
        <v>305.98577947619162</v>
      </c>
      <c r="R33" s="5">
        <f>R$43*'[3]Shares PortablePCs+Tablets'!N26</f>
        <v>396.98034038815916</v>
      </c>
      <c r="S33" s="5">
        <f>S$43*'[3]Shares PortablePCs+Tablets'!O26</f>
        <v>532.13519266898334</v>
      </c>
      <c r="T33" s="5">
        <f>T$43*'[3]Shares PortablePCs+Tablets'!P26</f>
        <v>459.42287221175491</v>
      </c>
      <c r="U33" s="5">
        <f>U$43*'[3]Shares PortablePCs+Tablets'!Q26</f>
        <v>357.0424051387497</v>
      </c>
      <c r="V33" s="5">
        <f>V$43*'[3]Shares PortablePCs+Tablets'!R26</f>
        <v>285.87382453534144</v>
      </c>
      <c r="W33" s="5">
        <f>W$43*'[3]Shares PortablePCs+Tablets'!S26</f>
        <v>306.58887220811647</v>
      </c>
      <c r="X33" s="5">
        <f>X$43*'[3]Shares PortablePCs+Tablets'!T26</f>
        <v>294.86693620318817</v>
      </c>
      <c r="Y33" s="5">
        <f>Y$43*'[3]Shares PortablePCs+Tablets'!U26</f>
        <v>269.69041442455398</v>
      </c>
      <c r="Z33" s="5">
        <f>Z$43*'[3]Shares PortablePCs+Tablets'!V26</f>
        <v>230.0213553669094</v>
      </c>
      <c r="AA33" s="5">
        <f>AA$43*'[3]Shares PortablePCs+Tablets'!W26</f>
        <v>223.94007730038746</v>
      </c>
      <c r="AB33" s="5">
        <f>AB$43*'[3]Shares PortablePCs+Tablets'!X26</f>
        <v>294.48062309452746</v>
      </c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</row>
    <row r="34" spans="1:57" x14ac:dyDescent="0.35">
      <c r="A34" t="s">
        <v>14</v>
      </c>
      <c r="C34" s="44" t="s">
        <v>80</v>
      </c>
      <c r="D34" s="4" t="s">
        <v>15</v>
      </c>
      <c r="E34" s="15" t="s">
        <v>57</v>
      </c>
      <c r="F34" s="1" t="s">
        <v>39</v>
      </c>
      <c r="G34" s="5">
        <f>G$43*'[3]Shares PortablePCs+Tablets'!C27</f>
        <v>10.96209126774678</v>
      </c>
      <c r="H34" s="5">
        <f>H$43*'[3]Shares PortablePCs+Tablets'!D27</f>
        <v>13.255978851982913</v>
      </c>
      <c r="I34" s="5">
        <f>I$43*'[3]Shares PortablePCs+Tablets'!E27</f>
        <v>23.492504003894727</v>
      </c>
      <c r="J34" s="5">
        <f>J$43*'[3]Shares PortablePCs+Tablets'!F27</f>
        <v>39.14390775065683</v>
      </c>
      <c r="K34" s="5">
        <f>K$43*'[3]Shares PortablePCs+Tablets'!G27</f>
        <v>59.060264182849252</v>
      </c>
      <c r="L34" s="5">
        <f>L$43*'[3]Shares PortablePCs+Tablets'!H27</f>
        <v>113.38727404644165</v>
      </c>
      <c r="M34" s="5">
        <f>M$43*'[3]Shares PortablePCs+Tablets'!I27</f>
        <v>190.22020687164533</v>
      </c>
      <c r="N34" s="5">
        <f>N$43*'[3]Shares PortablePCs+Tablets'!J27</f>
        <v>253.89633001186053</v>
      </c>
      <c r="O34" s="5">
        <f>O$43*'[3]Shares PortablePCs+Tablets'!K27</f>
        <v>301.64219803084114</v>
      </c>
      <c r="P34" s="5">
        <f>P$43*'[3]Shares PortablePCs+Tablets'!L27</f>
        <v>328.3493351563921</v>
      </c>
      <c r="Q34" s="5">
        <f>Q$43*'[3]Shares PortablePCs+Tablets'!M27</f>
        <v>309.17830899865328</v>
      </c>
      <c r="R34" s="5">
        <f>R$43*'[3]Shares PortablePCs+Tablets'!N27</f>
        <v>452.59690500562283</v>
      </c>
      <c r="S34" s="5">
        <f>S$43*'[3]Shares PortablePCs+Tablets'!O27</f>
        <v>588.496174595762</v>
      </c>
      <c r="T34" s="5">
        <f>T$43*'[3]Shares PortablePCs+Tablets'!P27</f>
        <v>557.8332456293133</v>
      </c>
      <c r="U34" s="5">
        <f>U$43*'[3]Shares PortablePCs+Tablets'!Q27</f>
        <v>497.23038917542095</v>
      </c>
      <c r="V34" s="5">
        <f>V$43*'[3]Shares PortablePCs+Tablets'!R27</f>
        <v>469.48863407195716</v>
      </c>
      <c r="W34" s="5">
        <f>W$43*'[3]Shares PortablePCs+Tablets'!S27</f>
        <v>446.87277033168078</v>
      </c>
      <c r="X34" s="5">
        <f>X$43*'[3]Shares PortablePCs+Tablets'!T27</f>
        <v>394.21681817821769</v>
      </c>
      <c r="Y34" s="5">
        <f>Y$43*'[3]Shares PortablePCs+Tablets'!U27</f>
        <v>346.50929780499678</v>
      </c>
      <c r="Z34" s="5">
        <f>Z$43*'[3]Shares PortablePCs+Tablets'!V27</f>
        <v>323.7224612980022</v>
      </c>
      <c r="AA34" s="5">
        <f>AA$43*'[3]Shares PortablePCs+Tablets'!W27</f>
        <v>331.04434326582066</v>
      </c>
      <c r="AB34" s="5">
        <f>AB$43*'[3]Shares PortablePCs+Tablets'!X27</f>
        <v>268.05939203975021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</row>
    <row r="35" spans="1:57" x14ac:dyDescent="0.35">
      <c r="A35" t="s">
        <v>14</v>
      </c>
      <c r="C35" s="44" t="s">
        <v>80</v>
      </c>
      <c r="D35" s="4" t="s">
        <v>15</v>
      </c>
      <c r="E35" s="15" t="s">
        <v>57</v>
      </c>
      <c r="F35" s="1" t="s">
        <v>40</v>
      </c>
      <c r="G35" s="5">
        <f>G$43*'[3]Shares PortablePCs+Tablets'!C28</f>
        <v>18.626985423454471</v>
      </c>
      <c r="H35" s="5">
        <f>H$43*'[3]Shares PortablePCs+Tablets'!D28</f>
        <v>24.406175069235449</v>
      </c>
      <c r="I35" s="5">
        <f>I$43*'[3]Shares PortablePCs+Tablets'!E28</f>
        <v>27.467403434598861</v>
      </c>
      <c r="J35" s="5">
        <f>J$43*'[3]Shares PortablePCs+Tablets'!F28</f>
        <v>42.037925527293879</v>
      </c>
      <c r="K35" s="5">
        <f>K$43*'[3]Shares PortablePCs+Tablets'!G28</f>
        <v>43.946061919817446</v>
      </c>
      <c r="L35" s="5">
        <f>L$43*'[3]Shares PortablePCs+Tablets'!H28</f>
        <v>79.643993386143677</v>
      </c>
      <c r="M35" s="5">
        <f>M$43*'[3]Shares PortablePCs+Tablets'!I28</f>
        <v>89.650679576625862</v>
      </c>
      <c r="N35" s="5">
        <f>N$43*'[3]Shares PortablePCs+Tablets'!J28</f>
        <v>112.22727350369648</v>
      </c>
      <c r="O35" s="5">
        <f>O$43*'[3]Shares PortablePCs+Tablets'!K28</f>
        <v>220.05876470264042</v>
      </c>
      <c r="P35" s="5">
        <f>P$43*'[3]Shares PortablePCs+Tablets'!L28</f>
        <v>280.53352281297214</v>
      </c>
      <c r="Q35" s="5">
        <f>Q$43*'[3]Shares PortablePCs+Tablets'!M28</f>
        <v>305.71795403817919</v>
      </c>
      <c r="R35" s="5">
        <f>R$43*'[3]Shares PortablePCs+Tablets'!N28</f>
        <v>360.64595358386509</v>
      </c>
      <c r="S35" s="5">
        <f>S$43*'[3]Shares PortablePCs+Tablets'!O28</f>
        <v>466.08442150716195</v>
      </c>
      <c r="T35" s="5">
        <f>T$43*'[3]Shares PortablePCs+Tablets'!P28</f>
        <v>487.27235087985082</v>
      </c>
      <c r="U35" s="5">
        <f>U$43*'[3]Shares PortablePCs+Tablets'!Q28</f>
        <v>385.00954070538819</v>
      </c>
      <c r="V35" s="5">
        <f>V$43*'[3]Shares PortablePCs+Tablets'!R28</f>
        <v>317.27621320928677</v>
      </c>
      <c r="W35" s="5">
        <f>W$43*'[3]Shares PortablePCs+Tablets'!S28</f>
        <v>210.41015066522422</v>
      </c>
      <c r="X35" s="5">
        <f>X$43*'[3]Shares PortablePCs+Tablets'!T28</f>
        <v>160.95965743695052</v>
      </c>
      <c r="Y35" s="5">
        <f>Y$43*'[3]Shares PortablePCs+Tablets'!U28</f>
        <v>137.00936297685669</v>
      </c>
      <c r="Z35" s="5">
        <f>Z$43*'[3]Shares PortablePCs+Tablets'!V28</f>
        <v>153.07007026650319</v>
      </c>
      <c r="AA35" s="5">
        <f>AA$43*'[3]Shares PortablePCs+Tablets'!W28</f>
        <v>148.87043324735527</v>
      </c>
      <c r="AB35" s="5">
        <f>AB$43*'[3]Shares PortablePCs+Tablets'!X28</f>
        <v>84.459836525555673</v>
      </c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1:57" x14ac:dyDescent="0.35">
      <c r="A36" t="s">
        <v>14</v>
      </c>
      <c r="C36" s="44" t="s">
        <v>80</v>
      </c>
      <c r="D36" s="4" t="s">
        <v>15</v>
      </c>
      <c r="E36" s="15" t="s">
        <v>57</v>
      </c>
      <c r="F36" s="1" t="s">
        <v>41</v>
      </c>
      <c r="G36" s="5">
        <f>G$43*'[3]Shares PortablePCs+Tablets'!C29</f>
        <v>7.3270422300472404</v>
      </c>
      <c r="H36" s="5">
        <f>H$43*'[3]Shares PortablePCs+Tablets'!D29</f>
        <v>8.0948813409433473</v>
      </c>
      <c r="I36" s="5">
        <f>I$43*'[3]Shares PortablePCs+Tablets'!E29</f>
        <v>2.2782845721464935</v>
      </c>
      <c r="J36" s="5">
        <f>J$43*'[3]Shares PortablePCs+Tablets'!F29</f>
        <v>1.5707486502658219</v>
      </c>
      <c r="K36" s="5">
        <f>K$43*'[3]Shares PortablePCs+Tablets'!G29</f>
        <v>3.014324595260363</v>
      </c>
      <c r="L36" s="5">
        <f>L$43*'[3]Shares PortablePCs+Tablets'!H29</f>
        <v>4.6285175346526906</v>
      </c>
      <c r="M36" s="5">
        <f>M$43*'[3]Shares PortablePCs+Tablets'!I29</f>
        <v>10.870022497488826</v>
      </c>
      <c r="N36" s="5">
        <f>N$43*'[3]Shares PortablePCs+Tablets'!J29</f>
        <v>41.492046318258247</v>
      </c>
      <c r="O36" s="5">
        <f>O$43*'[3]Shares PortablePCs+Tablets'!K29</f>
        <v>73.190290693309024</v>
      </c>
      <c r="P36" s="5">
        <f>P$43*'[3]Shares PortablePCs+Tablets'!L29</f>
        <v>72.731895685123234</v>
      </c>
      <c r="Q36" s="5">
        <f>Q$43*'[3]Shares PortablePCs+Tablets'!M29</f>
        <v>81.860376560143308</v>
      </c>
      <c r="R36" s="5">
        <f>R$43*'[3]Shares PortablePCs+Tablets'!N29</f>
        <v>110.64698859428795</v>
      </c>
      <c r="S36" s="5">
        <f>S$43*'[3]Shares PortablePCs+Tablets'!O29</f>
        <v>153.77651591371048</v>
      </c>
      <c r="T36" s="5">
        <f>T$43*'[3]Shares PortablePCs+Tablets'!P29</f>
        <v>155.27979469118728</v>
      </c>
      <c r="U36" s="5">
        <f>U$43*'[3]Shares PortablePCs+Tablets'!Q29</f>
        <v>147.02429056587658</v>
      </c>
      <c r="V36" s="5">
        <f>V$43*'[3]Shares PortablePCs+Tablets'!R29</f>
        <v>146.76624491139998</v>
      </c>
      <c r="W36" s="5">
        <f>W$43*'[3]Shares PortablePCs+Tablets'!S29</f>
        <v>173.08100956640553</v>
      </c>
      <c r="X36" s="5">
        <f>X$43*'[3]Shares PortablePCs+Tablets'!T29</f>
        <v>136.81223152929655</v>
      </c>
      <c r="Y36" s="5">
        <f>Y$43*'[3]Shares PortablePCs+Tablets'!U29</f>
        <v>117.28538861476429</v>
      </c>
      <c r="Z36" s="5">
        <f>Z$43*'[3]Shares PortablePCs+Tablets'!V29</f>
        <v>92.29260864260111</v>
      </c>
      <c r="AA36" s="5">
        <f>AA$43*'[3]Shares PortablePCs+Tablets'!W29</f>
        <v>88.113941422503956</v>
      </c>
      <c r="AB36" s="5">
        <f>AB$43*'[3]Shares PortablePCs+Tablets'!X29</f>
        <v>89.997279817157832</v>
      </c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</row>
    <row r="37" spans="1:57" x14ac:dyDescent="0.35">
      <c r="A37" t="s">
        <v>14</v>
      </c>
      <c r="C37" s="44" t="s">
        <v>80</v>
      </c>
      <c r="D37" s="4" t="s">
        <v>15</v>
      </c>
      <c r="E37" s="15" t="s">
        <v>57</v>
      </c>
      <c r="F37" s="1" t="s">
        <v>42</v>
      </c>
      <c r="G37" s="5">
        <f>G$43*'[3]Shares PortablePCs+Tablets'!C30</f>
        <v>4.6372566650066416</v>
      </c>
      <c r="H37" s="5">
        <f>H$43*'[3]Shares PortablePCs+Tablets'!D30</f>
        <v>4.7377414048550843</v>
      </c>
      <c r="I37" s="5">
        <f>I$43*'[3]Shares PortablePCs+Tablets'!E30</f>
        <v>4.8815887912594773</v>
      </c>
      <c r="J37" s="5">
        <f>J$43*'[3]Shares PortablePCs+Tablets'!F30</f>
        <v>8.1728613767149927</v>
      </c>
      <c r="K37" s="5">
        <f>K$43*'[3]Shares PortablePCs+Tablets'!G30</f>
        <v>9.1340433878306069</v>
      </c>
      <c r="L37" s="5">
        <f>L$43*'[3]Shares PortablePCs+Tablets'!H30</f>
        <v>10.678980216530537</v>
      </c>
      <c r="M37" s="5">
        <f>M$43*'[3]Shares PortablePCs+Tablets'!I30</f>
        <v>15.889059538577627</v>
      </c>
      <c r="N37" s="5">
        <f>N$43*'[3]Shares PortablePCs+Tablets'!J30</f>
        <v>21.815351777428617</v>
      </c>
      <c r="O37" s="5">
        <f>O$43*'[3]Shares PortablePCs+Tablets'!K30</f>
        <v>26.496683009599433</v>
      </c>
      <c r="P37" s="5">
        <f>P$43*'[3]Shares PortablePCs+Tablets'!L30</f>
        <v>33.088568356767269</v>
      </c>
      <c r="Q37" s="5">
        <f>Q$43*'[3]Shares PortablePCs+Tablets'!M30</f>
        <v>35.485523059143837</v>
      </c>
      <c r="R37" s="5">
        <f>R$43*'[3]Shares PortablePCs+Tablets'!N30</f>
        <v>46.17256337382765</v>
      </c>
      <c r="S37" s="5">
        <f>S$43*'[3]Shares PortablePCs+Tablets'!O30</f>
        <v>65.591920417585953</v>
      </c>
      <c r="T37" s="5">
        <f>T$43*'[3]Shares PortablePCs+Tablets'!P30</f>
        <v>67.40483565487925</v>
      </c>
      <c r="U37" s="5">
        <f>U$43*'[3]Shares PortablePCs+Tablets'!Q30</f>
        <v>64.817290482779327</v>
      </c>
      <c r="V37" s="5">
        <f>V$43*'[3]Shares PortablePCs+Tablets'!R30</f>
        <v>61.065381922981096</v>
      </c>
      <c r="W37" s="5">
        <f>W$43*'[3]Shares PortablePCs+Tablets'!S30</f>
        <v>68.295435317387927</v>
      </c>
      <c r="X37" s="5">
        <f>X$43*'[3]Shares PortablePCs+Tablets'!T30</f>
        <v>73.064401813551257</v>
      </c>
      <c r="Y37" s="5">
        <f>Y$43*'[3]Shares PortablePCs+Tablets'!U30</f>
        <v>57.221199953806114</v>
      </c>
      <c r="Z37" s="5">
        <f>Z$43*'[3]Shares PortablePCs+Tablets'!V30</f>
        <v>46.341266842529187</v>
      </c>
      <c r="AA37" s="5">
        <f>AA$43*'[3]Shares PortablePCs+Tablets'!W30</f>
        <v>40.28298608287372</v>
      </c>
      <c r="AB37" s="5">
        <f>AB$43*'[3]Shares PortablePCs+Tablets'!X30</f>
        <v>45.713704201980129</v>
      </c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</row>
    <row r="38" spans="1:57" x14ac:dyDescent="0.35">
      <c r="A38" t="s">
        <v>14</v>
      </c>
      <c r="C38" s="44" t="s">
        <v>80</v>
      </c>
      <c r="D38" s="4" t="s">
        <v>15</v>
      </c>
      <c r="E38" s="15" t="s">
        <v>57</v>
      </c>
      <c r="F38" s="1" t="s">
        <v>43</v>
      </c>
      <c r="G38" s="5">
        <f>G$43*'[3]Shares PortablePCs+Tablets'!C31</f>
        <v>1.3843412770470089</v>
      </c>
      <c r="H38" s="5">
        <f>H$43*'[3]Shares PortablePCs+Tablets'!D31</f>
        <v>2.6665267198454674</v>
      </c>
      <c r="I38" s="5">
        <f>I$43*'[3]Shares PortablePCs+Tablets'!E31</f>
        <v>3.567230701859295</v>
      </c>
      <c r="J38" s="5">
        <f>J$43*'[3]Shares PortablePCs+Tablets'!F31</f>
        <v>5.7997873845767662</v>
      </c>
      <c r="K38" s="5">
        <f>K$43*'[3]Shares PortablePCs+Tablets'!G31</f>
        <v>7.4589700089244975</v>
      </c>
      <c r="L38" s="5">
        <f>L$43*'[3]Shares PortablePCs+Tablets'!H31</f>
        <v>9.9333216656755443</v>
      </c>
      <c r="M38" s="5">
        <f>M$43*'[3]Shares PortablePCs+Tablets'!I31</f>
        <v>11.460090845863581</v>
      </c>
      <c r="N38" s="5">
        <f>N$43*'[3]Shares PortablePCs+Tablets'!J31</f>
        <v>19.113166188712817</v>
      </c>
      <c r="O38" s="5">
        <f>O$43*'[3]Shares PortablePCs+Tablets'!K31</f>
        <v>22.06268891726323</v>
      </c>
      <c r="P38" s="5">
        <f>P$43*'[3]Shares PortablePCs+Tablets'!L31</f>
        <v>26.694277626194467</v>
      </c>
      <c r="Q38" s="5">
        <f>Q$43*'[3]Shares PortablePCs+Tablets'!M31</f>
        <v>27.354035068883675</v>
      </c>
      <c r="R38" s="5">
        <f>R$43*'[3]Shares PortablePCs+Tablets'!N31</f>
        <v>34.046221384008568</v>
      </c>
      <c r="S38" s="5">
        <f>S$43*'[3]Shares PortablePCs+Tablets'!O31</f>
        <v>35.801216438920946</v>
      </c>
      <c r="T38" s="5">
        <f>T$43*'[3]Shares PortablePCs+Tablets'!P31</f>
        <v>32.577815308729811</v>
      </c>
      <c r="U38" s="5">
        <f>U$43*'[3]Shares PortablePCs+Tablets'!Q31</f>
        <v>27.840155348675253</v>
      </c>
      <c r="V38" s="5">
        <f>V$43*'[3]Shares PortablePCs+Tablets'!R31</f>
        <v>25.121630350942155</v>
      </c>
      <c r="W38" s="5">
        <f>W$43*'[3]Shares PortablePCs+Tablets'!S31</f>
        <v>23.469515203413518</v>
      </c>
      <c r="X38" s="5">
        <f>X$43*'[3]Shares PortablePCs+Tablets'!T31</f>
        <v>17.277000272171872</v>
      </c>
      <c r="Y38" s="5">
        <f>Y$43*'[3]Shares PortablePCs+Tablets'!U31</f>
        <v>19.781462099687808</v>
      </c>
      <c r="Z38" s="5">
        <f>Z$43*'[3]Shares PortablePCs+Tablets'!V31</f>
        <v>14.812943824344245</v>
      </c>
      <c r="AA38" s="5">
        <f>AA$43*'[3]Shares PortablePCs+Tablets'!W31</f>
        <v>13.748757884657682</v>
      </c>
      <c r="AB38" s="5">
        <f>AB$43*'[3]Shares PortablePCs+Tablets'!X31</f>
        <v>8.9595026715867796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</row>
    <row r="39" spans="1:57" x14ac:dyDescent="0.35">
      <c r="A39" t="s">
        <v>14</v>
      </c>
      <c r="C39" s="44" t="s">
        <v>80</v>
      </c>
      <c r="D39" s="4" t="s">
        <v>15</v>
      </c>
      <c r="E39" s="15" t="s">
        <v>57</v>
      </c>
      <c r="F39" s="1" t="s">
        <v>44</v>
      </c>
      <c r="G39" s="5">
        <f>G$43*'[3]Shares PortablePCs+Tablets'!C32</f>
        <v>51.609116280654504</v>
      </c>
      <c r="H39" s="5">
        <f>H$43*'[3]Shares PortablePCs+Tablets'!D32</f>
        <v>76.797714269926701</v>
      </c>
      <c r="I39" s="5">
        <f>I$43*'[3]Shares PortablePCs+Tablets'!E32</f>
        <v>96.1953253574775</v>
      </c>
      <c r="J39" s="5">
        <f>J$43*'[3]Shares PortablePCs+Tablets'!F32</f>
        <v>193.00252123978873</v>
      </c>
      <c r="K39" s="5">
        <f>K$43*'[3]Shares PortablePCs+Tablets'!G32</f>
        <v>206.38955522486199</v>
      </c>
      <c r="L39" s="5">
        <f>L$43*'[3]Shares PortablePCs+Tablets'!H32</f>
        <v>326.1814851868661</v>
      </c>
      <c r="M39" s="5">
        <f>M$43*'[3]Shares PortablePCs+Tablets'!I32</f>
        <v>455.89141588874617</v>
      </c>
      <c r="N39" s="5">
        <f>N$43*'[3]Shares PortablePCs+Tablets'!J32</f>
        <v>623.09698340627233</v>
      </c>
      <c r="O39" s="5">
        <f>O$43*'[3]Shares PortablePCs+Tablets'!K32</f>
        <v>702.50730987831093</v>
      </c>
      <c r="P39" s="5">
        <f>P$43*'[3]Shares PortablePCs+Tablets'!L32</f>
        <v>818.92693970585651</v>
      </c>
      <c r="Q39" s="5">
        <f>Q$43*'[3]Shares PortablePCs+Tablets'!M32</f>
        <v>822.39594098338739</v>
      </c>
      <c r="R39" s="5">
        <f>R$43*'[3]Shares PortablePCs+Tablets'!N32</f>
        <v>1008.7456785265641</v>
      </c>
      <c r="S39" s="5">
        <f>S$43*'[3]Shares PortablePCs+Tablets'!O32</f>
        <v>1252.8649033488166</v>
      </c>
      <c r="T39" s="5">
        <f>T$43*'[3]Shares PortablePCs+Tablets'!P32</f>
        <v>1125.6900512358072</v>
      </c>
      <c r="U39" s="5">
        <f>U$43*'[3]Shares PortablePCs+Tablets'!Q32</f>
        <v>946.90541785279981</v>
      </c>
      <c r="V39" s="5">
        <f>V$43*'[3]Shares PortablePCs+Tablets'!R32</f>
        <v>893.5924100530043</v>
      </c>
      <c r="W39" s="5">
        <f>W$43*'[3]Shares PortablePCs+Tablets'!S32</f>
        <v>1002.3253245587189</v>
      </c>
      <c r="X39" s="5">
        <f>X$43*'[3]Shares PortablePCs+Tablets'!T32</f>
        <v>1076.9069601440826</v>
      </c>
      <c r="Y39" s="5">
        <f>Y$43*'[3]Shares PortablePCs+Tablets'!U32</f>
        <v>1029.5395102152011</v>
      </c>
      <c r="Z39" s="5">
        <f>Z$43*'[3]Shares PortablePCs+Tablets'!V32</f>
        <v>917.01582607568173</v>
      </c>
      <c r="AA39" s="5">
        <f>AA$43*'[3]Shares PortablePCs+Tablets'!W32</f>
        <v>886.78567396713231</v>
      </c>
      <c r="AB39" s="5">
        <f>AB$43*'[3]Shares PortablePCs+Tablets'!X32</f>
        <v>1007.3897414777337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</row>
    <row r="40" spans="1:57" x14ac:dyDescent="0.35">
      <c r="A40" t="s">
        <v>14</v>
      </c>
      <c r="C40" s="44" t="s">
        <v>80</v>
      </c>
      <c r="D40" s="4" t="s">
        <v>15</v>
      </c>
      <c r="E40" s="15" t="s">
        <v>57</v>
      </c>
      <c r="F40" s="1" t="s">
        <v>45</v>
      </c>
      <c r="G40" s="5">
        <f>G$43*'[3]Shares PortablePCs+Tablets'!C33</f>
        <v>27.718631492711641</v>
      </c>
      <c r="H40" s="5">
        <f>H$43*'[3]Shares PortablePCs+Tablets'!D33</f>
        <v>35.165066532659566</v>
      </c>
      <c r="I40" s="5">
        <f>I$43*'[3]Shares PortablePCs+Tablets'!E33</f>
        <v>57.034741373728558</v>
      </c>
      <c r="J40" s="5">
        <f>J$43*'[3]Shares PortablePCs+Tablets'!F33</f>
        <v>79.031133336109406</v>
      </c>
      <c r="K40" s="5">
        <f>K$43*'[3]Shares PortablePCs+Tablets'!G33</f>
        <v>79.593909333259234</v>
      </c>
      <c r="L40" s="5">
        <f>L$43*'[3]Shares PortablePCs+Tablets'!H33</f>
        <v>90.758481489066256</v>
      </c>
      <c r="M40" s="5">
        <f>M$43*'[3]Shares PortablePCs+Tablets'!I33</f>
        <v>133.75160961432809</v>
      </c>
      <c r="N40" s="5">
        <f>N$43*'[3]Shares PortablePCs+Tablets'!J33</f>
        <v>189.69524437958043</v>
      </c>
      <c r="O40" s="5">
        <f>O$43*'[3]Shares PortablePCs+Tablets'!K33</f>
        <v>236.43862237809421</v>
      </c>
      <c r="P40" s="5">
        <f>P$43*'[3]Shares PortablePCs+Tablets'!L33</f>
        <v>338.79390275529943</v>
      </c>
      <c r="Q40" s="5">
        <f>Q$43*'[3]Shares PortablePCs+Tablets'!M33</f>
        <v>331.69028879517157</v>
      </c>
      <c r="R40" s="5">
        <f>R$43*'[3]Shares PortablePCs+Tablets'!N33</f>
        <v>397.18659662459152</v>
      </c>
      <c r="S40" s="5">
        <f>S$43*'[3]Shares PortablePCs+Tablets'!O33</f>
        <v>546.12512772928642</v>
      </c>
      <c r="T40" s="5">
        <f>T$43*'[3]Shares PortablePCs+Tablets'!P33</f>
        <v>442.54761180359878</v>
      </c>
      <c r="U40" s="5">
        <f>U$43*'[3]Shares PortablePCs+Tablets'!Q33</f>
        <v>327.27012713695467</v>
      </c>
      <c r="V40" s="5">
        <f>V$43*'[3]Shares PortablePCs+Tablets'!R33</f>
        <v>244.23169608525785</v>
      </c>
      <c r="W40" s="5">
        <f>W$43*'[3]Shares PortablePCs+Tablets'!S33</f>
        <v>233.28396384601874</v>
      </c>
      <c r="X40" s="5">
        <f>X$43*'[3]Shares PortablePCs+Tablets'!T33</f>
        <v>234.85036871682621</v>
      </c>
      <c r="Y40" s="5">
        <f>Y$43*'[3]Shares PortablePCs+Tablets'!U33</f>
        <v>229.42785439342865</v>
      </c>
      <c r="Z40" s="5">
        <f>Z$43*'[3]Shares PortablePCs+Tablets'!V33</f>
        <v>170.10686361168021</v>
      </c>
      <c r="AA40" s="5">
        <f>AA$43*'[3]Shares PortablePCs+Tablets'!W33</f>
        <v>188.37255833936518</v>
      </c>
      <c r="AB40" s="5">
        <f>AB$43*'[3]Shares PortablePCs+Tablets'!X33</f>
        <v>214.76302172288894</v>
      </c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</row>
    <row r="41" spans="1:57" x14ac:dyDescent="0.35">
      <c r="A41" t="s">
        <v>14</v>
      </c>
      <c r="C41" s="44" t="s">
        <v>80</v>
      </c>
      <c r="D41" s="4" t="s">
        <v>15</v>
      </c>
      <c r="E41" s="15" t="s">
        <v>57</v>
      </c>
      <c r="F41" s="1" t="s">
        <v>46</v>
      </c>
      <c r="G41" s="5">
        <f>G$43*'[3]Shares PortablePCs+Tablets'!C34</f>
        <v>39.381612087261679</v>
      </c>
      <c r="H41" s="5">
        <f>H$43*'[3]Shares PortablePCs+Tablets'!D34</f>
        <v>50.306524137659046</v>
      </c>
      <c r="I41" s="5">
        <f>I$43*'[3]Shares PortablePCs+Tablets'!E34</f>
        <v>76.435535008312399</v>
      </c>
      <c r="J41" s="5">
        <f>J$43*'[3]Shares PortablePCs+Tablets'!F34</f>
        <v>140.33364858071391</v>
      </c>
      <c r="K41" s="5">
        <f>K$43*'[3]Shares PortablePCs+Tablets'!G34</f>
        <v>153.46917355930108</v>
      </c>
      <c r="L41" s="5">
        <f>L$43*'[3]Shares PortablePCs+Tablets'!H34</f>
        <v>159.58130185508017</v>
      </c>
      <c r="M41" s="5">
        <f>M$43*'[3]Shares PortablePCs+Tablets'!I34</f>
        <v>189.61071663484418</v>
      </c>
      <c r="N41" s="5">
        <f>N$43*'[3]Shares PortablePCs+Tablets'!J34</f>
        <v>276.69441387351742</v>
      </c>
      <c r="O41" s="5">
        <f>O$43*'[3]Shares PortablePCs+Tablets'!K34</f>
        <v>315.22112582381254</v>
      </c>
      <c r="P41" s="5">
        <f>P$43*'[3]Shares PortablePCs+Tablets'!L34</f>
        <v>408.67885307677523</v>
      </c>
      <c r="Q41" s="5">
        <f>Q$43*'[3]Shares PortablePCs+Tablets'!M34</f>
        <v>438.77507829161425</v>
      </c>
      <c r="R41" s="5">
        <f>R$43*'[3]Shares PortablePCs+Tablets'!N34</f>
        <v>509.10233754283297</v>
      </c>
      <c r="S41" s="5">
        <f>S$43*'[3]Shares PortablePCs+Tablets'!O34</f>
        <v>647.57089926038407</v>
      </c>
      <c r="T41" s="5">
        <f>T$43*'[3]Shares PortablePCs+Tablets'!P34</f>
        <v>560.88962715612058</v>
      </c>
      <c r="U41" s="5">
        <f>U$43*'[3]Shares PortablePCs+Tablets'!Q34</f>
        <v>471.67213176411036</v>
      </c>
      <c r="V41" s="5">
        <f>V$43*'[3]Shares PortablePCs+Tablets'!R34</f>
        <v>392.11064328831293</v>
      </c>
      <c r="W41" s="5">
        <f>W$43*'[3]Shares PortablePCs+Tablets'!S34</f>
        <v>309.41415868598415</v>
      </c>
      <c r="X41" s="5">
        <f>X$43*'[3]Shares PortablePCs+Tablets'!T34</f>
        <v>307.81345803388149</v>
      </c>
      <c r="Y41" s="5">
        <f>Y$43*'[3]Shares PortablePCs+Tablets'!U34</f>
        <v>352.96192042828017</v>
      </c>
      <c r="Z41" s="5">
        <f>Z$43*'[3]Shares PortablePCs+Tablets'!V34</f>
        <v>320.76528394258474</v>
      </c>
      <c r="AA41" s="5">
        <f>AA$43*'[3]Shares PortablePCs+Tablets'!W34</f>
        <v>309.81933964409978</v>
      </c>
      <c r="AB41" s="5">
        <f>AB$43*'[3]Shares PortablePCs+Tablets'!X34</f>
        <v>354.09297575948341</v>
      </c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</row>
    <row r="42" spans="1:57" x14ac:dyDescent="0.35">
      <c r="A42" t="s">
        <v>14</v>
      </c>
      <c r="C42" s="44" t="s">
        <v>80</v>
      </c>
      <c r="D42" s="4" t="s">
        <v>15</v>
      </c>
      <c r="E42" s="15" t="s">
        <v>57</v>
      </c>
      <c r="F42" s="1" t="s">
        <v>47</v>
      </c>
      <c r="G42" s="5">
        <f>G$43*'[3]Shares PortablePCs+Tablets'!C35</f>
        <v>186.36925540603795</v>
      </c>
      <c r="H42" s="5">
        <f>H$43*'[3]Shares PortablePCs+Tablets'!D35</f>
        <v>245.72575526355195</v>
      </c>
      <c r="I42" s="5">
        <f>I$43*'[3]Shares PortablePCs+Tablets'!E35</f>
        <v>407.90402783652974</v>
      </c>
      <c r="J42" s="5">
        <f>J$43*'[3]Shares PortablePCs+Tablets'!F35</f>
        <v>697.85299934478837</v>
      </c>
      <c r="K42" s="5">
        <f>K$43*'[3]Shares PortablePCs+Tablets'!G35</f>
        <v>584.67307027765685</v>
      </c>
      <c r="L42" s="5">
        <f>L$43*'[3]Shares PortablePCs+Tablets'!H35</f>
        <v>854.56392666843863</v>
      </c>
      <c r="M42" s="5">
        <f>M$43*'[3]Shares PortablePCs+Tablets'!I35</f>
        <v>1061.0763414732858</v>
      </c>
      <c r="N42" s="5">
        <f>N$43*'[3]Shares PortablePCs+Tablets'!J35</f>
        <v>1140.1662303897854</v>
      </c>
      <c r="O42" s="5">
        <f>O$43*'[3]Shares PortablePCs+Tablets'!K35</f>
        <v>1491.5424133356648</v>
      </c>
      <c r="P42" s="5">
        <f>P$43*'[3]Shares PortablePCs+Tablets'!L35</f>
        <v>1969.5490622444447</v>
      </c>
      <c r="Q42" s="5">
        <f>Q$43*'[3]Shares PortablePCs+Tablets'!M35</f>
        <v>2035.0275390582424</v>
      </c>
      <c r="R42" s="5">
        <f>R$43*'[3]Shares PortablePCs+Tablets'!N35</f>
        <v>2150.8413851141572</v>
      </c>
      <c r="S42" s="5">
        <f>S$43*'[3]Shares PortablePCs+Tablets'!O35</f>
        <v>2421.7687346584135</v>
      </c>
      <c r="T42" s="5">
        <f>T$43*'[3]Shares PortablePCs+Tablets'!P35</f>
        <v>1932.5262179796673</v>
      </c>
      <c r="U42" s="5">
        <f>U$43*'[3]Shares PortablePCs+Tablets'!Q35</f>
        <v>2000.8942760802283</v>
      </c>
      <c r="V42" s="5">
        <f>V$43*'[3]Shares PortablePCs+Tablets'!R35</f>
        <v>2156.4052744161827</v>
      </c>
      <c r="W42" s="5">
        <f>W$43*'[3]Shares PortablePCs+Tablets'!S35</f>
        <v>2047.3461922275903</v>
      </c>
      <c r="X42" s="5">
        <f>X$43*'[3]Shares PortablePCs+Tablets'!T35</f>
        <v>1788.2674200313684</v>
      </c>
      <c r="Y42" s="5">
        <f>Y$43*'[3]Shares PortablePCs+Tablets'!U35</f>
        <v>1806.8522651752914</v>
      </c>
      <c r="Z42" s="5">
        <f>Z$43*'[3]Shares PortablePCs+Tablets'!V35</f>
        <v>1955.9793317579313</v>
      </c>
      <c r="AA42" s="5">
        <f>AA$43*'[3]Shares PortablePCs+Tablets'!W35</f>
        <v>2221.1265022400107</v>
      </c>
      <c r="AB42" s="5">
        <f>AB$43*'[3]Shares PortablePCs+Tablets'!X35</f>
        <v>2541.7316844833304</v>
      </c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</row>
    <row r="43" spans="1:57" x14ac:dyDescent="0.35">
      <c r="A43" s="44" t="s">
        <v>14</v>
      </c>
      <c r="B43" s="44"/>
      <c r="C43" s="44" t="s">
        <v>80</v>
      </c>
      <c r="D43" s="4" t="s">
        <v>15</v>
      </c>
      <c r="E43" s="15" t="s">
        <v>57</v>
      </c>
      <c r="F43" s="45" t="s">
        <v>81</v>
      </c>
      <c r="G43" s="7">
        <v>918.47591125831877</v>
      </c>
      <c r="H43" s="7">
        <v>1312.1084446547411</v>
      </c>
      <c r="I43" s="7">
        <v>1874.4406352210588</v>
      </c>
      <c r="J43" s="7">
        <v>3231.7941986569981</v>
      </c>
      <c r="K43" s="7">
        <v>3331.7465965536062</v>
      </c>
      <c r="L43" s="7">
        <v>4113.2674031526003</v>
      </c>
      <c r="M43" s="7">
        <v>5078.1079051266661</v>
      </c>
      <c r="N43" s="7">
        <v>6594.9453313333324</v>
      </c>
      <c r="O43" s="7">
        <v>8564.8640666666652</v>
      </c>
      <c r="P43" s="7">
        <v>10076.310666666666</v>
      </c>
      <c r="Q43" s="7">
        <v>10496.156944444445</v>
      </c>
      <c r="R43" s="7">
        <v>12645.972222222223</v>
      </c>
      <c r="S43" s="7">
        <v>15236.111111111111</v>
      </c>
      <c r="T43" s="7">
        <v>13733.333333333332</v>
      </c>
      <c r="U43" s="7">
        <v>12000</v>
      </c>
      <c r="V43" s="7">
        <v>10988.888888888889</v>
      </c>
      <c r="W43" s="7">
        <v>10988.888888888889</v>
      </c>
      <c r="X43" s="7">
        <v>10454.294294294294</v>
      </c>
      <c r="Y43" s="7">
        <v>9777.7777777777774</v>
      </c>
      <c r="Z43" s="7">
        <v>8684.21052631579</v>
      </c>
      <c r="AA43" s="7">
        <v>8360</v>
      </c>
      <c r="AB43" s="7">
        <v>8800</v>
      </c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</row>
    <row r="44" spans="1:57" x14ac:dyDescent="0.35">
      <c r="F44" s="1" t="s">
        <v>49</v>
      </c>
      <c r="G44" s="9">
        <f t="shared" ref="G44:Q44" si="0">_xlfn.RRI(1,G43,H43)</f>
        <v>0.4285714285714286</v>
      </c>
      <c r="H44" s="9">
        <f t="shared" si="0"/>
        <v>0.4285714285714286</v>
      </c>
      <c r="I44" s="9">
        <f t="shared" si="0"/>
        <v>0.72413793103448287</v>
      </c>
      <c r="J44" s="9">
        <f t="shared" si="0"/>
        <v>3.0927835051546282E-2</v>
      </c>
      <c r="K44" s="9">
        <f t="shared" si="0"/>
        <v>0.23456790123456783</v>
      </c>
      <c r="L44" s="9">
        <f t="shared" si="0"/>
        <v>0.23456790123456761</v>
      </c>
      <c r="M44" s="9">
        <f t="shared" si="0"/>
        <v>0.29870129870129869</v>
      </c>
      <c r="N44" s="9">
        <f t="shared" si="0"/>
        <v>0.29870129870129869</v>
      </c>
      <c r="O44" s="9">
        <f t="shared" si="0"/>
        <v>0.17647058823529438</v>
      </c>
      <c r="P44" s="9">
        <f t="shared" si="0"/>
        <v>4.1666666666666741E-2</v>
      </c>
      <c r="Q44" s="9">
        <f t="shared" si="0"/>
        <v>0.20481927710843362</v>
      </c>
      <c r="R44" s="9">
        <f>_xlfn.RRI(1,R43,S43)</f>
        <v>0.20481927710843362</v>
      </c>
      <c r="S44" s="9">
        <f t="shared" ref="S44:AB44" si="1">_xlfn.RRI(1,S43,T43)</f>
        <v>-9.8632634457611723E-2</v>
      </c>
      <c r="T44" s="9">
        <f t="shared" si="1"/>
        <v>-0.12621359223300965</v>
      </c>
      <c r="U44" s="9">
        <f t="shared" si="1"/>
        <v>-8.4259259259259256E-2</v>
      </c>
      <c r="V44" s="9">
        <f t="shared" si="1"/>
        <v>0</v>
      </c>
      <c r="W44" s="9">
        <f t="shared" si="1"/>
        <v>-4.8648648648648707E-2</v>
      </c>
      <c r="X44" s="9">
        <f t="shared" si="1"/>
        <v>-6.471183013144588E-2</v>
      </c>
      <c r="Y44" s="9">
        <f t="shared" si="1"/>
        <v>-0.11184210526315785</v>
      </c>
      <c r="Z44" s="9">
        <f t="shared" si="1"/>
        <v>-3.7333333333333441E-2</v>
      </c>
      <c r="AA44" s="9">
        <f t="shared" si="1"/>
        <v>5.2631578947368363E-2</v>
      </c>
      <c r="AB44" s="9">
        <f t="shared" si="1"/>
        <v>-1</v>
      </c>
    </row>
    <row r="45" spans="1:57" x14ac:dyDescent="0.35">
      <c r="F45" s="10" t="s">
        <v>50</v>
      </c>
      <c r="G45" s="11">
        <f>SUM(G12:G42)</f>
        <v>918.47591125831877</v>
      </c>
      <c r="H45" s="11">
        <f t="shared" ref="H45:BE45" si="2">SUM(H12:H42)</f>
        <v>1312.1084446547418</v>
      </c>
      <c r="I45" s="11">
        <f t="shared" si="2"/>
        <v>1874.4406352210594</v>
      </c>
      <c r="J45" s="11">
        <f t="shared" si="2"/>
        <v>3231.7941986569967</v>
      </c>
      <c r="K45" s="11">
        <f t="shared" si="2"/>
        <v>3331.7465965536062</v>
      </c>
      <c r="L45" s="11">
        <f t="shared" si="2"/>
        <v>4113.2674031526003</v>
      </c>
      <c r="M45" s="11">
        <f t="shared" si="2"/>
        <v>5078.1079051266661</v>
      </c>
      <c r="N45" s="11">
        <f t="shared" si="2"/>
        <v>6594.9453313333315</v>
      </c>
      <c r="O45" s="11">
        <f t="shared" si="2"/>
        <v>8564.8640666666688</v>
      </c>
      <c r="P45" s="11">
        <f t="shared" si="2"/>
        <v>10076.310666666668</v>
      </c>
      <c r="Q45" s="11">
        <f t="shared" si="2"/>
        <v>10496.156944444447</v>
      </c>
      <c r="R45" s="11">
        <f t="shared" si="2"/>
        <v>12645.972222222223</v>
      </c>
      <c r="S45" s="11">
        <f t="shared" si="2"/>
        <v>15236.111111111113</v>
      </c>
      <c r="T45" s="11">
        <f t="shared" si="2"/>
        <v>13733.333333333332</v>
      </c>
      <c r="U45" s="11">
        <f t="shared" si="2"/>
        <v>12000</v>
      </c>
      <c r="V45" s="11">
        <f t="shared" si="2"/>
        <v>10988.888888888891</v>
      </c>
      <c r="W45" s="11">
        <f t="shared" si="2"/>
        <v>10988.888888888887</v>
      </c>
      <c r="X45" s="11">
        <f t="shared" si="2"/>
        <v>10454.294294294294</v>
      </c>
      <c r="Y45" s="11">
        <f t="shared" si="2"/>
        <v>9777.7777777777737</v>
      </c>
      <c r="Z45" s="11">
        <f t="shared" si="2"/>
        <v>8684.21052631579</v>
      </c>
      <c r="AA45" s="11">
        <f t="shared" si="2"/>
        <v>8359.9999999999964</v>
      </c>
      <c r="AB45" s="11">
        <f t="shared" si="2"/>
        <v>8799.9999999999964</v>
      </c>
      <c r="AC45" s="11">
        <f t="shared" si="2"/>
        <v>0</v>
      </c>
      <c r="AD45" s="11">
        <f t="shared" si="2"/>
        <v>0</v>
      </c>
      <c r="AE45" s="11">
        <f t="shared" si="2"/>
        <v>0</v>
      </c>
      <c r="AF45" s="11">
        <f t="shared" si="2"/>
        <v>0</v>
      </c>
      <c r="AG45" s="11">
        <f t="shared" si="2"/>
        <v>0</v>
      </c>
      <c r="AH45" s="11">
        <f t="shared" si="2"/>
        <v>0</v>
      </c>
      <c r="AI45" s="11">
        <f t="shared" si="2"/>
        <v>0</v>
      </c>
      <c r="AJ45" s="11">
        <f t="shared" si="2"/>
        <v>0</v>
      </c>
      <c r="AK45" s="11">
        <f t="shared" si="2"/>
        <v>0</v>
      </c>
      <c r="AL45" s="11">
        <f t="shared" si="2"/>
        <v>0</v>
      </c>
      <c r="AM45" s="11">
        <f t="shared" si="2"/>
        <v>0</v>
      </c>
      <c r="AN45" s="11">
        <f t="shared" si="2"/>
        <v>0</v>
      </c>
      <c r="AO45" s="11">
        <f t="shared" si="2"/>
        <v>0</v>
      </c>
      <c r="AP45" s="11">
        <f t="shared" si="2"/>
        <v>0</v>
      </c>
      <c r="AQ45" s="11">
        <f t="shared" si="2"/>
        <v>0</v>
      </c>
      <c r="AR45" s="11">
        <f t="shared" si="2"/>
        <v>0</v>
      </c>
      <c r="AS45" s="11">
        <f t="shared" si="2"/>
        <v>0</v>
      </c>
      <c r="AT45" s="11">
        <f t="shared" si="2"/>
        <v>0</v>
      </c>
      <c r="AU45" s="11">
        <f t="shared" si="2"/>
        <v>0</v>
      </c>
      <c r="AV45" s="11">
        <f t="shared" si="2"/>
        <v>0</v>
      </c>
      <c r="AW45" s="11">
        <f t="shared" si="2"/>
        <v>0</v>
      </c>
      <c r="AX45" s="11">
        <f t="shared" si="2"/>
        <v>0</v>
      </c>
      <c r="AY45" s="11">
        <f t="shared" si="2"/>
        <v>0</v>
      </c>
      <c r="AZ45" s="11">
        <f t="shared" si="2"/>
        <v>0</v>
      </c>
      <c r="BA45" s="11">
        <f t="shared" si="2"/>
        <v>0</v>
      </c>
      <c r="BB45" s="11">
        <f t="shared" si="2"/>
        <v>0</v>
      </c>
      <c r="BC45" s="11">
        <f t="shared" si="2"/>
        <v>0</v>
      </c>
      <c r="BD45" s="11">
        <f t="shared" si="2"/>
        <v>0</v>
      </c>
      <c r="BE45" s="11">
        <f t="shared" si="2"/>
        <v>0</v>
      </c>
    </row>
    <row r="46" spans="1:57" x14ac:dyDescent="0.35">
      <c r="F46" s="12" t="s">
        <v>51</v>
      </c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</row>
    <row r="47" spans="1:57" x14ac:dyDescent="0.35">
      <c r="F47" s="6" t="s">
        <v>52</v>
      </c>
      <c r="G47" s="6"/>
      <c r="H47" s="6"/>
      <c r="I47" s="6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100B5-3289-4C41-A949-600C1C98FF26}">
  <sheetPr>
    <tabColor theme="9"/>
  </sheetPr>
  <dimension ref="A1:BE48"/>
  <sheetViews>
    <sheetView topLeftCell="A4" zoomScale="48" zoomScaleNormal="48" workbookViewId="0">
      <selection activeCell="C12" sqref="C12"/>
    </sheetView>
  </sheetViews>
  <sheetFormatPr baseColWidth="10" defaultRowHeight="14.5" x14ac:dyDescent="0.35"/>
  <cols>
    <col min="3" max="3" width="25.6328125" bestFit="1" customWidth="1"/>
    <col min="5" max="5" width="20.81640625" bestFit="1" customWidth="1"/>
    <col min="6" max="6" width="27.1796875" customWidth="1"/>
    <col min="7" max="8" width="12.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1" t="s">
        <v>72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7" x14ac:dyDescent="0.35"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6" t="s">
        <v>62</v>
      </c>
      <c r="S2" s="46"/>
      <c r="T2" s="46"/>
      <c r="U2" s="46"/>
      <c r="V2" s="46"/>
      <c r="W2" s="46"/>
      <c r="X2" s="46"/>
      <c r="Y2" s="46"/>
      <c r="Z2" s="46"/>
      <c r="AA2" s="46"/>
      <c r="AB2" s="46"/>
    </row>
    <row r="3" spans="1:57" x14ac:dyDescent="0.35">
      <c r="F3" s="17" t="s">
        <v>73</v>
      </c>
      <c r="R3" s="18">
        <v>2011</v>
      </c>
      <c r="S3" s="18">
        <v>2012</v>
      </c>
      <c r="T3" s="18">
        <v>2013</v>
      </c>
      <c r="U3" s="18">
        <v>2014</v>
      </c>
      <c r="V3" s="18">
        <v>2015</v>
      </c>
      <c r="W3" s="18">
        <v>2016</v>
      </c>
      <c r="X3" s="18">
        <v>2017</v>
      </c>
      <c r="Y3" s="18">
        <v>2018</v>
      </c>
      <c r="Z3" s="18">
        <v>2019</v>
      </c>
      <c r="AA3" s="18">
        <v>2020</v>
      </c>
      <c r="AB3" s="18">
        <v>2021</v>
      </c>
    </row>
    <row r="4" spans="1:57" x14ac:dyDescent="0.35">
      <c r="F4" s="19" t="s">
        <v>27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1">
        <v>1.4538942511989316E-2</v>
      </c>
      <c r="S4" s="21">
        <v>1.7762798323920567E-2</v>
      </c>
      <c r="T4" s="21">
        <v>1.708663602997872E-2</v>
      </c>
      <c r="U4" s="21">
        <v>2.0404573438874231E-2</v>
      </c>
      <c r="V4" s="21">
        <v>2.6295641931684335E-2</v>
      </c>
      <c r="W4" s="21">
        <v>2.7062257360650627E-2</v>
      </c>
      <c r="X4" s="21">
        <v>2.5320854303838663E-2</v>
      </c>
      <c r="Y4" s="21">
        <v>2.4708468642121669E-2</v>
      </c>
      <c r="Z4" s="21">
        <v>2.4785898676310911E-2</v>
      </c>
      <c r="AA4" s="21">
        <v>2.7537662660475568E-2</v>
      </c>
      <c r="AB4" s="9">
        <v>2.4808774491260833E-2</v>
      </c>
    </row>
    <row r="5" spans="1:57" x14ac:dyDescent="0.35">
      <c r="F5" s="19" t="s">
        <v>26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21">
        <v>1.5306427503736921E-2</v>
      </c>
      <c r="S5" s="21">
        <v>1.6117435590173756E-2</v>
      </c>
      <c r="T5" s="21">
        <v>1.8658856918571297E-2</v>
      </c>
      <c r="U5" s="21">
        <v>2.5544535510412348E-2</v>
      </c>
      <c r="V5" s="21">
        <v>2.6712088891718937E-2</v>
      </c>
      <c r="W5" s="21">
        <v>2.7358364510956707E-2</v>
      </c>
      <c r="X5" s="21">
        <v>3.1001842322597041E-2</v>
      </c>
      <c r="Y5" s="21">
        <v>3.0773664659920583E-2</v>
      </c>
      <c r="Z5" s="21">
        <v>3.2563665163884488E-2</v>
      </c>
      <c r="AA5" s="21">
        <v>2.9520189752236158E-2</v>
      </c>
      <c r="AB5" s="9"/>
    </row>
    <row r="6" spans="1:57" x14ac:dyDescent="0.35">
      <c r="F6" s="19" t="s">
        <v>44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1">
        <v>1.2072067974067678E-2</v>
      </c>
      <c r="S6" s="21">
        <v>1.5682432803768159E-2</v>
      </c>
      <c r="T6" s="21">
        <v>1.3427558983308956E-2</v>
      </c>
      <c r="U6" s="21">
        <v>1.1093891711582116E-2</v>
      </c>
      <c r="V6" s="21">
        <v>1.2559774400665726E-2</v>
      </c>
      <c r="W6" s="21">
        <v>1.3366679839494931E-2</v>
      </c>
      <c r="X6" s="21">
        <v>1.4419825462525803E-2</v>
      </c>
      <c r="Y6" s="21">
        <v>1.3768111971103827E-2</v>
      </c>
      <c r="Z6" s="21">
        <v>1.3473841429886507E-2</v>
      </c>
      <c r="AA6" s="21">
        <v>1.6050561241588893E-2</v>
      </c>
      <c r="AB6" s="9">
        <v>1.9094680920447093E-2</v>
      </c>
    </row>
    <row r="7" spans="1:57" x14ac:dyDescent="0.35">
      <c r="F7" s="19" t="s">
        <v>45</v>
      </c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1">
        <v>1.4198972493283252E-2</v>
      </c>
      <c r="S7" s="21">
        <v>1.6698751359856222E-2</v>
      </c>
      <c r="T7" s="21">
        <v>1.6738623343484135E-2</v>
      </c>
      <c r="U7" s="21">
        <v>1.9930172837998694E-2</v>
      </c>
      <c r="V7" s="21">
        <v>2.3161025496261374E-2</v>
      </c>
      <c r="W7" s="21">
        <v>2.3907836343727125E-2</v>
      </c>
      <c r="X7" s="21">
        <v>2.4669608577901375E-2</v>
      </c>
      <c r="Y7" s="21">
        <v>2.4176849350542616E-2</v>
      </c>
      <c r="Z7" s="21">
        <v>2.4740032715175678E-2</v>
      </c>
      <c r="AA7" s="21">
        <v>2.5467307117614319E-2</v>
      </c>
      <c r="AB7" s="9"/>
    </row>
    <row r="8" spans="1:57" x14ac:dyDescent="0.35">
      <c r="F8" s="22" t="s">
        <v>64</v>
      </c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4">
        <v>1.4198972493283252E-2</v>
      </c>
      <c r="S8" s="24">
        <v>1.6698751359856222E-2</v>
      </c>
      <c r="T8" s="24">
        <v>1.6738623343484135E-2</v>
      </c>
      <c r="U8" s="24">
        <v>1.9930172837998694E-2</v>
      </c>
      <c r="V8" s="24">
        <v>2.3161025496261374E-2</v>
      </c>
      <c r="W8" s="24">
        <v>2.3907836343727125E-2</v>
      </c>
      <c r="X8" s="24">
        <v>2.4669608577901375E-2</v>
      </c>
      <c r="Y8" s="24">
        <v>2.4176849350542616E-2</v>
      </c>
      <c r="Z8" s="24">
        <v>2.4740032715175678E-2</v>
      </c>
      <c r="AA8" s="32">
        <v>2.5467307117614319E-2</v>
      </c>
      <c r="AB8" s="26">
        <v>2.2734397334715457E-2</v>
      </c>
    </row>
    <row r="9" spans="1:57" x14ac:dyDescent="0.35">
      <c r="F9" s="1"/>
      <c r="G9" s="16"/>
      <c r="H9" s="16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  <c r="AC9" s="13" t="s">
        <v>65</v>
      </c>
    </row>
    <row r="10" spans="1:57" x14ac:dyDescent="0.35">
      <c r="F10" s="1"/>
      <c r="G10" s="47" t="s">
        <v>5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 t="s">
        <v>6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9" t="s">
        <v>7</v>
      </c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52" t="s">
        <v>82</v>
      </c>
      <c r="H11" s="52" t="s">
        <v>83</v>
      </c>
      <c r="I11" s="52" t="s">
        <v>84</v>
      </c>
      <c r="J11" s="52" t="s">
        <v>85</v>
      </c>
      <c r="K11" s="52" t="s">
        <v>86</v>
      </c>
      <c r="L11" s="52" t="s">
        <v>87</v>
      </c>
      <c r="M11" s="52" t="s">
        <v>88</v>
      </c>
      <c r="N11" s="52" t="s">
        <v>89</v>
      </c>
      <c r="O11" s="52" t="s">
        <v>90</v>
      </c>
      <c r="P11" s="52" t="s">
        <v>91</v>
      </c>
      <c r="Q11" s="52" t="s">
        <v>92</v>
      </c>
      <c r="R11" s="52" t="s">
        <v>93</v>
      </c>
      <c r="S11" s="52" t="s">
        <v>94</v>
      </c>
      <c r="T11" s="52" t="s">
        <v>95</v>
      </c>
      <c r="U11" s="52" t="s">
        <v>96</v>
      </c>
      <c r="V11" s="52" t="s">
        <v>97</v>
      </c>
      <c r="W11" s="52" t="s">
        <v>98</v>
      </c>
      <c r="X11" s="52" t="s">
        <v>99</v>
      </c>
      <c r="Y11" s="52" t="s">
        <v>100</v>
      </c>
      <c r="Z11" s="52" t="s">
        <v>101</v>
      </c>
      <c r="AA11" s="52" t="s">
        <v>102</v>
      </c>
      <c r="AB11" s="52" t="s">
        <v>103</v>
      </c>
      <c r="AC11" s="52" t="s">
        <v>104</v>
      </c>
      <c r="AD11" s="52" t="s">
        <v>105</v>
      </c>
      <c r="AE11" s="52" t="s">
        <v>106</v>
      </c>
      <c r="AF11" s="52" t="s">
        <v>107</v>
      </c>
      <c r="AG11" s="52" t="s">
        <v>108</v>
      </c>
      <c r="AH11" s="52" t="s">
        <v>109</v>
      </c>
      <c r="AI11" s="52" t="s">
        <v>110</v>
      </c>
      <c r="AJ11" s="52" t="s">
        <v>111</v>
      </c>
      <c r="AK11" s="52" t="s">
        <v>112</v>
      </c>
      <c r="AL11" s="52" t="s">
        <v>113</v>
      </c>
      <c r="AM11" s="52" t="s">
        <v>114</v>
      </c>
      <c r="AN11" s="52" t="s">
        <v>115</v>
      </c>
      <c r="AO11" s="52" t="s">
        <v>116</v>
      </c>
      <c r="AP11" s="52" t="s">
        <v>117</v>
      </c>
      <c r="AQ11" s="52" t="s">
        <v>118</v>
      </c>
      <c r="AR11" s="52" t="s">
        <v>119</v>
      </c>
      <c r="AS11" s="52" t="s">
        <v>120</v>
      </c>
      <c r="AT11" s="52" t="s">
        <v>121</v>
      </c>
      <c r="AU11" s="52" t="s">
        <v>122</v>
      </c>
      <c r="AV11" s="52" t="s">
        <v>123</v>
      </c>
      <c r="AW11" s="52" t="s">
        <v>124</v>
      </c>
      <c r="AX11" s="52" t="s">
        <v>125</v>
      </c>
      <c r="AY11" s="52" t="s">
        <v>126</v>
      </c>
      <c r="AZ11" s="52" t="s">
        <v>127</v>
      </c>
      <c r="BA11" s="52" t="s">
        <v>128</v>
      </c>
      <c r="BB11" s="52" t="s">
        <v>129</v>
      </c>
      <c r="BC11" s="52" t="s">
        <v>130</v>
      </c>
      <c r="BD11" s="52" t="s">
        <v>131</v>
      </c>
      <c r="BE11" s="52" t="s">
        <v>132</v>
      </c>
    </row>
    <row r="12" spans="1:57" x14ac:dyDescent="0.35">
      <c r="A12" t="s">
        <v>14</v>
      </c>
      <c r="C12" s="38" t="s">
        <v>72</v>
      </c>
      <c r="D12" s="4" t="s">
        <v>15</v>
      </c>
      <c r="E12" s="4" t="s">
        <v>59</v>
      </c>
      <c r="F12" s="1" t="s">
        <v>17</v>
      </c>
      <c r="G12" s="5">
        <f>H12/1.34</f>
        <v>3.3721264235466246</v>
      </c>
      <c r="H12" s="5">
        <f>I12/1.34</f>
        <v>4.518649407552477</v>
      </c>
      <c r="I12" s="5">
        <f>J12/1.5</f>
        <v>6.0549902061203191</v>
      </c>
      <c r="J12" s="5">
        <f>K12/1.5</f>
        <v>9.0824853091804787</v>
      </c>
      <c r="K12" s="5">
        <f>L12/1.22</f>
        <v>13.623727963770717</v>
      </c>
      <c r="L12" s="5">
        <f>M12/1.18</f>
        <v>16.620948115800275</v>
      </c>
      <c r="M12" s="5">
        <f>N12/1.19</f>
        <v>19.612718776644321</v>
      </c>
      <c r="N12" s="5">
        <f>O12/1.35</f>
        <v>23.339135344206742</v>
      </c>
      <c r="O12" s="5">
        <f>P12/(1-0.26)</f>
        <v>31.507832714679104</v>
      </c>
      <c r="P12" s="5">
        <f>Q12/1.68</f>
        <v>23.315796208862537</v>
      </c>
      <c r="Q12" s="5">
        <f>R12/1.31</f>
        <v>39.170537630889058</v>
      </c>
      <c r="R12" s="27">
        <f>$R$8*'[2]Eurostat POM Portables GU'!M3</f>
        <v>51.313404296464668</v>
      </c>
      <c r="S12" s="27">
        <f>$S$8*'[2]Eurostat POM Portables GU'!N3</f>
        <v>62.072259069242406</v>
      </c>
      <c r="T12" s="27">
        <f>$T$8*'[2]Eurostat POM Portables GU'!O3</f>
        <v>65.139156195088987</v>
      </c>
      <c r="U12" s="27">
        <f>$U$8*'[2]Eurostat POM Portables GU'!P3</f>
        <v>81.44728208529628</v>
      </c>
      <c r="V12" s="27">
        <f>$V$8*'[2]Eurostat POM Portables GU'!Q3</f>
        <v>105.31991931576604</v>
      </c>
      <c r="W12" s="27">
        <f>$W$8*'[2]Eurostat POM Portables GU'!R3</f>
        <v>112.55928124757686</v>
      </c>
      <c r="X12" s="27">
        <f>$X$8*'[2]Eurostat POM Portables GU'!S3</f>
        <v>117.07270923393453</v>
      </c>
      <c r="Y12" s="27">
        <f>$Y$8*'[2]Eurostat POM Portables GU'!T3</f>
        <v>131.75032038765113</v>
      </c>
      <c r="Z12" s="27">
        <f>$Z$8*'[2]Eurostat POM Portables GU'!U3</f>
        <v>142.51361136098814</v>
      </c>
      <c r="AA12" s="27">
        <f>$AA$8*'[2]Eurostat POM Portables GU'!V3</f>
        <v>161.64059359998799</v>
      </c>
      <c r="AB12" s="27">
        <f>$AB$8*'[2]Eurostat POM Portables GU'!W3</f>
        <v>139.56646523781819</v>
      </c>
      <c r="AC12" s="6">
        <f>AB12+(AB12*0.07)</f>
        <v>149.33611780446546</v>
      </c>
      <c r="AD12" s="6">
        <f t="shared" ref="AD12:AJ12" si="0">AC12+(AC12*0.07)</f>
        <v>159.78964605077803</v>
      </c>
      <c r="AE12" s="6">
        <f t="shared" si="0"/>
        <v>170.9749212743325</v>
      </c>
      <c r="AF12" s="6">
        <f t="shared" si="0"/>
        <v>182.94316576353577</v>
      </c>
      <c r="AG12" s="6">
        <f t="shared" si="0"/>
        <v>195.74918736698328</v>
      </c>
      <c r="AH12" s="6">
        <f t="shared" si="0"/>
        <v>209.4516304826721</v>
      </c>
      <c r="AI12" s="6">
        <f t="shared" si="0"/>
        <v>224.11324461645916</v>
      </c>
      <c r="AJ12" s="6">
        <f t="shared" si="0"/>
        <v>239.80117173961131</v>
      </c>
      <c r="AK12" s="6">
        <f>AJ12+(AJ12*0.06)</f>
        <v>254.18924204398797</v>
      </c>
      <c r="AL12" s="6">
        <f t="shared" ref="AL12:AT12" si="1">AK12+(AK12*0.06)</f>
        <v>269.44059656662728</v>
      </c>
      <c r="AM12" s="6">
        <f t="shared" si="1"/>
        <v>285.60703236062488</v>
      </c>
      <c r="AN12" s="6">
        <f t="shared" si="1"/>
        <v>302.74345430226236</v>
      </c>
      <c r="AO12" s="6">
        <f t="shared" si="1"/>
        <v>320.9080615603981</v>
      </c>
      <c r="AP12" s="6">
        <f t="shared" si="1"/>
        <v>340.16254525402201</v>
      </c>
      <c r="AQ12" s="6">
        <f t="shared" si="1"/>
        <v>360.57229796926333</v>
      </c>
      <c r="AR12" s="6">
        <f t="shared" si="1"/>
        <v>382.20663584741914</v>
      </c>
      <c r="AS12" s="6">
        <f t="shared" si="1"/>
        <v>405.13903399826427</v>
      </c>
      <c r="AT12" s="6">
        <f t="shared" si="1"/>
        <v>429.44737603816014</v>
      </c>
      <c r="AU12" s="6">
        <f>AT12+(AT12*0.05)</f>
        <v>450.91974484006818</v>
      </c>
      <c r="AV12" s="6">
        <f t="shared" ref="AV12:BE12" si="2">AU12+(AU12*0.05)</f>
        <v>473.46573208207161</v>
      </c>
      <c r="AW12" s="6">
        <f t="shared" si="2"/>
        <v>497.13901868617518</v>
      </c>
      <c r="AX12" s="6">
        <f t="shared" si="2"/>
        <v>521.99596962048395</v>
      </c>
      <c r="AY12" s="6">
        <f t="shared" si="2"/>
        <v>548.09576810150816</v>
      </c>
      <c r="AZ12" s="6">
        <f t="shared" si="2"/>
        <v>575.50055650658351</v>
      </c>
      <c r="BA12" s="6">
        <f t="shared" si="2"/>
        <v>604.27558433191268</v>
      </c>
      <c r="BB12" s="6">
        <f t="shared" si="2"/>
        <v>634.48936354850832</v>
      </c>
      <c r="BC12" s="6">
        <f t="shared" si="2"/>
        <v>666.21383172593369</v>
      </c>
      <c r="BD12" s="6">
        <f t="shared" si="2"/>
        <v>699.52452331223037</v>
      </c>
      <c r="BE12" s="6">
        <f t="shared" si="2"/>
        <v>734.50074947784185</v>
      </c>
    </row>
    <row r="13" spans="1:57" x14ac:dyDescent="0.35">
      <c r="A13" t="s">
        <v>14</v>
      </c>
      <c r="C13" s="38" t="s">
        <v>72</v>
      </c>
      <c r="D13" s="4" t="s">
        <v>15</v>
      </c>
      <c r="E13" s="4" t="s">
        <v>59</v>
      </c>
      <c r="F13" s="1" t="s">
        <v>18</v>
      </c>
      <c r="G13" s="5">
        <f t="shared" ref="G13:H42" si="3">H13/1.34</f>
        <v>4.1065896344129982</v>
      </c>
      <c r="H13" s="5">
        <f t="shared" si="3"/>
        <v>5.5028301101134174</v>
      </c>
      <c r="I13" s="5">
        <f t="shared" ref="I13:J42" si="4">J13/1.5</f>
        <v>7.37379234755198</v>
      </c>
      <c r="J13" s="5">
        <f t="shared" si="4"/>
        <v>11.06068852132797</v>
      </c>
      <c r="K13" s="5">
        <f t="shared" ref="K13:K42" si="5">L13/1.22</f>
        <v>16.591032781991956</v>
      </c>
      <c r="L13" s="5">
        <f t="shared" ref="L13:L42" si="6">M13/1.18</f>
        <v>20.241059994030188</v>
      </c>
      <c r="M13" s="5">
        <f t="shared" ref="M13:M42" si="7">N13/1.19</f>
        <v>23.884450792955619</v>
      </c>
      <c r="N13" s="5">
        <f t="shared" ref="N13:N42" si="8">O13/1.35</f>
        <v>28.422496443617185</v>
      </c>
      <c r="O13" s="5">
        <f t="shared" ref="O13:O42" si="9">P13/(1-0.26)</f>
        <v>38.370370198883201</v>
      </c>
      <c r="P13" s="5">
        <f t="shared" ref="P13:P42" si="10">Q13/1.68</f>
        <v>28.39407394717357</v>
      </c>
      <c r="Q13" s="5">
        <f t="shared" ref="Q13:Q42" si="11">R13/1.31</f>
        <v>47.702044231251598</v>
      </c>
      <c r="R13" s="27">
        <f>$R$8*'[2]Eurostat POM Portables GU'!M4</f>
        <v>62.489677942939593</v>
      </c>
      <c r="S13" s="27">
        <f>$S$8*'[2]Eurostat POM Portables GU'!N4</f>
        <v>71.119982041627651</v>
      </c>
      <c r="T13" s="27">
        <f>$T$8*'[2]Eurostat POM Portables GU'!O4</f>
        <v>73.616465464643227</v>
      </c>
      <c r="U13" s="27">
        <f>$U$8*'[2]Eurostat POM Portables GU'!P4</f>
        <v>84.14518972203048</v>
      </c>
      <c r="V13" s="27">
        <f>$V$8*'[2]Eurostat POM Portables GU'!Q4</f>
        <v>105.75324241592944</v>
      </c>
      <c r="W13" s="27">
        <f>$W$8*'[2]Eurostat POM Portables GU'!R4</f>
        <v>109.61742963598887</v>
      </c>
      <c r="X13" s="27">
        <f>$X$8*'[2]Eurostat POM Portables GU'!S4</f>
        <v>118.06874665383599</v>
      </c>
      <c r="Y13" s="27">
        <f>$Y$8*'[2]Eurostat POM Portables GU'!T4</f>
        <v>118.95009880466966</v>
      </c>
      <c r="Z13" s="27">
        <f>$Z$8*'[2]Eurostat POM Portables GU'!U4</f>
        <v>133.91779708724593</v>
      </c>
      <c r="AA13" s="27">
        <f>$AA$8*'[2]Eurostat POM Portables GU'!V4</f>
        <v>142.89706023693395</v>
      </c>
      <c r="AB13" s="27">
        <f>$AB$8*'[2]Eurostat POM Portables GU'!W4</f>
        <v>141.83990497128974</v>
      </c>
      <c r="AC13" s="6">
        <f t="shared" ref="AC13:AJ42" si="12">AB13+(AB13*0.07)</f>
        <v>151.76869831928002</v>
      </c>
      <c r="AD13" s="6">
        <f t="shared" si="12"/>
        <v>162.39250720162963</v>
      </c>
      <c r="AE13" s="6">
        <f t="shared" si="12"/>
        <v>173.75998270574371</v>
      </c>
      <c r="AF13" s="6">
        <f t="shared" si="12"/>
        <v>185.92318149514577</v>
      </c>
      <c r="AG13" s="6">
        <f t="shared" si="12"/>
        <v>198.93780419980598</v>
      </c>
      <c r="AH13" s="6">
        <f t="shared" si="12"/>
        <v>212.86345049379241</v>
      </c>
      <c r="AI13" s="6">
        <f t="shared" si="12"/>
        <v>227.76389202835787</v>
      </c>
      <c r="AJ13" s="6">
        <f t="shared" si="12"/>
        <v>243.70736447034292</v>
      </c>
      <c r="AK13" s="6">
        <f t="shared" ref="AK13:AT38" si="13">AJ13+(AJ13*0.06)</f>
        <v>258.32980633856351</v>
      </c>
      <c r="AL13" s="6">
        <f t="shared" si="13"/>
        <v>273.82959471887733</v>
      </c>
      <c r="AM13" s="6">
        <f t="shared" si="13"/>
        <v>290.25937040200995</v>
      </c>
      <c r="AN13" s="6">
        <f t="shared" si="13"/>
        <v>307.67493262613056</v>
      </c>
      <c r="AO13" s="6">
        <f t="shared" si="13"/>
        <v>326.1354285836984</v>
      </c>
      <c r="AP13" s="6">
        <f t="shared" si="13"/>
        <v>345.70355429872029</v>
      </c>
      <c r="AQ13" s="6">
        <f t="shared" si="13"/>
        <v>366.44576755664349</v>
      </c>
      <c r="AR13" s="6">
        <f t="shared" si="13"/>
        <v>388.43251361004212</v>
      </c>
      <c r="AS13" s="6">
        <f t="shared" si="13"/>
        <v>411.73846442664467</v>
      </c>
      <c r="AT13" s="6">
        <f t="shared" si="13"/>
        <v>436.44277229224338</v>
      </c>
      <c r="AU13" s="6">
        <f t="shared" ref="AU13:BE36" si="14">AT13+(AT13*0.05)</f>
        <v>458.26491090685556</v>
      </c>
      <c r="AV13" s="6">
        <f t="shared" si="14"/>
        <v>481.17815645219832</v>
      </c>
      <c r="AW13" s="6">
        <f t="shared" si="14"/>
        <v>505.23706427480823</v>
      </c>
      <c r="AX13" s="6">
        <f t="shared" si="14"/>
        <v>530.49891748854861</v>
      </c>
      <c r="AY13" s="6">
        <f t="shared" si="14"/>
        <v>557.02386336297604</v>
      </c>
      <c r="AZ13" s="6">
        <f t="shared" si="14"/>
        <v>584.87505653112487</v>
      </c>
      <c r="BA13" s="6">
        <f t="shared" si="14"/>
        <v>614.11880935768113</v>
      </c>
      <c r="BB13" s="6">
        <f t="shared" si="14"/>
        <v>644.82474982556516</v>
      </c>
      <c r="BC13" s="6">
        <f t="shared" si="14"/>
        <v>677.06598731684346</v>
      </c>
      <c r="BD13" s="6">
        <f t="shared" si="14"/>
        <v>710.91928668268565</v>
      </c>
      <c r="BE13" s="6">
        <f t="shared" si="14"/>
        <v>746.46525101681993</v>
      </c>
    </row>
    <row r="14" spans="1:57" x14ac:dyDescent="0.35">
      <c r="A14" t="s">
        <v>14</v>
      </c>
      <c r="C14" s="38" t="s">
        <v>72</v>
      </c>
      <c r="D14" s="4" t="s">
        <v>15</v>
      </c>
      <c r="E14" s="4" t="s">
        <v>59</v>
      </c>
      <c r="F14" s="1" t="s">
        <v>19</v>
      </c>
      <c r="G14" s="5">
        <f t="shared" si="3"/>
        <v>0.58225674434758234</v>
      </c>
      <c r="H14" s="5">
        <f t="shared" si="3"/>
        <v>0.78022403742576041</v>
      </c>
      <c r="I14" s="5">
        <f t="shared" si="4"/>
        <v>1.0455002101505191</v>
      </c>
      <c r="J14" s="5">
        <f t="shared" si="4"/>
        <v>1.5682503152257787</v>
      </c>
      <c r="K14" s="5">
        <f t="shared" si="5"/>
        <v>2.3523754728386681</v>
      </c>
      <c r="L14" s="5">
        <f t="shared" si="6"/>
        <v>2.869898076863175</v>
      </c>
      <c r="M14" s="5">
        <f t="shared" si="7"/>
        <v>3.3864797306985466</v>
      </c>
      <c r="N14" s="5">
        <f t="shared" si="8"/>
        <v>4.0299108795312701</v>
      </c>
      <c r="O14" s="5">
        <f t="shared" si="9"/>
        <v>5.4403796873672148</v>
      </c>
      <c r="P14" s="5">
        <f t="shared" si="10"/>
        <v>4.0258809686517392</v>
      </c>
      <c r="Q14" s="5">
        <f t="shared" si="11"/>
        <v>6.7634800273349223</v>
      </c>
      <c r="R14" s="27">
        <f>$R$8*'[2]Eurostat POM Portables GU'!M5</f>
        <v>8.8601588358087486</v>
      </c>
      <c r="S14" s="27">
        <f>$S$8*'[2]Eurostat POM Portables GU'!N5</f>
        <v>10.059043940404271</v>
      </c>
      <c r="T14" s="27">
        <f>$T$8*'[2]Eurostat POM Portables GU'!O5</f>
        <v>11.332048003538759</v>
      </c>
      <c r="U14" s="27">
        <f>$U$8*'[2]Eurostat POM Portables GU'!P5</f>
        <v>14.549026171739047</v>
      </c>
      <c r="V14" s="27">
        <f>$V$8*'[2]Eurostat POM Portables GU'!Q5</f>
        <v>17.602379377158645</v>
      </c>
      <c r="W14" s="27">
        <f>$W$8*'[2]Eurostat POM Portables GU'!R5</f>
        <v>17.930877257795345</v>
      </c>
      <c r="X14" s="27">
        <f>$X$8*'[2]Eurostat POM Portables GU'!S5</f>
        <v>20.10573099098962</v>
      </c>
      <c r="Y14" s="27">
        <f>$Y$8*'[2]Eurostat POM Portables GU'!T5</f>
        <v>16.682026051874406</v>
      </c>
      <c r="Z14" s="27">
        <f>$Z$8*'[2]Eurostat POM Portables GU'!U5</f>
        <v>23.305110817695489</v>
      </c>
      <c r="AA14" s="27">
        <f>$AA$8*'[2]Eurostat POM Portables GU'!V5</f>
        <v>23.939268690557459</v>
      </c>
      <c r="AB14" s="27">
        <f>$AB$8*'[2]Eurostat POM Portables GU'!W5</f>
        <v>22.779866129384889</v>
      </c>
      <c r="AC14" s="6">
        <f t="shared" si="12"/>
        <v>24.374456758441831</v>
      </c>
      <c r="AD14" s="6">
        <f t="shared" si="12"/>
        <v>26.080668731532757</v>
      </c>
      <c r="AE14" s="6">
        <f t="shared" si="12"/>
        <v>27.90631554274005</v>
      </c>
      <c r="AF14" s="6">
        <f t="shared" si="12"/>
        <v>29.859757630731853</v>
      </c>
      <c r="AG14" s="6">
        <f t="shared" si="12"/>
        <v>31.949940664883083</v>
      </c>
      <c r="AH14" s="6">
        <f t="shared" si="12"/>
        <v>34.186436511424901</v>
      </c>
      <c r="AI14" s="6">
        <f t="shared" si="12"/>
        <v>36.579487067224647</v>
      </c>
      <c r="AJ14" s="6">
        <f t="shared" si="12"/>
        <v>39.140051161930373</v>
      </c>
      <c r="AK14" s="6">
        <f t="shared" si="13"/>
        <v>41.488454231646195</v>
      </c>
      <c r="AL14" s="6">
        <f t="shared" si="13"/>
        <v>43.977761485544967</v>
      </c>
      <c r="AM14" s="6">
        <f t="shared" si="13"/>
        <v>46.616427174677668</v>
      </c>
      <c r="AN14" s="6">
        <f t="shared" si="13"/>
        <v>49.41341280515833</v>
      </c>
      <c r="AO14" s="6">
        <f t="shared" si="13"/>
        <v>52.378217573467829</v>
      </c>
      <c r="AP14" s="6">
        <f t="shared" si="13"/>
        <v>55.520910627875899</v>
      </c>
      <c r="AQ14" s="6">
        <f t="shared" si="13"/>
        <v>58.85216526554845</v>
      </c>
      <c r="AR14" s="6">
        <f t="shared" si="13"/>
        <v>62.383295181481358</v>
      </c>
      <c r="AS14" s="6">
        <f t="shared" si="13"/>
        <v>66.126292892370245</v>
      </c>
      <c r="AT14" s="6">
        <f t="shared" si="13"/>
        <v>70.09387046591246</v>
      </c>
      <c r="AU14" s="6">
        <f t="shared" si="14"/>
        <v>73.598563989208088</v>
      </c>
      <c r="AV14" s="6">
        <f t="shared" si="14"/>
        <v>77.278492188668494</v>
      </c>
      <c r="AW14" s="6">
        <f t="shared" si="14"/>
        <v>81.14241679810192</v>
      </c>
      <c r="AX14" s="6">
        <f t="shared" si="14"/>
        <v>85.199537638007016</v>
      </c>
      <c r="AY14" s="6">
        <f t="shared" si="14"/>
        <v>89.459514519907373</v>
      </c>
      <c r="AZ14" s="6">
        <f t="shared" si="14"/>
        <v>93.932490245902741</v>
      </c>
      <c r="BA14" s="6">
        <f t="shared" si="14"/>
        <v>98.629114758197872</v>
      </c>
      <c r="BB14" s="6">
        <f t="shared" si="14"/>
        <v>103.56057049610777</v>
      </c>
      <c r="BC14" s="6">
        <f t="shared" si="14"/>
        <v>108.73859902091316</v>
      </c>
      <c r="BD14" s="6">
        <f t="shared" si="14"/>
        <v>114.17552897195881</v>
      </c>
      <c r="BE14" s="6">
        <f t="shared" si="14"/>
        <v>119.88430542055676</v>
      </c>
    </row>
    <row r="15" spans="1:57" x14ac:dyDescent="0.35">
      <c r="A15" t="s">
        <v>14</v>
      </c>
      <c r="C15" s="38" t="s">
        <v>72</v>
      </c>
      <c r="D15" s="4" t="s">
        <v>15</v>
      </c>
      <c r="E15" s="4" t="s">
        <v>59</v>
      </c>
      <c r="F15" s="1" t="s">
        <v>20</v>
      </c>
      <c r="G15" s="5">
        <f t="shared" si="3"/>
        <v>0.30954784033632549</v>
      </c>
      <c r="H15" s="5">
        <f t="shared" si="3"/>
        <v>0.41479410605067618</v>
      </c>
      <c r="I15" s="5">
        <f t="shared" si="4"/>
        <v>0.55582410210790612</v>
      </c>
      <c r="J15" s="5">
        <f t="shared" si="4"/>
        <v>0.83373615316185912</v>
      </c>
      <c r="K15" s="5">
        <f t="shared" si="5"/>
        <v>1.2506042297427886</v>
      </c>
      <c r="L15" s="5">
        <f t="shared" si="6"/>
        <v>1.5257371602862022</v>
      </c>
      <c r="M15" s="5">
        <f t="shared" si="7"/>
        <v>1.8003698491377185</v>
      </c>
      <c r="N15" s="5">
        <f t="shared" si="8"/>
        <v>2.1424401204738848</v>
      </c>
      <c r="O15" s="5">
        <f t="shared" si="9"/>
        <v>2.8922941626397445</v>
      </c>
      <c r="P15" s="5">
        <f t="shared" si="10"/>
        <v>2.1402976803534108</v>
      </c>
      <c r="Q15" s="5">
        <f t="shared" si="11"/>
        <v>3.5957001029937299</v>
      </c>
      <c r="R15" s="27">
        <f>$R$8*'[2]Eurostat POM Portables GU'!M6</f>
        <v>4.7103671349217864</v>
      </c>
      <c r="S15" s="27">
        <f>$S$8*'[2]Eurostat POM Portables GU'!N6</f>
        <v>6.7930520531895118</v>
      </c>
      <c r="T15" s="27">
        <f>$T$8*'[2]Eurostat POM Portables GU'!O6</f>
        <v>6.5879873755284857</v>
      </c>
      <c r="U15" s="27">
        <f>$U$8*'[2]Eurostat POM Portables GU'!P6</f>
        <v>6.9157699747855466</v>
      </c>
      <c r="V15" s="27">
        <f>$V$8*'[2]Eurostat POM Portables GU'!Q6</f>
        <v>6.1608327820055253</v>
      </c>
      <c r="W15" s="27">
        <f>$W$8*'[2]Eurostat POM Portables GU'!R6</f>
        <v>9.4435953557722137</v>
      </c>
      <c r="X15" s="27">
        <f>$X$8*'[2]Eurostat POM Portables GU'!S6</f>
        <v>14.01233767224798</v>
      </c>
      <c r="Y15" s="27">
        <f>$Y$8*'[2]Eurostat POM Portables GU'!T6</f>
        <v>16.295196462265721</v>
      </c>
      <c r="Z15" s="27">
        <f>$Z$8*'[2]Eurostat POM Portables GU'!U6</f>
        <v>22.414469639949164</v>
      </c>
      <c r="AA15" s="27">
        <f>$AA$8*'[2]Eurostat POM Portables GU'!V6</f>
        <v>26.791607087730263</v>
      </c>
      <c r="AB15" s="27">
        <f>$AB$8*'[2]Eurostat POM Portables GU'!W6</f>
        <v>23.848382804116515</v>
      </c>
      <c r="AC15" s="6">
        <f t="shared" si="12"/>
        <v>25.517769600404669</v>
      </c>
      <c r="AD15" s="6">
        <f t="shared" si="12"/>
        <v>27.304013472432995</v>
      </c>
      <c r="AE15" s="6">
        <f t="shared" si="12"/>
        <v>29.215294415503305</v>
      </c>
      <c r="AF15" s="6">
        <f t="shared" si="12"/>
        <v>31.260365024588538</v>
      </c>
      <c r="AG15" s="6">
        <f t="shared" si="12"/>
        <v>33.448590576309734</v>
      </c>
      <c r="AH15" s="6">
        <f t="shared" si="12"/>
        <v>35.789991916651417</v>
      </c>
      <c r="AI15" s="6">
        <f t="shared" si="12"/>
        <v>38.295291350817017</v>
      </c>
      <c r="AJ15" s="6">
        <f t="shared" si="12"/>
        <v>40.975961745374207</v>
      </c>
      <c r="AK15" s="6">
        <f t="shared" si="13"/>
        <v>43.434519450096658</v>
      </c>
      <c r="AL15" s="6">
        <f t="shared" si="13"/>
        <v>46.04059061710246</v>
      </c>
      <c r="AM15" s="6">
        <f t="shared" si="13"/>
        <v>48.803026054128608</v>
      </c>
      <c r="AN15" s="6">
        <f t="shared" si="13"/>
        <v>51.731207617376327</v>
      </c>
      <c r="AO15" s="6">
        <f t="shared" si="13"/>
        <v>54.835080074418904</v>
      </c>
      <c r="AP15" s="6">
        <f t="shared" si="13"/>
        <v>58.125184878884042</v>
      </c>
      <c r="AQ15" s="6">
        <f t="shared" si="13"/>
        <v>61.612695971617086</v>
      </c>
      <c r="AR15" s="6">
        <f t="shared" si="13"/>
        <v>65.309457729914115</v>
      </c>
      <c r="AS15" s="6">
        <f t="shared" si="13"/>
        <v>69.228025193708959</v>
      </c>
      <c r="AT15" s="6">
        <f t="shared" si="13"/>
        <v>73.381706705331496</v>
      </c>
      <c r="AU15" s="6">
        <f t="shared" si="14"/>
        <v>77.050792040598068</v>
      </c>
      <c r="AV15" s="6">
        <f t="shared" si="14"/>
        <v>80.903331642627975</v>
      </c>
      <c r="AW15" s="6">
        <f t="shared" si="14"/>
        <v>84.948498224759376</v>
      </c>
      <c r="AX15" s="6">
        <f t="shared" si="14"/>
        <v>89.195923135997347</v>
      </c>
      <c r="AY15" s="6">
        <f t="shared" si="14"/>
        <v>93.655719292797215</v>
      </c>
      <c r="AZ15" s="6">
        <f t="shared" si="14"/>
        <v>98.338505257437077</v>
      </c>
      <c r="BA15" s="6">
        <f t="shared" si="14"/>
        <v>103.25543052030893</v>
      </c>
      <c r="BB15" s="6">
        <f t="shared" si="14"/>
        <v>108.41820204632438</v>
      </c>
      <c r="BC15" s="6">
        <f t="shared" si="14"/>
        <v>113.8391121486406</v>
      </c>
      <c r="BD15" s="6">
        <f t="shared" si="14"/>
        <v>119.53106775607263</v>
      </c>
      <c r="BE15" s="6">
        <f t="shared" si="14"/>
        <v>125.50762114387626</v>
      </c>
    </row>
    <row r="16" spans="1:57" x14ac:dyDescent="0.35">
      <c r="A16" t="s">
        <v>14</v>
      </c>
      <c r="C16" s="38" t="s">
        <v>72</v>
      </c>
      <c r="D16" s="4" t="s">
        <v>15</v>
      </c>
      <c r="E16" s="4" t="s">
        <v>59</v>
      </c>
      <c r="F16" s="1" t="s">
        <v>21</v>
      </c>
      <c r="G16" s="5">
        <f t="shared" si="3"/>
        <v>0.25716339542018235</v>
      </c>
      <c r="H16" s="5">
        <f t="shared" si="3"/>
        <v>0.34459894986304435</v>
      </c>
      <c r="I16" s="5">
        <f t="shared" si="4"/>
        <v>0.46176259281647947</v>
      </c>
      <c r="J16" s="5">
        <f t="shared" si="4"/>
        <v>0.6926438892247192</v>
      </c>
      <c r="K16" s="5">
        <f t="shared" si="5"/>
        <v>1.0389658338370789</v>
      </c>
      <c r="L16" s="5">
        <f t="shared" si="6"/>
        <v>1.2675383172812362</v>
      </c>
      <c r="M16" s="5">
        <f t="shared" si="7"/>
        <v>1.4956952143918587</v>
      </c>
      <c r="N16" s="5">
        <f t="shared" si="8"/>
        <v>1.7798773051263117</v>
      </c>
      <c r="O16" s="5">
        <f t="shared" si="9"/>
        <v>2.402834361920521</v>
      </c>
      <c r="P16" s="5">
        <f t="shared" si="10"/>
        <v>1.7780974278211854</v>
      </c>
      <c r="Q16" s="5">
        <f t="shared" si="11"/>
        <v>2.9872036787395913</v>
      </c>
      <c r="R16" s="27">
        <f>$R$8*'[2]Eurostat POM Portables GU'!M7</f>
        <v>3.9132368191488647</v>
      </c>
      <c r="S16" s="27">
        <f>$S$8*'[2]Eurostat POM Portables GU'!N7</f>
        <v>4.3082778508429058</v>
      </c>
      <c r="T16" s="27">
        <f>$T$8*'[2]Eurostat POM Portables GU'!O7</f>
        <v>3.3510723933655235</v>
      </c>
      <c r="U16" s="27">
        <f>$U$8*'[2]Eurostat POM Portables GU'!P7</f>
        <v>3.7867328392197521</v>
      </c>
      <c r="V16" s="27">
        <f>$V$8*'[2]Eurostat POM Portables GU'!Q7</f>
        <v>4.7711712522298431</v>
      </c>
      <c r="W16" s="27">
        <f>$W$8*'[2]Eurostat POM Portables GU'!R7</f>
        <v>5.0445534685264235</v>
      </c>
      <c r="X16" s="27">
        <f>$X$8*'[2]Eurostat POM Portables GU'!S7</f>
        <v>5.7480187986510201</v>
      </c>
      <c r="Y16" s="27">
        <f>$Y$8*'[2]Eurostat POM Portables GU'!T7</f>
        <v>4.8837235688096081</v>
      </c>
      <c r="Z16" s="27">
        <f>$Z$8*'[2]Eurostat POM Portables GU'!U7</f>
        <v>4.3295057251557436</v>
      </c>
      <c r="AA16" s="27">
        <f>$AA$8*'[2]Eurostat POM Portables GU'!V7</f>
        <v>5.169863344875707</v>
      </c>
      <c r="AB16" s="27">
        <f>$AB$8*'[2]Eurostat POM Portables GU'!W7</f>
        <v>4.4786762749389446</v>
      </c>
      <c r="AC16" s="6">
        <f t="shared" si="12"/>
        <v>4.7921836141846708</v>
      </c>
      <c r="AD16" s="6">
        <f t="shared" si="12"/>
        <v>5.1276364671775978</v>
      </c>
      <c r="AE16" s="6">
        <f t="shared" si="12"/>
        <v>5.4865710198800297</v>
      </c>
      <c r="AF16" s="6">
        <f t="shared" si="12"/>
        <v>5.8706309912716321</v>
      </c>
      <c r="AG16" s="6">
        <f t="shared" si="12"/>
        <v>6.2815751606606467</v>
      </c>
      <c r="AH16" s="6">
        <f t="shared" si="12"/>
        <v>6.7212854219068916</v>
      </c>
      <c r="AI16" s="6">
        <f t="shared" si="12"/>
        <v>7.1917754014403741</v>
      </c>
      <c r="AJ16" s="6">
        <f t="shared" si="12"/>
        <v>7.6951996795412008</v>
      </c>
      <c r="AK16" s="6">
        <f t="shared" si="13"/>
        <v>8.1569116603136731</v>
      </c>
      <c r="AL16" s="6">
        <f t="shared" si="13"/>
        <v>8.6463263599324929</v>
      </c>
      <c r="AM16" s="6">
        <f t="shared" si="13"/>
        <v>9.1651059415284415</v>
      </c>
      <c r="AN16" s="6">
        <f t="shared" si="13"/>
        <v>9.7150122980201488</v>
      </c>
      <c r="AO16" s="6">
        <f t="shared" si="13"/>
        <v>10.297913035901358</v>
      </c>
      <c r="AP16" s="6">
        <f t="shared" si="13"/>
        <v>10.915787818055438</v>
      </c>
      <c r="AQ16" s="6">
        <f t="shared" si="13"/>
        <v>11.570735087138765</v>
      </c>
      <c r="AR16" s="6">
        <f t="shared" si="13"/>
        <v>12.26497919236709</v>
      </c>
      <c r="AS16" s="6">
        <f t="shared" si="13"/>
        <v>13.000877943909115</v>
      </c>
      <c r="AT16" s="6">
        <f t="shared" si="13"/>
        <v>13.780930620543662</v>
      </c>
      <c r="AU16" s="6">
        <f t="shared" si="14"/>
        <v>14.469977151570845</v>
      </c>
      <c r="AV16" s="6">
        <f t="shared" si="14"/>
        <v>15.193476009149387</v>
      </c>
      <c r="AW16" s="6">
        <f t="shared" si="14"/>
        <v>15.953149809606856</v>
      </c>
      <c r="AX16" s="6">
        <f t="shared" si="14"/>
        <v>16.7508073000872</v>
      </c>
      <c r="AY16" s="6">
        <f t="shared" si="14"/>
        <v>17.588347665091561</v>
      </c>
      <c r="AZ16" s="6">
        <f t="shared" si="14"/>
        <v>18.467765048346138</v>
      </c>
      <c r="BA16" s="6">
        <f t="shared" si="14"/>
        <v>19.391153300763445</v>
      </c>
      <c r="BB16" s="6">
        <f t="shared" si="14"/>
        <v>20.360710965801619</v>
      </c>
      <c r="BC16" s="6">
        <f t="shared" si="14"/>
        <v>21.378746514091699</v>
      </c>
      <c r="BD16" s="6">
        <f t="shared" si="14"/>
        <v>22.447683839796284</v>
      </c>
      <c r="BE16" s="6">
        <f t="shared" si="14"/>
        <v>23.570068031786096</v>
      </c>
    </row>
    <row r="17" spans="1:57" x14ac:dyDescent="0.35">
      <c r="A17" t="s">
        <v>14</v>
      </c>
      <c r="C17" s="38" t="s">
        <v>72</v>
      </c>
      <c r="D17" s="4" t="s">
        <v>15</v>
      </c>
      <c r="E17" s="4" t="s">
        <v>59</v>
      </c>
      <c r="F17" s="1" t="s">
        <v>22</v>
      </c>
      <c r="G17" s="5">
        <f t="shared" si="3"/>
        <v>3.1593027003398153</v>
      </c>
      <c r="H17" s="5">
        <f t="shared" si="3"/>
        <v>4.2334656184553525</v>
      </c>
      <c r="I17" s="5">
        <f t="shared" si="4"/>
        <v>5.6728439287301731</v>
      </c>
      <c r="J17" s="5">
        <f t="shared" si="4"/>
        <v>8.5092658930952592</v>
      </c>
      <c r="K17" s="5">
        <f t="shared" si="5"/>
        <v>12.76389883964289</v>
      </c>
      <c r="L17" s="5">
        <f t="shared" si="6"/>
        <v>15.571956584364326</v>
      </c>
      <c r="M17" s="5">
        <f t="shared" si="7"/>
        <v>18.374908769549904</v>
      </c>
      <c r="N17" s="5">
        <f t="shared" si="8"/>
        <v>21.866141435764387</v>
      </c>
      <c r="O17" s="5">
        <f t="shared" si="9"/>
        <v>29.519290938281923</v>
      </c>
      <c r="P17" s="5">
        <f t="shared" si="10"/>
        <v>21.844275294328622</v>
      </c>
      <c r="Q17" s="5">
        <f t="shared" si="11"/>
        <v>36.698382494472085</v>
      </c>
      <c r="R17" s="27">
        <f>$R$8*'[2]Eurostat POM Portables GU'!M8</f>
        <v>48.074881067758433</v>
      </c>
      <c r="S17" s="27">
        <f>$S$8*'[2]Eurostat POM Portables GU'!N8</f>
        <v>62.432040847753584</v>
      </c>
      <c r="T17" s="27">
        <f>$T$8*'[2]Eurostat POM Portables GU'!O8</f>
        <v>61.447486293930261</v>
      </c>
      <c r="U17" s="27">
        <f>$U$8*'[2]Eurostat POM Portables GU'!P8</f>
        <v>79.142716339692811</v>
      </c>
      <c r="V17" s="27">
        <f>$V$8*'[2]Eurostat POM Portables GU'!Q8</f>
        <v>91.833466092676346</v>
      </c>
      <c r="W17" s="27">
        <f>$W$8*'[2]Eurostat POM Portables GU'!R8</f>
        <v>96.75501368306368</v>
      </c>
      <c r="X17" s="27">
        <f>$X$8*'[2]Eurostat POM Portables GU'!S8</f>
        <v>100.25728926059119</v>
      </c>
      <c r="Y17" s="27">
        <f>$Y$8*'[2]Eurostat POM Portables GU'!T8</f>
        <v>97.867886170996513</v>
      </c>
      <c r="Z17" s="27">
        <f>$Z$8*'[2]Eurostat POM Portables GU'!U8</f>
        <v>106.20896044624918</v>
      </c>
      <c r="AA17" s="27">
        <f>$AA$8*'[2]Eurostat POM Portables GU'!V8</f>
        <v>126.39424522471987</v>
      </c>
      <c r="AB17" s="27">
        <f>$AB$8*'[2]Eurostat POM Portables GU'!W8</f>
        <v>118.35527252452867</v>
      </c>
      <c r="AC17" s="6">
        <f t="shared" si="12"/>
        <v>126.64014160124569</v>
      </c>
      <c r="AD17" s="6">
        <f t="shared" si="12"/>
        <v>135.50495151333288</v>
      </c>
      <c r="AE17" s="6">
        <f t="shared" si="12"/>
        <v>144.99029811926619</v>
      </c>
      <c r="AF17" s="6">
        <f t="shared" si="12"/>
        <v>155.13961898761482</v>
      </c>
      <c r="AG17" s="6">
        <f t="shared" si="12"/>
        <v>165.99939231674787</v>
      </c>
      <c r="AH17" s="6">
        <f t="shared" si="12"/>
        <v>177.61934977892022</v>
      </c>
      <c r="AI17" s="6">
        <f t="shared" si="12"/>
        <v>190.05270426344464</v>
      </c>
      <c r="AJ17" s="6">
        <f t="shared" si="12"/>
        <v>203.35639356188577</v>
      </c>
      <c r="AK17" s="6">
        <f t="shared" si="13"/>
        <v>215.55777717559891</v>
      </c>
      <c r="AL17" s="6">
        <f t="shared" si="13"/>
        <v>228.49124380613486</v>
      </c>
      <c r="AM17" s="6">
        <f t="shared" si="13"/>
        <v>242.20071843450296</v>
      </c>
      <c r="AN17" s="6">
        <f t="shared" si="13"/>
        <v>256.73276154057316</v>
      </c>
      <c r="AO17" s="6">
        <f t="shared" si="13"/>
        <v>272.13672723300755</v>
      </c>
      <c r="AP17" s="6">
        <f t="shared" si="13"/>
        <v>288.46493086698797</v>
      </c>
      <c r="AQ17" s="6">
        <f t="shared" si="13"/>
        <v>305.77282671900724</v>
      </c>
      <c r="AR17" s="6">
        <f t="shared" si="13"/>
        <v>324.11919632214767</v>
      </c>
      <c r="AS17" s="6">
        <f t="shared" si="13"/>
        <v>343.56634810147654</v>
      </c>
      <c r="AT17" s="6">
        <f t="shared" si="13"/>
        <v>364.18032898756513</v>
      </c>
      <c r="AU17" s="6">
        <f t="shared" si="14"/>
        <v>382.38934543694342</v>
      </c>
      <c r="AV17" s="6">
        <f t="shared" si="14"/>
        <v>401.50881270879057</v>
      </c>
      <c r="AW17" s="6">
        <f t="shared" si="14"/>
        <v>421.58425334423009</v>
      </c>
      <c r="AX17" s="6">
        <f t="shared" si="14"/>
        <v>442.66346601144159</v>
      </c>
      <c r="AY17" s="6">
        <f t="shared" si="14"/>
        <v>464.79663931201367</v>
      </c>
      <c r="AZ17" s="6">
        <f t="shared" si="14"/>
        <v>488.03647127761434</v>
      </c>
      <c r="BA17" s="6">
        <f t="shared" si="14"/>
        <v>512.43829484149501</v>
      </c>
      <c r="BB17" s="6">
        <f t="shared" si="14"/>
        <v>538.06020958356976</v>
      </c>
      <c r="BC17" s="6">
        <f t="shared" si="14"/>
        <v>564.96322006274829</v>
      </c>
      <c r="BD17" s="6">
        <f t="shared" si="14"/>
        <v>593.21138106588569</v>
      </c>
      <c r="BE17" s="6">
        <f t="shared" si="14"/>
        <v>622.87195011917993</v>
      </c>
    </row>
    <row r="18" spans="1:57" x14ac:dyDescent="0.35">
      <c r="A18" t="s">
        <v>14</v>
      </c>
      <c r="C18" s="38" t="s">
        <v>72</v>
      </c>
      <c r="D18" s="4" t="s">
        <v>15</v>
      </c>
      <c r="E18" s="4" t="s">
        <v>59</v>
      </c>
      <c r="F18" s="1" t="s">
        <v>23</v>
      </c>
      <c r="G18" s="5">
        <f t="shared" si="3"/>
        <v>3.1557569060633401</v>
      </c>
      <c r="H18" s="5">
        <f t="shared" si="3"/>
        <v>4.2287142541248759</v>
      </c>
      <c r="I18" s="5">
        <f t="shared" si="4"/>
        <v>5.6664771005273344</v>
      </c>
      <c r="J18" s="5">
        <f t="shared" si="4"/>
        <v>8.4997156507910017</v>
      </c>
      <c r="K18" s="5">
        <f t="shared" si="5"/>
        <v>12.749573476186503</v>
      </c>
      <c r="L18" s="5">
        <f t="shared" si="6"/>
        <v>15.554479640947534</v>
      </c>
      <c r="M18" s="5">
        <f t="shared" si="7"/>
        <v>18.354285976318089</v>
      </c>
      <c r="N18" s="5">
        <f t="shared" si="8"/>
        <v>21.841600311818524</v>
      </c>
      <c r="O18" s="5">
        <f t="shared" si="9"/>
        <v>29.486160420955009</v>
      </c>
      <c r="P18" s="5">
        <f t="shared" si="10"/>
        <v>21.819758711506708</v>
      </c>
      <c r="Q18" s="5">
        <f t="shared" si="11"/>
        <v>36.657194635331265</v>
      </c>
      <c r="R18" s="27">
        <f>$R$8*'[2]Eurostat POM Portables GU'!M9</f>
        <v>48.020924972283957</v>
      </c>
      <c r="S18" s="27">
        <f>$S$8*'[2]Eurostat POM Portables GU'!N9</f>
        <v>61.852175036907447</v>
      </c>
      <c r="T18" s="27">
        <f>$T$8*'[2]Eurostat POM Portables GU'!O9</f>
        <v>52.425368311792312</v>
      </c>
      <c r="U18" s="27">
        <f>$U$8*'[2]Eurostat POM Portables GU'!P9</f>
        <v>70.094417871241404</v>
      </c>
      <c r="V18" s="27">
        <f>$V$8*'[2]Eurostat POM Portables GU'!Q9</f>
        <v>85.441023055708214</v>
      </c>
      <c r="W18" s="27">
        <f>$W$8*'[2]Eurostat POM Portables GU'!R9</f>
        <v>94.149059521597422</v>
      </c>
      <c r="X18" s="27">
        <f>$X$8*'[2]Eurostat POM Portables GU'!S9</f>
        <v>91.154203695345586</v>
      </c>
      <c r="Y18" s="27">
        <f>$Y$8*'[2]Eurostat POM Portables GU'!T9</f>
        <v>108.19140084367821</v>
      </c>
      <c r="Z18" s="27">
        <f>$Z$8*'[2]Eurostat POM Portables GU'!U9</f>
        <v>99.801291973018678</v>
      </c>
      <c r="AA18" s="27">
        <f>$AA$8*'[2]Eurostat POM Portables GU'!V9</f>
        <v>125.60475870407382</v>
      </c>
      <c r="AB18" s="27">
        <f>$AB$8*'[2]Eurostat POM Portables GU'!W9</f>
        <v>116.26370796973485</v>
      </c>
      <c r="AC18" s="6">
        <f t="shared" si="12"/>
        <v>124.40216752761629</v>
      </c>
      <c r="AD18" s="6">
        <f t="shared" si="12"/>
        <v>133.11031925454944</v>
      </c>
      <c r="AE18" s="6">
        <f t="shared" si="12"/>
        <v>142.4280416023679</v>
      </c>
      <c r="AF18" s="6">
        <f t="shared" si="12"/>
        <v>152.39800451453365</v>
      </c>
      <c r="AG18" s="6">
        <f t="shared" si="12"/>
        <v>163.06586483055102</v>
      </c>
      <c r="AH18" s="6">
        <f t="shared" si="12"/>
        <v>174.48047536868958</v>
      </c>
      <c r="AI18" s="6">
        <f t="shared" si="12"/>
        <v>186.69410864449785</v>
      </c>
      <c r="AJ18" s="6">
        <f t="shared" si="12"/>
        <v>199.7626962496127</v>
      </c>
      <c r="AK18" s="6">
        <f t="shared" si="13"/>
        <v>211.74845802458947</v>
      </c>
      <c r="AL18" s="6">
        <f t="shared" si="13"/>
        <v>224.45336550606484</v>
      </c>
      <c r="AM18" s="6">
        <f t="shared" si="13"/>
        <v>237.92056743642874</v>
      </c>
      <c r="AN18" s="6">
        <f t="shared" si="13"/>
        <v>252.19580148261446</v>
      </c>
      <c r="AO18" s="6">
        <f t="shared" si="13"/>
        <v>267.3275495715713</v>
      </c>
      <c r="AP18" s="6">
        <f t="shared" si="13"/>
        <v>283.36720254586555</v>
      </c>
      <c r="AQ18" s="6">
        <f t="shared" si="13"/>
        <v>300.3692346986175</v>
      </c>
      <c r="AR18" s="6">
        <f t="shared" si="13"/>
        <v>318.39138878053456</v>
      </c>
      <c r="AS18" s="6">
        <f t="shared" si="13"/>
        <v>337.49487210736663</v>
      </c>
      <c r="AT18" s="6">
        <f t="shared" si="13"/>
        <v>357.74456443380865</v>
      </c>
      <c r="AU18" s="6">
        <f t="shared" si="14"/>
        <v>375.63179265549905</v>
      </c>
      <c r="AV18" s="6">
        <f t="shared" si="14"/>
        <v>394.41338228827402</v>
      </c>
      <c r="AW18" s="6">
        <f t="shared" si="14"/>
        <v>414.1340514026877</v>
      </c>
      <c r="AX18" s="6">
        <f t="shared" si="14"/>
        <v>434.84075397282209</v>
      </c>
      <c r="AY18" s="6">
        <f t="shared" si="14"/>
        <v>456.58279167146321</v>
      </c>
      <c r="AZ18" s="6">
        <f t="shared" si="14"/>
        <v>479.41193125503639</v>
      </c>
      <c r="BA18" s="6">
        <f t="shared" si="14"/>
        <v>503.38252781778823</v>
      </c>
      <c r="BB18" s="6">
        <f t="shared" si="14"/>
        <v>528.55165420867763</v>
      </c>
      <c r="BC18" s="6">
        <f t="shared" si="14"/>
        <v>554.97923691911149</v>
      </c>
      <c r="BD18" s="6">
        <f t="shared" si="14"/>
        <v>582.72819876506708</v>
      </c>
      <c r="BE18" s="6">
        <f t="shared" si="14"/>
        <v>611.86460870332041</v>
      </c>
    </row>
    <row r="19" spans="1:57" x14ac:dyDescent="0.35">
      <c r="A19" t="s">
        <v>14</v>
      </c>
      <c r="C19" s="38" t="s">
        <v>72</v>
      </c>
      <c r="D19" s="4" t="s">
        <v>15</v>
      </c>
      <c r="E19" s="4" t="s">
        <v>59</v>
      </c>
      <c r="F19" s="1" t="s">
        <v>24</v>
      </c>
      <c r="G19" s="5">
        <f t="shared" si="3"/>
        <v>0.44520433073174231</v>
      </c>
      <c r="H19" s="5">
        <f t="shared" si="3"/>
        <v>0.59657380318053477</v>
      </c>
      <c r="I19" s="5">
        <f t="shared" si="4"/>
        <v>0.79940889626191669</v>
      </c>
      <c r="J19" s="5">
        <f t="shared" si="4"/>
        <v>1.199113344392875</v>
      </c>
      <c r="K19" s="5">
        <f t="shared" si="5"/>
        <v>1.7986700165893126</v>
      </c>
      <c r="L19" s="5">
        <f t="shared" si="6"/>
        <v>2.1943774202389612</v>
      </c>
      <c r="M19" s="5">
        <f t="shared" si="7"/>
        <v>2.589365355881974</v>
      </c>
      <c r="N19" s="5">
        <f t="shared" si="8"/>
        <v>3.0813447734995489</v>
      </c>
      <c r="O19" s="5">
        <f t="shared" si="9"/>
        <v>4.1598154442243915</v>
      </c>
      <c r="P19" s="5">
        <f t="shared" si="10"/>
        <v>3.07826342872605</v>
      </c>
      <c r="Q19" s="5">
        <f t="shared" si="11"/>
        <v>5.171482560259764</v>
      </c>
      <c r="R19" s="27">
        <f>$R$8*'[2]Eurostat POM Portables GU'!M10</f>
        <v>6.7746421539402917</v>
      </c>
      <c r="S19" s="27">
        <f>$S$8*'[2]Eurostat POM Portables GU'!N10</f>
        <v>8.6945054730336189</v>
      </c>
      <c r="T19" s="27">
        <f>$T$8*'[2]Eurostat POM Portables GU'!O10</f>
        <v>7.8009851933607512</v>
      </c>
      <c r="U19" s="27">
        <f>$U$8*'[2]Eurostat POM Portables GU'!P10</f>
        <v>8.9387223781880909</v>
      </c>
      <c r="V19" s="27">
        <f>$V$8*'[2]Eurostat POM Portables GU'!Q10</f>
        <v>10.746715830265277</v>
      </c>
      <c r="W19" s="27">
        <f>$W$8*'[2]Eurostat POM Portables GU'!R10</f>
        <v>11.451853608645292</v>
      </c>
      <c r="X19" s="27">
        <f>$X$8*'[2]Eurostat POM Portables GU'!S10</f>
        <v>12.063438594593773</v>
      </c>
      <c r="Y19" s="27">
        <f>$Y$8*'[2]Eurostat POM Portables GU'!T10</f>
        <v>11.677418236312084</v>
      </c>
      <c r="Z19" s="27">
        <f>$Z$8*'[2]Eurostat POM Portables GU'!U10</f>
        <v>11.751515539708446</v>
      </c>
      <c r="AA19" s="27">
        <f>$AA$8*'[2]Eurostat POM Portables GU'!V10</f>
        <v>13.803280457746961</v>
      </c>
      <c r="AB19" s="27">
        <f>$AB$8*'[2]Eurostat POM Portables GU'!W10</f>
        <v>11.821886614052037</v>
      </c>
      <c r="AC19" s="6">
        <f t="shared" si="12"/>
        <v>12.64941867703568</v>
      </c>
      <c r="AD19" s="6">
        <f t="shared" si="12"/>
        <v>13.534877984428178</v>
      </c>
      <c r="AE19" s="6">
        <f t="shared" si="12"/>
        <v>14.482319443338151</v>
      </c>
      <c r="AF19" s="6">
        <f t="shared" si="12"/>
        <v>15.496081804371821</v>
      </c>
      <c r="AG19" s="6">
        <f t="shared" si="12"/>
        <v>16.580807530677848</v>
      </c>
      <c r="AH19" s="6">
        <f t="shared" si="12"/>
        <v>17.741464057825297</v>
      </c>
      <c r="AI19" s="6">
        <f t="shared" si="12"/>
        <v>18.983366541873067</v>
      </c>
      <c r="AJ19" s="6">
        <f t="shared" si="12"/>
        <v>20.312202199804183</v>
      </c>
      <c r="AK19" s="6">
        <f t="shared" si="13"/>
        <v>21.530934331792434</v>
      </c>
      <c r="AL19" s="6">
        <f t="shared" si="13"/>
        <v>22.822790391699979</v>
      </c>
      <c r="AM19" s="6">
        <f t="shared" si="13"/>
        <v>24.192157815201977</v>
      </c>
      <c r="AN19" s="6">
        <f t="shared" si="13"/>
        <v>25.643687284114094</v>
      </c>
      <c r="AO19" s="6">
        <f t="shared" si="13"/>
        <v>27.182308521160941</v>
      </c>
      <c r="AP19" s="6">
        <f t="shared" si="13"/>
        <v>28.813247032430596</v>
      </c>
      <c r="AQ19" s="6">
        <f t="shared" si="13"/>
        <v>30.542041854376432</v>
      </c>
      <c r="AR19" s="6">
        <f t="shared" si="13"/>
        <v>32.374564365639017</v>
      </c>
      <c r="AS19" s="6">
        <f t="shared" si="13"/>
        <v>34.317038227577356</v>
      </c>
      <c r="AT19" s="6">
        <f t="shared" si="13"/>
        <v>36.376060521231999</v>
      </c>
      <c r="AU19" s="6">
        <f t="shared" si="14"/>
        <v>38.1948635472936</v>
      </c>
      <c r="AV19" s="6">
        <f t="shared" si="14"/>
        <v>40.104606724658282</v>
      </c>
      <c r="AW19" s="6">
        <f t="shared" si="14"/>
        <v>42.109837060891195</v>
      </c>
      <c r="AX19" s="6">
        <f t="shared" si="14"/>
        <v>44.215328913935757</v>
      </c>
      <c r="AY19" s="6">
        <f t="shared" si="14"/>
        <v>46.426095359632548</v>
      </c>
      <c r="AZ19" s="6">
        <f t="shared" si="14"/>
        <v>48.747400127614178</v>
      </c>
      <c r="BA19" s="6">
        <f t="shared" si="14"/>
        <v>51.184770133994888</v>
      </c>
      <c r="BB19" s="6">
        <f t="shared" si="14"/>
        <v>53.744008640694631</v>
      </c>
      <c r="BC19" s="6">
        <f t="shared" si="14"/>
        <v>56.431209072729359</v>
      </c>
      <c r="BD19" s="6">
        <f t="shared" si="14"/>
        <v>59.252769526365825</v>
      </c>
      <c r="BE19" s="6">
        <f t="shared" si="14"/>
        <v>62.215408002684114</v>
      </c>
    </row>
    <row r="20" spans="1:57" x14ac:dyDescent="0.35">
      <c r="A20" t="s">
        <v>14</v>
      </c>
      <c r="C20" s="38" t="s">
        <v>72</v>
      </c>
      <c r="D20" s="4" t="s">
        <v>15</v>
      </c>
      <c r="E20" s="4" t="s">
        <v>59</v>
      </c>
      <c r="F20" s="1" t="s">
        <v>25</v>
      </c>
      <c r="G20" s="5">
        <f t="shared" si="3"/>
        <v>2.5781656805005939</v>
      </c>
      <c r="H20" s="5">
        <f t="shared" si="3"/>
        <v>3.4547420118707963</v>
      </c>
      <c r="I20" s="5">
        <f t="shared" si="4"/>
        <v>4.6293542959068672</v>
      </c>
      <c r="J20" s="5">
        <f t="shared" si="4"/>
        <v>6.9440314438603004</v>
      </c>
      <c r="K20" s="5">
        <f t="shared" si="5"/>
        <v>10.416047165790451</v>
      </c>
      <c r="L20" s="5">
        <f t="shared" si="6"/>
        <v>12.70757754226435</v>
      </c>
      <c r="M20" s="5">
        <f t="shared" si="7"/>
        <v>14.994941499871931</v>
      </c>
      <c r="N20" s="5">
        <f t="shared" si="8"/>
        <v>17.843980384847598</v>
      </c>
      <c r="O20" s="5">
        <f t="shared" si="9"/>
        <v>24.08937351954426</v>
      </c>
      <c r="P20" s="5">
        <f t="shared" si="10"/>
        <v>17.826136404462751</v>
      </c>
      <c r="Q20" s="5">
        <f t="shared" si="11"/>
        <v>29.947909159497421</v>
      </c>
      <c r="R20" s="27">
        <f>$R$8*'[2]Eurostat POM Portables GU'!M11</f>
        <v>39.231760998941624</v>
      </c>
      <c r="S20" s="27">
        <f>$S$8*'[2]Eurostat POM Portables GU'!N11</f>
        <v>45.954963742324324</v>
      </c>
      <c r="T20" s="27">
        <f>$T$8*'[2]Eurostat POM Portables GU'!O11</f>
        <v>45.244498897437616</v>
      </c>
      <c r="U20" s="27">
        <f>$U$8*'[2]Eurostat POM Portables GU'!P11</f>
        <v>52.834888193534539</v>
      </c>
      <c r="V20" s="27">
        <f>$V$8*'[2]Eurostat POM Portables GU'!Q11</f>
        <v>66.33317702129257</v>
      </c>
      <c r="W20" s="27">
        <f>$W$8*'[2]Eurostat POM Portables GU'!R11</f>
        <v>72.345112776118285</v>
      </c>
      <c r="X20" s="27">
        <f>$X$8*'[2]Eurostat POM Portables GU'!S11</f>
        <v>78.449355277726369</v>
      </c>
      <c r="Y20" s="27">
        <f>$Y$8*'[2]Eurostat POM Portables GU'!T11</f>
        <v>83.651898752877457</v>
      </c>
      <c r="Z20" s="27">
        <f>$Z$8*'[2]Eurostat POM Portables GU'!U11</f>
        <v>89.45995829807525</v>
      </c>
      <c r="AA20" s="27">
        <f>$AA$8*'[2]Eurostat POM Portables GU'!V11</f>
        <v>92.344455608469517</v>
      </c>
      <c r="AB20" s="27">
        <f>$AB$8*'[2]Eurostat POM Portables GU'!W11</f>
        <v>92.438059562953043</v>
      </c>
      <c r="AC20" s="6">
        <f t="shared" si="12"/>
        <v>98.908723732359761</v>
      </c>
      <c r="AD20" s="6">
        <f t="shared" si="12"/>
        <v>105.83233439362495</v>
      </c>
      <c r="AE20" s="6">
        <f t="shared" si="12"/>
        <v>113.24059780117869</v>
      </c>
      <c r="AF20" s="6">
        <f t="shared" si="12"/>
        <v>121.1674396472612</v>
      </c>
      <c r="AG20" s="6">
        <f t="shared" si="12"/>
        <v>129.64916042256948</v>
      </c>
      <c r="AH20" s="6">
        <f t="shared" si="12"/>
        <v>138.72460165214935</v>
      </c>
      <c r="AI20" s="6">
        <f t="shared" si="12"/>
        <v>148.43532376779979</v>
      </c>
      <c r="AJ20" s="6">
        <f t="shared" si="12"/>
        <v>158.82579643154577</v>
      </c>
      <c r="AK20" s="6">
        <f t="shared" si="13"/>
        <v>168.35534421743853</v>
      </c>
      <c r="AL20" s="6">
        <f t="shared" si="13"/>
        <v>178.45666487048484</v>
      </c>
      <c r="AM20" s="6">
        <f t="shared" si="13"/>
        <v>189.16406476271393</v>
      </c>
      <c r="AN20" s="6">
        <f t="shared" si="13"/>
        <v>200.51390864847676</v>
      </c>
      <c r="AO20" s="6">
        <f t="shared" si="13"/>
        <v>212.54474316738538</v>
      </c>
      <c r="AP20" s="6">
        <f t="shared" si="13"/>
        <v>225.29742775742849</v>
      </c>
      <c r="AQ20" s="6">
        <f t="shared" si="13"/>
        <v>238.81527342287421</v>
      </c>
      <c r="AR20" s="6">
        <f t="shared" si="13"/>
        <v>253.14418982824665</v>
      </c>
      <c r="AS20" s="6">
        <f t="shared" si="13"/>
        <v>268.33284121794145</v>
      </c>
      <c r="AT20" s="6">
        <f t="shared" si="13"/>
        <v>284.43281169101795</v>
      </c>
      <c r="AU20" s="6">
        <f t="shared" si="14"/>
        <v>298.65445227556881</v>
      </c>
      <c r="AV20" s="6">
        <f t="shared" si="14"/>
        <v>313.58717488934724</v>
      </c>
      <c r="AW20" s="6">
        <f t="shared" si="14"/>
        <v>329.26653363381462</v>
      </c>
      <c r="AX20" s="6">
        <f t="shared" si="14"/>
        <v>345.72986031550533</v>
      </c>
      <c r="AY20" s="6">
        <f t="shared" si="14"/>
        <v>363.01635333128058</v>
      </c>
      <c r="AZ20" s="6">
        <f t="shared" si="14"/>
        <v>381.16717099784461</v>
      </c>
      <c r="BA20" s="6">
        <f t="shared" si="14"/>
        <v>400.22552954773681</v>
      </c>
      <c r="BB20" s="6">
        <f t="shared" si="14"/>
        <v>420.23680602512366</v>
      </c>
      <c r="BC20" s="6">
        <f t="shared" si="14"/>
        <v>441.24864632637986</v>
      </c>
      <c r="BD20" s="6">
        <f t="shared" si="14"/>
        <v>463.31107864269887</v>
      </c>
      <c r="BE20" s="6">
        <f t="shared" si="14"/>
        <v>486.47663257483384</v>
      </c>
    </row>
    <row r="21" spans="1:57" x14ac:dyDescent="0.35">
      <c r="A21" t="s">
        <v>14</v>
      </c>
      <c r="C21" s="38" t="s">
        <v>72</v>
      </c>
      <c r="D21" s="4" t="s">
        <v>15</v>
      </c>
      <c r="E21" s="4" t="s">
        <v>59</v>
      </c>
      <c r="F21" s="1" t="s">
        <v>26</v>
      </c>
      <c r="G21" s="5">
        <f t="shared" si="3"/>
        <v>33.654786194802043</v>
      </c>
      <c r="H21" s="5">
        <f t="shared" si="3"/>
        <v>45.097413501034737</v>
      </c>
      <c r="I21" s="5">
        <f t="shared" si="4"/>
        <v>60.430534091386555</v>
      </c>
      <c r="J21" s="5">
        <f t="shared" si="4"/>
        <v>90.645801137079829</v>
      </c>
      <c r="K21" s="5">
        <f t="shared" si="5"/>
        <v>135.96870170561974</v>
      </c>
      <c r="L21" s="5">
        <f t="shared" si="6"/>
        <v>165.88181608085608</v>
      </c>
      <c r="M21" s="5">
        <f t="shared" si="7"/>
        <v>195.74054297541016</v>
      </c>
      <c r="N21" s="5">
        <f t="shared" si="8"/>
        <v>232.9312461407381</v>
      </c>
      <c r="O21" s="5">
        <f t="shared" si="9"/>
        <v>314.45718228999647</v>
      </c>
      <c r="P21" s="5">
        <f t="shared" si="10"/>
        <v>232.69831489459739</v>
      </c>
      <c r="Q21" s="5">
        <f t="shared" si="11"/>
        <v>390.93316902292361</v>
      </c>
      <c r="R21" s="27">
        <f>R5*'[2]Eurostat POM Portables GU'!M12</f>
        <v>512.12245142002996</v>
      </c>
      <c r="S21" s="27">
        <f>S5*'[2]Eurostat POM Portables GU'!N12</f>
        <v>537.56482923906526</v>
      </c>
      <c r="T21" s="27">
        <f>T5*'[2]Eurostat POM Portables GU'!O12</f>
        <v>601.31898191479718</v>
      </c>
      <c r="U21" s="27">
        <f>U5*'[2]Eurostat POM Portables GU'!P12</f>
        <v>775.60873170265018</v>
      </c>
      <c r="V21" s="27">
        <f>V5*'[2]Eurostat POM Portables GU'!Q12</f>
        <v>839.00000000000011</v>
      </c>
      <c r="W21" s="27">
        <f>W5*'[2]Eurostat POM Portables GU'!R12</f>
        <v>819</v>
      </c>
      <c r="X21" s="27">
        <f>X5*'[2]Eurostat POM Portables GU'!S12</f>
        <v>976</v>
      </c>
      <c r="Y21" s="27">
        <f>Y5*'[2]Eurostat POM Portables GU'!T12</f>
        <v>964.10814013065192</v>
      </c>
      <c r="Z21" s="27">
        <f>Z5*'[2]Eurostat POM Portables GU'!U12</f>
        <v>1074.6986414036799</v>
      </c>
      <c r="AA21" s="27">
        <f>AA5*'[2]Eurostat POM Portables GU'!V12</f>
        <v>1041.1180521818649</v>
      </c>
      <c r="AB21" s="27">
        <f>$AB$8*'[2]Eurostat POM Portables GU'!W12</f>
        <v>856.95037313476439</v>
      </c>
      <c r="AC21" s="6">
        <f t="shared" si="12"/>
        <v>916.9368992541979</v>
      </c>
      <c r="AD21" s="6">
        <f t="shared" si="12"/>
        <v>981.12248220199172</v>
      </c>
      <c r="AE21" s="6">
        <f t="shared" si="12"/>
        <v>1049.8010559561312</v>
      </c>
      <c r="AF21" s="6">
        <f t="shared" si="12"/>
        <v>1123.2871298730604</v>
      </c>
      <c r="AG21" s="6">
        <f t="shared" si="12"/>
        <v>1201.9172289641747</v>
      </c>
      <c r="AH21" s="6">
        <f t="shared" si="12"/>
        <v>1286.0514349916668</v>
      </c>
      <c r="AI21" s="6">
        <f t="shared" si="12"/>
        <v>1376.0750354410836</v>
      </c>
      <c r="AJ21" s="6">
        <f t="shared" si="12"/>
        <v>1472.4002879219595</v>
      </c>
      <c r="AK21" s="6">
        <f t="shared" si="13"/>
        <v>1560.7443051972771</v>
      </c>
      <c r="AL21" s="6">
        <f t="shared" si="13"/>
        <v>1654.3889635091136</v>
      </c>
      <c r="AM21" s="6">
        <f t="shared" si="13"/>
        <v>1753.6523013196604</v>
      </c>
      <c r="AN21" s="6">
        <f t="shared" si="13"/>
        <v>1858.87143939884</v>
      </c>
      <c r="AO21" s="6">
        <f t="shared" si="13"/>
        <v>1970.4037257627704</v>
      </c>
      <c r="AP21" s="6">
        <f t="shared" si="13"/>
        <v>2088.6279493085367</v>
      </c>
      <c r="AQ21" s="6">
        <f t="shared" si="13"/>
        <v>2213.9456262670487</v>
      </c>
      <c r="AR21" s="6">
        <f t="shared" si="13"/>
        <v>2346.7823638430718</v>
      </c>
      <c r="AS21" s="6">
        <f t="shared" si="13"/>
        <v>2487.5893056736563</v>
      </c>
      <c r="AT21" s="6">
        <f t="shared" si="13"/>
        <v>2636.8446640140755</v>
      </c>
      <c r="AU21" s="6">
        <f t="shared" si="14"/>
        <v>2768.6868972147795</v>
      </c>
      <c r="AV21" s="6">
        <f t="shared" si="14"/>
        <v>2907.1212420755182</v>
      </c>
      <c r="AW21" s="6">
        <f t="shared" si="14"/>
        <v>3052.4773041792942</v>
      </c>
      <c r="AX21" s="6">
        <f t="shared" si="14"/>
        <v>3205.1011693882588</v>
      </c>
      <c r="AY21" s="6">
        <f t="shared" si="14"/>
        <v>3365.3562278576719</v>
      </c>
      <c r="AZ21" s="6">
        <f t="shared" si="14"/>
        <v>3533.6240392505556</v>
      </c>
      <c r="BA21" s="6">
        <f t="shared" si="14"/>
        <v>3710.3052412130833</v>
      </c>
      <c r="BB21" s="6">
        <f t="shared" si="14"/>
        <v>3895.8205032737374</v>
      </c>
      <c r="BC21" s="6">
        <f t="shared" si="14"/>
        <v>4090.6115284374241</v>
      </c>
      <c r="BD21" s="6">
        <f t="shared" si="14"/>
        <v>4295.1421048592956</v>
      </c>
      <c r="BE21" s="6">
        <f t="shared" si="14"/>
        <v>4509.8992101022604</v>
      </c>
    </row>
    <row r="22" spans="1:57" x14ac:dyDescent="0.35">
      <c r="A22" t="s">
        <v>14</v>
      </c>
      <c r="C22" s="38" t="s">
        <v>72</v>
      </c>
      <c r="D22" s="4" t="s">
        <v>15</v>
      </c>
      <c r="E22" s="4" t="s">
        <v>59</v>
      </c>
      <c r="F22" s="1" t="s">
        <v>27</v>
      </c>
      <c r="G22" s="5">
        <f t="shared" si="3"/>
        <v>41.406322247096661</v>
      </c>
      <c r="H22" s="5">
        <f t="shared" si="3"/>
        <v>55.484471811109529</v>
      </c>
      <c r="I22" s="5">
        <f t="shared" si="4"/>
        <v>74.349192226886771</v>
      </c>
      <c r="J22" s="5">
        <f t="shared" si="4"/>
        <v>111.52378834033016</v>
      </c>
      <c r="K22" s="5">
        <f t="shared" si="5"/>
        <v>167.28568251049523</v>
      </c>
      <c r="L22" s="5">
        <f t="shared" si="6"/>
        <v>204.08853266280417</v>
      </c>
      <c r="M22" s="5">
        <f t="shared" si="7"/>
        <v>240.82446854210892</v>
      </c>
      <c r="N22" s="5">
        <f t="shared" si="8"/>
        <v>286.58111756510959</v>
      </c>
      <c r="O22" s="5">
        <f t="shared" si="9"/>
        <v>386.88450871289797</v>
      </c>
      <c r="P22" s="5">
        <f t="shared" si="10"/>
        <v>286.29453644754449</v>
      </c>
      <c r="Q22" s="5">
        <f t="shared" si="11"/>
        <v>480.97482123187473</v>
      </c>
      <c r="R22" s="27">
        <f>R4*'[2]Eurostat POM Portables GU'!M13</f>
        <v>630.07701581375591</v>
      </c>
      <c r="S22" s="27">
        <f>S4*'[2]Eurostat POM Portables GU'!N13</f>
        <v>773.54242348333025</v>
      </c>
      <c r="T22" s="27">
        <f>T4*'[2]Eurostat POM Portables GU'!O13</f>
        <v>725.1727407704409</v>
      </c>
      <c r="U22" s="27">
        <f>U4*'[2]Eurostat POM Portables GU'!P13</f>
        <v>897.6823746701848</v>
      </c>
      <c r="V22" s="27">
        <f>V4*'[2]Eurostat POM Portables GU'!Q13</f>
        <v>1154.4312720848056</v>
      </c>
      <c r="W22" s="27">
        <f>W4*'[2]Eurostat POM Portables GU'!R13</f>
        <v>1231.6303947405706</v>
      </c>
      <c r="X22" s="27">
        <f>X4*'[2]Eurostat POM Portables GU'!S13</f>
        <v>1282.3240245093014</v>
      </c>
      <c r="Y22" s="27">
        <f>Y4*'[2]Eurostat POM Portables GU'!T13</f>
        <v>1288.7690159044241</v>
      </c>
      <c r="Z22" s="27">
        <f>Z4*'[2]Eurostat POM Portables GU'!U13</f>
        <v>1385.6556654991614</v>
      </c>
      <c r="AA22" s="27">
        <f>AA4*'[2]Eurostat POM Portables GU'!V13</f>
        <v>1800.0819327899669</v>
      </c>
      <c r="AB22" s="27">
        <f>AB4*'[2]Eurostat POM Portables GU'!W13</f>
        <v>1568.1874443670886</v>
      </c>
      <c r="AC22" s="6">
        <f t="shared" si="12"/>
        <v>1677.9605654727848</v>
      </c>
      <c r="AD22" s="6">
        <f t="shared" si="12"/>
        <v>1795.4178050558796</v>
      </c>
      <c r="AE22" s="6">
        <f t="shared" si="12"/>
        <v>1921.0970514097912</v>
      </c>
      <c r="AF22" s="6">
        <f t="shared" si="12"/>
        <v>2055.5738450084764</v>
      </c>
      <c r="AG22" s="6">
        <f t="shared" si="12"/>
        <v>2199.4640141590698</v>
      </c>
      <c r="AH22" s="6">
        <f t="shared" si="12"/>
        <v>2353.4264951502046</v>
      </c>
      <c r="AI22" s="6">
        <f t="shared" si="12"/>
        <v>2518.1663498107191</v>
      </c>
      <c r="AJ22" s="6">
        <f t="shared" si="12"/>
        <v>2694.4379942974692</v>
      </c>
      <c r="AK22" s="6">
        <f t="shared" si="13"/>
        <v>2856.1042739553172</v>
      </c>
      <c r="AL22" s="6">
        <f t="shared" si="13"/>
        <v>3027.4705303926362</v>
      </c>
      <c r="AM22" s="6">
        <f t="shared" si="13"/>
        <v>3209.1187622161942</v>
      </c>
      <c r="AN22" s="6">
        <f t="shared" si="13"/>
        <v>3401.6658879491661</v>
      </c>
      <c r="AO22" s="6">
        <f t="shared" si="13"/>
        <v>3605.7658412261162</v>
      </c>
      <c r="AP22" s="6">
        <f t="shared" si="13"/>
        <v>3822.1117916996832</v>
      </c>
      <c r="AQ22" s="6">
        <f t="shared" si="13"/>
        <v>4051.4384992016639</v>
      </c>
      <c r="AR22" s="6">
        <f t="shared" si="13"/>
        <v>4294.5248091537642</v>
      </c>
      <c r="AS22" s="6">
        <f t="shared" si="13"/>
        <v>4552.1962977029898</v>
      </c>
      <c r="AT22" s="6">
        <f t="shared" si="13"/>
        <v>4825.3280755651695</v>
      </c>
      <c r="AU22" s="6">
        <f t="shared" si="14"/>
        <v>5066.5944793434282</v>
      </c>
      <c r="AV22" s="6">
        <f t="shared" si="14"/>
        <v>5319.9242033105993</v>
      </c>
      <c r="AW22" s="6">
        <f t="shared" si="14"/>
        <v>5585.9204134761294</v>
      </c>
      <c r="AX22" s="6">
        <f t="shared" si="14"/>
        <v>5865.2164341499356</v>
      </c>
      <c r="AY22" s="6">
        <f t="shared" si="14"/>
        <v>6158.4772558574323</v>
      </c>
      <c r="AZ22" s="6">
        <f t="shared" si="14"/>
        <v>6466.4011186503039</v>
      </c>
      <c r="BA22" s="6">
        <f t="shared" si="14"/>
        <v>6789.721174582819</v>
      </c>
      <c r="BB22" s="6">
        <f t="shared" si="14"/>
        <v>7129.2072333119595</v>
      </c>
      <c r="BC22" s="6">
        <f t="shared" si="14"/>
        <v>7485.6675949775572</v>
      </c>
      <c r="BD22" s="6">
        <f t="shared" si="14"/>
        <v>7859.9509747264347</v>
      </c>
      <c r="BE22" s="6">
        <f t="shared" si="14"/>
        <v>8252.9485234627573</v>
      </c>
    </row>
    <row r="23" spans="1:57" x14ac:dyDescent="0.35">
      <c r="A23" t="s">
        <v>14</v>
      </c>
      <c r="C23" s="38" t="s">
        <v>72</v>
      </c>
      <c r="D23" s="4" t="s">
        <v>15</v>
      </c>
      <c r="E23" s="4" t="s">
        <v>59</v>
      </c>
      <c r="F23" s="1" t="s">
        <v>28</v>
      </c>
      <c r="G23" s="5">
        <f t="shared" si="3"/>
        <v>1.7262419503894677</v>
      </c>
      <c r="H23" s="5">
        <f t="shared" si="3"/>
        <v>2.3131642135218868</v>
      </c>
      <c r="I23" s="5">
        <f t="shared" si="4"/>
        <v>3.0996400461193283</v>
      </c>
      <c r="J23" s="5">
        <f t="shared" si="4"/>
        <v>4.6494600691789927</v>
      </c>
      <c r="K23" s="5">
        <f t="shared" si="5"/>
        <v>6.974190103768489</v>
      </c>
      <c r="L23" s="5">
        <f t="shared" si="6"/>
        <v>8.5085119265975564</v>
      </c>
      <c r="M23" s="5">
        <f t="shared" si="7"/>
        <v>10.040044073385117</v>
      </c>
      <c r="N23" s="5">
        <f t="shared" si="8"/>
        <v>11.947652447328288</v>
      </c>
      <c r="O23" s="5">
        <f t="shared" si="9"/>
        <v>16.12933080389319</v>
      </c>
      <c r="P23" s="5">
        <f t="shared" si="10"/>
        <v>11.93570479488096</v>
      </c>
      <c r="Q23" s="5">
        <f t="shared" si="11"/>
        <v>20.051984055400013</v>
      </c>
      <c r="R23" s="27">
        <f>$R$8*'[2]Eurostat POM Portables GU'!M14</f>
        <v>26.268099112574017</v>
      </c>
      <c r="S23" s="27">
        <f>$S$8*'[2]Eurostat POM Portables GU'!N14</f>
        <v>26.534315910811536</v>
      </c>
      <c r="T23" s="27">
        <f>$T$8*'[2]Eurostat POM Portables GU'!O14</f>
        <v>26.564195246109321</v>
      </c>
      <c r="U23" s="27">
        <f>$U$8*'[2]Eurostat POM Portables GU'!P14</f>
        <v>30.592815306327996</v>
      </c>
      <c r="V23" s="27">
        <f>$V$8*'[2]Eurostat POM Portables GU'!Q14</f>
        <v>38.794717706237805</v>
      </c>
      <c r="W23" s="27">
        <f>$W$8*'[2]Eurostat POM Portables GU'!R14</f>
        <v>38.228630313619675</v>
      </c>
      <c r="X23" s="27">
        <f>$X$8*'[2]Eurostat POM Portables GU'!S14</f>
        <v>41.74097771380913</v>
      </c>
      <c r="Y23" s="27">
        <f>$Y$8*'[2]Eurostat POM Portables GU'!T14</f>
        <v>39.795094030993148</v>
      </c>
      <c r="Z23" s="27">
        <f>$Z$8*'[2]Eurostat POM Portables GU'!U14</f>
        <v>44.482578821885866</v>
      </c>
      <c r="AA23" s="27">
        <f>$AA$8*'[2]Eurostat POM Portables GU'!V14</f>
        <v>47.114518167586489</v>
      </c>
      <c r="AB23" s="27">
        <f>$AB$8*'[2]Eurostat POM Portables GU'!W14</f>
        <v>65.29318914530279</v>
      </c>
      <c r="AC23" s="6">
        <f t="shared" si="12"/>
        <v>69.863712385473988</v>
      </c>
      <c r="AD23" s="6">
        <f t="shared" si="12"/>
        <v>74.754172252457167</v>
      </c>
      <c r="AE23" s="6">
        <f t="shared" si="12"/>
        <v>79.986964310129167</v>
      </c>
      <c r="AF23" s="6">
        <f t="shared" si="12"/>
        <v>85.586051811838203</v>
      </c>
      <c r="AG23" s="6">
        <f t="shared" si="12"/>
        <v>91.577075438666881</v>
      </c>
      <c r="AH23" s="6">
        <f t="shared" si="12"/>
        <v>97.987470719373562</v>
      </c>
      <c r="AI23" s="6">
        <f t="shared" si="12"/>
        <v>104.84659366972971</v>
      </c>
      <c r="AJ23" s="6">
        <f t="shared" si="12"/>
        <v>112.1858552266108</v>
      </c>
      <c r="AK23" s="6">
        <f t="shared" si="13"/>
        <v>118.91700654020744</v>
      </c>
      <c r="AL23" s="6">
        <f t="shared" si="13"/>
        <v>126.05202693261988</v>
      </c>
      <c r="AM23" s="6">
        <f t="shared" si="13"/>
        <v>133.61514854857708</v>
      </c>
      <c r="AN23" s="6">
        <f t="shared" si="13"/>
        <v>141.63205746149171</v>
      </c>
      <c r="AO23" s="6">
        <f t="shared" si="13"/>
        <v>150.1299809091812</v>
      </c>
      <c r="AP23" s="6">
        <f t="shared" si="13"/>
        <v>159.13777976373208</v>
      </c>
      <c r="AQ23" s="6">
        <f t="shared" si="13"/>
        <v>168.68604654955601</v>
      </c>
      <c r="AR23" s="6">
        <f t="shared" si="13"/>
        <v>178.80720934252938</v>
      </c>
      <c r="AS23" s="6">
        <f t="shared" si="13"/>
        <v>189.53564190308114</v>
      </c>
      <c r="AT23" s="6">
        <f t="shared" si="13"/>
        <v>200.907780417266</v>
      </c>
      <c r="AU23" s="6">
        <f t="shared" si="14"/>
        <v>210.95316943812929</v>
      </c>
      <c r="AV23" s="6">
        <f t="shared" si="14"/>
        <v>221.50082791003575</v>
      </c>
      <c r="AW23" s="6">
        <f t="shared" si="14"/>
        <v>232.57586930553754</v>
      </c>
      <c r="AX23" s="6">
        <f t="shared" si="14"/>
        <v>244.20466277081442</v>
      </c>
      <c r="AY23" s="6">
        <f t="shared" si="14"/>
        <v>256.41489590935515</v>
      </c>
      <c r="AZ23" s="6">
        <f t="shared" si="14"/>
        <v>269.23564070482291</v>
      </c>
      <c r="BA23" s="6">
        <f t="shared" si="14"/>
        <v>282.69742274006404</v>
      </c>
      <c r="BB23" s="6">
        <f t="shared" si="14"/>
        <v>296.83229387706723</v>
      </c>
      <c r="BC23" s="6">
        <f t="shared" si="14"/>
        <v>311.67390857092062</v>
      </c>
      <c r="BD23" s="6">
        <f t="shared" si="14"/>
        <v>327.25760399946665</v>
      </c>
      <c r="BE23" s="6">
        <f t="shared" si="14"/>
        <v>343.62048419944</v>
      </c>
    </row>
    <row r="24" spans="1:57" x14ac:dyDescent="0.35">
      <c r="A24" t="s">
        <v>14</v>
      </c>
      <c r="C24" s="38" t="s">
        <v>72</v>
      </c>
      <c r="D24" s="4" t="s">
        <v>15</v>
      </c>
      <c r="E24" s="4" t="s">
        <v>59</v>
      </c>
      <c r="F24" s="1" t="s">
        <v>29</v>
      </c>
      <c r="G24" s="5">
        <f t="shared" si="3"/>
        <v>1.9063309754841526</v>
      </c>
      <c r="H24" s="5">
        <f t="shared" si="3"/>
        <v>2.5544835071487646</v>
      </c>
      <c r="I24" s="5">
        <f t="shared" si="4"/>
        <v>3.4230078995793449</v>
      </c>
      <c r="J24" s="5">
        <f t="shared" si="4"/>
        <v>5.1345118493690176</v>
      </c>
      <c r="K24" s="5">
        <f t="shared" si="5"/>
        <v>7.7017677740535264</v>
      </c>
      <c r="L24" s="5">
        <f t="shared" si="6"/>
        <v>9.3961566843453017</v>
      </c>
      <c r="M24" s="5">
        <f t="shared" si="7"/>
        <v>11.087464887527455</v>
      </c>
      <c r="N24" s="5">
        <f t="shared" si="8"/>
        <v>13.19408321615767</v>
      </c>
      <c r="O24" s="5">
        <f t="shared" si="9"/>
        <v>17.812012341812856</v>
      </c>
      <c r="P24" s="5">
        <f t="shared" si="10"/>
        <v>13.180889132941514</v>
      </c>
      <c r="Q24" s="5">
        <f t="shared" si="11"/>
        <v>22.143893743341742</v>
      </c>
      <c r="R24" s="27">
        <f>$R$8*'[2]Eurostat POM Portables GU'!M15</f>
        <v>29.008500803777682</v>
      </c>
      <c r="S24" s="27">
        <f>$S$8*'[2]Eurostat POM Portables GU'!N15</f>
        <v>26.207020384158358</v>
      </c>
      <c r="T24" s="27">
        <f>$T$8*'[2]Eurostat POM Portables GU'!O15</f>
        <v>25.906367348710397</v>
      </c>
      <c r="U24" s="27">
        <f>$U$8*'[2]Eurostat POM Portables GU'!P15</f>
        <v>31.681295052484348</v>
      </c>
      <c r="V24" s="27">
        <f>$V$8*'[2]Eurostat POM Portables GU'!Q15</f>
        <v>41.782489995255517</v>
      </c>
      <c r="W24" s="27">
        <f>$W$8*'[2]Eurostat POM Portables GU'!R15</f>
        <v>40.260796402836476</v>
      </c>
      <c r="X24" s="27">
        <f>$X$8*'[2]Eurostat POM Portables GU'!S15</f>
        <v>58.146267418113538</v>
      </c>
      <c r="Y24" s="27">
        <f>$Y$8*'[2]Eurostat POM Portables GU'!T15</f>
        <v>68.710605854242118</v>
      </c>
      <c r="Z24" s="27">
        <f>$Z$8*'[2]Eurostat POM Portables GU'!U15</f>
        <v>72.240895528312976</v>
      </c>
      <c r="AA24" s="27">
        <f>$AA$8*'[2]Eurostat POM Portables GU'!V15</f>
        <v>63.846538943859095</v>
      </c>
      <c r="AB24" s="27">
        <f>$AB$8*'[2]Eurostat POM Portables GU'!W15</f>
        <v>72.136242743052151</v>
      </c>
      <c r="AC24" s="6">
        <f t="shared" si="12"/>
        <v>77.185779735065807</v>
      </c>
      <c r="AD24" s="6">
        <f t="shared" si="12"/>
        <v>82.588784316520417</v>
      </c>
      <c r="AE24" s="6">
        <f t="shared" si="12"/>
        <v>88.369999218676853</v>
      </c>
      <c r="AF24" s="6">
        <f t="shared" si="12"/>
        <v>94.555899163984236</v>
      </c>
      <c r="AG24" s="6">
        <f t="shared" si="12"/>
        <v>101.17481210546313</v>
      </c>
      <c r="AH24" s="6">
        <f t="shared" si="12"/>
        <v>108.25704895284555</v>
      </c>
      <c r="AI24" s="6">
        <f t="shared" si="12"/>
        <v>115.83504237954475</v>
      </c>
      <c r="AJ24" s="6">
        <f t="shared" si="12"/>
        <v>123.94349534611288</v>
      </c>
      <c r="AK24" s="6">
        <f t="shared" si="13"/>
        <v>131.38010506687965</v>
      </c>
      <c r="AL24" s="6">
        <f t="shared" si="13"/>
        <v>139.26291137089243</v>
      </c>
      <c r="AM24" s="6">
        <f t="shared" si="13"/>
        <v>147.61868605314598</v>
      </c>
      <c r="AN24" s="6">
        <f t="shared" si="13"/>
        <v>156.47580721633474</v>
      </c>
      <c r="AO24" s="6">
        <f t="shared" si="13"/>
        <v>165.86435564931483</v>
      </c>
      <c r="AP24" s="6">
        <f t="shared" si="13"/>
        <v>175.81621698827371</v>
      </c>
      <c r="AQ24" s="6">
        <f t="shared" si="13"/>
        <v>186.36519000757013</v>
      </c>
      <c r="AR24" s="6">
        <f t="shared" si="13"/>
        <v>197.54710140802433</v>
      </c>
      <c r="AS24" s="6">
        <f t="shared" si="13"/>
        <v>209.39992749250578</v>
      </c>
      <c r="AT24" s="6">
        <f t="shared" si="13"/>
        <v>221.96392314205613</v>
      </c>
      <c r="AU24" s="6">
        <f t="shared" si="14"/>
        <v>233.06211929915895</v>
      </c>
      <c r="AV24" s="6">
        <f t="shared" si="14"/>
        <v>244.7152252641169</v>
      </c>
      <c r="AW24" s="6">
        <f t="shared" si="14"/>
        <v>256.95098652732275</v>
      </c>
      <c r="AX24" s="6">
        <f t="shared" si="14"/>
        <v>269.79853585368892</v>
      </c>
      <c r="AY24" s="6">
        <f t="shared" si="14"/>
        <v>283.28846264637338</v>
      </c>
      <c r="AZ24" s="6">
        <f t="shared" si="14"/>
        <v>297.45288577869206</v>
      </c>
      <c r="BA24" s="6">
        <f t="shared" si="14"/>
        <v>312.32553006762669</v>
      </c>
      <c r="BB24" s="6">
        <f t="shared" si="14"/>
        <v>327.94180657100804</v>
      </c>
      <c r="BC24" s="6">
        <f t="shared" si="14"/>
        <v>344.33889689955845</v>
      </c>
      <c r="BD24" s="6">
        <f t="shared" si="14"/>
        <v>361.55584174453639</v>
      </c>
      <c r="BE24" s="6">
        <f t="shared" si="14"/>
        <v>379.63363383176323</v>
      </c>
    </row>
    <row r="25" spans="1:57" x14ac:dyDescent="0.35">
      <c r="A25" t="s">
        <v>14</v>
      </c>
      <c r="C25" s="38" t="s">
        <v>72</v>
      </c>
      <c r="D25" s="4" t="s">
        <v>15</v>
      </c>
      <c r="E25" s="4" t="s">
        <v>59</v>
      </c>
      <c r="F25" s="1" t="s">
        <v>30</v>
      </c>
      <c r="G25" s="5">
        <f t="shared" si="3"/>
        <v>0.17477033367997155</v>
      </c>
      <c r="H25" s="5">
        <f t="shared" si="3"/>
        <v>0.23419224713116191</v>
      </c>
      <c r="I25" s="5">
        <f t="shared" si="4"/>
        <v>0.31381761115575696</v>
      </c>
      <c r="J25" s="5">
        <f t="shared" si="4"/>
        <v>0.47072641673363541</v>
      </c>
      <c r="K25" s="5">
        <f t="shared" si="5"/>
        <v>0.70608962510045314</v>
      </c>
      <c r="L25" s="5">
        <f t="shared" si="6"/>
        <v>0.86142934262255277</v>
      </c>
      <c r="M25" s="5">
        <f t="shared" si="7"/>
        <v>1.0164866242946122</v>
      </c>
      <c r="N25" s="5">
        <f t="shared" si="8"/>
        <v>1.2096190829105884</v>
      </c>
      <c r="O25" s="5">
        <f t="shared" si="9"/>
        <v>1.6329857619292945</v>
      </c>
      <c r="P25" s="5">
        <f t="shared" si="10"/>
        <v>1.2084094638276779</v>
      </c>
      <c r="Q25" s="5">
        <f t="shared" si="11"/>
        <v>2.0301278992304987</v>
      </c>
      <c r="R25" s="27">
        <f>$R$8*'[2]Eurostat POM Portables GU'!M16</f>
        <v>2.6594675479919534</v>
      </c>
      <c r="S25" s="27">
        <f>$S$8*'[2]Eurostat POM Portables GU'!N16</f>
        <v>2.763643350056205</v>
      </c>
      <c r="T25" s="27">
        <f>$T$8*'[2]Eurostat POM Portables GU'!O16</f>
        <v>3.4481564087577317</v>
      </c>
      <c r="U25" s="27">
        <f>$U$8*'[2]Eurostat POM Portables GU'!P16</f>
        <v>3.677116888610759</v>
      </c>
      <c r="V25" s="27">
        <f>$V$8*'[2]Eurostat POM Portables GU'!Q16</f>
        <v>3.9257938216163031</v>
      </c>
      <c r="W25" s="27">
        <f>$W$8*'[2]Eurostat POM Portables GU'!R16</f>
        <v>5.2931949665011855</v>
      </c>
      <c r="X25" s="27">
        <f>$X$8*'[2]Eurostat POM Portables GU'!S16</f>
        <v>6.5053757819925924</v>
      </c>
      <c r="Y25" s="27">
        <f>$Y$8*'[2]Eurostat POM Portables GU'!T16</f>
        <v>6.1602612145182585</v>
      </c>
      <c r="Z25" s="27">
        <f>$Z$8*'[2]Eurostat POM Portables GU'!U16</f>
        <v>4.1810655288646892</v>
      </c>
      <c r="AA25" s="27">
        <f>$AA$8*'[2]Eurostat POM Portables GU'!V16</f>
        <v>7.940706359272145</v>
      </c>
      <c r="AB25" s="27">
        <f>$AB$8*'[2]Eurostat POM Portables GU'!W16</f>
        <v>7.7274216540697829</v>
      </c>
      <c r="AC25" s="6">
        <f t="shared" si="12"/>
        <v>8.2683411698546685</v>
      </c>
      <c r="AD25" s="6">
        <f t="shared" si="12"/>
        <v>8.847125051744495</v>
      </c>
      <c r="AE25" s="6">
        <f t="shared" si="12"/>
        <v>9.4664238053666097</v>
      </c>
      <c r="AF25" s="6">
        <f t="shared" si="12"/>
        <v>10.129073471742272</v>
      </c>
      <c r="AG25" s="6">
        <f t="shared" si="12"/>
        <v>10.838108614764231</v>
      </c>
      <c r="AH25" s="6">
        <f t="shared" si="12"/>
        <v>11.596776217797727</v>
      </c>
      <c r="AI25" s="6">
        <f t="shared" si="12"/>
        <v>12.408550553043568</v>
      </c>
      <c r="AJ25" s="6">
        <f t="shared" si="12"/>
        <v>13.277149091756618</v>
      </c>
      <c r="AK25" s="6">
        <f t="shared" si="13"/>
        <v>14.073778037262015</v>
      </c>
      <c r="AL25" s="6">
        <f t="shared" si="13"/>
        <v>14.918204719497735</v>
      </c>
      <c r="AM25" s="6">
        <f t="shared" si="13"/>
        <v>15.8132970026676</v>
      </c>
      <c r="AN25" s="6">
        <f t="shared" si="13"/>
        <v>16.762094822827656</v>
      </c>
      <c r="AO25" s="6">
        <f t="shared" si="13"/>
        <v>17.767820512197314</v>
      </c>
      <c r="AP25" s="6">
        <f t="shared" si="13"/>
        <v>18.833889742929152</v>
      </c>
      <c r="AQ25" s="6">
        <f t="shared" si="13"/>
        <v>19.963923127504902</v>
      </c>
      <c r="AR25" s="6">
        <f t="shared" si="13"/>
        <v>21.161758515155196</v>
      </c>
      <c r="AS25" s="6">
        <f t="shared" si="13"/>
        <v>22.431464026064507</v>
      </c>
      <c r="AT25" s="6">
        <f t="shared" si="13"/>
        <v>23.777351867628376</v>
      </c>
      <c r="AU25" s="6">
        <f t="shared" si="14"/>
        <v>24.966219461009793</v>
      </c>
      <c r="AV25" s="6">
        <f t="shared" si="14"/>
        <v>26.214530434060283</v>
      </c>
      <c r="AW25" s="6">
        <f t="shared" si="14"/>
        <v>27.525256955763297</v>
      </c>
      <c r="AX25" s="6">
        <f t="shared" si="14"/>
        <v>28.901519803551462</v>
      </c>
      <c r="AY25" s="6">
        <f t="shared" si="14"/>
        <v>30.346595793729037</v>
      </c>
      <c r="AZ25" s="6">
        <f t="shared" si="14"/>
        <v>31.86392558341549</v>
      </c>
      <c r="BA25" s="6">
        <f t="shared" si="14"/>
        <v>33.457121862586263</v>
      </c>
      <c r="BB25" s="6">
        <f t="shared" si="14"/>
        <v>35.129977955715574</v>
      </c>
      <c r="BC25" s="6">
        <f t="shared" si="14"/>
        <v>36.88647685350135</v>
      </c>
      <c r="BD25" s="6">
        <f t="shared" si="14"/>
        <v>38.730800696176416</v>
      </c>
      <c r="BE25" s="6">
        <f t="shared" si="14"/>
        <v>40.667340730985238</v>
      </c>
    </row>
    <row r="26" spans="1:57" x14ac:dyDescent="0.35">
      <c r="A26" t="s">
        <v>14</v>
      </c>
      <c r="C26" s="38" t="s">
        <v>72</v>
      </c>
      <c r="D26" s="4" t="s">
        <v>15</v>
      </c>
      <c r="E26" s="4" t="s">
        <v>59</v>
      </c>
      <c r="F26" s="1" t="s">
        <v>31</v>
      </c>
      <c r="G26" s="5">
        <f t="shared" si="3"/>
        <v>1.9557854746034182</v>
      </c>
      <c r="H26" s="5">
        <f t="shared" si="3"/>
        <v>2.6207525359685806</v>
      </c>
      <c r="I26" s="5">
        <f t="shared" si="4"/>
        <v>3.511808398197898</v>
      </c>
      <c r="J26" s="5">
        <f t="shared" si="4"/>
        <v>5.267712597296847</v>
      </c>
      <c r="K26" s="5">
        <f t="shared" si="5"/>
        <v>7.901568895945271</v>
      </c>
      <c r="L26" s="5">
        <f t="shared" si="6"/>
        <v>9.6399140530532303</v>
      </c>
      <c r="M26" s="5">
        <f t="shared" si="7"/>
        <v>11.375098582602812</v>
      </c>
      <c r="N26" s="5">
        <f t="shared" si="8"/>
        <v>13.536367313297346</v>
      </c>
      <c r="O26" s="5">
        <f t="shared" si="9"/>
        <v>18.274095872951417</v>
      </c>
      <c r="P26" s="5">
        <f t="shared" si="10"/>
        <v>13.522830945984049</v>
      </c>
      <c r="Q26" s="5">
        <f t="shared" si="11"/>
        <v>22.718355989253201</v>
      </c>
      <c r="R26" s="27">
        <f>$R$8*'[2]Eurostat POM Portables GU'!M17</f>
        <v>29.761046345921695</v>
      </c>
      <c r="S26" s="27">
        <f>$S$8*'[2]Eurostat POM Portables GU'!N17</f>
        <v>32.579263903079493</v>
      </c>
      <c r="T26" s="27">
        <f>$T$8*'[2]Eurostat POM Portables GU'!O17</f>
        <v>32.020986456085147</v>
      </c>
      <c r="U26" s="27">
        <f>$U$8*'[2]Eurostat POM Portables GU'!P17</f>
        <v>47.393951008760894</v>
      </c>
      <c r="V26" s="27">
        <f>$V$8*'[2]Eurostat POM Portables GU'!Q17</f>
        <v>62.604251916394496</v>
      </c>
      <c r="W26" s="27">
        <f>$W$8*'[2]Eurostat POM Portables GU'!R17</f>
        <v>47.05062192445498</v>
      </c>
      <c r="X26" s="27">
        <f>$X$8*'[2]Eurostat POM Portables GU'!S17</f>
        <v>73.786799256503016</v>
      </c>
      <c r="Y26" s="27">
        <f>$Y$8*'[2]Eurostat POM Portables GU'!T17</f>
        <v>56.47712008286755</v>
      </c>
      <c r="Z26" s="27">
        <f>$Z$8*'[2]Eurostat POM Portables GU'!U17</f>
        <v>65.95692721865835</v>
      </c>
      <c r="AA26" s="27">
        <f>$AA$8*'[2]Eurostat POM Portables GU'!V17</f>
        <v>90.230669117707535</v>
      </c>
      <c r="AB26" s="27">
        <f>$AB$8*'[2]Eurostat POM Portables GU'!W17</f>
        <v>83.935394959769468</v>
      </c>
      <c r="AC26" s="6">
        <f t="shared" si="12"/>
        <v>89.810872606953325</v>
      </c>
      <c r="AD26" s="6">
        <f t="shared" si="12"/>
        <v>96.097633689440059</v>
      </c>
      <c r="AE26" s="6">
        <f t="shared" si="12"/>
        <v>102.82446804770086</v>
      </c>
      <c r="AF26" s="6">
        <f t="shared" si="12"/>
        <v>110.02218081103992</v>
      </c>
      <c r="AG26" s="6">
        <f t="shared" si="12"/>
        <v>117.72373346781271</v>
      </c>
      <c r="AH26" s="6">
        <f t="shared" si="12"/>
        <v>125.9643948105596</v>
      </c>
      <c r="AI26" s="6">
        <f t="shared" si="12"/>
        <v>134.78190244729876</v>
      </c>
      <c r="AJ26" s="6">
        <f t="shared" si="12"/>
        <v>144.21663561860967</v>
      </c>
      <c r="AK26" s="6">
        <f t="shared" si="13"/>
        <v>152.86963375572626</v>
      </c>
      <c r="AL26" s="6">
        <f t="shared" si="13"/>
        <v>162.04181178106984</v>
      </c>
      <c r="AM26" s="6">
        <f t="shared" si="13"/>
        <v>171.76432048793401</v>
      </c>
      <c r="AN26" s="6">
        <f t="shared" si="13"/>
        <v>182.07017971721007</v>
      </c>
      <c r="AO26" s="6">
        <f t="shared" si="13"/>
        <v>192.99439050024267</v>
      </c>
      <c r="AP26" s="6">
        <f t="shared" si="13"/>
        <v>204.57405393025724</v>
      </c>
      <c r="AQ26" s="6">
        <f t="shared" si="13"/>
        <v>216.84849716607266</v>
      </c>
      <c r="AR26" s="6">
        <f t="shared" si="13"/>
        <v>229.85940699603702</v>
      </c>
      <c r="AS26" s="6">
        <f t="shared" si="13"/>
        <v>243.65097141579923</v>
      </c>
      <c r="AT26" s="6">
        <f t="shared" si="13"/>
        <v>258.27002970074716</v>
      </c>
      <c r="AU26" s="6">
        <f t="shared" si="14"/>
        <v>271.18353118578455</v>
      </c>
      <c r="AV26" s="6">
        <f t="shared" si="14"/>
        <v>284.74270774507374</v>
      </c>
      <c r="AW26" s="6">
        <f t="shared" si="14"/>
        <v>298.97984313232746</v>
      </c>
      <c r="AX26" s="6">
        <f t="shared" si="14"/>
        <v>313.92883528894384</v>
      </c>
      <c r="AY26" s="6">
        <f t="shared" si="14"/>
        <v>329.62527705339102</v>
      </c>
      <c r="AZ26" s="6">
        <f t="shared" si="14"/>
        <v>346.10654090606056</v>
      </c>
      <c r="BA26" s="6">
        <f t="shared" si="14"/>
        <v>363.4118679513636</v>
      </c>
      <c r="BB26" s="6">
        <f t="shared" si="14"/>
        <v>381.58246134893176</v>
      </c>
      <c r="BC26" s="6">
        <f t="shared" si="14"/>
        <v>400.66158441637833</v>
      </c>
      <c r="BD26" s="6">
        <f t="shared" si="14"/>
        <v>420.69466363719727</v>
      </c>
      <c r="BE26" s="6">
        <f t="shared" si="14"/>
        <v>441.72939681905711</v>
      </c>
    </row>
    <row r="27" spans="1:57" x14ac:dyDescent="0.35">
      <c r="A27" t="s">
        <v>14</v>
      </c>
      <c r="C27" s="38" t="s">
        <v>72</v>
      </c>
      <c r="D27" s="4" t="s">
        <v>15</v>
      </c>
      <c r="E27" s="4" t="s">
        <v>59</v>
      </c>
      <c r="F27" s="1" t="s">
        <v>32</v>
      </c>
      <c r="G27" s="5">
        <f t="shared" si="3"/>
        <v>27.533136412710096</v>
      </c>
      <c r="H27" s="5">
        <f t="shared" si="3"/>
        <v>36.894402793031531</v>
      </c>
      <c r="I27" s="5">
        <f t="shared" si="4"/>
        <v>49.438499742662259</v>
      </c>
      <c r="J27" s="5">
        <f t="shared" si="4"/>
        <v>74.157749613993388</v>
      </c>
      <c r="K27" s="5">
        <f t="shared" si="5"/>
        <v>111.23662442099008</v>
      </c>
      <c r="L27" s="5">
        <f t="shared" si="6"/>
        <v>135.70868179360789</v>
      </c>
      <c r="M27" s="5">
        <f t="shared" si="7"/>
        <v>160.13624451645731</v>
      </c>
      <c r="N27" s="5">
        <f t="shared" si="8"/>
        <v>190.56213097458419</v>
      </c>
      <c r="O27" s="5">
        <f t="shared" si="9"/>
        <v>257.25887681568867</v>
      </c>
      <c r="P27" s="5">
        <f t="shared" si="10"/>
        <v>190.37156884360959</v>
      </c>
      <c r="Q27" s="5">
        <f t="shared" si="11"/>
        <v>319.82423565726413</v>
      </c>
      <c r="R27" s="27">
        <f>$R$8*'[2]Eurostat POM Portables GU'!M18</f>
        <v>418.96974871101605</v>
      </c>
      <c r="S27" s="27">
        <f>$S$8*'[2]Eurostat POM Portables GU'!N18</f>
        <v>491.4941483896319</v>
      </c>
      <c r="T27" s="27">
        <f>$T$8*'[2]Eurostat POM Portables GU'!O18</f>
        <v>444.14321764782505</v>
      </c>
      <c r="U27" s="27">
        <f>$U$8*'[2]Eurostat POM Portables GU'!P18</f>
        <v>489.63735128207594</v>
      </c>
      <c r="V27" s="27">
        <f>$V$8*'[2]Eurostat POM Portables GU'!Q18</f>
        <v>568.00365278824609</v>
      </c>
      <c r="W27" s="27">
        <f>$W$8*'[2]Eurostat POM Portables GU'!R18</f>
        <v>589.37686613550579</v>
      </c>
      <c r="X27" s="27">
        <f>$X$8*'[2]Eurostat POM Portables GU'!S18</f>
        <v>631.72862985277561</v>
      </c>
      <c r="Y27" s="27">
        <f>$Y$8*'[2]Eurostat POM Portables GU'!T18</f>
        <v>585.87485832772256</v>
      </c>
      <c r="Z27" s="27">
        <f>$Z$8*'[2]Eurostat POM Portables GU'!U18</f>
        <v>636.9592078479883</v>
      </c>
      <c r="AA27" s="27">
        <f>$AA$8*'[2]Eurostat POM Portables GU'!V18</f>
        <v>717.27277435061399</v>
      </c>
      <c r="AB27" s="27">
        <f>$AB$8*'[2]Eurostat POM Portables GU'!W18</f>
        <v>735.5941601620533</v>
      </c>
      <c r="AC27" s="6">
        <f t="shared" si="12"/>
        <v>787.08575137339699</v>
      </c>
      <c r="AD27" s="6">
        <f t="shared" si="12"/>
        <v>842.18175396953484</v>
      </c>
      <c r="AE27" s="6">
        <f t="shared" si="12"/>
        <v>901.13447674740223</v>
      </c>
      <c r="AF27" s="6">
        <f t="shared" si="12"/>
        <v>964.21389011972042</v>
      </c>
      <c r="AG27" s="6">
        <f t="shared" si="12"/>
        <v>1031.7088624281009</v>
      </c>
      <c r="AH27" s="6">
        <f t="shared" si="12"/>
        <v>1103.928482798068</v>
      </c>
      <c r="AI27" s="6">
        <f t="shared" si="12"/>
        <v>1181.2034765939327</v>
      </c>
      <c r="AJ27" s="6">
        <f t="shared" si="12"/>
        <v>1263.8877199555079</v>
      </c>
      <c r="AK27" s="6">
        <f t="shared" si="13"/>
        <v>1339.7209831528385</v>
      </c>
      <c r="AL27" s="6">
        <f t="shared" si="13"/>
        <v>1420.1042421420088</v>
      </c>
      <c r="AM27" s="6">
        <f t="shared" si="13"/>
        <v>1505.3104966705293</v>
      </c>
      <c r="AN27" s="6">
        <f t="shared" si="13"/>
        <v>1595.6291264707611</v>
      </c>
      <c r="AO27" s="6">
        <f t="shared" si="13"/>
        <v>1691.3668740590067</v>
      </c>
      <c r="AP27" s="6">
        <f t="shared" si="13"/>
        <v>1792.8488865025472</v>
      </c>
      <c r="AQ27" s="6">
        <f t="shared" si="13"/>
        <v>1900.4198196927</v>
      </c>
      <c r="AR27" s="6">
        <f t="shared" si="13"/>
        <v>2014.4450088742619</v>
      </c>
      <c r="AS27" s="6">
        <f t="shared" si="13"/>
        <v>2135.3117094067175</v>
      </c>
      <c r="AT27" s="6">
        <f t="shared" si="13"/>
        <v>2263.4304119711205</v>
      </c>
      <c r="AU27" s="6">
        <f t="shared" si="14"/>
        <v>2376.6019325696766</v>
      </c>
      <c r="AV27" s="6">
        <f t="shared" si="14"/>
        <v>2495.4320291981603</v>
      </c>
      <c r="AW27" s="6">
        <f t="shared" si="14"/>
        <v>2620.2036306580685</v>
      </c>
      <c r="AX27" s="6">
        <f t="shared" si="14"/>
        <v>2751.213812190972</v>
      </c>
      <c r="AY27" s="6">
        <f t="shared" si="14"/>
        <v>2888.7745028005206</v>
      </c>
      <c r="AZ27" s="6">
        <f t="shared" si="14"/>
        <v>3033.2132279405469</v>
      </c>
      <c r="BA27" s="6">
        <f t="shared" si="14"/>
        <v>3184.8738893375744</v>
      </c>
      <c r="BB27" s="6">
        <f t="shared" si="14"/>
        <v>3344.1175838044533</v>
      </c>
      <c r="BC27" s="6">
        <f t="shared" si="14"/>
        <v>3511.323462994676</v>
      </c>
      <c r="BD27" s="6">
        <f t="shared" si="14"/>
        <v>3686.8896361444099</v>
      </c>
      <c r="BE27" s="6">
        <f t="shared" si="14"/>
        <v>3871.2341179516307</v>
      </c>
    </row>
    <row r="28" spans="1:57" x14ac:dyDescent="0.35">
      <c r="A28" t="s">
        <v>14</v>
      </c>
      <c r="C28" s="38" t="s">
        <v>72</v>
      </c>
      <c r="D28" s="4" t="s">
        <v>15</v>
      </c>
      <c r="E28" s="4" t="s">
        <v>59</v>
      </c>
      <c r="F28" s="1" t="s">
        <v>33</v>
      </c>
      <c r="G28" s="5">
        <f t="shared" si="3"/>
        <v>1.0740836042961954</v>
      </c>
      <c r="H28" s="5">
        <f t="shared" si="3"/>
        <v>1.4392720297569019</v>
      </c>
      <c r="I28" s="5">
        <f t="shared" si="4"/>
        <v>1.9286245198742487</v>
      </c>
      <c r="J28" s="5">
        <f t="shared" si="4"/>
        <v>2.892936779811373</v>
      </c>
      <c r="K28" s="5">
        <f t="shared" si="5"/>
        <v>4.3394051697170593</v>
      </c>
      <c r="L28" s="5">
        <f t="shared" si="6"/>
        <v>5.294074307054812</v>
      </c>
      <c r="M28" s="5">
        <f t="shared" si="7"/>
        <v>6.2470076823246776</v>
      </c>
      <c r="N28" s="5">
        <f t="shared" si="8"/>
        <v>7.4339391419663663</v>
      </c>
      <c r="O28" s="5">
        <f t="shared" si="9"/>
        <v>10.035817841654595</v>
      </c>
      <c r="P28" s="5">
        <f t="shared" si="10"/>
        <v>7.4265052028243996</v>
      </c>
      <c r="Q28" s="5">
        <f t="shared" si="11"/>
        <v>12.476528740744991</v>
      </c>
      <c r="R28" s="27">
        <f>$R$8*'[2]Eurostat POM Portables GU'!M19</f>
        <v>16.344252650375939</v>
      </c>
      <c r="S28" s="27">
        <f>$S$8*'[2]Eurostat POM Portables GU'!N19</f>
        <v>8.0578989749418213</v>
      </c>
      <c r="T28" s="27">
        <f>$T$8*'[2]Eurostat POM Portables GU'!O19</f>
        <v>8.6296307419799323</v>
      </c>
      <c r="U28" s="27">
        <f>$U$8*'[2]Eurostat POM Portables GU'!P19</f>
        <v>11.021345719067602</v>
      </c>
      <c r="V28" s="27">
        <f>$V$8*'[2]Eurostat POM Portables GU'!Q19</f>
        <v>11.788684045291085</v>
      </c>
      <c r="W28" s="27">
        <f>$W$8*'[2]Eurostat POM Portables GU'!R19</f>
        <v>10.16970025336755</v>
      </c>
      <c r="X28" s="27">
        <f>$X$8*'[2]Eurostat POM Portables GU'!S19</f>
        <v>12.103847413444374</v>
      </c>
      <c r="Y28" s="27">
        <f>$Y$8*'[2]Eurostat POM Portables GU'!T19</f>
        <v>12.615310753167684</v>
      </c>
      <c r="Z28" s="27">
        <f>$Z$8*'[2]Eurostat POM Portables GU'!U19</f>
        <v>13.982794350257425</v>
      </c>
      <c r="AA28" s="27">
        <f>$AA$8*'[2]Eurostat POM Portables GU'!V19</f>
        <v>16.976863466901353</v>
      </c>
      <c r="AB28" s="27">
        <f>$AB$8*'[2]Eurostat POM Portables GU'!W19</f>
        <v>15.573062174280087</v>
      </c>
      <c r="AC28" s="6">
        <f t="shared" si="12"/>
        <v>16.663176526479695</v>
      </c>
      <c r="AD28" s="6">
        <f t="shared" si="12"/>
        <v>17.829598883333276</v>
      </c>
      <c r="AE28" s="6">
        <f t="shared" si="12"/>
        <v>19.077670805166605</v>
      </c>
      <c r="AF28" s="6">
        <f t="shared" si="12"/>
        <v>20.413107761528266</v>
      </c>
      <c r="AG28" s="6">
        <f t="shared" si="12"/>
        <v>21.842025304835246</v>
      </c>
      <c r="AH28" s="6">
        <f t="shared" si="12"/>
        <v>23.370967076173713</v>
      </c>
      <c r="AI28" s="6">
        <f t="shared" si="12"/>
        <v>25.006934771505872</v>
      </c>
      <c r="AJ28" s="6">
        <f t="shared" si="12"/>
        <v>26.757420205511284</v>
      </c>
      <c r="AK28" s="6">
        <f t="shared" si="13"/>
        <v>28.362865417841959</v>
      </c>
      <c r="AL28" s="6">
        <f t="shared" si="13"/>
        <v>30.064637342912476</v>
      </c>
      <c r="AM28" s="6">
        <f t="shared" si="13"/>
        <v>31.868515583487223</v>
      </c>
      <c r="AN28" s="6">
        <f t="shared" si="13"/>
        <v>33.780626518496454</v>
      </c>
      <c r="AO28" s="6">
        <f t="shared" si="13"/>
        <v>35.807464109606244</v>
      </c>
      <c r="AP28" s="6">
        <f t="shared" si="13"/>
        <v>37.955911956182618</v>
      </c>
      <c r="AQ28" s="6">
        <f t="shared" si="13"/>
        <v>40.233266673553572</v>
      </c>
      <c r="AR28" s="6">
        <f t="shared" si="13"/>
        <v>42.647262673966786</v>
      </c>
      <c r="AS28" s="6">
        <f t="shared" si="13"/>
        <v>45.206098434404794</v>
      </c>
      <c r="AT28" s="6">
        <f t="shared" si="13"/>
        <v>47.918464340469079</v>
      </c>
      <c r="AU28" s="6">
        <f t="shared" si="14"/>
        <v>50.31438755749253</v>
      </c>
      <c r="AV28" s="6">
        <f t="shared" si="14"/>
        <v>52.830106935367155</v>
      </c>
      <c r="AW28" s="6">
        <f t="shared" si="14"/>
        <v>55.47161228213551</v>
      </c>
      <c r="AX28" s="6">
        <f t="shared" si="14"/>
        <v>58.245192896242287</v>
      </c>
      <c r="AY28" s="6">
        <f t="shared" si="14"/>
        <v>61.157452541054404</v>
      </c>
      <c r="AZ28" s="6">
        <f t="shared" si="14"/>
        <v>64.215325168107128</v>
      </c>
      <c r="BA28" s="6">
        <f t="shared" si="14"/>
        <v>67.426091426512485</v>
      </c>
      <c r="BB28" s="6">
        <f t="shared" si="14"/>
        <v>70.797395997838109</v>
      </c>
      <c r="BC28" s="6">
        <f t="shared" si="14"/>
        <v>74.337265797730012</v>
      </c>
      <c r="BD28" s="6">
        <f t="shared" si="14"/>
        <v>78.054129087616516</v>
      </c>
      <c r="BE28" s="6">
        <f t="shared" si="14"/>
        <v>81.956835541997336</v>
      </c>
    </row>
    <row r="29" spans="1:57" x14ac:dyDescent="0.35">
      <c r="A29" t="s">
        <v>14</v>
      </c>
      <c r="C29" s="38" t="s">
        <v>72</v>
      </c>
      <c r="D29" s="4" t="s">
        <v>15</v>
      </c>
      <c r="E29" s="4" t="s">
        <v>59</v>
      </c>
      <c r="F29" s="1" t="s">
        <v>34</v>
      </c>
      <c r="G29" s="5">
        <f t="shared" si="3"/>
        <v>0.66063745993283385</v>
      </c>
      <c r="H29" s="5">
        <f t="shared" si="3"/>
        <v>0.88525419630999735</v>
      </c>
      <c r="I29" s="5">
        <f t="shared" si="4"/>
        <v>1.1862406230553966</v>
      </c>
      <c r="J29" s="5">
        <f t="shared" si="4"/>
        <v>1.779360934583095</v>
      </c>
      <c r="K29" s="5">
        <f t="shared" si="5"/>
        <v>2.6690414018746424</v>
      </c>
      <c r="L29" s="5">
        <f t="shared" si="6"/>
        <v>3.2562305102870637</v>
      </c>
      <c r="M29" s="5">
        <f t="shared" si="7"/>
        <v>3.842352002138735</v>
      </c>
      <c r="N29" s="5">
        <f t="shared" si="8"/>
        <v>4.5723988825450945</v>
      </c>
      <c r="O29" s="5">
        <f t="shared" si="9"/>
        <v>6.1727384914358785</v>
      </c>
      <c r="P29" s="5">
        <f t="shared" si="10"/>
        <v>4.5678264836625502</v>
      </c>
      <c r="Q29" s="5">
        <f t="shared" si="11"/>
        <v>7.6739484925530848</v>
      </c>
      <c r="R29" s="27">
        <f>$R$8*'[2]Eurostat POM Portables GU'!M20</f>
        <v>10.052872525244542</v>
      </c>
      <c r="S29" s="27">
        <f>$S$8*'[2]Eurostat POM Portables GU'!N20</f>
        <v>13.058423563407565</v>
      </c>
      <c r="T29" s="27">
        <f>$T$8*'[2]Eurostat POM Portables GU'!O20</f>
        <v>13.307205558069887</v>
      </c>
      <c r="U29" s="27">
        <f>$U$8*'[2]Eurostat POM Portables GU'!P20</f>
        <v>13.672098566867104</v>
      </c>
      <c r="V29" s="27">
        <f>$V$8*'[2]Eurostat POM Portables GU'!Q20</f>
        <v>16.212833652510444</v>
      </c>
      <c r="W29" s="27">
        <f>$W$8*'[2]Eurostat POM Portables GU'!R20</f>
        <v>17.874861197241991</v>
      </c>
      <c r="X29" s="27">
        <f>$X$8*'[2]Eurostat POM Portables GU'!S20</f>
        <v>20.513075567827926</v>
      </c>
      <c r="Y29" s="27">
        <f>$Y$8*'[2]Eurostat POM Portables GU'!T20</f>
        <v>18.423677925388795</v>
      </c>
      <c r="Z29" s="27">
        <f>$Z$8*'[2]Eurostat POM Portables GU'!U20</f>
        <v>18.555395636872486</v>
      </c>
      <c r="AA29" s="27">
        <f>$AA$8*'[2]Eurostat POM Portables GU'!V20</f>
        <v>20.806789915090899</v>
      </c>
      <c r="AB29" s="27">
        <f>$AB$8*'[2]Eurostat POM Portables GU'!W20</f>
        <v>21.12025512395066</v>
      </c>
      <c r="AC29" s="6">
        <f t="shared" si="12"/>
        <v>22.598672982627207</v>
      </c>
      <c r="AD29" s="6">
        <f t="shared" si="12"/>
        <v>24.180580091411112</v>
      </c>
      <c r="AE29" s="6">
        <f t="shared" si="12"/>
        <v>25.873220697809892</v>
      </c>
      <c r="AF29" s="6">
        <f t="shared" si="12"/>
        <v>27.684346146656583</v>
      </c>
      <c r="AG29" s="6">
        <f t="shared" si="12"/>
        <v>29.622250376922544</v>
      </c>
      <c r="AH29" s="6">
        <f t="shared" si="12"/>
        <v>31.695807903307124</v>
      </c>
      <c r="AI29" s="6">
        <f t="shared" si="12"/>
        <v>33.914514456538626</v>
      </c>
      <c r="AJ29" s="6">
        <f t="shared" si="12"/>
        <v>36.288530468496333</v>
      </c>
      <c r="AK29" s="6">
        <f t="shared" si="13"/>
        <v>38.465842296606112</v>
      </c>
      <c r="AL29" s="6">
        <f t="shared" si="13"/>
        <v>40.773792834402478</v>
      </c>
      <c r="AM29" s="6">
        <f t="shared" si="13"/>
        <v>43.22022040446663</v>
      </c>
      <c r="AN29" s="6">
        <f t="shared" si="13"/>
        <v>45.813433628734629</v>
      </c>
      <c r="AO29" s="6">
        <f t="shared" si="13"/>
        <v>48.562239646458707</v>
      </c>
      <c r="AP29" s="6">
        <f t="shared" si="13"/>
        <v>51.475974025246231</v>
      </c>
      <c r="AQ29" s="6">
        <f t="shared" si="13"/>
        <v>54.564532466761001</v>
      </c>
      <c r="AR29" s="6">
        <f t="shared" si="13"/>
        <v>57.838404414766664</v>
      </c>
      <c r="AS29" s="6">
        <f t="shared" si="13"/>
        <v>61.308708679652668</v>
      </c>
      <c r="AT29" s="6">
        <f t="shared" si="13"/>
        <v>64.987231200431822</v>
      </c>
      <c r="AU29" s="6">
        <f t="shared" si="14"/>
        <v>68.236592760453419</v>
      </c>
      <c r="AV29" s="6">
        <f t="shared" si="14"/>
        <v>71.648422398476086</v>
      </c>
      <c r="AW29" s="6">
        <f t="shared" si="14"/>
        <v>75.230843518399894</v>
      </c>
      <c r="AX29" s="6">
        <f t="shared" si="14"/>
        <v>78.992385694319893</v>
      </c>
      <c r="AY29" s="6">
        <f t="shared" si="14"/>
        <v>82.942004979035886</v>
      </c>
      <c r="AZ29" s="6">
        <f t="shared" si="14"/>
        <v>87.089105227987687</v>
      </c>
      <c r="BA29" s="6">
        <f t="shared" si="14"/>
        <v>91.443560489387067</v>
      </c>
      <c r="BB29" s="6">
        <f t="shared" si="14"/>
        <v>96.015738513856419</v>
      </c>
      <c r="BC29" s="6">
        <f t="shared" si="14"/>
        <v>100.81652543954924</v>
      </c>
      <c r="BD29" s="6">
        <f t="shared" si="14"/>
        <v>105.8573517115267</v>
      </c>
      <c r="BE29" s="6">
        <f t="shared" si="14"/>
        <v>111.15021929710304</v>
      </c>
    </row>
    <row r="30" spans="1:57" x14ac:dyDescent="0.35">
      <c r="A30" t="s">
        <v>14</v>
      </c>
      <c r="C30" s="38" t="s">
        <v>72</v>
      </c>
      <c r="D30" s="4" t="s">
        <v>15</v>
      </c>
      <c r="E30" s="4" t="s">
        <v>59</v>
      </c>
      <c r="F30" s="1" t="s">
        <v>35</v>
      </c>
      <c r="G30" s="5">
        <f t="shared" si="3"/>
        <v>0.17047805639792199</v>
      </c>
      <c r="H30" s="5">
        <f t="shared" si="3"/>
        <v>0.22844059557321547</v>
      </c>
      <c r="I30" s="5">
        <f t="shared" si="4"/>
        <v>0.30611039806810875</v>
      </c>
      <c r="J30" s="5">
        <f t="shared" si="4"/>
        <v>0.45916559710216315</v>
      </c>
      <c r="K30" s="5">
        <f t="shared" si="5"/>
        <v>0.68874839565324475</v>
      </c>
      <c r="L30" s="5">
        <f t="shared" si="6"/>
        <v>0.84027304269695857</v>
      </c>
      <c r="M30" s="5">
        <f t="shared" si="7"/>
        <v>0.99152219038241107</v>
      </c>
      <c r="N30" s="5">
        <f t="shared" si="8"/>
        <v>1.1799114065550691</v>
      </c>
      <c r="O30" s="5">
        <f t="shared" si="9"/>
        <v>1.5928803988493434</v>
      </c>
      <c r="P30" s="5">
        <f t="shared" si="10"/>
        <v>1.1787314951485142</v>
      </c>
      <c r="Q30" s="5">
        <f t="shared" si="11"/>
        <v>1.9802689118495038</v>
      </c>
      <c r="R30" s="27">
        <f>$R$8*'[2]Eurostat POM Portables GU'!M21</f>
        <v>2.59415227452285</v>
      </c>
      <c r="S30" s="27">
        <f>$S$8*'[2]Eurostat POM Portables GU'!N21</f>
        <v>3.1176568788851564</v>
      </c>
      <c r="T30" s="27">
        <f>$T$8*'[2]Eurostat POM Portables GU'!O21</f>
        <v>3.0564726225202028</v>
      </c>
      <c r="U30" s="27">
        <f>$U$8*'[2]Eurostat POM Portables GU'!P21</f>
        <v>3.4100525725815767</v>
      </c>
      <c r="V30" s="27">
        <f>$V$8*'[2]Eurostat POM Portables GU'!Q21</f>
        <v>3.9836963853569562</v>
      </c>
      <c r="W30" s="27">
        <f>$W$8*'[2]Eurostat POM Portables GU'!R21</f>
        <v>4.6859359233705167</v>
      </c>
      <c r="X30" s="27">
        <f>$X$8*'[2]Eurostat POM Portables GU'!S21</f>
        <v>4.9585913241581761</v>
      </c>
      <c r="Y30" s="27">
        <f>$Y$8*'[2]Eurostat POM Portables GU'!T21</f>
        <v>5.0529615142634068</v>
      </c>
      <c r="Z30" s="27">
        <f>$Z$8*'[2]Eurostat POM Portables GU'!U21</f>
        <v>5.9870879170725138</v>
      </c>
      <c r="AA30" s="27">
        <f>$AA$8*'[2]Eurostat POM Portables GU'!V21</f>
        <v>6.646967157697337</v>
      </c>
      <c r="AB30" s="27">
        <f>$AB$8*'[2]Eurostat POM Portables GU'!W21</f>
        <v>6.4793032403939055</v>
      </c>
      <c r="AC30" s="6">
        <f t="shared" si="12"/>
        <v>6.9328544672214791</v>
      </c>
      <c r="AD30" s="6">
        <f t="shared" si="12"/>
        <v>7.4181542799269824</v>
      </c>
      <c r="AE30" s="6">
        <f t="shared" si="12"/>
        <v>7.937425079521871</v>
      </c>
      <c r="AF30" s="6">
        <f t="shared" si="12"/>
        <v>8.4930448350884014</v>
      </c>
      <c r="AG30" s="6">
        <f t="shared" si="12"/>
        <v>9.0875579735445893</v>
      </c>
      <c r="AH30" s="6">
        <f t="shared" si="12"/>
        <v>9.7236870316927106</v>
      </c>
      <c r="AI30" s="6">
        <f t="shared" si="12"/>
        <v>10.404345123911201</v>
      </c>
      <c r="AJ30" s="6">
        <f t="shared" si="12"/>
        <v>11.132649282584985</v>
      </c>
      <c r="AK30" s="6">
        <f t="shared" si="13"/>
        <v>11.800608239540084</v>
      </c>
      <c r="AL30" s="6">
        <f t="shared" si="13"/>
        <v>12.508644733912488</v>
      </c>
      <c r="AM30" s="6">
        <f t="shared" si="13"/>
        <v>13.259163417947239</v>
      </c>
      <c r="AN30" s="6">
        <f t="shared" si="13"/>
        <v>14.054713223024073</v>
      </c>
      <c r="AO30" s="6">
        <f t="shared" si="13"/>
        <v>14.897996016405518</v>
      </c>
      <c r="AP30" s="6">
        <f t="shared" si="13"/>
        <v>15.791875777389849</v>
      </c>
      <c r="AQ30" s="6">
        <f t="shared" si="13"/>
        <v>16.739388324033239</v>
      </c>
      <c r="AR30" s="6">
        <f t="shared" si="13"/>
        <v>17.743751623475234</v>
      </c>
      <c r="AS30" s="6">
        <f t="shared" si="13"/>
        <v>18.808376720883746</v>
      </c>
      <c r="AT30" s="6">
        <f t="shared" si="13"/>
        <v>19.936879324136772</v>
      </c>
      <c r="AU30" s="6">
        <f t="shared" si="14"/>
        <v>20.933723290343611</v>
      </c>
      <c r="AV30" s="6">
        <f t="shared" si="14"/>
        <v>21.980409454860791</v>
      </c>
      <c r="AW30" s="6">
        <f t="shared" si="14"/>
        <v>23.079429927603829</v>
      </c>
      <c r="AX30" s="6">
        <f t="shared" si="14"/>
        <v>24.23340142398402</v>
      </c>
      <c r="AY30" s="6">
        <f t="shared" si="14"/>
        <v>25.445071495183221</v>
      </c>
      <c r="AZ30" s="6">
        <f t="shared" si="14"/>
        <v>26.717325069942383</v>
      </c>
      <c r="BA30" s="6">
        <f t="shared" si="14"/>
        <v>28.053191323439503</v>
      </c>
      <c r="BB30" s="6">
        <f t="shared" si="14"/>
        <v>29.455850889611479</v>
      </c>
      <c r="BC30" s="6">
        <f t="shared" si="14"/>
        <v>30.928643434092052</v>
      </c>
      <c r="BD30" s="6">
        <f t="shared" si="14"/>
        <v>32.475075605796654</v>
      </c>
      <c r="BE30" s="6">
        <f t="shared" si="14"/>
        <v>34.098829386086486</v>
      </c>
    </row>
    <row r="31" spans="1:57" x14ac:dyDescent="0.35">
      <c r="A31" t="s">
        <v>14</v>
      </c>
      <c r="C31" s="38" t="s">
        <v>72</v>
      </c>
      <c r="D31" s="4" t="s">
        <v>15</v>
      </c>
      <c r="E31" s="4" t="s">
        <v>59</v>
      </c>
      <c r="F31" s="1" t="s">
        <v>36</v>
      </c>
      <c r="G31" s="5">
        <f t="shared" si="3"/>
        <v>8.1469289020813213E-2</v>
      </c>
      <c r="H31" s="5">
        <f t="shared" si="3"/>
        <v>0.10916884728788971</v>
      </c>
      <c r="I31" s="5">
        <f t="shared" si="4"/>
        <v>0.14628625536577222</v>
      </c>
      <c r="J31" s="5">
        <f t="shared" si="4"/>
        <v>0.21942938304865833</v>
      </c>
      <c r="K31" s="5">
        <f t="shared" si="5"/>
        <v>0.3291440745729875</v>
      </c>
      <c r="L31" s="5">
        <f t="shared" si="6"/>
        <v>0.40155577097904477</v>
      </c>
      <c r="M31" s="5">
        <f t="shared" si="7"/>
        <v>0.47383580975527279</v>
      </c>
      <c r="N31" s="5">
        <f t="shared" si="8"/>
        <v>0.5638646136087746</v>
      </c>
      <c r="O31" s="5">
        <f t="shared" si="9"/>
        <v>0.76121722837184569</v>
      </c>
      <c r="P31" s="5">
        <f t="shared" si="10"/>
        <v>0.5633007489951658</v>
      </c>
      <c r="Q31" s="5">
        <f t="shared" si="11"/>
        <v>0.94634525831187843</v>
      </c>
      <c r="R31" s="27">
        <f>$R$8*'[2]Eurostat POM Portables GU'!M22</f>
        <v>1.2397122883885607</v>
      </c>
      <c r="S31" s="27">
        <f>$S$8*'[2]Eurostat POM Portables GU'!N22</f>
        <v>1.7411788042922083</v>
      </c>
      <c r="T31" s="27">
        <f>$T$8*'[2]Eurostat POM Portables GU'!O22</f>
        <v>1.4894027051032184</v>
      </c>
      <c r="U31" s="27">
        <f>$U$8*'[2]Eurostat POM Portables GU'!P22</f>
        <v>2.0458322418205661</v>
      </c>
      <c r="V31" s="27">
        <f>$V$8*'[2]Eurostat POM Portables GU'!Q22</f>
        <v>1.7115997841737156</v>
      </c>
      <c r="W31" s="27">
        <f>$W$8*'[2]Eurostat POM Portables GU'!R22</f>
        <v>1.8026508603170253</v>
      </c>
      <c r="X31" s="27">
        <f>$X$8*'[2]Eurostat POM Portables GU'!S22</f>
        <v>1.6800003441550835</v>
      </c>
      <c r="Y31" s="27">
        <f>$Y$8*'[2]Eurostat POM Portables GU'!T22</f>
        <v>1.9462363727186807</v>
      </c>
      <c r="Z31" s="27">
        <f>$Z$8*'[2]Eurostat POM Portables GU'!U22</f>
        <v>4.2453896139241465</v>
      </c>
      <c r="AA31" s="27">
        <f>$AA$8*'[2]Eurostat POM Portables GU'!V22</f>
        <v>3.6443716485306088</v>
      </c>
      <c r="AB31" s="27">
        <f>$AB$8*'[2]Eurostat POM Portables GU'!W22</f>
        <v>3.7284411628933349</v>
      </c>
      <c r="AC31" s="6">
        <f t="shared" si="12"/>
        <v>3.9894320442958682</v>
      </c>
      <c r="AD31" s="6">
        <f t="shared" si="12"/>
        <v>4.2686922873965791</v>
      </c>
      <c r="AE31" s="6">
        <f t="shared" si="12"/>
        <v>4.5675007475143401</v>
      </c>
      <c r="AF31" s="6">
        <f t="shared" si="12"/>
        <v>4.8872257998403441</v>
      </c>
      <c r="AG31" s="6">
        <f t="shared" si="12"/>
        <v>5.2293316058291683</v>
      </c>
      <c r="AH31" s="6">
        <f t="shared" si="12"/>
        <v>5.5953848182372106</v>
      </c>
      <c r="AI31" s="6">
        <f t="shared" si="12"/>
        <v>5.9870617555138157</v>
      </c>
      <c r="AJ31" s="6">
        <f t="shared" si="12"/>
        <v>6.4061560783997828</v>
      </c>
      <c r="AK31" s="6">
        <f t="shared" si="13"/>
        <v>6.7905254431037694</v>
      </c>
      <c r="AL31" s="6">
        <f t="shared" si="13"/>
        <v>7.1979569696899954</v>
      </c>
      <c r="AM31" s="6">
        <f t="shared" si="13"/>
        <v>7.6298343878713952</v>
      </c>
      <c r="AN31" s="6">
        <f t="shared" si="13"/>
        <v>8.0876244511436788</v>
      </c>
      <c r="AO31" s="6">
        <f t="shared" si="13"/>
        <v>8.5728819182122997</v>
      </c>
      <c r="AP31" s="6">
        <f t="shared" si="13"/>
        <v>9.0872548333050371</v>
      </c>
      <c r="AQ31" s="6">
        <f t="shared" si="13"/>
        <v>9.6324901233033398</v>
      </c>
      <c r="AR31" s="6">
        <f t="shared" si="13"/>
        <v>10.210439530701541</v>
      </c>
      <c r="AS31" s="6">
        <f t="shared" si="13"/>
        <v>10.823065902543632</v>
      </c>
      <c r="AT31" s="6">
        <f t="shared" si="13"/>
        <v>11.472449856696251</v>
      </c>
      <c r="AU31" s="6">
        <f t="shared" si="14"/>
        <v>12.046072349531064</v>
      </c>
      <c r="AV31" s="6">
        <f t="shared" si="14"/>
        <v>12.648375967007617</v>
      </c>
      <c r="AW31" s="6">
        <f t="shared" si="14"/>
        <v>13.280794765357998</v>
      </c>
      <c r="AX31" s="6">
        <f t="shared" si="14"/>
        <v>13.944834503625898</v>
      </c>
      <c r="AY31" s="6">
        <f t="shared" si="14"/>
        <v>14.642076228807193</v>
      </c>
      <c r="AZ31" s="6">
        <f t="shared" si="14"/>
        <v>15.374180040247552</v>
      </c>
      <c r="BA31" s="6">
        <f t="shared" si="14"/>
        <v>16.142889042259931</v>
      </c>
      <c r="BB31" s="6">
        <f t="shared" si="14"/>
        <v>16.950033494372928</v>
      </c>
      <c r="BC31" s="6">
        <f t="shared" si="14"/>
        <v>17.797535169091574</v>
      </c>
      <c r="BD31" s="6">
        <f t="shared" si="14"/>
        <v>18.687411927546155</v>
      </c>
      <c r="BE31" s="6">
        <f t="shared" si="14"/>
        <v>19.621782523923461</v>
      </c>
    </row>
    <row r="32" spans="1:57" x14ac:dyDescent="0.35">
      <c r="A32" t="s">
        <v>14</v>
      </c>
      <c r="C32" s="38" t="s">
        <v>72</v>
      </c>
      <c r="D32" s="4" t="s">
        <v>15</v>
      </c>
      <c r="E32" s="4" t="s">
        <v>59</v>
      </c>
      <c r="F32" s="1" t="s">
        <v>37</v>
      </c>
      <c r="G32" s="5">
        <f t="shared" si="3"/>
        <v>7.2567479179345344</v>
      </c>
      <c r="H32" s="5">
        <f t="shared" si="3"/>
        <v>9.7240422100322768</v>
      </c>
      <c r="I32" s="5">
        <f t="shared" si="4"/>
        <v>13.030216561443252</v>
      </c>
      <c r="J32" s="5">
        <f t="shared" si="4"/>
        <v>19.545324842164877</v>
      </c>
      <c r="K32" s="5">
        <f t="shared" si="5"/>
        <v>29.317987263247318</v>
      </c>
      <c r="L32" s="5">
        <f t="shared" si="6"/>
        <v>35.767944461161726</v>
      </c>
      <c r="M32" s="5">
        <f t="shared" si="7"/>
        <v>42.206174464170836</v>
      </c>
      <c r="N32" s="5">
        <f t="shared" si="8"/>
        <v>50.225347612363294</v>
      </c>
      <c r="O32" s="5">
        <f t="shared" si="9"/>
        <v>67.804219276690446</v>
      </c>
      <c r="P32" s="5">
        <f t="shared" si="10"/>
        <v>50.175122264750932</v>
      </c>
      <c r="Q32" s="5">
        <f t="shared" si="11"/>
        <v>84.294205404781565</v>
      </c>
      <c r="R32" s="27">
        <f>$R$8*'[2]Eurostat POM Portables GU'!M23</f>
        <v>110.42540908026385</v>
      </c>
      <c r="S32" s="27">
        <f>$S$8*'[2]Eurostat POM Portables GU'!N23</f>
        <v>123.97153009557259</v>
      </c>
      <c r="T32" s="27">
        <f>$T$8*'[2]Eurostat POM Portables GU'!O23</f>
        <v>113.63851387891378</v>
      </c>
      <c r="U32" s="27">
        <f>$U$8*'[2]Eurostat POM Portables GU'!P23</f>
        <v>153.40254033407595</v>
      </c>
      <c r="V32" s="27">
        <f>$V$8*'[2]Eurostat POM Portables GU'!Q23</f>
        <v>192.23651161896942</v>
      </c>
      <c r="W32" s="27">
        <f>$W$8*'[2]Eurostat POM Portables GU'!R23</f>
        <v>209.91080309792414</v>
      </c>
      <c r="X32" s="27">
        <f>$X$8*'[2]Eurostat POM Portables GU'!S23</f>
        <v>219.31282025754322</v>
      </c>
      <c r="Y32" s="27">
        <f>$Y$8*'[2]Eurostat POM Portables GU'!T23</f>
        <v>231.61421677819826</v>
      </c>
      <c r="Z32" s="27">
        <f>$Z$8*'[2]Eurostat POM Portables GU'!U23</f>
        <v>216.72268658493894</v>
      </c>
      <c r="AA32" s="27">
        <f>$AA$8*'[2]Eurostat POM Portables GU'!V23</f>
        <v>277.33897451081992</v>
      </c>
      <c r="AB32" s="27">
        <f>$AB$8*'[2]Eurostat POM Portables GU'!W23</f>
        <v>269.88003076040718</v>
      </c>
      <c r="AC32" s="6">
        <f t="shared" si="12"/>
        <v>288.7716329136357</v>
      </c>
      <c r="AD32" s="6">
        <f t="shared" si="12"/>
        <v>308.98564721759021</v>
      </c>
      <c r="AE32" s="6">
        <f t="shared" si="12"/>
        <v>330.61464252282155</v>
      </c>
      <c r="AF32" s="6">
        <f t="shared" si="12"/>
        <v>353.75766749941909</v>
      </c>
      <c r="AG32" s="6">
        <f t="shared" si="12"/>
        <v>378.52070422437845</v>
      </c>
      <c r="AH32" s="6">
        <f t="shared" si="12"/>
        <v>405.01715352008495</v>
      </c>
      <c r="AI32" s="6">
        <f t="shared" si="12"/>
        <v>433.36835426649088</v>
      </c>
      <c r="AJ32" s="6">
        <f t="shared" si="12"/>
        <v>463.70413906514523</v>
      </c>
      <c r="AK32" s="6">
        <f t="shared" si="13"/>
        <v>491.52638740905394</v>
      </c>
      <c r="AL32" s="6">
        <f t="shared" si="13"/>
        <v>521.01797065359722</v>
      </c>
      <c r="AM32" s="6">
        <f t="shared" si="13"/>
        <v>552.27904889281308</v>
      </c>
      <c r="AN32" s="6">
        <f t="shared" si="13"/>
        <v>585.41579182638191</v>
      </c>
      <c r="AO32" s="6">
        <f t="shared" si="13"/>
        <v>620.54073933596487</v>
      </c>
      <c r="AP32" s="6">
        <f t="shared" si="13"/>
        <v>657.77318369612271</v>
      </c>
      <c r="AQ32" s="6">
        <f t="shared" si="13"/>
        <v>697.23957471789004</v>
      </c>
      <c r="AR32" s="6">
        <f t="shared" si="13"/>
        <v>739.0739492009634</v>
      </c>
      <c r="AS32" s="6">
        <f t="shared" si="13"/>
        <v>783.41838615302117</v>
      </c>
      <c r="AT32" s="6">
        <f t="shared" si="13"/>
        <v>830.42348932220239</v>
      </c>
      <c r="AU32" s="6">
        <f t="shared" si="14"/>
        <v>871.94466378831248</v>
      </c>
      <c r="AV32" s="6">
        <f t="shared" si="14"/>
        <v>915.54189697772813</v>
      </c>
      <c r="AW32" s="6">
        <f t="shared" si="14"/>
        <v>961.31899182661459</v>
      </c>
      <c r="AX32" s="6">
        <f t="shared" si="14"/>
        <v>1009.3849414179454</v>
      </c>
      <c r="AY32" s="6">
        <f t="shared" si="14"/>
        <v>1059.8541884888427</v>
      </c>
      <c r="AZ32" s="6">
        <f t="shared" si="14"/>
        <v>1112.8468979132849</v>
      </c>
      <c r="BA32" s="6">
        <f t="shared" si="14"/>
        <v>1168.4892428089493</v>
      </c>
      <c r="BB32" s="6">
        <f t="shared" si="14"/>
        <v>1226.9137049493968</v>
      </c>
      <c r="BC32" s="6">
        <f t="shared" si="14"/>
        <v>1288.2593901968667</v>
      </c>
      <c r="BD32" s="6">
        <f t="shared" si="14"/>
        <v>1352.67235970671</v>
      </c>
      <c r="BE32" s="6">
        <f t="shared" si="14"/>
        <v>1420.3059776920456</v>
      </c>
    </row>
    <row r="33" spans="1:57" x14ac:dyDescent="0.35">
      <c r="A33" t="s">
        <v>14</v>
      </c>
      <c r="C33" s="38" t="s">
        <v>72</v>
      </c>
      <c r="D33" s="4" t="s">
        <v>15</v>
      </c>
      <c r="E33" s="4" t="s">
        <v>59</v>
      </c>
      <c r="F33" s="1" t="s">
        <v>38</v>
      </c>
      <c r="G33" s="5">
        <f t="shared" si="3"/>
        <v>2.5667631525904535</v>
      </c>
      <c r="H33" s="5">
        <f t="shared" si="3"/>
        <v>3.4394626244712079</v>
      </c>
      <c r="I33" s="5">
        <f t="shared" si="4"/>
        <v>4.6088799167914187</v>
      </c>
      <c r="J33" s="5">
        <f t="shared" si="4"/>
        <v>6.9133198751871276</v>
      </c>
      <c r="K33" s="5">
        <f t="shared" si="5"/>
        <v>10.369979812780691</v>
      </c>
      <c r="L33" s="5">
        <f t="shared" si="6"/>
        <v>12.651375371592444</v>
      </c>
      <c r="M33" s="5">
        <f t="shared" si="7"/>
        <v>14.928622938479084</v>
      </c>
      <c r="N33" s="5">
        <f t="shared" si="8"/>
        <v>17.765061296790108</v>
      </c>
      <c r="O33" s="5">
        <f t="shared" si="9"/>
        <v>23.982832750666649</v>
      </c>
      <c r="P33" s="5">
        <f t="shared" si="10"/>
        <v>17.747296235493319</v>
      </c>
      <c r="Q33" s="5">
        <f t="shared" si="11"/>
        <v>29.815457675628778</v>
      </c>
      <c r="R33" s="27">
        <f>$R$8*'[2]Eurostat POM Portables GU'!M24</f>
        <v>39.058249555073701</v>
      </c>
      <c r="S33" s="27">
        <f>$S$8*'[2]Eurostat POM Portables GU'!N24</f>
        <v>44.852846152573811</v>
      </c>
      <c r="T33" s="27">
        <f>$T$8*'[2]Eurostat POM Portables GU'!O24</f>
        <v>48.926996033004123</v>
      </c>
      <c r="U33" s="27">
        <f>$U$8*'[2]Eurostat POM Portables GU'!P24</f>
        <v>61.877207610134541</v>
      </c>
      <c r="V33" s="27">
        <f>$V$8*'[2]Eurostat POM Portables GU'!Q24</f>
        <v>45.511415100153599</v>
      </c>
      <c r="W33" s="27">
        <f>$W$8*'[2]Eurostat POM Portables GU'!R24</f>
        <v>53.31447504651149</v>
      </c>
      <c r="X33" s="27">
        <f>$X$8*'[2]Eurostat POM Portables GU'!S24</f>
        <v>88.785921271867053</v>
      </c>
      <c r="Y33" s="27">
        <f>$Y$8*'[2]Eurostat POM Portables GU'!T24</f>
        <v>75.480123672394043</v>
      </c>
      <c r="Z33" s="27">
        <f>$Z$8*'[2]Eurostat POM Portables GU'!U24</f>
        <v>108.03972286717219</v>
      </c>
      <c r="AA33" s="27">
        <f>$AA$8*'[2]Eurostat POM Portables GU'!V24</f>
        <v>89.79772489670809</v>
      </c>
      <c r="AB33" s="27">
        <f>$AB$8*'[2]Eurostat POM Portables GU'!W24</f>
        <v>80.252422591545567</v>
      </c>
      <c r="AC33" s="6">
        <f t="shared" si="12"/>
        <v>85.870092172953761</v>
      </c>
      <c r="AD33" s="6">
        <f t="shared" si="12"/>
        <v>91.880998625060528</v>
      </c>
      <c r="AE33" s="6">
        <f t="shared" si="12"/>
        <v>98.312668528814768</v>
      </c>
      <c r="AF33" s="6">
        <f t="shared" si="12"/>
        <v>105.1945553258318</v>
      </c>
      <c r="AG33" s="6">
        <f t="shared" si="12"/>
        <v>112.55817419864003</v>
      </c>
      <c r="AH33" s="6">
        <f t="shared" si="12"/>
        <v>120.43724639254484</v>
      </c>
      <c r="AI33" s="6">
        <f t="shared" si="12"/>
        <v>128.86785364002299</v>
      </c>
      <c r="AJ33" s="6">
        <f t="shared" si="12"/>
        <v>137.8886033948246</v>
      </c>
      <c r="AK33" s="6">
        <f t="shared" si="13"/>
        <v>146.16191959851409</v>
      </c>
      <c r="AL33" s="6">
        <f t="shared" si="13"/>
        <v>154.93163477442494</v>
      </c>
      <c r="AM33" s="6">
        <f t="shared" si="13"/>
        <v>164.22753286089042</v>
      </c>
      <c r="AN33" s="6">
        <f t="shared" si="13"/>
        <v>174.08118483254384</v>
      </c>
      <c r="AO33" s="6">
        <f t="shared" si="13"/>
        <v>184.52605592249648</v>
      </c>
      <c r="AP33" s="6">
        <f t="shared" si="13"/>
        <v>195.59761927784626</v>
      </c>
      <c r="AQ33" s="6">
        <f t="shared" si="13"/>
        <v>207.33347643451702</v>
      </c>
      <c r="AR33" s="6">
        <f t="shared" si="13"/>
        <v>219.77348502058805</v>
      </c>
      <c r="AS33" s="6">
        <f t="shared" si="13"/>
        <v>232.95989412182334</v>
      </c>
      <c r="AT33" s="6">
        <f t="shared" si="13"/>
        <v>246.93748776913273</v>
      </c>
      <c r="AU33" s="6">
        <f t="shared" si="14"/>
        <v>259.28436215758938</v>
      </c>
      <c r="AV33" s="6">
        <f t="shared" si="14"/>
        <v>272.24858026546883</v>
      </c>
      <c r="AW33" s="6">
        <f t="shared" si="14"/>
        <v>285.86100927874224</v>
      </c>
      <c r="AX33" s="6">
        <f t="shared" si="14"/>
        <v>300.15405974267935</v>
      </c>
      <c r="AY33" s="6">
        <f t="shared" si="14"/>
        <v>315.16176272981329</v>
      </c>
      <c r="AZ33" s="6">
        <f t="shared" si="14"/>
        <v>330.91985086630393</v>
      </c>
      <c r="BA33" s="6">
        <f t="shared" si="14"/>
        <v>347.46584340961914</v>
      </c>
      <c r="BB33" s="6">
        <f t="shared" si="14"/>
        <v>364.83913558010011</v>
      </c>
      <c r="BC33" s="6">
        <f t="shared" si="14"/>
        <v>383.08109235910513</v>
      </c>
      <c r="BD33" s="6">
        <f t="shared" si="14"/>
        <v>402.23514697706037</v>
      </c>
      <c r="BE33" s="6">
        <f t="shared" si="14"/>
        <v>422.34690432591339</v>
      </c>
    </row>
    <row r="34" spans="1:57" x14ac:dyDescent="0.35">
      <c r="A34" t="s">
        <v>14</v>
      </c>
      <c r="C34" s="38" t="s">
        <v>72</v>
      </c>
      <c r="D34" s="4" t="s">
        <v>15</v>
      </c>
      <c r="E34" s="4" t="s">
        <v>59</v>
      </c>
      <c r="F34" s="1" t="s">
        <v>39</v>
      </c>
      <c r="G34" s="5">
        <f t="shared" si="3"/>
        <v>9.3291713621588652</v>
      </c>
      <c r="H34" s="5">
        <f t="shared" si="3"/>
        <v>12.501089625292879</v>
      </c>
      <c r="I34" s="5">
        <f t="shared" si="4"/>
        <v>16.751460097892458</v>
      </c>
      <c r="J34" s="5">
        <f t="shared" si="4"/>
        <v>25.127190146838686</v>
      </c>
      <c r="K34" s="5">
        <f t="shared" si="5"/>
        <v>37.690785220258029</v>
      </c>
      <c r="L34" s="5">
        <f t="shared" si="6"/>
        <v>45.982757968714793</v>
      </c>
      <c r="M34" s="5">
        <f t="shared" si="7"/>
        <v>54.259654403083452</v>
      </c>
      <c r="N34" s="5">
        <f t="shared" si="8"/>
        <v>64.568988739669308</v>
      </c>
      <c r="O34" s="5">
        <f t="shared" si="9"/>
        <v>87.168134798553567</v>
      </c>
      <c r="P34" s="5">
        <f t="shared" si="10"/>
        <v>64.504419750929642</v>
      </c>
      <c r="Q34" s="5">
        <f t="shared" si="11"/>
        <v>108.36742518156179</v>
      </c>
      <c r="R34" s="27">
        <f>$R$8*'[2]Eurostat POM Portables GU'!M25</f>
        <v>141.96132698784595</v>
      </c>
      <c r="S34" s="27">
        <f>$S$8*'[2]Eurostat POM Portables GU'!N25</f>
        <v>176.9900656631161</v>
      </c>
      <c r="T34" s="27">
        <f>$T$8*'[2]Eurostat POM Portables GU'!O25</f>
        <v>188.5438533410053</v>
      </c>
      <c r="U34" s="27">
        <f>$U$8*'[2]Eurostat POM Portables GU'!P25</f>
        <v>235.15610931554659</v>
      </c>
      <c r="V34" s="27">
        <f>$V$8*'[2]Eurostat POM Portables GU'!Q25</f>
        <v>284.97325770599997</v>
      </c>
      <c r="W34" s="27">
        <f>$W$8*'[2]Eurostat POM Portables GU'!R25</f>
        <v>306.33110707217566</v>
      </c>
      <c r="X34" s="27">
        <f>$X$8*'[2]Eurostat POM Portables GU'!S25</f>
        <v>331.21416476690388</v>
      </c>
      <c r="Y34" s="27">
        <f>$Y$8*'[2]Eurostat POM Portables GU'!T25</f>
        <v>322.47081663753744</v>
      </c>
      <c r="Z34" s="27">
        <f>$Z$8*'[2]Eurostat POM Portables GU'!U25</f>
        <v>479.95663467440812</v>
      </c>
      <c r="AA34" s="27">
        <f>$AA$8*'[2]Eurostat POM Portables GU'!V25</f>
        <v>498.06412529918322</v>
      </c>
      <c r="AB34" s="27">
        <f>$AB$8*'[2]Eurostat POM Portables GU'!W25</f>
        <v>473.92124683947839</v>
      </c>
      <c r="AC34" s="6">
        <f t="shared" si="12"/>
        <v>507.09573411824186</v>
      </c>
      <c r="AD34" s="6">
        <f t="shared" si="12"/>
        <v>542.59243550651877</v>
      </c>
      <c r="AE34" s="6">
        <f t="shared" si="12"/>
        <v>580.57390599197504</v>
      </c>
      <c r="AF34" s="6">
        <f t="shared" si="12"/>
        <v>621.21407941141331</v>
      </c>
      <c r="AG34" s="6">
        <f t="shared" si="12"/>
        <v>664.69906497021225</v>
      </c>
      <c r="AH34" s="6">
        <f t="shared" si="12"/>
        <v>711.22799951812715</v>
      </c>
      <c r="AI34" s="6">
        <f t="shared" si="12"/>
        <v>761.01395948439608</v>
      </c>
      <c r="AJ34" s="6">
        <f t="shared" si="12"/>
        <v>814.28493664830376</v>
      </c>
      <c r="AK34" s="6">
        <f t="shared" si="13"/>
        <v>863.14203284720202</v>
      </c>
      <c r="AL34" s="6">
        <f t="shared" si="13"/>
        <v>914.93055481803412</v>
      </c>
      <c r="AM34" s="6">
        <f t="shared" si="13"/>
        <v>969.82638810711614</v>
      </c>
      <c r="AN34" s="6">
        <f t="shared" si="13"/>
        <v>1028.0159713935432</v>
      </c>
      <c r="AO34" s="6">
        <f t="shared" si="13"/>
        <v>1089.6969296771558</v>
      </c>
      <c r="AP34" s="6">
        <f t="shared" si="13"/>
        <v>1155.0787454577851</v>
      </c>
      <c r="AQ34" s="6">
        <f t="shared" si="13"/>
        <v>1224.3834701852522</v>
      </c>
      <c r="AR34" s="6">
        <f t="shared" si="13"/>
        <v>1297.8464783963673</v>
      </c>
      <c r="AS34" s="6">
        <f t="shared" si="13"/>
        <v>1375.7172671001492</v>
      </c>
      <c r="AT34" s="6">
        <f t="shared" si="13"/>
        <v>1458.2603031261581</v>
      </c>
      <c r="AU34" s="6">
        <f t="shared" si="14"/>
        <v>1531.173318282466</v>
      </c>
      <c r="AV34" s="6">
        <f t="shared" si="14"/>
        <v>1607.7319841965893</v>
      </c>
      <c r="AW34" s="6">
        <f t="shared" si="14"/>
        <v>1688.1185834064188</v>
      </c>
      <c r="AX34" s="6">
        <f t="shared" si="14"/>
        <v>1772.5245125767397</v>
      </c>
      <c r="AY34" s="6">
        <f t="shared" si="14"/>
        <v>1861.1507382055765</v>
      </c>
      <c r="AZ34" s="6">
        <f t="shared" si="14"/>
        <v>1954.2082751158555</v>
      </c>
      <c r="BA34" s="6">
        <f t="shared" si="14"/>
        <v>2051.9186888716481</v>
      </c>
      <c r="BB34" s="6">
        <f t="shared" si="14"/>
        <v>2154.5146233152304</v>
      </c>
      <c r="BC34" s="6">
        <f t="shared" si="14"/>
        <v>2262.2403544809918</v>
      </c>
      <c r="BD34" s="6">
        <f t="shared" si="14"/>
        <v>2375.3523722050413</v>
      </c>
      <c r="BE34" s="6">
        <f t="shared" si="14"/>
        <v>2494.1199908152935</v>
      </c>
    </row>
    <row r="35" spans="1:57" x14ac:dyDescent="0.35">
      <c r="A35" t="s">
        <v>14</v>
      </c>
      <c r="C35" s="38" t="s">
        <v>72</v>
      </c>
      <c r="D35" s="4" t="s">
        <v>15</v>
      </c>
      <c r="E35" s="4" t="s">
        <v>59</v>
      </c>
      <c r="F35" s="1" t="s">
        <v>40</v>
      </c>
      <c r="G35" s="5">
        <f t="shared" si="3"/>
        <v>1.5862763868443754</v>
      </c>
      <c r="H35" s="5">
        <f t="shared" si="3"/>
        <v>2.1256103583714632</v>
      </c>
      <c r="I35" s="5">
        <f t="shared" si="4"/>
        <v>2.8483178802177611</v>
      </c>
      <c r="J35" s="5">
        <f t="shared" si="4"/>
        <v>4.2724768203266414</v>
      </c>
      <c r="K35" s="5">
        <f t="shared" si="5"/>
        <v>6.4087152304899622</v>
      </c>
      <c r="L35" s="5">
        <f t="shared" si="6"/>
        <v>7.818632581197754</v>
      </c>
      <c r="M35" s="5">
        <f t="shared" si="7"/>
        <v>9.2259864458133496</v>
      </c>
      <c r="N35" s="5">
        <f t="shared" si="8"/>
        <v>10.978923870517885</v>
      </c>
      <c r="O35" s="5">
        <f t="shared" si="9"/>
        <v>14.821547225199145</v>
      </c>
      <c r="P35" s="5">
        <f t="shared" si="10"/>
        <v>10.967944946647368</v>
      </c>
      <c r="Q35" s="5">
        <f t="shared" si="11"/>
        <v>18.426147510367578</v>
      </c>
      <c r="R35" s="27">
        <f>$R$8*'[2]Eurostat POM Portables GU'!M26</f>
        <v>24.138253238581527</v>
      </c>
      <c r="S35" s="27">
        <f>$S$8*'[2]Eurostat POM Portables GU'!N26</f>
        <v>28.895018390554409</v>
      </c>
      <c r="T35" s="27">
        <f>$T$8*'[2]Eurostat POM Portables GU'!O26</f>
        <v>28.903920017061534</v>
      </c>
      <c r="U35" s="27">
        <f>$U$8*'[2]Eurostat POM Portables GU'!P26</f>
        <v>36.27291456515762</v>
      </c>
      <c r="V35" s="27">
        <f>$V$8*'[2]Eurostat POM Portables GU'!Q26</f>
        <v>35.830106442716342</v>
      </c>
      <c r="W35" s="27">
        <f>$W$8*'[2]Eurostat POM Portables GU'!R26</f>
        <v>42.508133019146825</v>
      </c>
      <c r="X35" s="27">
        <f>$X$8*'[2]Eurostat POM Portables GU'!S26</f>
        <v>55.284592823076984</v>
      </c>
      <c r="Y35" s="27">
        <f>$Y$8*'[2]Eurostat POM Portables GU'!T26</f>
        <v>59.378342004932662</v>
      </c>
      <c r="Z35" s="27">
        <f>$Z$8*'[2]Eurostat POM Portables GU'!U26</f>
        <v>63.977724601444301</v>
      </c>
      <c r="AA35" s="27">
        <f>$AA$8*'[2]Eurostat POM Portables GU'!V26</f>
        <v>61.936490910038025</v>
      </c>
      <c r="AB35" s="27">
        <f>$AB$8*'[2]Eurostat POM Portables GU'!W26</f>
        <v>65.247720350633358</v>
      </c>
      <c r="AC35" s="6">
        <f t="shared" si="12"/>
        <v>69.815060775177699</v>
      </c>
      <c r="AD35" s="6">
        <f t="shared" si="12"/>
        <v>74.702115029440137</v>
      </c>
      <c r="AE35" s="6">
        <f t="shared" si="12"/>
        <v>79.931263081500944</v>
      </c>
      <c r="AF35" s="6">
        <f t="shared" si="12"/>
        <v>85.526451497206011</v>
      </c>
      <c r="AG35" s="6">
        <f t="shared" si="12"/>
        <v>91.51330310201044</v>
      </c>
      <c r="AH35" s="6">
        <f t="shared" si="12"/>
        <v>97.919234319151172</v>
      </c>
      <c r="AI35" s="6">
        <f t="shared" si="12"/>
        <v>104.77358072149175</v>
      </c>
      <c r="AJ35" s="6">
        <f t="shared" si="12"/>
        <v>112.10773137199618</v>
      </c>
      <c r="AK35" s="6">
        <f t="shared" si="13"/>
        <v>118.83419525431596</v>
      </c>
      <c r="AL35" s="6">
        <f t="shared" si="13"/>
        <v>125.96424696957492</v>
      </c>
      <c r="AM35" s="6">
        <f t="shared" si="13"/>
        <v>133.52210178774942</v>
      </c>
      <c r="AN35" s="6">
        <f t="shared" si="13"/>
        <v>141.5334278950144</v>
      </c>
      <c r="AO35" s="6">
        <f t="shared" si="13"/>
        <v>150.02543356871527</v>
      </c>
      <c r="AP35" s="6">
        <f t="shared" si="13"/>
        <v>159.02695958283817</v>
      </c>
      <c r="AQ35" s="6">
        <f t="shared" si="13"/>
        <v>168.56857715780848</v>
      </c>
      <c r="AR35" s="6">
        <f t="shared" si="13"/>
        <v>178.68269178727698</v>
      </c>
      <c r="AS35" s="6">
        <f t="shared" si="13"/>
        <v>189.40365329451359</v>
      </c>
      <c r="AT35" s="6">
        <f t="shared" si="13"/>
        <v>200.76787249218441</v>
      </c>
      <c r="AU35" s="6">
        <f t="shared" si="14"/>
        <v>210.80626611679364</v>
      </c>
      <c r="AV35" s="6">
        <f t="shared" si="14"/>
        <v>221.34657942263331</v>
      </c>
      <c r="AW35" s="6">
        <f t="shared" si="14"/>
        <v>232.41390839376498</v>
      </c>
      <c r="AX35" s="6">
        <f t="shared" si="14"/>
        <v>244.03460381345323</v>
      </c>
      <c r="AY35" s="6">
        <f t="shared" si="14"/>
        <v>256.23633400412587</v>
      </c>
      <c r="AZ35" s="6">
        <f t="shared" si="14"/>
        <v>269.04815070433216</v>
      </c>
      <c r="BA35" s="6">
        <f t="shared" si="14"/>
        <v>282.50055823954875</v>
      </c>
      <c r="BB35" s="6">
        <f t="shared" si="14"/>
        <v>296.62558615152619</v>
      </c>
      <c r="BC35" s="6">
        <f t="shared" si="14"/>
        <v>311.45686545910252</v>
      </c>
      <c r="BD35" s="6">
        <f t="shared" si="14"/>
        <v>327.02970873205766</v>
      </c>
      <c r="BE35" s="6">
        <f t="shared" si="14"/>
        <v>343.38119416866056</v>
      </c>
    </row>
    <row r="36" spans="1:57" x14ac:dyDescent="0.35">
      <c r="A36" t="s">
        <v>14</v>
      </c>
      <c r="C36" s="38" t="s">
        <v>72</v>
      </c>
      <c r="D36" s="4" t="s">
        <v>15</v>
      </c>
      <c r="E36" s="4" t="s">
        <v>59</v>
      </c>
      <c r="F36" s="1" t="s">
        <v>41</v>
      </c>
      <c r="G36" s="5">
        <f t="shared" si="3"/>
        <v>2.5160303013241432</v>
      </c>
      <c r="H36" s="5">
        <f t="shared" si="3"/>
        <v>3.3714806037743523</v>
      </c>
      <c r="I36" s="5">
        <f t="shared" si="4"/>
        <v>4.5177840090576327</v>
      </c>
      <c r="J36" s="5">
        <f t="shared" si="4"/>
        <v>6.7766760135864486</v>
      </c>
      <c r="K36" s="5">
        <f t="shared" si="5"/>
        <v>10.165014020379672</v>
      </c>
      <c r="L36" s="5">
        <f t="shared" si="6"/>
        <v>12.4013171048632</v>
      </c>
      <c r="M36" s="5">
        <f t="shared" si="7"/>
        <v>14.633554183738575</v>
      </c>
      <c r="N36" s="5">
        <f t="shared" si="8"/>
        <v>17.413929478648903</v>
      </c>
      <c r="O36" s="5">
        <f t="shared" si="9"/>
        <v>23.508804796176019</v>
      </c>
      <c r="P36" s="5">
        <f t="shared" si="10"/>
        <v>17.396515549170253</v>
      </c>
      <c r="Q36" s="5">
        <f t="shared" si="11"/>
        <v>29.226146122606025</v>
      </c>
      <c r="R36" s="27">
        <f>$R$8*'[2]Eurostat POM Portables GU'!M27</f>
        <v>38.286251420613894</v>
      </c>
      <c r="S36" s="27">
        <f>$S$8*'[2]Eurostat POM Portables GU'!N27</f>
        <v>45.747231275407714</v>
      </c>
      <c r="T36" s="27">
        <f>$T$8*'[2]Eurostat POM Portables GU'!O27</f>
        <v>29.074988747631942</v>
      </c>
      <c r="U36" s="27">
        <f>$U$8*'[2]Eurostat POM Portables GU'!P27</f>
        <v>34.618710219603734</v>
      </c>
      <c r="V36" s="27">
        <f>$V$8*'[2]Eurostat POM Portables GU'!Q27</f>
        <v>61.284073463107596</v>
      </c>
      <c r="W36" s="27">
        <f>$W$8*'[2]Eurostat POM Portables GU'!R27</f>
        <v>55.944337044321472</v>
      </c>
      <c r="X36" s="27">
        <f>$X$8*'[2]Eurostat POM Portables GU'!S27</f>
        <v>89.42733109489248</v>
      </c>
      <c r="Y36" s="27">
        <f>$Y$8*'[2]Eurostat POM Portables GU'!T27</f>
        <v>67.743531880220416</v>
      </c>
      <c r="Z36" s="27">
        <f>$Z$8*'[2]Eurostat POM Portables GU'!U27</f>
        <v>105.78837989009119</v>
      </c>
      <c r="AA36" s="27">
        <f>$AA$8*'[2]Eurostat POM Portables GU'!V27</f>
        <v>126.41971253183748</v>
      </c>
      <c r="AB36" s="27">
        <f>$AB$8*'[2]Eurostat POM Portables GU'!W27</f>
        <v>156.27624727883406</v>
      </c>
      <c r="AC36" s="6">
        <f t="shared" si="12"/>
        <v>167.21558458835244</v>
      </c>
      <c r="AD36" s="6">
        <f t="shared" si="12"/>
        <v>178.92067550953712</v>
      </c>
      <c r="AE36" s="6">
        <f t="shared" si="12"/>
        <v>191.44512279520472</v>
      </c>
      <c r="AF36" s="6">
        <f t="shared" si="12"/>
        <v>204.84628139086905</v>
      </c>
      <c r="AG36" s="6">
        <f t="shared" si="12"/>
        <v>219.18552108822988</v>
      </c>
      <c r="AH36" s="6">
        <f t="shared" si="12"/>
        <v>234.52850756440597</v>
      </c>
      <c r="AI36" s="6">
        <f t="shared" si="12"/>
        <v>250.9455030939144</v>
      </c>
      <c r="AJ36" s="6">
        <f t="shared" si="12"/>
        <v>268.51168831048841</v>
      </c>
      <c r="AK36" s="6">
        <f t="shared" si="13"/>
        <v>284.6223896091177</v>
      </c>
      <c r="AL36" s="6">
        <f t="shared" si="13"/>
        <v>301.69973298566475</v>
      </c>
      <c r="AM36" s="6">
        <f t="shared" si="13"/>
        <v>319.80171696480465</v>
      </c>
      <c r="AN36" s="6">
        <f t="shared" si="13"/>
        <v>338.98981998269295</v>
      </c>
      <c r="AO36" s="6">
        <f t="shared" si="13"/>
        <v>359.32920918165451</v>
      </c>
      <c r="AP36" s="6">
        <f t="shared" si="13"/>
        <v>380.88896173255375</v>
      </c>
      <c r="AQ36" s="6">
        <f t="shared" si="13"/>
        <v>403.74229943650698</v>
      </c>
      <c r="AR36" s="6">
        <f t="shared" si="13"/>
        <v>427.96683740269742</v>
      </c>
      <c r="AS36" s="6">
        <f t="shared" si="13"/>
        <v>453.64484764685926</v>
      </c>
      <c r="AT36" s="6">
        <f t="shared" si="13"/>
        <v>480.86353850567082</v>
      </c>
      <c r="AU36" s="6">
        <f t="shared" si="14"/>
        <v>504.90671543095436</v>
      </c>
      <c r="AV36" s="6">
        <f t="shared" si="14"/>
        <v>530.15205120250209</v>
      </c>
      <c r="AW36" s="6">
        <f t="shared" ref="AV36:BE42" si="15">AV36+(AV36*0.05)</f>
        <v>556.65965376262716</v>
      </c>
      <c r="AX36" s="6">
        <f t="shared" si="15"/>
        <v>584.49263645075848</v>
      </c>
      <c r="AY36" s="6">
        <f t="shared" si="15"/>
        <v>613.71726827329644</v>
      </c>
      <c r="AZ36" s="6">
        <f t="shared" si="15"/>
        <v>644.40313168696127</v>
      </c>
      <c r="BA36" s="6">
        <f t="shared" si="15"/>
        <v>676.62328827130932</v>
      </c>
      <c r="BB36" s="6">
        <f t="shared" si="15"/>
        <v>710.45445268487481</v>
      </c>
      <c r="BC36" s="6">
        <f t="shared" si="15"/>
        <v>745.9771753191186</v>
      </c>
      <c r="BD36" s="6">
        <f t="shared" si="15"/>
        <v>783.27603408507457</v>
      </c>
      <c r="BE36" s="6">
        <f t="shared" si="15"/>
        <v>822.4398357893283</v>
      </c>
    </row>
    <row r="37" spans="1:57" x14ac:dyDescent="0.35">
      <c r="A37" t="s">
        <v>14</v>
      </c>
      <c r="C37" s="38" t="s">
        <v>72</v>
      </c>
      <c r="D37" s="4" t="s">
        <v>15</v>
      </c>
      <c r="E37" s="4" t="s">
        <v>59</v>
      </c>
      <c r="F37" s="1" t="s">
        <v>42</v>
      </c>
      <c r="G37" s="5">
        <f t="shared" si="3"/>
        <v>0.91444168182793417</v>
      </c>
      <c r="H37" s="5">
        <f t="shared" si="3"/>
        <v>1.2253518536494319</v>
      </c>
      <c r="I37" s="5">
        <f t="shared" si="4"/>
        <v>1.6419714838902388</v>
      </c>
      <c r="J37" s="5">
        <f t="shared" si="4"/>
        <v>2.4629572258353583</v>
      </c>
      <c r="K37" s="5">
        <f t="shared" si="5"/>
        <v>3.6944358387530372</v>
      </c>
      <c r="L37" s="5">
        <f t="shared" si="6"/>
        <v>4.5072117232787052</v>
      </c>
      <c r="M37" s="5">
        <f t="shared" si="7"/>
        <v>5.3185098334688723</v>
      </c>
      <c r="N37" s="5">
        <f t="shared" si="8"/>
        <v>6.3290267018279573</v>
      </c>
      <c r="O37" s="5">
        <f t="shared" si="9"/>
        <v>8.5441860474677434</v>
      </c>
      <c r="P37" s="5">
        <f t="shared" si="10"/>
        <v>6.3226976751261299</v>
      </c>
      <c r="Q37" s="5">
        <f t="shared" si="11"/>
        <v>10.622132094211898</v>
      </c>
      <c r="R37" s="27">
        <f>$R$8*'[2]Eurostat POM Portables GU'!M28</f>
        <v>13.914993043417587</v>
      </c>
      <c r="S37" s="27">
        <f>$S$8*'[2]Eurostat POM Portables GU'!N28</f>
        <v>16.698751359856221</v>
      </c>
      <c r="T37" s="27">
        <f>$T$8*'[2]Eurostat POM Portables GU'!O28</f>
        <v>15.901692176309927</v>
      </c>
      <c r="U37" s="27">
        <f>$U$8*'[2]Eurostat POM Portables GU'!P28</f>
        <v>16.781205529594899</v>
      </c>
      <c r="V37" s="27">
        <f>$V$8*'[2]Eurostat POM Portables GU'!Q28</f>
        <v>21.74820294098943</v>
      </c>
      <c r="W37" s="27">
        <f>$W$8*'[2]Eurostat POM Portables GU'!R28</f>
        <v>29.550085720846727</v>
      </c>
      <c r="X37" s="27">
        <f>$X$8*'[2]Eurostat POM Portables GU'!S28</f>
        <v>36.017628523736008</v>
      </c>
      <c r="Y37" s="27">
        <f>$Y$8*'[2]Eurostat POM Portables GU'!T28</f>
        <v>37.08728690373237</v>
      </c>
      <c r="Z37" s="27">
        <f>$Z$8*'[2]Eurostat POM Portables GU'!U28</f>
        <v>43.245577186127086</v>
      </c>
      <c r="AA37" s="27">
        <f>$AA$8*'[2]Eurostat POM Portables GU'!V28</f>
        <v>51.698633448757064</v>
      </c>
      <c r="AB37" s="27">
        <f>$AB$8*'[2]Eurostat POM Portables GU'!W28</f>
        <v>51.607081949804083</v>
      </c>
      <c r="AC37" s="6">
        <f t="shared" si="12"/>
        <v>55.219577686290371</v>
      </c>
      <c r="AD37" s="6">
        <f t="shared" si="12"/>
        <v>59.084948124330694</v>
      </c>
      <c r="AE37" s="6">
        <f t="shared" si="12"/>
        <v>63.220894493033839</v>
      </c>
      <c r="AF37" s="6">
        <f t="shared" si="12"/>
        <v>67.646357107546208</v>
      </c>
      <c r="AG37" s="6">
        <f t="shared" si="12"/>
        <v>72.38160210507445</v>
      </c>
      <c r="AH37" s="6">
        <f t="shared" si="12"/>
        <v>77.448314252429668</v>
      </c>
      <c r="AI37" s="6">
        <f t="shared" si="12"/>
        <v>82.86969625009975</v>
      </c>
      <c r="AJ37" s="6">
        <f t="shared" si="12"/>
        <v>88.670574987606727</v>
      </c>
      <c r="AK37" s="6">
        <f t="shared" si="13"/>
        <v>93.990809486863128</v>
      </c>
      <c r="AL37" s="6">
        <f t="shared" si="13"/>
        <v>99.630258056074922</v>
      </c>
      <c r="AM37" s="6">
        <f t="shared" si="13"/>
        <v>105.60807353943942</v>
      </c>
      <c r="AN37" s="6">
        <f t="shared" si="13"/>
        <v>111.94455795180578</v>
      </c>
      <c r="AO37" s="6">
        <f t="shared" si="13"/>
        <v>118.66123142891412</v>
      </c>
      <c r="AP37" s="6">
        <f t="shared" si="13"/>
        <v>125.78090531464896</v>
      </c>
      <c r="AQ37" s="6">
        <f t="shared" si="13"/>
        <v>133.3277596335279</v>
      </c>
      <c r="AR37" s="6">
        <f t="shared" si="13"/>
        <v>141.32742521153958</v>
      </c>
      <c r="AS37" s="6">
        <f t="shared" si="13"/>
        <v>149.80707072423195</v>
      </c>
      <c r="AT37" s="6">
        <f t="shared" si="13"/>
        <v>158.79549496768587</v>
      </c>
      <c r="AU37" s="6">
        <f t="shared" ref="AU37:AU42" si="16">AT37+(AT37*0.05)</f>
        <v>166.73526971607015</v>
      </c>
      <c r="AV37" s="6">
        <f t="shared" si="15"/>
        <v>175.07203320187367</v>
      </c>
      <c r="AW37" s="6">
        <f t="shared" si="15"/>
        <v>183.82563486196736</v>
      </c>
      <c r="AX37" s="6">
        <f t="shared" si="15"/>
        <v>193.01691660506572</v>
      </c>
      <c r="AY37" s="6">
        <f t="shared" si="15"/>
        <v>202.66776243531899</v>
      </c>
      <c r="AZ37" s="6">
        <f t="shared" si="15"/>
        <v>212.80115055708495</v>
      </c>
      <c r="BA37" s="6">
        <f t="shared" si="15"/>
        <v>223.44120808493921</v>
      </c>
      <c r="BB37" s="6">
        <f t="shared" si="15"/>
        <v>234.61326848918617</v>
      </c>
      <c r="BC37" s="6">
        <f t="shared" si="15"/>
        <v>246.34393191364546</v>
      </c>
      <c r="BD37" s="6">
        <f t="shared" si="15"/>
        <v>258.66112850932774</v>
      </c>
      <c r="BE37" s="6">
        <f t="shared" si="15"/>
        <v>271.5941849347941</v>
      </c>
    </row>
    <row r="38" spans="1:57" x14ac:dyDescent="0.35">
      <c r="A38" t="s">
        <v>14</v>
      </c>
      <c r="C38" s="38" t="s">
        <v>72</v>
      </c>
      <c r="D38" s="4" t="s">
        <v>15</v>
      </c>
      <c r="E38" s="4" t="s">
        <v>59</v>
      </c>
      <c r="F38" s="1" t="s">
        <v>43</v>
      </c>
      <c r="G38" s="5">
        <f t="shared" si="3"/>
        <v>0.62517951716807751</v>
      </c>
      <c r="H38" s="5">
        <f t="shared" si="3"/>
        <v>0.83774055300522388</v>
      </c>
      <c r="I38" s="5">
        <f t="shared" si="4"/>
        <v>1.1225723410270001</v>
      </c>
      <c r="J38" s="5">
        <f t="shared" si="4"/>
        <v>1.6838585115405003</v>
      </c>
      <c r="K38" s="5">
        <f t="shared" si="5"/>
        <v>2.5257877673107503</v>
      </c>
      <c r="L38" s="5">
        <f t="shared" si="6"/>
        <v>3.081461076119115</v>
      </c>
      <c r="M38" s="5">
        <f t="shared" si="7"/>
        <v>3.6361240698205557</v>
      </c>
      <c r="N38" s="5">
        <f t="shared" si="8"/>
        <v>4.3269876430864613</v>
      </c>
      <c r="O38" s="5">
        <f t="shared" si="9"/>
        <v>5.8414333181667235</v>
      </c>
      <c r="P38" s="5">
        <f t="shared" si="10"/>
        <v>4.3226606554433751</v>
      </c>
      <c r="Q38" s="5">
        <f t="shared" si="11"/>
        <v>7.2620699011448693</v>
      </c>
      <c r="R38" s="27">
        <f>$R$8*'[2]Eurostat POM Portables GU'!M29</f>
        <v>9.5133115704997788</v>
      </c>
      <c r="S38" s="27">
        <f>$S$8*'[2]Eurostat POM Portables GU'!N29</f>
        <v>12.056498481816192</v>
      </c>
      <c r="T38" s="27">
        <f>$T$8*'[2]Eurostat POM Portables GU'!O29</f>
        <v>12.051808807308577</v>
      </c>
      <c r="U38" s="27">
        <f>$U$8*'[2]Eurostat POM Portables GU'!P29</f>
        <v>14.329794270521061</v>
      </c>
      <c r="V38" s="27">
        <f>$V$8*'[2]Eurostat POM Portables GU'!Q29</f>
        <v>15.355759904021291</v>
      </c>
      <c r="W38" s="27">
        <f>$W$8*'[2]Eurostat POM Portables GU'!R29</f>
        <v>20.847633291730052</v>
      </c>
      <c r="X38" s="27">
        <f>$X$8*'[2]Eurostat POM Portables GU'!S29</f>
        <v>19.488990776542085</v>
      </c>
      <c r="Y38" s="27">
        <f>$Y$8*'[2]Eurostat POM Portables GU'!T29</f>
        <v>19.897547015496574</v>
      </c>
      <c r="Z38" s="27">
        <f>$Z$8*'[2]Eurostat POM Portables GU'!U29</f>
        <v>20.608447251741339</v>
      </c>
      <c r="AA38" s="27">
        <f>$AA$8*'[2]Eurostat POM Portables GU'!V29</f>
        <v>21.035995679149426</v>
      </c>
      <c r="AB38" s="27">
        <f>$AB$8*'[2]Eurostat POM Portables GU'!W29</f>
        <v>20.097207243888462</v>
      </c>
      <c r="AC38" s="6">
        <f t="shared" si="12"/>
        <v>21.504011750960654</v>
      </c>
      <c r="AD38" s="6">
        <f t="shared" si="12"/>
        <v>23.009292573527901</v>
      </c>
      <c r="AE38" s="6">
        <f t="shared" si="12"/>
        <v>24.619943053674856</v>
      </c>
      <c r="AF38" s="6">
        <f t="shared" si="12"/>
        <v>26.343339067432098</v>
      </c>
      <c r="AG38" s="6">
        <f t="shared" si="12"/>
        <v>28.187372802152346</v>
      </c>
      <c r="AH38" s="6">
        <f t="shared" si="12"/>
        <v>30.160488898303011</v>
      </c>
      <c r="AI38" s="6">
        <f t="shared" si="12"/>
        <v>32.271723121184223</v>
      </c>
      <c r="AJ38" s="6">
        <f t="shared" si="12"/>
        <v>34.530743739667116</v>
      </c>
      <c r="AK38" s="6">
        <f t="shared" si="13"/>
        <v>36.602588364047143</v>
      </c>
      <c r="AL38" s="6">
        <f t="shared" si="13"/>
        <v>38.798743665889972</v>
      </c>
      <c r="AM38" s="6">
        <f t="shared" si="13"/>
        <v>41.126668285843373</v>
      </c>
      <c r="AN38" s="6">
        <f t="shared" si="13"/>
        <v>43.594268382993974</v>
      </c>
      <c r="AO38" s="6">
        <f t="shared" si="13"/>
        <v>46.209924485973609</v>
      </c>
      <c r="AP38" s="6">
        <f t="shared" ref="AL38:AT42" si="17">AO38+(AO38*0.06)</f>
        <v>48.982519955132027</v>
      </c>
      <c r="AQ38" s="6">
        <f t="shared" si="17"/>
        <v>51.921471152439949</v>
      </c>
      <c r="AR38" s="6">
        <f t="shared" si="17"/>
        <v>55.036759421586346</v>
      </c>
      <c r="AS38" s="6">
        <f t="shared" si="17"/>
        <v>58.338964986881528</v>
      </c>
      <c r="AT38" s="6">
        <f t="shared" si="17"/>
        <v>61.839302886094423</v>
      </c>
      <c r="AU38" s="6">
        <f t="shared" si="16"/>
        <v>64.931268030399139</v>
      </c>
      <c r="AV38" s="6">
        <f t="shared" si="15"/>
        <v>68.177831431919088</v>
      </c>
      <c r="AW38" s="6">
        <f t="shared" si="15"/>
        <v>71.586723003515047</v>
      </c>
      <c r="AX38" s="6">
        <f t="shared" si="15"/>
        <v>75.166059153690796</v>
      </c>
      <c r="AY38" s="6">
        <f t="shared" si="15"/>
        <v>78.924362111375331</v>
      </c>
      <c r="AZ38" s="6">
        <f t="shared" si="15"/>
        <v>82.870580216944091</v>
      </c>
      <c r="BA38" s="6">
        <f t="shared" si="15"/>
        <v>87.014109227791295</v>
      </c>
      <c r="BB38" s="6">
        <f t="shared" si="15"/>
        <v>91.364814689180861</v>
      </c>
      <c r="BC38" s="6">
        <f t="shared" si="15"/>
        <v>95.9330554236399</v>
      </c>
      <c r="BD38" s="6">
        <f t="shared" si="15"/>
        <v>100.7297081948219</v>
      </c>
      <c r="BE38" s="6">
        <f t="shared" si="15"/>
        <v>105.76619360456299</v>
      </c>
    </row>
    <row r="39" spans="1:57" x14ac:dyDescent="0.35">
      <c r="A39" t="s">
        <v>14</v>
      </c>
      <c r="C39" s="38" t="s">
        <v>72</v>
      </c>
      <c r="D39" s="4" t="s">
        <v>15</v>
      </c>
      <c r="E39" s="4" t="s">
        <v>59</v>
      </c>
      <c r="F39" s="1" t="s">
        <v>44</v>
      </c>
      <c r="G39" s="5">
        <f t="shared" si="3"/>
        <v>8.7768103083887468</v>
      </c>
      <c r="H39" s="5">
        <f t="shared" si="3"/>
        <v>11.760925813240922</v>
      </c>
      <c r="I39" s="5">
        <f t="shared" si="4"/>
        <v>15.759640589742837</v>
      </c>
      <c r="J39" s="5">
        <f t="shared" si="4"/>
        <v>23.639460884614255</v>
      </c>
      <c r="K39" s="5">
        <f t="shared" si="5"/>
        <v>35.459191326921385</v>
      </c>
      <c r="L39" s="5">
        <f t="shared" si="6"/>
        <v>43.260213418844089</v>
      </c>
      <c r="M39" s="5">
        <f t="shared" si="7"/>
        <v>51.047051834236022</v>
      </c>
      <c r="N39" s="5">
        <f t="shared" si="8"/>
        <v>60.745991682740865</v>
      </c>
      <c r="O39" s="5">
        <f t="shared" si="9"/>
        <v>82.007088771700168</v>
      </c>
      <c r="P39" s="5">
        <f t="shared" si="10"/>
        <v>60.685245691058121</v>
      </c>
      <c r="Q39" s="5">
        <f t="shared" si="11"/>
        <v>101.95121276097764</v>
      </c>
      <c r="R39" s="27">
        <f>R6*'[2]Eurostat POM Portables GU'!M30</f>
        <v>133.55608871688071</v>
      </c>
      <c r="S39" s="27">
        <f>S6*'[2]Eurostat POM Portables GU'!N30</f>
        <v>164.88509849881842</v>
      </c>
      <c r="T39" s="27">
        <f>T6*'[2]Eurostat POM Portables GU'!O30</f>
        <v>142.62753152070772</v>
      </c>
      <c r="U39" s="27">
        <f>U6*'[2]Eurostat POM Portables GU'!P30</f>
        <v>119.98043886076059</v>
      </c>
      <c r="V39" s="27">
        <f>V6*'[2]Eurostat POM Portables GU'!Q30</f>
        <v>159.11978188203409</v>
      </c>
      <c r="W39" s="27">
        <f>W6*'[2]Eurostat POM Portables GU'!R30</f>
        <v>159.26399028758212</v>
      </c>
      <c r="X39" s="27">
        <f>X6*'[2]Eurostat POM Portables GU'!S30</f>
        <v>173.28304258317257</v>
      </c>
      <c r="Y39" s="27">
        <f>Y6*'[2]Eurostat POM Portables GU'!T30</f>
        <v>175.8738623188803</v>
      </c>
      <c r="Z39" s="27">
        <f>Z6*'[2]Eurostat POM Portables GU'!U30</f>
        <v>174.45929883417048</v>
      </c>
      <c r="AA39" s="27">
        <f>AA6*'[2]Eurostat POM Portables GU'!V30</f>
        <v>230.55026167418285</v>
      </c>
      <c r="AB39" s="27">
        <f>AB6*'[2]Eurostat POM Portables GU'!W30</f>
        <v>296.86500427019098</v>
      </c>
      <c r="AC39" s="6">
        <f t="shared" si="12"/>
        <v>317.64555456910438</v>
      </c>
      <c r="AD39" s="6">
        <f t="shared" si="12"/>
        <v>339.88074338894171</v>
      </c>
      <c r="AE39" s="6">
        <f t="shared" si="12"/>
        <v>363.67239542616761</v>
      </c>
      <c r="AF39" s="6">
        <f t="shared" si="12"/>
        <v>389.12946310599932</v>
      </c>
      <c r="AG39" s="6">
        <f t="shared" si="12"/>
        <v>416.36852552341929</v>
      </c>
      <c r="AH39" s="6">
        <f t="shared" si="12"/>
        <v>445.51432231005867</v>
      </c>
      <c r="AI39" s="6">
        <f t="shared" si="12"/>
        <v>476.7003248717628</v>
      </c>
      <c r="AJ39" s="6">
        <f t="shared" si="12"/>
        <v>510.0693476127862</v>
      </c>
      <c r="AK39" s="6">
        <f t="shared" ref="AK39:AK42" si="18">AJ39+(AJ39*0.06)</f>
        <v>540.67350846955333</v>
      </c>
      <c r="AL39" s="6">
        <f t="shared" si="17"/>
        <v>573.11391897772648</v>
      </c>
      <c r="AM39" s="6">
        <f t="shared" si="17"/>
        <v>607.50075411639011</v>
      </c>
      <c r="AN39" s="6">
        <f t="shared" si="17"/>
        <v>643.95079936337356</v>
      </c>
      <c r="AO39" s="6">
        <f t="shared" si="17"/>
        <v>682.58784732517597</v>
      </c>
      <c r="AP39" s="6">
        <f t="shared" si="17"/>
        <v>723.54311816468658</v>
      </c>
      <c r="AQ39" s="6">
        <f t="shared" si="17"/>
        <v>766.95570525456776</v>
      </c>
      <c r="AR39" s="6">
        <f t="shared" si="17"/>
        <v>812.97304756984181</v>
      </c>
      <c r="AS39" s="6">
        <f t="shared" si="17"/>
        <v>861.75143042403226</v>
      </c>
      <c r="AT39" s="6">
        <f t="shared" si="17"/>
        <v>913.45651624947425</v>
      </c>
      <c r="AU39" s="6">
        <f t="shared" si="16"/>
        <v>959.12934206194791</v>
      </c>
      <c r="AV39" s="6">
        <f t="shared" si="15"/>
        <v>1007.0858091650452</v>
      </c>
      <c r="AW39" s="6">
        <f t="shared" si="15"/>
        <v>1057.4400996232976</v>
      </c>
      <c r="AX39" s="6">
        <f t="shared" si="15"/>
        <v>1110.3121046044625</v>
      </c>
      <c r="AY39" s="6">
        <f t="shared" si="15"/>
        <v>1165.8277098346857</v>
      </c>
      <c r="AZ39" s="6">
        <f t="shared" si="15"/>
        <v>1224.1190953264199</v>
      </c>
      <c r="BA39" s="6">
        <f t="shared" si="15"/>
        <v>1285.3250500927409</v>
      </c>
      <c r="BB39" s="6">
        <f t="shared" si="15"/>
        <v>1349.591302597378</v>
      </c>
      <c r="BC39" s="6">
        <f t="shared" si="15"/>
        <v>1417.0708677272469</v>
      </c>
      <c r="BD39" s="6">
        <f t="shared" si="15"/>
        <v>1487.9244111136093</v>
      </c>
      <c r="BE39" s="6">
        <f t="shared" si="15"/>
        <v>1562.3206316692897</v>
      </c>
    </row>
    <row r="40" spans="1:57" x14ac:dyDescent="0.35">
      <c r="A40" t="s">
        <v>14</v>
      </c>
      <c r="C40" s="38" t="s">
        <v>72</v>
      </c>
      <c r="D40" s="4" t="s">
        <v>15</v>
      </c>
      <c r="E40" s="4" t="s">
        <v>59</v>
      </c>
      <c r="F40" s="1" t="s">
        <v>45</v>
      </c>
      <c r="G40" s="5">
        <f t="shared" si="3"/>
        <v>5.3261562447692326</v>
      </c>
      <c r="H40" s="5">
        <f t="shared" si="3"/>
        <v>7.1370493679907723</v>
      </c>
      <c r="I40" s="5">
        <f t="shared" si="4"/>
        <v>9.5636461531076353</v>
      </c>
      <c r="J40" s="5">
        <f t="shared" si="4"/>
        <v>14.345469229661454</v>
      </c>
      <c r="K40" s="5">
        <f t="shared" si="5"/>
        <v>21.518203844492181</v>
      </c>
      <c r="L40" s="5">
        <f t="shared" si="6"/>
        <v>26.252208690280458</v>
      </c>
      <c r="M40" s="5">
        <f t="shared" si="7"/>
        <v>30.97760625453094</v>
      </c>
      <c r="N40" s="5">
        <f t="shared" si="8"/>
        <v>36.863351442891819</v>
      </c>
      <c r="O40" s="5">
        <f t="shared" si="9"/>
        <v>49.765524447903957</v>
      </c>
      <c r="P40" s="5">
        <f t="shared" si="10"/>
        <v>36.82648809144893</v>
      </c>
      <c r="Q40" s="5">
        <f t="shared" si="11"/>
        <v>61.868499993634195</v>
      </c>
      <c r="R40" s="27">
        <f>R7*'[2]Eurostat POM Portables GU'!M31</f>
        <v>81.047734991660803</v>
      </c>
      <c r="S40" s="27">
        <f>S7*'[2]Eurostat POM Portables GU'!N31</f>
        <v>94.194316670676969</v>
      </c>
      <c r="T40" s="27">
        <f>T7*'[2]Eurostat POM Portables GU'!O31</f>
        <v>93.756377071523332</v>
      </c>
      <c r="U40" s="27">
        <f>U7*'[2]Eurostat POM Portables GU'!P31</f>
        <v>120.41013221805292</v>
      </c>
      <c r="V40" s="27">
        <f>V7*'[2]Eurostat POM Portables GU'!Q31</f>
        <v>134.60956408172149</v>
      </c>
      <c r="W40" s="27">
        <f>W7*'[2]Eurostat POM Portables GU'!R31</f>
        <v>143.77694620390622</v>
      </c>
      <c r="X40" s="27">
        <f>X7*'[2]Eurostat POM Portables GU'!S31</f>
        <v>170.3189776218311</v>
      </c>
      <c r="Y40" s="27">
        <f>Y7*'[2]Eurostat POM Portables GU'!T31</f>
        <v>165.21250003693297</v>
      </c>
      <c r="Z40" s="27">
        <f>Z7*'[2]Eurostat POM Portables GU'!U31</f>
        <v>182.72988163428755</v>
      </c>
      <c r="AA40" s="27">
        <f>AA7*'[2]Eurostat POM Portables GU'!V31</f>
        <v>192.48190719492902</v>
      </c>
      <c r="AB40" s="27">
        <f>$AB$8*'[2]Eurostat POM Portables GU'!W31</f>
        <v>201.76777634559969</v>
      </c>
      <c r="AC40" s="6">
        <f t="shared" si="12"/>
        <v>215.89152068979166</v>
      </c>
      <c r="AD40" s="6">
        <f t="shared" si="12"/>
        <v>231.00392713807707</v>
      </c>
      <c r="AE40" s="6">
        <f t="shared" si="12"/>
        <v>247.17420203774248</v>
      </c>
      <c r="AF40" s="6">
        <f t="shared" si="12"/>
        <v>264.47639618038443</v>
      </c>
      <c r="AG40" s="6">
        <f t="shared" si="12"/>
        <v>282.98974391301135</v>
      </c>
      <c r="AH40" s="6">
        <f t="shared" si="12"/>
        <v>302.79902598692217</v>
      </c>
      <c r="AI40" s="6">
        <f t="shared" si="12"/>
        <v>323.99495780600671</v>
      </c>
      <c r="AJ40" s="6">
        <f t="shared" si="12"/>
        <v>346.67460485242719</v>
      </c>
      <c r="AK40" s="6">
        <f t="shared" si="18"/>
        <v>367.47508114357282</v>
      </c>
      <c r="AL40" s="6">
        <f t="shared" si="17"/>
        <v>389.5235860121872</v>
      </c>
      <c r="AM40" s="6">
        <f t="shared" si="17"/>
        <v>412.89500117291846</v>
      </c>
      <c r="AN40" s="6">
        <f t="shared" si="17"/>
        <v>437.66870124329358</v>
      </c>
      <c r="AO40" s="6">
        <f t="shared" si="17"/>
        <v>463.92882331789122</v>
      </c>
      <c r="AP40" s="6">
        <f t="shared" si="17"/>
        <v>491.76455271696466</v>
      </c>
      <c r="AQ40" s="6">
        <f t="shared" si="17"/>
        <v>521.27042587998255</v>
      </c>
      <c r="AR40" s="6">
        <f t="shared" si="17"/>
        <v>552.54665143278146</v>
      </c>
      <c r="AS40" s="6">
        <f t="shared" si="17"/>
        <v>585.69945051874834</v>
      </c>
      <c r="AT40" s="6">
        <f t="shared" si="17"/>
        <v>620.8414175498732</v>
      </c>
      <c r="AU40" s="6">
        <f t="shared" si="16"/>
        <v>651.88348842736684</v>
      </c>
      <c r="AV40" s="6">
        <f t="shared" si="15"/>
        <v>684.47766284873524</v>
      </c>
      <c r="AW40" s="6">
        <f t="shared" si="15"/>
        <v>718.701545991172</v>
      </c>
      <c r="AX40" s="6">
        <f t="shared" si="15"/>
        <v>754.63662329073054</v>
      </c>
      <c r="AY40" s="6">
        <f t="shared" si="15"/>
        <v>792.36845445526706</v>
      </c>
      <c r="AZ40" s="6">
        <f t="shared" si="15"/>
        <v>831.98687717803045</v>
      </c>
      <c r="BA40" s="6">
        <f t="shared" si="15"/>
        <v>873.58622103693199</v>
      </c>
      <c r="BB40" s="6">
        <f t="shared" si="15"/>
        <v>917.26553208877863</v>
      </c>
      <c r="BC40" s="6">
        <f t="shared" si="15"/>
        <v>963.12880869321759</v>
      </c>
      <c r="BD40" s="6">
        <f t="shared" si="15"/>
        <v>1011.2852491278785</v>
      </c>
      <c r="BE40" s="6">
        <f t="shared" si="15"/>
        <v>1061.8495115842725</v>
      </c>
    </row>
    <row r="41" spans="1:57" x14ac:dyDescent="0.35">
      <c r="A41" t="s">
        <v>14</v>
      </c>
      <c r="C41" s="38" t="s">
        <v>72</v>
      </c>
      <c r="D41" s="4" t="s">
        <v>15</v>
      </c>
      <c r="E41" s="4" t="s">
        <v>59</v>
      </c>
      <c r="F41" s="1" t="s">
        <v>46</v>
      </c>
      <c r="G41" s="5">
        <f t="shared" si="3"/>
        <v>3.2985217808793341</v>
      </c>
      <c r="H41" s="5">
        <f t="shared" si="3"/>
        <v>4.4200191863783083</v>
      </c>
      <c r="I41" s="5">
        <f t="shared" si="4"/>
        <v>5.9228257097469337</v>
      </c>
      <c r="J41" s="5">
        <f t="shared" si="4"/>
        <v>8.8842385646204001</v>
      </c>
      <c r="K41" s="5">
        <f t="shared" si="5"/>
        <v>13.3263578469306</v>
      </c>
      <c r="L41" s="5">
        <f t="shared" si="6"/>
        <v>16.258156573255331</v>
      </c>
      <c r="M41" s="5">
        <f t="shared" si="7"/>
        <v>19.184624756441291</v>
      </c>
      <c r="N41" s="5">
        <f t="shared" si="8"/>
        <v>22.829703460165135</v>
      </c>
      <c r="O41" s="5">
        <f t="shared" si="9"/>
        <v>30.820099671222934</v>
      </c>
      <c r="P41" s="5">
        <f t="shared" si="10"/>
        <v>22.80687375670497</v>
      </c>
      <c r="Q41" s="5">
        <f t="shared" si="11"/>
        <v>38.315547911264346</v>
      </c>
      <c r="R41" s="27">
        <f>$R$8*'[2]Eurostat POM Portables GU'!M32</f>
        <v>50.193367763756292</v>
      </c>
      <c r="S41" s="27">
        <f>$S$8*'[2]Eurostat POM Portables GU'!N32</f>
        <v>58.896496046212896</v>
      </c>
      <c r="T41" s="27">
        <f>$T$8*'[2]Eurostat POM Portables GU'!O32</f>
        <v>60.242305413199404</v>
      </c>
      <c r="U41" s="27">
        <f>$U$8*'[2]Eurostat POM Portables GU'!P32</f>
        <v>76.292701623859003</v>
      </c>
      <c r="V41" s="27">
        <f>$V$8*'[2]Eurostat POM Portables GU'!Q32</f>
        <v>93.570543004895953</v>
      </c>
      <c r="W41" s="27">
        <f>$W$8*'[2]Eurostat POM Portables GU'!R32</f>
        <v>98.619824917874396</v>
      </c>
      <c r="X41" s="27">
        <f>$X$8*'[2]Eurostat POM Portables GU'!S32</f>
        <v>103.11896385562775</v>
      </c>
      <c r="Y41" s="27">
        <f>$Y$8*'[2]Eurostat POM Portables GU'!T32</f>
        <v>109.73871920211293</v>
      </c>
      <c r="Z41" s="27">
        <f>$Z$8*'[2]Eurostat POM Portables GU'!U32</f>
        <v>120.85505981363319</v>
      </c>
      <c r="AA41" s="27">
        <f>$AA$8*'[2]Eurostat POM Portables GU'!V32</f>
        <v>146.74262361169372</v>
      </c>
      <c r="AB41" s="27">
        <f>$AB$8*'[2]Eurostat POM Portables GU'!W32</f>
        <v>150.38803836914275</v>
      </c>
      <c r="AC41" s="6">
        <f t="shared" si="12"/>
        <v>160.91520105498273</v>
      </c>
      <c r="AD41" s="6">
        <f t="shared" si="12"/>
        <v>172.17926512883153</v>
      </c>
      <c r="AE41" s="6">
        <f t="shared" si="12"/>
        <v>184.23181368784975</v>
      </c>
      <c r="AF41" s="6">
        <f t="shared" si="12"/>
        <v>197.12804064599925</v>
      </c>
      <c r="AG41" s="6">
        <f t="shared" si="12"/>
        <v>210.92700349121921</v>
      </c>
      <c r="AH41" s="6">
        <f t="shared" si="12"/>
        <v>225.69189373560457</v>
      </c>
      <c r="AI41" s="6">
        <f t="shared" si="12"/>
        <v>241.49032629709689</v>
      </c>
      <c r="AJ41" s="6">
        <f t="shared" si="12"/>
        <v>258.39464913789368</v>
      </c>
      <c r="AK41" s="6">
        <f t="shared" si="18"/>
        <v>273.89832808616728</v>
      </c>
      <c r="AL41" s="6">
        <f t="shared" si="17"/>
        <v>290.33222777133733</v>
      </c>
      <c r="AM41" s="6">
        <f t="shared" si="17"/>
        <v>307.75216143761759</v>
      </c>
      <c r="AN41" s="6">
        <f t="shared" si="17"/>
        <v>326.21729112387465</v>
      </c>
      <c r="AO41" s="6">
        <f t="shared" si="17"/>
        <v>345.79032859130712</v>
      </c>
      <c r="AP41" s="6">
        <f t="shared" si="17"/>
        <v>366.53774830678555</v>
      </c>
      <c r="AQ41" s="6">
        <f t="shared" si="17"/>
        <v>388.53001320519269</v>
      </c>
      <c r="AR41" s="6">
        <f t="shared" si="17"/>
        <v>411.84181399750423</v>
      </c>
      <c r="AS41" s="6">
        <f t="shared" si="17"/>
        <v>436.5523228373545</v>
      </c>
      <c r="AT41" s="6">
        <f t="shared" si="17"/>
        <v>462.74546220759578</v>
      </c>
      <c r="AU41" s="6">
        <f t="shared" si="16"/>
        <v>485.88273531797557</v>
      </c>
      <c r="AV41" s="6">
        <f t="shared" si="15"/>
        <v>510.17687208387434</v>
      </c>
      <c r="AW41" s="6">
        <f t="shared" si="15"/>
        <v>535.68571568806806</v>
      </c>
      <c r="AX41" s="6">
        <f t="shared" si="15"/>
        <v>562.47000147247149</v>
      </c>
      <c r="AY41" s="6">
        <f t="shared" si="15"/>
        <v>590.59350154609501</v>
      </c>
      <c r="AZ41" s="6">
        <f t="shared" si="15"/>
        <v>620.12317662339979</v>
      </c>
      <c r="BA41" s="6">
        <f t="shared" si="15"/>
        <v>651.12933545456974</v>
      </c>
      <c r="BB41" s="6">
        <f t="shared" si="15"/>
        <v>683.68580222729827</v>
      </c>
      <c r="BC41" s="6">
        <f t="shared" si="15"/>
        <v>717.8700923386632</v>
      </c>
      <c r="BD41" s="6">
        <f t="shared" si="15"/>
        <v>753.76359695559631</v>
      </c>
      <c r="BE41" s="6">
        <f t="shared" si="15"/>
        <v>791.45177680337611</v>
      </c>
    </row>
    <row r="42" spans="1:57" x14ac:dyDescent="0.35">
      <c r="A42" s="44" t="s">
        <v>14</v>
      </c>
      <c r="B42" s="44"/>
      <c r="C42" s="44" t="s">
        <v>72</v>
      </c>
      <c r="D42" s="4" t="s">
        <v>15</v>
      </c>
      <c r="E42" s="4" t="s">
        <v>59</v>
      </c>
      <c r="F42" s="45" t="s">
        <v>81</v>
      </c>
      <c r="G42" s="5">
        <f t="shared" si="3"/>
        <v>34.694260790734383</v>
      </c>
      <c r="H42" s="5">
        <f t="shared" si="3"/>
        <v>46.490309459584076</v>
      </c>
      <c r="I42" s="5">
        <f t="shared" si="4"/>
        <v>62.297014675842661</v>
      </c>
      <c r="J42" s="5">
        <f t="shared" si="4"/>
        <v>93.445522013763991</v>
      </c>
      <c r="K42" s="5">
        <f t="shared" si="5"/>
        <v>140.16828302064599</v>
      </c>
      <c r="L42" s="5">
        <f t="shared" si="6"/>
        <v>171.00530528518809</v>
      </c>
      <c r="M42" s="5">
        <f t="shared" si="7"/>
        <v>201.78626023652194</v>
      </c>
      <c r="N42" s="5">
        <f t="shared" si="8"/>
        <v>240.12564968146111</v>
      </c>
      <c r="O42" s="5">
        <f t="shared" si="9"/>
        <v>324.16962706997253</v>
      </c>
      <c r="P42" s="5">
        <f t="shared" si="10"/>
        <v>239.88552403177968</v>
      </c>
      <c r="Q42" s="5">
        <f t="shared" si="11"/>
        <v>403.00768037338986</v>
      </c>
      <c r="R42" s="27">
        <f>$R$8*'[2]Eurostat POM Portables GU'!M33</f>
        <v>527.94006128914077</v>
      </c>
      <c r="S42" s="27">
        <f>$S$8*'[2]Eurostat POM Portables GU'!N33</f>
        <v>590.75276218021781</v>
      </c>
      <c r="T42" s="27">
        <f>$T$8*'[2]Eurostat POM Portables GU'!O33</f>
        <v>623.96214726415599</v>
      </c>
      <c r="U42" s="27">
        <f>$U$8*'[2]Eurostat POM Portables GU'!P33</f>
        <v>750.52999033937954</v>
      </c>
      <c r="V42" s="27">
        <f>$V$8*'[2]Eurostat POM Portables GU'!Q33</f>
        <v>878.96409064361217</v>
      </c>
      <c r="W42" s="27">
        <f>$W$8*'[2]Eurostat POM Portables GU'!R33</f>
        <v>930.45736782170763</v>
      </c>
      <c r="X42" s="27">
        <f>$X$8*'[2]Eurostat POM Portables GU'!S33</f>
        <v>962.44841566377829</v>
      </c>
      <c r="Y42" s="27">
        <f>$Y$8*'[2]Eurostat POM Portables GU'!T33</f>
        <v>922.7272254477316</v>
      </c>
      <c r="Z42" s="27">
        <f>$Z$8*'[2]Eurostat POM Portables GU'!U33</f>
        <v>933.90721493950684</v>
      </c>
      <c r="AA42" s="27">
        <f>$AA$8*'[2]Eurostat POM Portables GU'!V33</f>
        <v>1028.0589055893602</v>
      </c>
      <c r="AB42" s="27">
        <f>$AB$8*'[2]Eurostat POM Portables GU'!W33</f>
        <v>988.34677800240581</v>
      </c>
      <c r="AC42" s="6">
        <f t="shared" si="12"/>
        <v>1057.5310524625743</v>
      </c>
      <c r="AD42" s="6">
        <f t="shared" si="12"/>
        <v>1131.5582261349546</v>
      </c>
      <c r="AE42" s="6">
        <f t="shared" si="12"/>
        <v>1210.7673019644014</v>
      </c>
      <c r="AF42" s="6">
        <f t="shared" si="12"/>
        <v>1295.5210131019096</v>
      </c>
      <c r="AG42" s="6">
        <f t="shared" si="12"/>
        <v>1386.2074840190432</v>
      </c>
      <c r="AH42" s="6">
        <f t="shared" si="12"/>
        <v>1483.2420079003764</v>
      </c>
      <c r="AI42" s="6">
        <f t="shared" si="12"/>
        <v>1587.0689484534028</v>
      </c>
      <c r="AJ42" s="6">
        <f t="shared" si="12"/>
        <v>1698.163774845141</v>
      </c>
      <c r="AK42" s="6">
        <f t="shared" si="18"/>
        <v>1800.0536013358494</v>
      </c>
      <c r="AL42" s="6">
        <f t="shared" si="17"/>
        <v>1908.0568174160003</v>
      </c>
      <c r="AM42" s="6">
        <f t="shared" si="17"/>
        <v>2022.5402264609602</v>
      </c>
      <c r="AN42" s="6">
        <f t="shared" si="17"/>
        <v>2143.892640048618</v>
      </c>
      <c r="AO42" s="6">
        <f t="shared" si="17"/>
        <v>2272.526198451535</v>
      </c>
      <c r="AP42" s="6">
        <f t="shared" si="17"/>
        <v>2408.877770358627</v>
      </c>
      <c r="AQ42" s="6">
        <f t="shared" si="17"/>
        <v>2553.4104365801445</v>
      </c>
      <c r="AR42" s="6">
        <f t="shared" si="17"/>
        <v>2706.615062774953</v>
      </c>
      <c r="AS42" s="6">
        <f t="shared" si="17"/>
        <v>2869.01196654145</v>
      </c>
      <c r="AT42" s="6">
        <f t="shared" si="17"/>
        <v>3041.1526845339367</v>
      </c>
      <c r="AU42" s="6">
        <f t="shared" si="16"/>
        <v>3193.2103187606335</v>
      </c>
      <c r="AV42" s="6">
        <f t="shared" si="15"/>
        <v>3352.870834698665</v>
      </c>
      <c r="AW42" s="6">
        <f t="shared" si="15"/>
        <v>3520.514376433598</v>
      </c>
      <c r="AX42" s="6">
        <f t="shared" si="15"/>
        <v>3696.5400952552782</v>
      </c>
      <c r="AY42" s="6">
        <f t="shared" si="15"/>
        <v>3881.367100018042</v>
      </c>
      <c r="AZ42" s="6">
        <f t="shared" si="15"/>
        <v>4075.4354550189441</v>
      </c>
      <c r="BA42" s="6">
        <f t="shared" si="15"/>
        <v>4279.2072277698917</v>
      </c>
      <c r="BB42" s="6">
        <f t="shared" si="15"/>
        <v>4493.1675891583864</v>
      </c>
      <c r="BC42" s="6">
        <f t="shared" si="15"/>
        <v>4717.8259686163055</v>
      </c>
      <c r="BD42" s="6">
        <f t="shared" si="15"/>
        <v>4953.7172670471209</v>
      </c>
      <c r="BE42" s="6">
        <f t="shared" si="15"/>
        <v>5201.403130399477</v>
      </c>
    </row>
    <row r="43" spans="1:57" x14ac:dyDescent="0.35">
      <c r="F43" s="1" t="s">
        <v>48</v>
      </c>
      <c r="G43" s="27">
        <f t="shared" ref="G43:Q43" si="19">SUM(G12:G42)</f>
        <v>205.20051509873284</v>
      </c>
      <c r="H43" s="27">
        <f t="shared" si="19"/>
        <v>274.96869023230209</v>
      </c>
      <c r="I43" s="27">
        <f t="shared" si="19"/>
        <v>368.45804491128473</v>
      </c>
      <c r="J43" s="27">
        <f t="shared" si="19"/>
        <v>552.68706736692707</v>
      </c>
      <c r="K43" s="27">
        <f t="shared" si="19"/>
        <v>829.03060105039071</v>
      </c>
      <c r="L43" s="27">
        <f t="shared" si="19"/>
        <v>1011.4173332814767</v>
      </c>
      <c r="M43" s="27">
        <f t="shared" si="19"/>
        <v>1193.4724532721425</v>
      </c>
      <c r="N43" s="27">
        <f t="shared" si="19"/>
        <v>1420.2322193938496</v>
      </c>
      <c r="O43" s="27">
        <f t="shared" si="19"/>
        <v>1917.3134961816968</v>
      </c>
      <c r="P43" s="27">
        <f t="shared" si="19"/>
        <v>1418.8119871744557</v>
      </c>
      <c r="Q43" s="27">
        <f t="shared" si="19"/>
        <v>2383.6041384530854</v>
      </c>
      <c r="R43" s="27">
        <f>SUM(R12:R42)</f>
        <v>3122.5214213735426</v>
      </c>
      <c r="S43" s="27">
        <f t="shared" ref="S43:BE43" si="20">SUM(S12:S42)</f>
        <v>3607.8877177518084</v>
      </c>
      <c r="T43" s="27">
        <f t="shared" si="20"/>
        <v>3569.6325598199064</v>
      </c>
      <c r="U43" s="27">
        <f t="shared" si="20"/>
        <v>4327.9294554738462</v>
      </c>
      <c r="V43" s="27">
        <f t="shared" si="20"/>
        <v>5159.4042261111417</v>
      </c>
      <c r="W43" s="27">
        <f t="shared" si="20"/>
        <v>5385.1951327965962</v>
      </c>
      <c r="X43" s="27">
        <f t="shared" si="20"/>
        <v>5915.1202685989683</v>
      </c>
      <c r="Y43" s="27">
        <f t="shared" si="20"/>
        <v>5825.1074232882638</v>
      </c>
      <c r="Z43" s="27">
        <f t="shared" si="20"/>
        <v>6410.938498532284</v>
      </c>
      <c r="AA43" s="27">
        <f t="shared" si="20"/>
        <v>7258.3906724008466</v>
      </c>
      <c r="AB43" s="27">
        <f t="shared" si="20"/>
        <v>6862.7670639583657</v>
      </c>
      <c r="AC43" s="27">
        <f t="shared" si="20"/>
        <v>7343.1607584354515</v>
      </c>
      <c r="AD43" s="27">
        <f t="shared" si="20"/>
        <v>7857.1820115259343</v>
      </c>
      <c r="AE43" s="27">
        <f t="shared" si="20"/>
        <v>8407.1847523327469</v>
      </c>
      <c r="AF43" s="27">
        <f t="shared" si="20"/>
        <v>8995.6876849960408</v>
      </c>
      <c r="AG43" s="27">
        <f t="shared" si="20"/>
        <v>9625.3858229457637</v>
      </c>
      <c r="AH43" s="27">
        <f t="shared" si="20"/>
        <v>10299.162830551968</v>
      </c>
      <c r="AI43" s="27">
        <f t="shared" si="20"/>
        <v>11020.104228690605</v>
      </c>
      <c r="AJ43" s="27">
        <f t="shared" si="20"/>
        <v>11791.51152469895</v>
      </c>
      <c r="AK43" s="27">
        <f t="shared" si="20"/>
        <v>12499.002216180883</v>
      </c>
      <c r="AL43" s="27">
        <f t="shared" si="20"/>
        <v>13248.942349151735</v>
      </c>
      <c r="AM43" s="27">
        <f t="shared" si="20"/>
        <v>14043.878890100841</v>
      </c>
      <c r="AN43" s="27">
        <f t="shared" si="20"/>
        <v>14886.511623506893</v>
      </c>
      <c r="AO43" s="27">
        <f t="shared" si="20"/>
        <v>15779.702320917308</v>
      </c>
      <c r="AP43" s="27">
        <f t="shared" si="20"/>
        <v>16726.484460172345</v>
      </c>
      <c r="AQ43" s="27">
        <f t="shared" si="20"/>
        <v>17730.073527782683</v>
      </c>
      <c r="AR43" s="27">
        <f t="shared" si="20"/>
        <v>18793.877939449641</v>
      </c>
      <c r="AS43" s="27">
        <f t="shared" si="20"/>
        <v>19921.510615816624</v>
      </c>
      <c r="AT43" s="27">
        <f t="shared" si="20"/>
        <v>21116.801252765621</v>
      </c>
      <c r="AU43" s="27">
        <f t="shared" si="20"/>
        <v>22172.641315403904</v>
      </c>
      <c r="AV43" s="27">
        <f t="shared" si="20"/>
        <v>23281.273381174095</v>
      </c>
      <c r="AW43" s="27">
        <f t="shared" si="20"/>
        <v>24445.337050232807</v>
      </c>
      <c r="AX43" s="27">
        <f t="shared" si="20"/>
        <v>25667.603902744442</v>
      </c>
      <c r="AY43" s="27">
        <f t="shared" si="20"/>
        <v>26950.984097881657</v>
      </c>
      <c r="AZ43" s="27">
        <f t="shared" si="20"/>
        <v>28298.533302775752</v>
      </c>
      <c r="BA43" s="27">
        <f t="shared" si="20"/>
        <v>29713.459967914539</v>
      </c>
      <c r="BB43" s="27">
        <f t="shared" si="20"/>
        <v>31199.132966310259</v>
      </c>
      <c r="BC43" s="27">
        <f t="shared" si="20"/>
        <v>32759.08961462578</v>
      </c>
      <c r="BD43" s="27">
        <f t="shared" si="20"/>
        <v>34397.044095357072</v>
      </c>
      <c r="BE43" s="27">
        <f t="shared" si="20"/>
        <v>36116.896300124914</v>
      </c>
    </row>
    <row r="44" spans="1:57" x14ac:dyDescent="0.35">
      <c r="F44" s="28" t="s">
        <v>49</v>
      </c>
      <c r="G44" s="29">
        <f t="shared" ref="G44:Q44" si="21">_xlfn.RRI(1,G43,H43)</f>
        <v>0.34000000000000052</v>
      </c>
      <c r="H44" s="29">
        <f t="shared" si="21"/>
        <v>0.33999999999999964</v>
      </c>
      <c r="I44" s="29">
        <f t="shared" si="21"/>
        <v>0.5</v>
      </c>
      <c r="J44" s="29">
        <f t="shared" si="21"/>
        <v>0.50000000000000022</v>
      </c>
      <c r="K44" s="29">
        <f t="shared" si="21"/>
        <v>0.21999999999999997</v>
      </c>
      <c r="L44" s="29">
        <f t="shared" si="21"/>
        <v>0.17999999999999994</v>
      </c>
      <c r="M44" s="29">
        <f t="shared" si="21"/>
        <v>0.18999999999999995</v>
      </c>
      <c r="N44" s="29">
        <f t="shared" si="21"/>
        <v>0.34999999999999987</v>
      </c>
      <c r="O44" s="29">
        <f t="shared" si="21"/>
        <v>-0.26</v>
      </c>
      <c r="P44" s="29">
        <f t="shared" si="21"/>
        <v>0.67999999999999994</v>
      </c>
      <c r="Q44" s="29">
        <f t="shared" si="21"/>
        <v>0.31000000000000028</v>
      </c>
      <c r="R44" s="29">
        <f>_xlfn.RRI(1,R43,S43)</f>
        <v>0.15544050172272694</v>
      </c>
      <c r="S44" s="29">
        <f t="shared" ref="S44:BD44" si="22">_xlfn.RRI(1,S43,T43)</f>
        <v>-1.0603200799092494E-2</v>
      </c>
      <c r="T44" s="29">
        <f t="shared" si="22"/>
        <v>0.21242995825099631</v>
      </c>
      <c r="U44" s="29">
        <f t="shared" si="22"/>
        <v>0.19211837419985422</v>
      </c>
      <c r="V44" s="29">
        <f t="shared" si="22"/>
        <v>4.3762980528401441E-2</v>
      </c>
      <c r="W44" s="29">
        <f t="shared" si="22"/>
        <v>9.8404073155131E-2</v>
      </c>
      <c r="X44" s="29">
        <f t="shared" si="22"/>
        <v>-1.5217415914355437E-2</v>
      </c>
      <c r="Y44" s="29">
        <f t="shared" si="22"/>
        <v>0.10057000372249258</v>
      </c>
      <c r="Z44" s="29">
        <f t="shared" si="22"/>
        <v>0.13218847350705021</v>
      </c>
      <c r="AA44" s="29">
        <f t="shared" si="22"/>
        <v>-5.4505692280630735E-2</v>
      </c>
      <c r="AB44" s="29">
        <f t="shared" si="22"/>
        <v>7.0000000000000062E-2</v>
      </c>
      <c r="AC44" s="29">
        <f t="shared" si="22"/>
        <v>7.0000000000000062E-2</v>
      </c>
      <c r="AD44" s="29">
        <f t="shared" si="22"/>
        <v>6.9999999999999618E-2</v>
      </c>
      <c r="AE44" s="29">
        <f t="shared" si="22"/>
        <v>7.0000000000000284E-2</v>
      </c>
      <c r="AF44" s="29">
        <f t="shared" si="22"/>
        <v>7.0000000000000062E-2</v>
      </c>
      <c r="AG44" s="29">
        <f t="shared" si="22"/>
        <v>7.0000000000000062E-2</v>
      </c>
      <c r="AH44" s="29">
        <f t="shared" si="22"/>
        <v>6.999999999999984E-2</v>
      </c>
      <c r="AI44" s="29">
        <f t="shared" si="22"/>
        <v>7.0000000000000284E-2</v>
      </c>
      <c r="AJ44" s="29">
        <f t="shared" si="22"/>
        <v>5.9999999999999609E-2</v>
      </c>
      <c r="AK44" s="29">
        <f t="shared" si="22"/>
        <v>6.0000000000000053E-2</v>
      </c>
      <c r="AL44" s="29">
        <f t="shared" si="22"/>
        <v>6.0000000000000053E-2</v>
      </c>
      <c r="AM44" s="29">
        <f t="shared" si="22"/>
        <v>6.0000000000000053E-2</v>
      </c>
      <c r="AN44" s="29">
        <f t="shared" si="22"/>
        <v>6.0000000000000053E-2</v>
      </c>
      <c r="AO44" s="29">
        <f t="shared" si="22"/>
        <v>6.0000000000000053E-2</v>
      </c>
      <c r="AP44" s="29">
        <f t="shared" si="22"/>
        <v>5.9999999999999831E-2</v>
      </c>
      <c r="AQ44" s="29">
        <f t="shared" si="22"/>
        <v>5.9999999999999831E-2</v>
      </c>
      <c r="AR44" s="29">
        <f t="shared" si="22"/>
        <v>6.0000000000000275E-2</v>
      </c>
      <c r="AS44" s="29">
        <f t="shared" si="22"/>
        <v>6.0000000000000053E-2</v>
      </c>
      <c r="AT44" s="29">
        <f t="shared" si="22"/>
        <v>5.0000000000000044E-2</v>
      </c>
      <c r="AU44" s="29">
        <f t="shared" si="22"/>
        <v>4.9999999999999822E-2</v>
      </c>
      <c r="AV44" s="29">
        <f t="shared" si="22"/>
        <v>5.0000000000000266E-2</v>
      </c>
      <c r="AW44" s="29">
        <f t="shared" si="22"/>
        <v>4.9999999999999822E-2</v>
      </c>
      <c r="AX44" s="29">
        <f t="shared" si="22"/>
        <v>4.9999999999999822E-2</v>
      </c>
      <c r="AY44" s="29">
        <f t="shared" si="22"/>
        <v>5.0000000000000488E-2</v>
      </c>
      <c r="AZ44" s="29">
        <f t="shared" si="22"/>
        <v>5.0000000000000044E-2</v>
      </c>
      <c r="BA44" s="29">
        <f t="shared" si="22"/>
        <v>4.9999999999999822E-2</v>
      </c>
      <c r="BB44" s="29">
        <f t="shared" si="22"/>
        <v>5.0000000000000266E-2</v>
      </c>
      <c r="BC44" s="29">
        <f t="shared" si="22"/>
        <v>5.0000000000000044E-2</v>
      </c>
      <c r="BD44" s="29">
        <f t="shared" si="22"/>
        <v>4.99999999999996E-2</v>
      </c>
      <c r="BE44" s="9"/>
    </row>
    <row r="45" spans="1:57" x14ac:dyDescent="0.35"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57" x14ac:dyDescent="0.35">
      <c r="F46" s="12" t="s">
        <v>74</v>
      </c>
      <c r="G46" s="12"/>
      <c r="H46" s="12"/>
      <c r="I46" s="13"/>
      <c r="J46" s="13"/>
      <c r="K46" s="13"/>
      <c r="L46" s="13"/>
      <c r="M46" s="13"/>
      <c r="N46" s="13"/>
      <c r="O46" s="13"/>
      <c r="P46" s="13"/>
      <c r="Q46" s="13"/>
    </row>
    <row r="47" spans="1:57" x14ac:dyDescent="0.35">
      <c r="F47" s="6" t="s">
        <v>52</v>
      </c>
      <c r="G47" s="6"/>
      <c r="H47" s="6"/>
    </row>
    <row r="48" spans="1:57" x14ac:dyDescent="0.35">
      <c r="F48" s="30" t="s">
        <v>67</v>
      </c>
      <c r="G48" s="29">
        <f>_xlfn.RRI(5,V43,AA43)</f>
        <v>7.0651566934693655E-2</v>
      </c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9BE21-9077-4B5A-9B12-338F308B03A5}">
  <sheetPr>
    <tabColor rgb="FF92D050"/>
  </sheetPr>
  <dimension ref="A1:BE47"/>
  <sheetViews>
    <sheetView topLeftCell="A4" zoomScale="53" zoomScaleNormal="53" workbookViewId="0">
      <selection activeCell="G11" sqref="G11:BE11"/>
    </sheetView>
  </sheetViews>
  <sheetFormatPr baseColWidth="10" defaultRowHeight="14.5" x14ac:dyDescent="0.35"/>
  <cols>
    <col min="3" max="3" width="20.6328125" bestFit="1" customWidth="1"/>
    <col min="5" max="5" width="19.632812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0"/>
      <c r="I1" s="50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47" t="s">
        <v>5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 t="s">
        <v>6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9" t="s">
        <v>7</v>
      </c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52" t="s">
        <v>82</v>
      </c>
      <c r="H11" s="52" t="s">
        <v>83</v>
      </c>
      <c r="I11" s="52" t="s">
        <v>84</v>
      </c>
      <c r="J11" s="52" t="s">
        <v>85</v>
      </c>
      <c r="K11" s="52" t="s">
        <v>86</v>
      </c>
      <c r="L11" s="52" t="s">
        <v>87</v>
      </c>
      <c r="M11" s="52" t="s">
        <v>88</v>
      </c>
      <c r="N11" s="52" t="s">
        <v>89</v>
      </c>
      <c r="O11" s="52" t="s">
        <v>90</v>
      </c>
      <c r="P11" s="52" t="s">
        <v>91</v>
      </c>
      <c r="Q11" s="52" t="s">
        <v>92</v>
      </c>
      <c r="R11" s="52" t="s">
        <v>93</v>
      </c>
      <c r="S11" s="52" t="s">
        <v>94</v>
      </c>
      <c r="T11" s="52" t="s">
        <v>95</v>
      </c>
      <c r="U11" s="52" t="s">
        <v>96</v>
      </c>
      <c r="V11" s="52" t="s">
        <v>97</v>
      </c>
      <c r="W11" s="52" t="s">
        <v>98</v>
      </c>
      <c r="X11" s="52" t="s">
        <v>99</v>
      </c>
      <c r="Y11" s="52" t="s">
        <v>100</v>
      </c>
      <c r="Z11" s="52" t="s">
        <v>101</v>
      </c>
      <c r="AA11" s="52" t="s">
        <v>102</v>
      </c>
      <c r="AB11" s="52" t="s">
        <v>103</v>
      </c>
      <c r="AC11" s="52" t="s">
        <v>104</v>
      </c>
      <c r="AD11" s="52" t="s">
        <v>105</v>
      </c>
      <c r="AE11" s="52" t="s">
        <v>106</v>
      </c>
      <c r="AF11" s="52" t="s">
        <v>107</v>
      </c>
      <c r="AG11" s="52" t="s">
        <v>108</v>
      </c>
      <c r="AH11" s="52" t="s">
        <v>109</v>
      </c>
      <c r="AI11" s="52" t="s">
        <v>110</v>
      </c>
      <c r="AJ11" s="52" t="s">
        <v>111</v>
      </c>
      <c r="AK11" s="52" t="s">
        <v>112</v>
      </c>
      <c r="AL11" s="52" t="s">
        <v>113</v>
      </c>
      <c r="AM11" s="52" t="s">
        <v>114</v>
      </c>
      <c r="AN11" s="52" t="s">
        <v>115</v>
      </c>
      <c r="AO11" s="52" t="s">
        <v>116</v>
      </c>
      <c r="AP11" s="52" t="s">
        <v>117</v>
      </c>
      <c r="AQ11" s="52" t="s">
        <v>118</v>
      </c>
      <c r="AR11" s="52" t="s">
        <v>119</v>
      </c>
      <c r="AS11" s="52" t="s">
        <v>120</v>
      </c>
      <c r="AT11" s="52" t="s">
        <v>121</v>
      </c>
      <c r="AU11" s="52" t="s">
        <v>122</v>
      </c>
      <c r="AV11" s="52" t="s">
        <v>123</v>
      </c>
      <c r="AW11" s="52" t="s">
        <v>124</v>
      </c>
      <c r="AX11" s="52" t="s">
        <v>125</v>
      </c>
      <c r="AY11" s="52" t="s">
        <v>126</v>
      </c>
      <c r="AZ11" s="52" t="s">
        <v>127</v>
      </c>
      <c r="BA11" s="52" t="s">
        <v>128</v>
      </c>
      <c r="BB11" s="52" t="s">
        <v>129</v>
      </c>
      <c r="BC11" s="52" t="s">
        <v>130</v>
      </c>
      <c r="BD11" s="52" t="s">
        <v>131</v>
      </c>
      <c r="BE11" s="52" t="s">
        <v>132</v>
      </c>
    </row>
    <row r="12" spans="1:57" x14ac:dyDescent="0.35">
      <c r="A12" t="s">
        <v>14</v>
      </c>
      <c r="C12" s="44" t="s">
        <v>80</v>
      </c>
      <c r="D12" s="4" t="s">
        <v>15</v>
      </c>
      <c r="E12" s="4" t="s">
        <v>56</v>
      </c>
      <c r="F12" s="1" t="s">
        <v>17</v>
      </c>
      <c r="G12" s="5">
        <f>G$43*'[3]Shares Cordless Tools'!C5</f>
        <v>20.588555010136236</v>
      </c>
      <c r="H12" s="5">
        <f>H$43*'[3]Shares Cordless Tools'!D5</f>
        <v>22.041029158381747</v>
      </c>
      <c r="I12" s="5">
        <f>I$43*'[3]Shares Cordless Tools'!E5</f>
        <v>20.622987330177487</v>
      </c>
      <c r="J12" s="5">
        <f>J$43*'[3]Shares Cordless Tools'!F5</f>
        <v>20.615228616867597</v>
      </c>
      <c r="K12" s="5">
        <f>K$43*'[3]Shares Cordless Tools'!G5</f>
        <v>28.301347348515193</v>
      </c>
      <c r="L12" s="5">
        <f>L$43*'[3]Shares Cordless Tools'!H5</f>
        <v>38.712363471884132</v>
      </c>
      <c r="M12" s="5">
        <f>M$43*'[3]Shares Cordless Tools'!I5</f>
        <v>42.805305009003305</v>
      </c>
      <c r="N12" s="5">
        <f>N$43*'[3]Shares Cordless Tools'!J5</f>
        <v>32.299740930727076</v>
      </c>
      <c r="O12" s="5">
        <f>O$43*'[3]Shares Cordless Tools'!K5</f>
        <v>19.468909962597607</v>
      </c>
      <c r="P12" s="5">
        <f>P$43*'[3]Shares Cordless Tools'!L5</f>
        <v>27.273844408949714</v>
      </c>
      <c r="Q12" s="5">
        <f>Q$43*'[3]Shares Cordless Tools'!M5</f>
        <v>33.372725646960113</v>
      </c>
      <c r="R12" s="5">
        <f>R$43*'[3]Shares Cordless Tools'!N5</f>
        <v>35.509807615161641</v>
      </c>
      <c r="S12" s="5">
        <f>S$43*'[3]Shares Cordless Tools'!O5</f>
        <v>38.088814859836397</v>
      </c>
      <c r="T12" s="5">
        <f>T$43*'[3]Shares Cordless Tools'!P5</f>
        <v>46.435352947455392</v>
      </c>
      <c r="U12" s="5">
        <f>U$43*'[3]Shares Cordless Tools'!Q5</f>
        <v>46.124999597436357</v>
      </c>
      <c r="V12" s="5">
        <f>V$43*'[3]Shares Cordless Tools'!R5</f>
        <v>46.652047204031604</v>
      </c>
      <c r="W12" s="5">
        <f>W$43*'[3]Shares Cordless Tools'!S5</f>
        <v>34.433582508785598</v>
      </c>
      <c r="X12" s="5">
        <f>X$43*'[3]Shares Cordless Tools'!T5</f>
        <v>21.204344008727627</v>
      </c>
      <c r="Y12" s="5">
        <f>Y$43*'[3]Shares Cordless Tools'!U5</f>
        <v>37.616006276668521</v>
      </c>
      <c r="Z12" s="5">
        <f>Z$43*'[3]Shares Cordless Tools'!V5</f>
        <v>79.946374311758433</v>
      </c>
      <c r="AA12" s="5">
        <f>AA$43*'[3]Shares Cordless Tools'!W5</f>
        <v>91.761156268172044</v>
      </c>
      <c r="AB12" s="5">
        <f>AB$43*'[3]Shares Cordless Tools'!X5</f>
        <v>90.890028196574519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</row>
    <row r="13" spans="1:57" x14ac:dyDescent="0.35">
      <c r="A13" t="s">
        <v>14</v>
      </c>
      <c r="C13" s="44" t="s">
        <v>80</v>
      </c>
      <c r="D13" s="4" t="s">
        <v>15</v>
      </c>
      <c r="E13" s="4" t="s">
        <v>56</v>
      </c>
      <c r="F13" s="1" t="s">
        <v>18</v>
      </c>
      <c r="G13" s="5">
        <f>G$43*'[3]Shares Cordless Tools'!C6</f>
        <v>63.998412519760606</v>
      </c>
      <c r="H13" s="5">
        <f>H$43*'[3]Shares Cordless Tools'!D6</f>
        <v>63.755337856457601</v>
      </c>
      <c r="I13" s="5">
        <f>I$43*'[3]Shares Cordless Tools'!E6</f>
        <v>75.743501098152976</v>
      </c>
      <c r="J13" s="5">
        <f>J$43*'[3]Shares Cordless Tools'!F6</f>
        <v>70.875238989896516</v>
      </c>
      <c r="K13" s="5">
        <f>K$43*'[3]Shares Cordless Tools'!G6</f>
        <v>62.80183715862232</v>
      </c>
      <c r="L13" s="5">
        <f>L$43*'[3]Shares Cordless Tools'!H6</f>
        <v>62.521897150622088</v>
      </c>
      <c r="M13" s="5">
        <f>M$43*'[3]Shares Cordless Tools'!I6</f>
        <v>61.809683704642012</v>
      </c>
      <c r="N13" s="5">
        <f>N$43*'[3]Shares Cordless Tools'!J6</f>
        <v>57.790915083394012</v>
      </c>
      <c r="O13" s="5">
        <f>O$43*'[3]Shares Cordless Tools'!K6</f>
        <v>63.114831716125011</v>
      </c>
      <c r="P13" s="5">
        <f>P$43*'[3]Shares Cordless Tools'!L6</f>
        <v>60.428832903378144</v>
      </c>
      <c r="Q13" s="5">
        <f>Q$43*'[3]Shares Cordless Tools'!M6</f>
        <v>46.090353709780757</v>
      </c>
      <c r="R13" s="5">
        <f>R$43*'[3]Shares Cordless Tools'!N6</f>
        <v>49.715016006796851</v>
      </c>
      <c r="S13" s="5">
        <f>S$43*'[3]Shares Cordless Tools'!O6</f>
        <v>52.113652204578024</v>
      </c>
      <c r="T13" s="5">
        <f>T$43*'[3]Shares Cordless Tools'!P6</f>
        <v>61.978439709986944</v>
      </c>
      <c r="U13" s="5">
        <f>U$43*'[3]Shares Cordless Tools'!Q6</f>
        <v>59.907913307133754</v>
      </c>
      <c r="V13" s="5">
        <f>V$43*'[3]Shares Cordless Tools'!R6</f>
        <v>58.926557511572597</v>
      </c>
      <c r="W13" s="5">
        <f>W$43*'[3]Shares Cordless Tools'!S6</f>
        <v>68.846321190445039</v>
      </c>
      <c r="X13" s="5">
        <f>X$43*'[3]Shares Cordless Tools'!T6</f>
        <v>116.68512177521647</v>
      </c>
      <c r="Y13" s="5">
        <f>Y$43*'[3]Shares Cordless Tools'!U6</f>
        <v>135.80042459559499</v>
      </c>
      <c r="Z13" s="5">
        <f>Z$43*'[3]Shares Cordless Tools'!V6</f>
        <v>199.44227731846507</v>
      </c>
      <c r="AA13" s="5">
        <f>AA$43*'[3]Shares Cordless Tools'!W6</f>
        <v>208.02698176981261</v>
      </c>
      <c r="AB13" s="5">
        <f>AB$43*'[3]Shares Cordless Tools'!X6</f>
        <v>206.10011124122673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 spans="1:57" x14ac:dyDescent="0.35">
      <c r="A14" t="s">
        <v>14</v>
      </c>
      <c r="C14" s="44" t="s">
        <v>80</v>
      </c>
      <c r="D14" s="4" t="s">
        <v>15</v>
      </c>
      <c r="E14" s="4" t="s">
        <v>56</v>
      </c>
      <c r="F14" s="1" t="s">
        <v>19</v>
      </c>
      <c r="G14" s="5">
        <f>G$43*'[3]Shares Cordless Tools'!C7</f>
        <v>5.890288249629295</v>
      </c>
      <c r="H14" s="5">
        <f>H$43*'[3]Shares Cordless Tools'!D7</f>
        <v>6.3320526353308848</v>
      </c>
      <c r="I14" s="5">
        <f>I$43*'[3]Shares Cordless Tools'!E7</f>
        <v>5.8305428745214574</v>
      </c>
      <c r="J14" s="5">
        <f>J$43*'[3]Shares Cordless Tools'!F7</f>
        <v>7.5733677386721325</v>
      </c>
      <c r="K14" s="5">
        <f>K$43*'[3]Shares Cordless Tools'!G7</f>
        <v>8.7707114210646662</v>
      </c>
      <c r="L14" s="5">
        <f>L$43*'[3]Shares Cordless Tools'!H7</f>
        <v>10.245843785194568</v>
      </c>
      <c r="M14" s="5">
        <f>M$43*'[3]Shares Cordless Tools'!I7</f>
        <v>10.220435732069342</v>
      </c>
      <c r="N14" s="5">
        <f>N$43*'[3]Shares Cordless Tools'!J7</f>
        <v>10.635153452449678</v>
      </c>
      <c r="O14" s="5">
        <f>O$43*'[3]Shares Cordless Tools'!K7</f>
        <v>12.720135266201257</v>
      </c>
      <c r="P14" s="5">
        <f>P$43*'[3]Shares Cordless Tools'!L7</f>
        <v>15.886247088668796</v>
      </c>
      <c r="Q14" s="5">
        <f>Q$43*'[3]Shares Cordless Tools'!M7</f>
        <v>16.25782599623583</v>
      </c>
      <c r="R14" s="5">
        <f>R$43*'[3]Shares Cordless Tools'!N7</f>
        <v>18.007629244573348</v>
      </c>
      <c r="S14" s="5">
        <f>S$43*'[3]Shares Cordless Tools'!O7</f>
        <v>21.720272527918446</v>
      </c>
      <c r="T14" s="5">
        <f>T$43*'[3]Shares Cordless Tools'!P7</f>
        <v>25.372889600551702</v>
      </c>
      <c r="U14" s="5">
        <f>U$43*'[3]Shares Cordless Tools'!Q7</f>
        <v>24.14282182718172</v>
      </c>
      <c r="V14" s="5">
        <f>V$43*'[3]Shares Cordless Tools'!R7</f>
        <v>25.863026754932275</v>
      </c>
      <c r="W14" s="5">
        <f>W$43*'[3]Shares Cordless Tools'!S7</f>
        <v>32.552819274220013</v>
      </c>
      <c r="X14" s="5">
        <f>X$43*'[3]Shares Cordless Tools'!T7</f>
        <v>51.395520244974136</v>
      </c>
      <c r="Y14" s="5">
        <f>Y$43*'[3]Shares Cordless Tools'!U7</f>
        <v>52.53718840094637</v>
      </c>
      <c r="Z14" s="5">
        <f>Z$43*'[3]Shares Cordless Tools'!V7</f>
        <v>80.422961266690791</v>
      </c>
      <c r="AA14" s="5">
        <f>AA$43*'[3]Shares Cordless Tools'!W7</f>
        <v>87.136371913557923</v>
      </c>
      <c r="AB14" s="5">
        <f>AB$43*'[3]Shares Cordless Tools'!X7</f>
        <v>89.811503666986098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</row>
    <row r="15" spans="1:57" x14ac:dyDescent="0.35">
      <c r="A15" t="s">
        <v>14</v>
      </c>
      <c r="C15" s="44" t="s">
        <v>80</v>
      </c>
      <c r="D15" s="4" t="s">
        <v>15</v>
      </c>
      <c r="E15" s="4" t="s">
        <v>56</v>
      </c>
      <c r="F15" s="1" t="s">
        <v>20</v>
      </c>
      <c r="G15" s="5">
        <f>G$43*'[3]Shares Cordless Tools'!C8</f>
        <v>5.604953948504793</v>
      </c>
      <c r="H15" s="5">
        <f>H$43*'[3]Shares Cordless Tools'!D8</f>
        <v>8.126433556114014</v>
      </c>
      <c r="I15" s="5">
        <f>I$43*'[3]Shares Cordless Tools'!E8</f>
        <v>9.7734967730349211</v>
      </c>
      <c r="J15" s="5">
        <f>J$43*'[3]Shares Cordless Tools'!F8</f>
        <v>10.178349711950933</v>
      </c>
      <c r="K15" s="5">
        <f>K$43*'[3]Shares Cordless Tools'!G8</f>
        <v>13.376314467447351</v>
      </c>
      <c r="L15" s="5">
        <f>L$43*'[3]Shares Cordless Tools'!H8</f>
        <v>13.811152519710696</v>
      </c>
      <c r="M15" s="5">
        <f>M$43*'[3]Shares Cordless Tools'!I8</f>
        <v>14.212214294070366</v>
      </c>
      <c r="N15" s="5">
        <f>N$43*'[3]Shares Cordless Tools'!J8</f>
        <v>11.82290530520739</v>
      </c>
      <c r="O15" s="5">
        <f>O$43*'[3]Shares Cordless Tools'!K8</f>
        <v>12.390632692576832</v>
      </c>
      <c r="P15" s="5">
        <f>P$43*'[3]Shares Cordless Tools'!L8</f>
        <v>11.442150031772856</v>
      </c>
      <c r="Q15" s="5">
        <f>Q$43*'[3]Shares Cordless Tools'!M8</f>
        <v>8.2866440921850781</v>
      </c>
      <c r="R15" s="5">
        <f>R$43*'[3]Shares Cordless Tools'!N8</f>
        <v>7.2895477168694338</v>
      </c>
      <c r="S15" s="5">
        <f>S$43*'[3]Shares Cordless Tools'!O8</f>
        <v>8.9662059828865512</v>
      </c>
      <c r="T15" s="5">
        <f>T$43*'[3]Shares Cordless Tools'!P8</f>
        <v>12.043995755811943</v>
      </c>
      <c r="U15" s="5">
        <f>U$43*'[3]Shares Cordless Tools'!Q8</f>
        <v>12.967135570642796</v>
      </c>
      <c r="V15" s="5">
        <f>V$43*'[3]Shares Cordless Tools'!R8</f>
        <v>15.256054908692265</v>
      </c>
      <c r="W15" s="5">
        <f>W$43*'[3]Shares Cordless Tools'!S8</f>
        <v>19.100271026759742</v>
      </c>
      <c r="X15" s="5">
        <f>X$43*'[3]Shares Cordless Tools'!T8</f>
        <v>34.161722106312084</v>
      </c>
      <c r="Y15" s="5">
        <f>Y$43*'[3]Shares Cordless Tools'!U8</f>
        <v>38.432245521113728</v>
      </c>
      <c r="Z15" s="5">
        <f>Z$43*'[3]Shares Cordless Tools'!V8</f>
        <v>54.422511751964088</v>
      </c>
      <c r="AA15" s="5">
        <f>AA$43*'[3]Shares Cordless Tools'!W8</f>
        <v>60.473142799613058</v>
      </c>
      <c r="AB15" s="5">
        <f>AB$43*'[3]Shares Cordless Tools'!X8</f>
        <v>59.366368069378026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</row>
    <row r="16" spans="1:57" x14ac:dyDescent="0.35">
      <c r="A16" t="s">
        <v>14</v>
      </c>
      <c r="C16" s="44" t="s">
        <v>80</v>
      </c>
      <c r="D16" s="4" t="s">
        <v>15</v>
      </c>
      <c r="E16" s="4" t="s">
        <v>56</v>
      </c>
      <c r="F16" s="1" t="s">
        <v>21</v>
      </c>
      <c r="G16" s="5">
        <f>G$43*'[3]Shares Cordless Tools'!C9</f>
        <v>1.8157754447448564</v>
      </c>
      <c r="H16" s="5">
        <f>H$43*'[3]Shares Cordless Tools'!D9</f>
        <v>2.080834142425338</v>
      </c>
      <c r="I16" s="5">
        <f>I$43*'[3]Shares Cordless Tools'!E9</f>
        <v>1.8628796733089377</v>
      </c>
      <c r="J16" s="5">
        <f>J$43*'[3]Shares Cordless Tools'!F9</f>
        <v>1.7810078910570382</v>
      </c>
      <c r="K16" s="5">
        <f>K$43*'[3]Shares Cordless Tools'!G9</f>
        <v>2.1122817499678574</v>
      </c>
      <c r="L16" s="5">
        <f>L$43*'[3]Shares Cordless Tools'!H9</f>
        <v>2.4868653576571491</v>
      </c>
      <c r="M16" s="5">
        <f>M$43*'[3]Shares Cordless Tools'!I9</f>
        <v>3.0124233880972735</v>
      </c>
      <c r="N16" s="5">
        <f>N$43*'[3]Shares Cordless Tools'!J9</f>
        <v>3.0618228730744956</v>
      </c>
      <c r="O16" s="5">
        <f>O$43*'[3]Shares Cordless Tools'!K9</f>
        <v>3.2115821275579419</v>
      </c>
      <c r="P16" s="5">
        <f>P$43*'[3]Shares Cordless Tools'!L9</f>
        <v>2.8218667698256721</v>
      </c>
      <c r="Q16" s="5">
        <f>Q$43*'[3]Shares Cordless Tools'!M9</f>
        <v>3.4685778449992926</v>
      </c>
      <c r="R16" s="5">
        <f>R$43*'[3]Shares Cordless Tools'!N9</f>
        <v>3.9528418304021828</v>
      </c>
      <c r="S16" s="5">
        <f>S$43*'[3]Shares Cordless Tools'!O9</f>
        <v>3.099006984418657</v>
      </c>
      <c r="T16" s="5">
        <f>T$43*'[3]Shares Cordless Tools'!P9</f>
        <v>3.7605291678009842</v>
      </c>
      <c r="U16" s="5">
        <f>U$43*'[3]Shares Cordless Tools'!Q9</f>
        <v>3.6632570828923297</v>
      </c>
      <c r="V16" s="5">
        <f>V$43*'[3]Shares Cordless Tools'!R9</f>
        <v>3.9744126021827024</v>
      </c>
      <c r="W16" s="5">
        <f>W$43*'[3]Shares Cordless Tools'!S9</f>
        <v>4.3532287885171206</v>
      </c>
      <c r="X16" s="5">
        <f>X$43*'[3]Shares Cordless Tools'!T9</f>
        <v>10.272718569324995</v>
      </c>
      <c r="Y16" s="5">
        <f>Y$43*'[3]Shares Cordless Tools'!U9</f>
        <v>9.6608077661109633</v>
      </c>
      <c r="Z16" s="5">
        <f>Z$43*'[3]Shares Cordless Tools'!V9</f>
        <v>14.332165282337698</v>
      </c>
      <c r="AA16" s="5">
        <f>AA$43*'[3]Shares Cordless Tools'!W9</f>
        <v>14.16615608647164</v>
      </c>
      <c r="AB16" s="5">
        <f>AB$43*'[3]Shares Cordless Tools'!X9</f>
        <v>14.10802758425864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</row>
    <row r="17" spans="1:57" x14ac:dyDescent="0.35">
      <c r="A17" t="s">
        <v>14</v>
      </c>
      <c r="C17" s="44" t="s">
        <v>80</v>
      </c>
      <c r="D17" s="4" t="s">
        <v>15</v>
      </c>
      <c r="E17" s="4" t="s">
        <v>56</v>
      </c>
      <c r="F17" s="1" t="s">
        <v>22</v>
      </c>
      <c r="G17" s="5">
        <f>G$43*'[3]Shares Cordless Tools'!C10</f>
        <v>23.14811873327394</v>
      </c>
      <c r="H17" s="5">
        <f>H$43*'[3]Shares Cordless Tools'!D10</f>
        <v>27.674594811972497</v>
      </c>
      <c r="I17" s="5">
        <f>I$43*'[3]Shares Cordless Tools'!E10</f>
        <v>28.450862534126831</v>
      </c>
      <c r="J17" s="5">
        <f>J$43*'[3]Shares Cordless Tools'!F10</f>
        <v>30.976476350145443</v>
      </c>
      <c r="K17" s="5">
        <f>K$43*'[3]Shares Cordless Tools'!G10</f>
        <v>31.780438619897012</v>
      </c>
      <c r="L17" s="5">
        <f>L$43*'[3]Shares Cordless Tools'!H10</f>
        <v>33.44026699016004</v>
      </c>
      <c r="M17" s="5">
        <f>M$43*'[3]Shares Cordless Tools'!I10</f>
        <v>30.912842995009047</v>
      </c>
      <c r="N17" s="5">
        <f>N$43*'[3]Shares Cordless Tools'!J10</f>
        <v>30.60908950569878</v>
      </c>
      <c r="O17" s="5">
        <f>O$43*'[3]Shares Cordless Tools'!K10</f>
        <v>35.40314667090211</v>
      </c>
      <c r="P17" s="5">
        <f>P$43*'[3]Shares Cordless Tools'!L10</f>
        <v>43.05100602604179</v>
      </c>
      <c r="Q17" s="5">
        <f>Q$43*'[3]Shares Cordless Tools'!M10</f>
        <v>44.638099442009725</v>
      </c>
      <c r="R17" s="5">
        <f>R$43*'[3]Shares Cordless Tools'!N10</f>
        <v>48.056370889122626</v>
      </c>
      <c r="S17" s="5">
        <f>S$43*'[3]Shares Cordless Tools'!O10</f>
        <v>51.640604001647219</v>
      </c>
      <c r="T17" s="5">
        <f>T$43*'[3]Shares Cordless Tools'!P10</f>
        <v>64.319146867393101</v>
      </c>
      <c r="U17" s="5">
        <f>U$43*'[3]Shares Cordless Tools'!Q10</f>
        <v>64.912032636681815</v>
      </c>
      <c r="V17" s="5">
        <f>V$43*'[3]Shares Cordless Tools'!R10</f>
        <v>66.623808149563743</v>
      </c>
      <c r="W17" s="5">
        <f>W$43*'[3]Shares Cordless Tools'!S10</f>
        <v>80.8559879105633</v>
      </c>
      <c r="X17" s="5">
        <f>X$43*'[3]Shares Cordless Tools'!T10</f>
        <v>126.62355979576162</v>
      </c>
      <c r="Y17" s="5">
        <f>Y$43*'[3]Shares Cordless Tools'!U10</f>
        <v>128.68407424161072</v>
      </c>
      <c r="Z17" s="5">
        <f>Z$43*'[3]Shares Cordless Tools'!V10</f>
        <v>196.24205829810495</v>
      </c>
      <c r="AA17" s="5">
        <f>AA$43*'[3]Shares Cordless Tools'!W10</f>
        <v>212.13861256640041</v>
      </c>
      <c r="AB17" s="5">
        <f>AB$43*'[3]Shares Cordless Tools'!X10</f>
        <v>209.53482067898815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</row>
    <row r="18" spans="1:57" x14ac:dyDescent="0.35">
      <c r="A18" t="s">
        <v>14</v>
      </c>
      <c r="C18" s="44" t="s">
        <v>80</v>
      </c>
      <c r="D18" s="4" t="s">
        <v>15</v>
      </c>
      <c r="E18" s="4" t="s">
        <v>56</v>
      </c>
      <c r="F18" s="1" t="s">
        <v>23</v>
      </c>
      <c r="G18" s="5">
        <f>G$43*'[3]Shares Cordless Tools'!C11</f>
        <v>20.882414746359263</v>
      </c>
      <c r="H18" s="5">
        <f>H$43*'[3]Shares Cordless Tools'!D11</f>
        <v>21.367057415839319</v>
      </c>
      <c r="I18" s="5">
        <f>I$43*'[3]Shares Cordless Tools'!E11</f>
        <v>20.179245071988181</v>
      </c>
      <c r="J18" s="5">
        <f>J$43*'[3]Shares Cordless Tools'!F11</f>
        <v>26.910610913892228</v>
      </c>
      <c r="K18" s="5">
        <f>K$43*'[3]Shares Cordless Tools'!G11</f>
        <v>22.855247031151567</v>
      </c>
      <c r="L18" s="5">
        <f>L$43*'[3]Shares Cordless Tools'!H11</f>
        <v>21.138129836914384</v>
      </c>
      <c r="M18" s="5">
        <f>M$43*'[3]Shares Cordless Tools'!I11</f>
        <v>23.108746498773144</v>
      </c>
      <c r="N18" s="5">
        <f>N$43*'[3]Shares Cordless Tools'!J11</f>
        <v>25.99673865639603</v>
      </c>
      <c r="O18" s="5">
        <f>O$43*'[3]Shares Cordless Tools'!K11</f>
        <v>26.651312025857077</v>
      </c>
      <c r="P18" s="5">
        <f>P$43*'[3]Shares Cordless Tools'!L11</f>
        <v>24.331042593595626</v>
      </c>
      <c r="Q18" s="5">
        <f>Q$43*'[3]Shares Cordless Tools'!M11</f>
        <v>34.099653888007182</v>
      </c>
      <c r="R18" s="5">
        <f>R$43*'[3]Shares Cordless Tools'!N11</f>
        <v>32.364368017192284</v>
      </c>
      <c r="S18" s="5">
        <f>S$43*'[3]Shares Cordless Tools'!O11</f>
        <v>28.277720276851937</v>
      </c>
      <c r="T18" s="5">
        <f>T$43*'[3]Shares Cordless Tools'!P11</f>
        <v>27.012140947158301</v>
      </c>
      <c r="U18" s="5">
        <f>U$43*'[3]Shares Cordless Tools'!Q11</f>
        <v>23.192559088487137</v>
      </c>
      <c r="V18" s="5">
        <f>V$43*'[3]Shares Cordless Tools'!R11</f>
        <v>19.949108190913488</v>
      </c>
      <c r="W18" s="5">
        <f>W$43*'[3]Shares Cordless Tools'!S11</f>
        <v>23.618219561832305</v>
      </c>
      <c r="X18" s="5">
        <f>X$43*'[3]Shares Cordless Tools'!T11</f>
        <v>26.129533932436114</v>
      </c>
      <c r="Y18" s="5">
        <f>Y$43*'[3]Shares Cordless Tools'!U11</f>
        <v>24.563656548837251</v>
      </c>
      <c r="Z18" s="5">
        <f>Z$43*'[3]Shares Cordless Tools'!V11</f>
        <v>34.573681370406788</v>
      </c>
      <c r="AA18" s="5">
        <f>AA$43*'[3]Shares Cordless Tools'!W11</f>
        <v>47.078428218637079</v>
      </c>
      <c r="AB18" s="5">
        <f>AB$43*'[3]Shares Cordless Tools'!X11</f>
        <v>46.604442888172009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</row>
    <row r="19" spans="1:57" x14ac:dyDescent="0.35">
      <c r="A19" t="s">
        <v>14</v>
      </c>
      <c r="C19" s="44" t="s">
        <v>80</v>
      </c>
      <c r="D19" s="4" t="s">
        <v>15</v>
      </c>
      <c r="E19" s="4" t="s">
        <v>56</v>
      </c>
      <c r="F19" s="1" t="s">
        <v>24</v>
      </c>
      <c r="G19" s="5">
        <f>G$43*'[3]Shares Cordless Tools'!C12</f>
        <v>2.8262457297259371</v>
      </c>
      <c r="H19" s="5">
        <f>H$43*'[3]Shares Cordless Tools'!D12</f>
        <v>3.6656713668870711</v>
      </c>
      <c r="I19" s="5">
        <f>I$43*'[3]Shares Cordless Tools'!E12</f>
        <v>3.8035526140963514</v>
      </c>
      <c r="J19" s="5">
        <f>J$43*'[3]Shares Cordless Tools'!F12</f>
        <v>4.162127112353029</v>
      </c>
      <c r="K19" s="5">
        <f>K$43*'[3]Shares Cordless Tools'!G12</f>
        <v>4.5713953240629532</v>
      </c>
      <c r="L19" s="5">
        <f>L$43*'[3]Shares Cordless Tools'!H12</f>
        <v>6.5031438799049388</v>
      </c>
      <c r="M19" s="5">
        <f>M$43*'[3]Shares Cordless Tools'!I12</f>
        <v>5.0369071175638771</v>
      </c>
      <c r="N19" s="5">
        <f>N$43*'[3]Shares Cordless Tools'!J12</f>
        <v>4.1643480105978679</v>
      </c>
      <c r="O19" s="5">
        <f>O$43*'[3]Shares Cordless Tools'!K12</f>
        <v>3.9853708357813433</v>
      </c>
      <c r="P19" s="5">
        <f>P$43*'[3]Shares Cordless Tools'!L12</f>
        <v>3.9816457979889823</v>
      </c>
      <c r="Q19" s="5">
        <f>Q$43*'[3]Shares Cordless Tools'!M12</f>
        <v>3.2343902764235439</v>
      </c>
      <c r="R19" s="5">
        <f>R$43*'[3]Shares Cordless Tools'!N12</f>
        <v>3.4549779876869131</v>
      </c>
      <c r="S19" s="5">
        <f>S$43*'[3]Shares Cordless Tools'!O12</f>
        <v>3.582545530755942</v>
      </c>
      <c r="T19" s="5">
        <f>T$43*'[3]Shares Cordless Tools'!P12</f>
        <v>4.2178837912756757</v>
      </c>
      <c r="U19" s="5">
        <f>U$43*'[3]Shares Cordless Tools'!Q12</f>
        <v>4.0451297501025572</v>
      </c>
      <c r="V19" s="5">
        <f>V$43*'[3]Shares Cordless Tools'!R12</f>
        <v>5.0614718806592807</v>
      </c>
      <c r="W19" s="5">
        <f>W$43*'[3]Shares Cordless Tools'!S12</f>
        <v>7.1614694582418794</v>
      </c>
      <c r="X19" s="5">
        <f>X$43*'[3]Shares Cordless Tools'!T12</f>
        <v>12.651687124651669</v>
      </c>
      <c r="Y19" s="5">
        <f>Y$43*'[3]Shares Cordless Tools'!U12</f>
        <v>11.707882126625625</v>
      </c>
      <c r="Z19" s="5">
        <f>Z$43*'[3]Shares Cordless Tools'!V12</f>
        <v>16.249370393361591</v>
      </c>
      <c r="AA19" s="5">
        <f>AA$43*'[3]Shares Cordless Tools'!W12</f>
        <v>17.672752847808905</v>
      </c>
      <c r="AB19" s="5">
        <f>AB$43*'[3]Shares Cordless Tools'!X12</f>
        <v>17.45738528025101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</row>
    <row r="20" spans="1:57" x14ac:dyDescent="0.35">
      <c r="A20" t="s">
        <v>14</v>
      </c>
      <c r="C20" s="44" t="s">
        <v>80</v>
      </c>
      <c r="D20" s="4" t="s">
        <v>15</v>
      </c>
      <c r="E20" s="4" t="s">
        <v>56</v>
      </c>
      <c r="F20" s="1" t="s">
        <v>25</v>
      </c>
      <c r="G20" s="5">
        <f>G$43*'[3]Shares Cordless Tools'!C13</f>
        <v>16.709320998284831</v>
      </c>
      <c r="H20" s="5">
        <f>H$43*'[3]Shares Cordless Tools'!D13</f>
        <v>14.353514083706152</v>
      </c>
      <c r="I20" s="5">
        <f>I$43*'[3]Shares Cordless Tools'!E13</f>
        <v>15.312868723720559</v>
      </c>
      <c r="J20" s="5">
        <f>J$43*'[3]Shares Cordless Tools'!F13</f>
        <v>14.301924408644183</v>
      </c>
      <c r="K20" s="5">
        <f>K$43*'[3]Shares Cordless Tools'!G13</f>
        <v>12.661626516569639</v>
      </c>
      <c r="L20" s="5">
        <f>L$43*'[3]Shares Cordless Tools'!H13</f>
        <v>11.649502972198809</v>
      </c>
      <c r="M20" s="5">
        <f>M$43*'[3]Shares Cordless Tools'!I13</f>
        <v>24.991223010658956</v>
      </c>
      <c r="N20" s="5">
        <f>N$43*'[3]Shares Cordless Tools'!J13</f>
        <v>24.024160514295239</v>
      </c>
      <c r="O20" s="5">
        <f>O$43*'[3]Shares Cordless Tools'!K13</f>
        <v>27.677460434685958</v>
      </c>
      <c r="P20" s="5">
        <f>P$43*'[3]Shares Cordless Tools'!L13</f>
        <v>24.775840750268209</v>
      </c>
      <c r="Q20" s="5">
        <f>Q$43*'[3]Shares Cordless Tools'!M13</f>
        <v>25.655662156716517</v>
      </c>
      <c r="R20" s="5">
        <f>R$43*'[3]Shares Cordless Tools'!N13</f>
        <v>37.095070047044473</v>
      </c>
      <c r="S20" s="5">
        <f>S$43*'[3]Shares Cordless Tools'!O13</f>
        <v>39.863866953252966</v>
      </c>
      <c r="T20" s="5">
        <f>T$43*'[3]Shares Cordless Tools'!P13</f>
        <v>42.402968342115628</v>
      </c>
      <c r="U20" s="5">
        <f>U$43*'[3]Shares Cordless Tools'!Q13</f>
        <v>36.221516365648256</v>
      </c>
      <c r="V20" s="5">
        <f>V$43*'[3]Shares Cordless Tools'!R13</f>
        <v>30.883007486628792</v>
      </c>
      <c r="W20" s="5">
        <f>W$43*'[3]Shares Cordless Tools'!S13</f>
        <v>31.480485650289715</v>
      </c>
      <c r="X20" s="5">
        <f>X$43*'[3]Shares Cordless Tools'!T13</f>
        <v>46.992406841986039</v>
      </c>
      <c r="Y20" s="5">
        <f>Y$43*'[3]Shares Cordless Tools'!U13</f>
        <v>45.520152452604833</v>
      </c>
      <c r="Z20" s="5">
        <f>Z$43*'[3]Shares Cordless Tools'!V13</f>
        <v>73.912302335304915</v>
      </c>
      <c r="AA20" s="5">
        <f>AA$43*'[3]Shares Cordless Tools'!W13</f>
        <v>92.500661594691138</v>
      </c>
      <c r="AB20" s="5">
        <f>AB$43*'[3]Shares Cordless Tools'!X13</f>
        <v>91.438859414378982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</row>
    <row r="21" spans="1:57" x14ac:dyDescent="0.35">
      <c r="A21" t="s">
        <v>14</v>
      </c>
      <c r="C21" s="44" t="s">
        <v>80</v>
      </c>
      <c r="D21" s="4" t="s">
        <v>15</v>
      </c>
      <c r="E21" s="4" t="s">
        <v>56</v>
      </c>
      <c r="F21" s="1" t="s">
        <v>26</v>
      </c>
      <c r="G21" s="5">
        <f>G$43*'[3]Shares Cordless Tools'!C14</f>
        <v>110.13487784187062</v>
      </c>
      <c r="H21" s="5">
        <f>H$43*'[3]Shares Cordless Tools'!D14</f>
        <v>114.13116770093556</v>
      </c>
      <c r="I21" s="5">
        <f>I$43*'[3]Shares Cordless Tools'!E14</f>
        <v>109.27806734562594</v>
      </c>
      <c r="J21" s="5">
        <f>J$43*'[3]Shares Cordless Tools'!F14</f>
        <v>111.75192701019233</v>
      </c>
      <c r="K21" s="5">
        <f>K$43*'[3]Shares Cordless Tools'!G14</f>
        <v>133.84412330042301</v>
      </c>
      <c r="L21" s="5">
        <f>L$43*'[3]Shares Cordless Tools'!H14</f>
        <v>197.51288440818894</v>
      </c>
      <c r="M21" s="5">
        <f>M$43*'[3]Shares Cordless Tools'!I14</f>
        <v>201.14319663189997</v>
      </c>
      <c r="N21" s="5">
        <f>N$43*'[3]Shares Cordless Tools'!J14</f>
        <v>214.96802741454022</v>
      </c>
      <c r="O21" s="5">
        <f>O$43*'[3]Shares Cordless Tools'!K14</f>
        <v>209.85051800887578</v>
      </c>
      <c r="P21" s="5">
        <f>P$43*'[3]Shares Cordless Tools'!L14</f>
        <v>225.08893863469444</v>
      </c>
      <c r="Q21" s="5">
        <f>Q$43*'[3]Shares Cordless Tools'!M14</f>
        <v>255.20088871930639</v>
      </c>
      <c r="R21" s="5">
        <f>R$43*'[3]Shares Cordless Tools'!N14</f>
        <v>309.8865335470831</v>
      </c>
      <c r="S21" s="5">
        <f>S$43*'[3]Shares Cordless Tools'!O14</f>
        <v>283.82839304394776</v>
      </c>
      <c r="T21" s="5">
        <f>T$43*'[3]Shares Cordless Tools'!P14</f>
        <v>289.54859006328189</v>
      </c>
      <c r="U21" s="5">
        <f>U$43*'[3]Shares Cordless Tools'!Q14</f>
        <v>358.37707634770135</v>
      </c>
      <c r="V21" s="5">
        <f>V$43*'[3]Shares Cordless Tools'!R14</f>
        <v>325.16120326012032</v>
      </c>
      <c r="W21" s="5">
        <f>W$43*'[3]Shares Cordless Tools'!S14</f>
        <v>312.16282292674271</v>
      </c>
      <c r="X21" s="5">
        <f>X$43*'[3]Shares Cordless Tools'!T14</f>
        <v>371.48661016003672</v>
      </c>
      <c r="Y21" s="5">
        <f>Y$43*'[3]Shares Cordless Tools'!U14</f>
        <v>403.05075258238827</v>
      </c>
      <c r="Z21" s="5">
        <f>Z$43*'[3]Shares Cordless Tools'!V14</f>
        <v>595.55554846894961</v>
      </c>
      <c r="AA21" s="5">
        <f>AA$43*'[3]Shares Cordless Tools'!W14</f>
        <v>828.90908832339016</v>
      </c>
      <c r="AB21" s="5">
        <f>AB$43*'[3]Shares Cordless Tools'!X14</f>
        <v>822.22444062969259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</row>
    <row r="22" spans="1:57" x14ac:dyDescent="0.35">
      <c r="A22" t="s">
        <v>14</v>
      </c>
      <c r="C22" s="44" t="s">
        <v>80</v>
      </c>
      <c r="D22" s="4" t="s">
        <v>15</v>
      </c>
      <c r="E22" s="4" t="s">
        <v>56</v>
      </c>
      <c r="F22" s="1" t="s">
        <v>27</v>
      </c>
      <c r="G22" s="5">
        <f>G$43*'[3]Shares Cordless Tools'!C15</f>
        <v>509.85715018244588</v>
      </c>
      <c r="H22" s="5">
        <f>H$43*'[3]Shares Cordless Tools'!D15</f>
        <v>500.75577410272166</v>
      </c>
      <c r="I22" s="5">
        <f>I$43*'[3]Shares Cordless Tools'!E15</f>
        <v>407.40977075012853</v>
      </c>
      <c r="J22" s="5">
        <f>J$43*'[3]Shares Cordless Tools'!F15</f>
        <v>411.90992728099661</v>
      </c>
      <c r="K22" s="5">
        <f>K$43*'[3]Shares Cordless Tools'!G15</f>
        <v>395.02742135898734</v>
      </c>
      <c r="L22" s="5">
        <f>L$43*'[3]Shares Cordless Tools'!H15</f>
        <v>427.70419114640254</v>
      </c>
      <c r="M22" s="5">
        <f>M$43*'[3]Shares Cordless Tools'!I15</f>
        <v>403.77442544470728</v>
      </c>
      <c r="N22" s="5">
        <f>N$43*'[3]Shares Cordless Tools'!J15</f>
        <v>408.20779847535022</v>
      </c>
      <c r="O22" s="5">
        <f>O$43*'[3]Shares Cordless Tools'!K15</f>
        <v>459.39110542937811</v>
      </c>
      <c r="P22" s="5">
        <f>P$43*'[3]Shares Cordless Tools'!L15</f>
        <v>471.08661494631997</v>
      </c>
      <c r="Q22" s="5">
        <f>Q$43*'[3]Shares Cordless Tools'!M15</f>
        <v>553.20791304936108</v>
      </c>
      <c r="R22" s="5">
        <f>R$43*'[3]Shares Cordless Tools'!N15</f>
        <v>527.8617755769593</v>
      </c>
      <c r="S22" s="5">
        <f>S$43*'[3]Shares Cordless Tools'!O15</f>
        <v>573.47055377442166</v>
      </c>
      <c r="T22" s="5">
        <f>T$43*'[3]Shares Cordless Tools'!P15</f>
        <v>777.29846445334579</v>
      </c>
      <c r="U22" s="5">
        <f>U$43*'[3]Shares Cordless Tools'!Q15</f>
        <v>844.62967322001384</v>
      </c>
      <c r="V22" s="5">
        <f>V$43*'[3]Shares Cordless Tools'!R15</f>
        <v>819.40455185944427</v>
      </c>
      <c r="W22" s="5">
        <f>W$43*'[3]Shares Cordless Tools'!S15</f>
        <v>820.80557493947811</v>
      </c>
      <c r="X22" s="5">
        <f>X$43*'[3]Shares Cordless Tools'!T15</f>
        <v>971.62953071216634</v>
      </c>
      <c r="Y22" s="5">
        <f>Y$43*'[3]Shares Cordless Tools'!U15</f>
        <v>691.85912920003534</v>
      </c>
      <c r="Z22" s="5">
        <f>Z$43*'[3]Shares Cordless Tools'!V15</f>
        <v>637.61546131117063</v>
      </c>
      <c r="AA22" s="5">
        <f>AA$43*'[3]Shares Cordless Tools'!W15</f>
        <v>803.44554332941902</v>
      </c>
      <c r="AB22" s="5">
        <f>AB$43*'[3]Shares Cordless Tools'!X15</f>
        <v>792.89145076430736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spans="1:57" x14ac:dyDescent="0.35">
      <c r="A23" t="s">
        <v>14</v>
      </c>
      <c r="C23" s="44" t="s">
        <v>80</v>
      </c>
      <c r="D23" s="4" t="s">
        <v>15</v>
      </c>
      <c r="E23" s="4" t="s">
        <v>56</v>
      </c>
      <c r="F23" s="1" t="s">
        <v>28</v>
      </c>
      <c r="G23" s="5">
        <f>G$43*'[3]Shares Cordless Tools'!C16</f>
        <v>26.886934918179755</v>
      </c>
      <c r="H23" s="5">
        <f>H$43*'[3]Shares Cordless Tools'!D16</f>
        <v>31.484742579659535</v>
      </c>
      <c r="I23" s="5">
        <f>I$43*'[3]Shares Cordless Tools'!E16</f>
        <v>35.82175665231216</v>
      </c>
      <c r="J23" s="5">
        <f>J$43*'[3]Shares Cordless Tools'!F16</f>
        <v>41.943677792907629</v>
      </c>
      <c r="K23" s="5">
        <f>K$43*'[3]Shares Cordless Tools'!G16</f>
        <v>40.722092180741257</v>
      </c>
      <c r="L23" s="5">
        <f>L$43*'[3]Shares Cordless Tools'!H16</f>
        <v>40.836771747429694</v>
      </c>
      <c r="M23" s="5">
        <f>M$43*'[3]Shares Cordless Tools'!I16</f>
        <v>34.601905712932684</v>
      </c>
      <c r="N23" s="5">
        <f>N$43*'[3]Shares Cordless Tools'!J16</f>
        <v>31.55418448100589</v>
      </c>
      <c r="O23" s="5">
        <f>O$43*'[3]Shares Cordless Tools'!K16</f>
        <v>33.565818678099738</v>
      </c>
      <c r="P23" s="5">
        <f>P$43*'[3]Shares Cordless Tools'!L16</f>
        <v>34.71958923860528</v>
      </c>
      <c r="Q23" s="5">
        <f>Q$43*'[3]Shares Cordless Tools'!M16</f>
        <v>35.093852661030063</v>
      </c>
      <c r="R23" s="5">
        <f>R$43*'[3]Shares Cordless Tools'!N16</f>
        <v>38.846518822476639</v>
      </c>
      <c r="S23" s="5">
        <f>S$43*'[3]Shares Cordless Tools'!O16</f>
        <v>46.873302063560025</v>
      </c>
      <c r="T23" s="5">
        <f>T$43*'[3]Shares Cordless Tools'!P16</f>
        <v>54.633376685862906</v>
      </c>
      <c r="U23" s="5">
        <f>U$43*'[3]Shares Cordless Tools'!Q16</f>
        <v>51.868241311327303</v>
      </c>
      <c r="V23" s="5">
        <f>V$43*'[3]Shares Cordless Tools'!R16</f>
        <v>49.890673992918735</v>
      </c>
      <c r="W23" s="5">
        <f>W$43*'[3]Shares Cordless Tools'!S16</f>
        <v>60.164843717036824</v>
      </c>
      <c r="X23" s="5">
        <f>X$43*'[3]Shares Cordless Tools'!T16</f>
        <v>94.033259491510506</v>
      </c>
      <c r="Y23" s="5">
        <f>Y$43*'[3]Shares Cordless Tools'!U16</f>
        <v>95.201955528668279</v>
      </c>
      <c r="Z23" s="5">
        <f>Z$43*'[3]Shares Cordless Tools'!V16</f>
        <v>132.03454512607695</v>
      </c>
      <c r="AA23" s="5">
        <f>AA$43*'[3]Shares Cordless Tools'!W16</f>
        <v>148.26371228125271</v>
      </c>
      <c r="AB23" s="5">
        <f>AB$43*'[3]Shares Cordless Tools'!X16</f>
        <v>145.79147519643624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</row>
    <row r="24" spans="1:57" x14ac:dyDescent="0.35">
      <c r="A24" t="s">
        <v>14</v>
      </c>
      <c r="C24" s="44" t="s">
        <v>80</v>
      </c>
      <c r="D24" s="4" t="s">
        <v>15</v>
      </c>
      <c r="E24" s="4" t="s">
        <v>56</v>
      </c>
      <c r="F24" s="1" t="s">
        <v>29</v>
      </c>
      <c r="G24" s="5">
        <f>G$43*'[3]Shares Cordless Tools'!C17</f>
        <v>19.473841991531263</v>
      </c>
      <c r="H24" s="5">
        <f>H$43*'[3]Shares Cordless Tools'!D17</f>
        <v>24.538482005935517</v>
      </c>
      <c r="I24" s="5">
        <f>I$43*'[3]Shares Cordless Tools'!E17</f>
        <v>26.297614028550509</v>
      </c>
      <c r="J24" s="5">
        <f>J$43*'[3]Shares Cordless Tools'!F17</f>
        <v>29.4884545401335</v>
      </c>
      <c r="K24" s="5">
        <f>K$43*'[3]Shares Cordless Tools'!G17</f>
        <v>27.991373613397929</v>
      </c>
      <c r="L24" s="5">
        <f>L$43*'[3]Shares Cordless Tools'!H17</f>
        <v>27.475089186424647</v>
      </c>
      <c r="M24" s="5">
        <f>M$43*'[3]Shares Cordless Tools'!I17</f>
        <v>23.791052126435424</v>
      </c>
      <c r="N24" s="5">
        <f>N$43*'[3]Shares Cordless Tools'!J17</f>
        <v>22.196968616654615</v>
      </c>
      <c r="O24" s="5">
        <f>O$43*'[3]Shares Cordless Tools'!K17</f>
        <v>24.141815673622389</v>
      </c>
      <c r="P24" s="5">
        <f>P$43*'[3]Shares Cordless Tools'!L17</f>
        <v>27.754860468133487</v>
      </c>
      <c r="Q24" s="5">
        <f>Q$43*'[3]Shares Cordless Tools'!M17</f>
        <v>26.377761634222018</v>
      </c>
      <c r="R24" s="5">
        <f>R$43*'[3]Shares Cordless Tools'!N17</f>
        <v>27.605683030625812</v>
      </c>
      <c r="S24" s="5">
        <f>S$43*'[3]Shares Cordless Tools'!O17</f>
        <v>29.022535913058977</v>
      </c>
      <c r="T24" s="5">
        <f>T$43*'[3]Shares Cordless Tools'!P17</f>
        <v>39.291860715356684</v>
      </c>
      <c r="U24" s="5">
        <f>U$43*'[3]Shares Cordless Tools'!Q17</f>
        <v>42.549636709817428</v>
      </c>
      <c r="V24" s="5">
        <f>V$43*'[3]Shares Cordless Tools'!R17</f>
        <v>49.193064063352558</v>
      </c>
      <c r="W24" s="5">
        <f>W$43*'[3]Shares Cordless Tools'!S17</f>
        <v>59.920757069629396</v>
      </c>
      <c r="X24" s="5">
        <f>X$43*'[3]Shares Cordless Tools'!T17</f>
        <v>93.958597181797231</v>
      </c>
      <c r="Y24" s="5">
        <f>Y$43*'[3]Shares Cordless Tools'!U17</f>
        <v>95.630304992624474</v>
      </c>
      <c r="Z24" s="5">
        <f>Z$43*'[3]Shares Cordless Tools'!V17</f>
        <v>147.1913987530184</v>
      </c>
      <c r="AA24" s="5">
        <f>AA$43*'[3]Shares Cordless Tools'!W17</f>
        <v>159.08790490566071</v>
      </c>
      <c r="AB24" s="5">
        <f>AB$43*'[3]Shares Cordless Tools'!X17</f>
        <v>156.39730036463149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</row>
    <row r="25" spans="1:57" x14ac:dyDescent="0.35">
      <c r="A25" t="s">
        <v>14</v>
      </c>
      <c r="C25" s="44" t="s">
        <v>80</v>
      </c>
      <c r="D25" s="4" t="s">
        <v>15</v>
      </c>
      <c r="E25" s="4" t="s">
        <v>56</v>
      </c>
      <c r="F25" s="1" t="s">
        <v>30</v>
      </c>
      <c r="G25" s="5">
        <f>G$43*'[3]Shares Cordless Tools'!C18</f>
        <v>0.67051399910123022</v>
      </c>
      <c r="H25" s="5">
        <f>H$43*'[3]Shares Cordless Tools'!D18</f>
        <v>1.0813860293327833</v>
      </c>
      <c r="I25" s="5">
        <f>I$43*'[3]Shares Cordless Tools'!E18</f>
        <v>1.7498148960484072</v>
      </c>
      <c r="J25" s="5">
        <f>J$43*'[3]Shares Cordless Tools'!F18</f>
        <v>2.3190713516971675</v>
      </c>
      <c r="K25" s="5">
        <f>K$43*'[3]Shares Cordless Tools'!G18</f>
        <v>2.1758749656534757</v>
      </c>
      <c r="L25" s="5">
        <f>L$43*'[3]Shares Cordless Tools'!H18</f>
        <v>1.14120418489705</v>
      </c>
      <c r="M25" s="5">
        <f>M$43*'[3]Shares Cordless Tools'!I18</f>
        <v>1.0954231650031829</v>
      </c>
      <c r="N25" s="5">
        <f>N$43*'[3]Shares Cordless Tools'!J18</f>
        <v>0.95809605647499008</v>
      </c>
      <c r="O25" s="5">
        <f>O$43*'[3]Shares Cordless Tools'!K18</f>
        <v>1.458239135104999</v>
      </c>
      <c r="P25" s="5">
        <f>P$43*'[3]Shares Cordless Tools'!L18</f>
        <v>1.1948395148561624</v>
      </c>
      <c r="Q25" s="5">
        <f>Q$43*'[3]Shares Cordless Tools'!M18</f>
        <v>1.017976153688013</v>
      </c>
      <c r="R25" s="5">
        <f>R$43*'[3]Shares Cordless Tools'!N18</f>
        <v>0.95585666061619556</v>
      </c>
      <c r="S25" s="5">
        <f>S$43*'[3]Shares Cordless Tools'!O18</f>
        <v>1.2452186954776951</v>
      </c>
      <c r="T25" s="5">
        <f>T$43*'[3]Shares Cordless Tools'!P18</f>
        <v>1.5505412622724983</v>
      </c>
      <c r="U25" s="5">
        <f>U$43*'[3]Shares Cordless Tools'!Q18</f>
        <v>1.4361675353900276</v>
      </c>
      <c r="V25" s="5">
        <f>V$43*'[3]Shares Cordless Tools'!R18</f>
        <v>1.4953776289992247</v>
      </c>
      <c r="W25" s="5">
        <f>W$43*'[3]Shares Cordless Tools'!S18</f>
        <v>2.373178642353492</v>
      </c>
      <c r="X25" s="5">
        <f>X$43*'[3]Shares Cordless Tools'!T18</f>
        <v>6.2334123378170911</v>
      </c>
      <c r="Y25" s="5">
        <f>Y$43*'[3]Shares Cordless Tools'!U18</f>
        <v>7.632187674181198</v>
      </c>
      <c r="Z25" s="5">
        <f>Z$43*'[3]Shares Cordless Tools'!V18</f>
        <v>13.500181421942017</v>
      </c>
      <c r="AA25" s="5">
        <f>AA$43*'[3]Shares Cordless Tools'!W18</f>
        <v>16.472834817623095</v>
      </c>
      <c r="AB25" s="5">
        <f>AB$43*'[3]Shares Cordless Tools'!X18</f>
        <v>14.744368220141876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</row>
    <row r="26" spans="1:57" x14ac:dyDescent="0.35">
      <c r="A26" t="s">
        <v>14</v>
      </c>
      <c r="C26" s="44" t="s">
        <v>80</v>
      </c>
      <c r="D26" s="4" t="s">
        <v>15</v>
      </c>
      <c r="E26" s="4" t="s">
        <v>56</v>
      </c>
      <c r="F26" s="1" t="s">
        <v>31</v>
      </c>
      <c r="G26" s="5">
        <f>G$43*'[3]Shares Cordless Tools'!C19</f>
        <v>14.800071868647921</v>
      </c>
      <c r="H26" s="5">
        <f>H$43*'[3]Shares Cordless Tools'!D19</f>
        <v>15.309786642117183</v>
      </c>
      <c r="I26" s="5">
        <f>I$43*'[3]Shares Cordless Tools'!E19</f>
        <v>14.658690981578774</v>
      </c>
      <c r="J26" s="5">
        <f>J$43*'[3]Shares Cordless Tools'!F19</f>
        <v>8.2628129099182033</v>
      </c>
      <c r="K26" s="5">
        <f>K$43*'[3]Shares Cordless Tools'!G19</f>
        <v>6.8568244725086158</v>
      </c>
      <c r="L26" s="5">
        <f>L$43*'[3]Shares Cordless Tools'!H19</f>
        <v>12.866787017294588</v>
      </c>
      <c r="M26" s="5">
        <f>M$43*'[3]Shares Cordless Tools'!I19</f>
        <v>16.554230465128111</v>
      </c>
      <c r="N26" s="5">
        <f>N$43*'[3]Shares Cordless Tools'!J19</f>
        <v>20.713635659725508</v>
      </c>
      <c r="O26" s="5">
        <f>O$43*'[3]Shares Cordless Tools'!K19</f>
        <v>21.696461014115581</v>
      </c>
      <c r="P26" s="5">
        <f>P$43*'[3]Shares Cordless Tools'!L19</f>
        <v>19.95998479553948</v>
      </c>
      <c r="Q26" s="5">
        <f>Q$43*'[3]Shares Cordless Tools'!M19</f>
        <v>28.068553062454072</v>
      </c>
      <c r="R26" s="5">
        <f>R$43*'[3]Shares Cordless Tools'!N19</f>
        <v>26.603771165197884</v>
      </c>
      <c r="S26" s="5">
        <f>S$43*'[3]Shares Cordless Tools'!O19</f>
        <v>30.53608015230115</v>
      </c>
      <c r="T26" s="5">
        <f>T$43*'[3]Shares Cordless Tools'!P19</f>
        <v>24.849946679999714</v>
      </c>
      <c r="U26" s="5">
        <f>U$43*'[3]Shares Cordless Tools'!Q19</f>
        <v>23.934946234458483</v>
      </c>
      <c r="V26" s="5">
        <f>V$43*'[3]Shares Cordless Tools'!R19</f>
        <v>23.489111304756406</v>
      </c>
      <c r="W26" s="5">
        <f>W$43*'[3]Shares Cordless Tools'!S19</f>
        <v>23.706131111816294</v>
      </c>
      <c r="X26" s="5">
        <f>X$43*'[3]Shares Cordless Tools'!T19</f>
        <v>38.830521489608422</v>
      </c>
      <c r="Y26" s="5">
        <f>Y$43*'[3]Shares Cordless Tools'!U19</f>
        <v>40.9850226492958</v>
      </c>
      <c r="Z26" s="5">
        <f>Z$43*'[3]Shares Cordless Tools'!V19</f>
        <v>74.283737884532044</v>
      </c>
      <c r="AA26" s="5">
        <f>AA$43*'[3]Shares Cordless Tools'!W19</f>
        <v>77.97673703988535</v>
      </c>
      <c r="AB26" s="5">
        <f>AB$43*'[3]Shares Cordless Tools'!X19</f>
        <v>77.612563966206309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</row>
    <row r="27" spans="1:57" x14ac:dyDescent="0.35">
      <c r="A27" t="s">
        <v>14</v>
      </c>
      <c r="C27" s="44" t="s">
        <v>80</v>
      </c>
      <c r="D27" s="4" t="s">
        <v>15</v>
      </c>
      <c r="E27" s="4" t="s">
        <v>56</v>
      </c>
      <c r="F27" s="1" t="s">
        <v>32</v>
      </c>
      <c r="G27" s="5">
        <f>G$43*'[3]Shares Cordless Tools'!C20</f>
        <v>95.443521544595285</v>
      </c>
      <c r="H27" s="5">
        <f>H$43*'[3]Shares Cordless Tools'!D20</f>
        <v>146.52621518126071</v>
      </c>
      <c r="I27" s="5">
        <f>I$43*'[3]Shares Cordless Tools'!E20</f>
        <v>143.18011604048547</v>
      </c>
      <c r="J27" s="5">
        <f>J$43*'[3]Shares Cordless Tools'!F20</f>
        <v>214.6360323480813</v>
      </c>
      <c r="K27" s="5">
        <f>K$43*'[3]Shares Cordless Tools'!G20</f>
        <v>202.52083800191073</v>
      </c>
      <c r="L27" s="5">
        <f>L$43*'[3]Shares Cordless Tools'!H20</f>
        <v>194.99724683338459</v>
      </c>
      <c r="M27" s="5">
        <f>M$43*'[3]Shares Cordless Tools'!I20</f>
        <v>218.73320309726694</v>
      </c>
      <c r="N27" s="5">
        <f>N$43*'[3]Shares Cordless Tools'!J20</f>
        <v>249.12733062781331</v>
      </c>
      <c r="O27" s="5">
        <f>O$43*'[3]Shares Cordless Tools'!K20</f>
        <v>270.66191771558914</v>
      </c>
      <c r="P27" s="5">
        <f>P$43*'[3]Shares Cordless Tools'!L20</f>
        <v>266.00514935079025</v>
      </c>
      <c r="Q27" s="5">
        <f>Q$43*'[3]Shares Cordless Tools'!M20</f>
        <v>295.4313851391974</v>
      </c>
      <c r="R27" s="5">
        <f>R$43*'[3]Shares Cordless Tools'!N20</f>
        <v>287.41883445219912</v>
      </c>
      <c r="S27" s="5">
        <f>S$43*'[3]Shares Cordless Tools'!O20</f>
        <v>326.17695320640257</v>
      </c>
      <c r="T27" s="5">
        <f>T$43*'[3]Shares Cordless Tools'!P20</f>
        <v>515.58856720379003</v>
      </c>
      <c r="U27" s="5">
        <f>U$43*'[3]Shares Cordless Tools'!Q20</f>
        <v>487.46461472756465</v>
      </c>
      <c r="V27" s="5">
        <f>V$43*'[3]Shares Cordless Tools'!R20</f>
        <v>459.47146001943673</v>
      </c>
      <c r="W27" s="5">
        <f>W$43*'[3]Shares Cordless Tools'!S20</f>
        <v>511.70972592842941</v>
      </c>
      <c r="X27" s="5">
        <f>X$43*'[3]Shares Cordless Tools'!T20</f>
        <v>735.61856752345591</v>
      </c>
      <c r="Y27" s="5">
        <f>Y$43*'[3]Shares Cordless Tools'!U20</f>
        <v>685.5656261181316</v>
      </c>
      <c r="Z27" s="5">
        <f>Z$43*'[3]Shares Cordless Tools'!V20</f>
        <v>1144.8485251451586</v>
      </c>
      <c r="AA27" s="5">
        <f>AA$43*'[3]Shares Cordless Tools'!W20</f>
        <v>1159.8610163909975</v>
      </c>
      <c r="AB27" s="5">
        <f>AB$43*'[3]Shares Cordless Tools'!X20</f>
        <v>1137.0067782285785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</row>
    <row r="28" spans="1:57" x14ac:dyDescent="0.35">
      <c r="A28" t="s">
        <v>14</v>
      </c>
      <c r="C28" s="44" t="s">
        <v>80</v>
      </c>
      <c r="D28" s="4" t="s">
        <v>15</v>
      </c>
      <c r="E28" s="4" t="s">
        <v>56</v>
      </c>
      <c r="F28" s="1" t="s">
        <v>33</v>
      </c>
      <c r="G28" s="5">
        <f>G$43*'[3]Shares Cordless Tools'!C21</f>
        <v>1.2330167451853868</v>
      </c>
      <c r="H28" s="5">
        <f>H$43*'[3]Shares Cordless Tools'!D21</f>
        <v>1.6662401702233325</v>
      </c>
      <c r="I28" s="5">
        <f>I$43*'[3]Shares Cordless Tools'!E21</f>
        <v>2.2930745072659668</v>
      </c>
      <c r="J28" s="5">
        <f>J$43*'[3]Shares Cordless Tools'!F21</f>
        <v>2.9951943860442394</v>
      </c>
      <c r="K28" s="5">
        <f>K$43*'[3]Shares Cordless Tools'!G21</f>
        <v>3.426133818745535</v>
      </c>
      <c r="L28" s="5">
        <f>L$43*'[3]Shares Cordless Tools'!H21</f>
        <v>3.9804699381166784</v>
      </c>
      <c r="M28" s="5">
        <f>M$43*'[3]Shares Cordless Tools'!I21</f>
        <v>3.9471734527626645</v>
      </c>
      <c r="N28" s="5">
        <f>N$43*'[3]Shares Cordless Tools'!J21</f>
        <v>4.125906428063308</v>
      </c>
      <c r="O28" s="5">
        <f>O$43*'[3]Shares Cordless Tools'!K21</f>
        <v>4.1254446757103951</v>
      </c>
      <c r="P28" s="5">
        <f>P$43*'[3]Shares Cordless Tools'!L21</f>
        <v>4.3173325973611263</v>
      </c>
      <c r="Q28" s="5">
        <f>Q$43*'[3]Shares Cordless Tools'!M21</f>
        <v>4.7964987730822148</v>
      </c>
      <c r="R28" s="5">
        <f>R$43*'[3]Shares Cordless Tools'!N21</f>
        <v>5.687219278118925</v>
      </c>
      <c r="S28" s="5">
        <f>S$43*'[3]Shares Cordless Tools'!O21</f>
        <v>6.6937394349021915</v>
      </c>
      <c r="T28" s="5">
        <f>T$43*'[3]Shares Cordless Tools'!P21</f>
        <v>9.2022179626314031</v>
      </c>
      <c r="U28" s="5">
        <f>U$43*'[3]Shares Cordless Tools'!Q21</f>
        <v>10.062124779886236</v>
      </c>
      <c r="V28" s="5">
        <f>V$43*'[3]Shares Cordless Tools'!R21</f>
        <v>10.279607708344704</v>
      </c>
      <c r="W28" s="5">
        <f>W$43*'[3]Shares Cordless Tools'!S21</f>
        <v>12.411776511891549</v>
      </c>
      <c r="X28" s="5">
        <f>X$43*'[3]Shares Cordless Tools'!T21</f>
        <v>19.294079204697685</v>
      </c>
      <c r="Y28" s="5">
        <f>Y$43*'[3]Shares Cordless Tools'!U21</f>
        <v>19.47418691729332</v>
      </c>
      <c r="Z28" s="5">
        <f>Z$43*'[3]Shares Cordless Tools'!V21</f>
        <v>28.320021681549559</v>
      </c>
      <c r="AA28" s="5">
        <f>AA$43*'[3]Shares Cordless Tools'!W21</f>
        <v>29.255209509694186</v>
      </c>
      <c r="AB28" s="5">
        <f>AB$43*'[3]Shares Cordless Tools'!X21</f>
        <v>28.656218649715832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</row>
    <row r="29" spans="1:57" x14ac:dyDescent="0.35">
      <c r="A29" t="s">
        <v>14</v>
      </c>
      <c r="C29" s="44" t="s">
        <v>80</v>
      </c>
      <c r="D29" s="4" t="s">
        <v>15</v>
      </c>
      <c r="E29" s="4" t="s">
        <v>56</v>
      </c>
      <c r="F29" s="1" t="s">
        <v>34</v>
      </c>
      <c r="G29" s="5">
        <f>G$43*'[3]Shares Cordless Tools'!C22</f>
        <v>3.677713899844488</v>
      </c>
      <c r="H29" s="5">
        <f>H$43*'[3]Shares Cordless Tools'!D22</f>
        <v>5.9766079949759447</v>
      </c>
      <c r="I29" s="5">
        <f>I$43*'[3]Shares Cordless Tools'!E22</f>
        <v>7.3785930833202498</v>
      </c>
      <c r="J29" s="5">
        <f>J$43*'[3]Shares Cordless Tools'!F22</f>
        <v>9.9455769459196048</v>
      </c>
      <c r="K29" s="5">
        <f>K$43*'[3]Shares Cordless Tools'!G22</f>
        <v>11.73958696730482</v>
      </c>
      <c r="L29" s="5">
        <f>L$43*'[3]Shares Cordless Tools'!H22</f>
        <v>11.423329040591335</v>
      </c>
      <c r="M29" s="5">
        <f>M$43*'[3]Shares Cordless Tools'!I22</f>
        <v>9.5458555969667156</v>
      </c>
      <c r="N29" s="5">
        <f>N$43*'[3]Shares Cordless Tools'!J22</f>
        <v>8.6532324125522866</v>
      </c>
      <c r="O29" s="5">
        <f>O$43*'[3]Shares Cordless Tools'!K22</f>
        <v>9.1618894519449139</v>
      </c>
      <c r="P29" s="5">
        <f>P$43*'[3]Shares Cordless Tools'!L22</f>
        <v>8.3210683451854361</v>
      </c>
      <c r="Q29" s="5">
        <f>Q$43*'[3]Shares Cordless Tools'!M22</f>
        <v>7.8779691055623902</v>
      </c>
      <c r="R29" s="5">
        <f>R$43*'[3]Shares Cordless Tools'!N22</f>
        <v>8.0930805668159991</v>
      </c>
      <c r="S29" s="5">
        <f>S$43*'[3]Shares Cordless Tools'!O22</f>
        <v>8.4777818888061756</v>
      </c>
      <c r="T29" s="5">
        <f>T$43*'[3]Shares Cordless Tools'!P22</f>
        <v>12.010250973481964</v>
      </c>
      <c r="U29" s="5">
        <f>U$43*'[3]Shares Cordless Tools'!Q22</f>
        <v>13.443147367825498</v>
      </c>
      <c r="V29" s="5">
        <f>V$43*'[3]Shares Cordless Tools'!R22</f>
        <v>12.58366916982205</v>
      </c>
      <c r="W29" s="5">
        <f>W$43*'[3]Shares Cordless Tools'!S22</f>
        <v>16.2080923838</v>
      </c>
      <c r="X29" s="5">
        <f>X$43*'[3]Shares Cordless Tools'!T22</f>
        <v>26.562359338928179</v>
      </c>
      <c r="Y29" s="5">
        <f>Y$43*'[3]Shares Cordless Tools'!U22</f>
        <v>26.61175514667347</v>
      </c>
      <c r="Z29" s="5">
        <f>Z$43*'[3]Shares Cordless Tools'!V22</f>
        <v>40.310466714517716</v>
      </c>
      <c r="AA29" s="5">
        <f>AA$43*'[3]Shares Cordless Tools'!W22</f>
        <v>45.789825561260521</v>
      </c>
      <c r="AB29" s="5">
        <f>AB$43*'[3]Shares Cordless Tools'!X22</f>
        <v>45.2203941745869</v>
      </c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0" spans="1:57" x14ac:dyDescent="0.35">
      <c r="A30" t="s">
        <v>14</v>
      </c>
      <c r="C30" s="44" t="s">
        <v>80</v>
      </c>
      <c r="D30" s="4" t="s">
        <v>15</v>
      </c>
      <c r="E30" s="4" t="s">
        <v>56</v>
      </c>
      <c r="F30" s="1" t="s">
        <v>35</v>
      </c>
      <c r="G30" s="5">
        <f>G$43*'[3]Shares Cordless Tools'!C23</f>
        <v>0.81514360589624457</v>
      </c>
      <c r="H30" s="5">
        <f>H$43*'[3]Shares Cordless Tools'!D23</f>
        <v>0.70862366879493444</v>
      </c>
      <c r="I30" s="5">
        <f>I$43*'[3]Shares Cordless Tools'!E23</f>
        <v>0.50841145080507721</v>
      </c>
      <c r="J30" s="5">
        <f>J$43*'[3]Shares Cordless Tools'!F23</f>
        <v>0.54918479837702472</v>
      </c>
      <c r="K30" s="5">
        <f>K$43*'[3]Shares Cordless Tools'!G23</f>
        <v>0.62304411898614964</v>
      </c>
      <c r="L30" s="5">
        <f>L$43*'[3]Shares Cordless Tools'!H23</f>
        <v>0.71021527043941324</v>
      </c>
      <c r="M30" s="5">
        <f>M$43*'[3]Shares Cordless Tools'!I23</f>
        <v>0.702578813350622</v>
      </c>
      <c r="N30" s="5">
        <f>N$43*'[3]Shares Cordless Tools'!J23</f>
        <v>0.89103078546824432</v>
      </c>
      <c r="O30" s="5">
        <f>O$43*'[3]Shares Cordless Tools'!K23</f>
        <v>1.2271806502367948</v>
      </c>
      <c r="P30" s="5">
        <f>P$43*'[3]Shares Cordless Tools'!L23</f>
        <v>1.6230038981718984</v>
      </c>
      <c r="Q30" s="5">
        <f>Q$43*'[3]Shares Cordless Tools'!M23</f>
        <v>1.7421292418695644</v>
      </c>
      <c r="R30" s="5">
        <f>R$43*'[3]Shares Cordless Tools'!N23</f>
        <v>2.0403215750869861</v>
      </c>
      <c r="S30" s="5">
        <f>S$43*'[3]Shares Cordless Tools'!O23</f>
        <v>2.702828209863156</v>
      </c>
      <c r="T30" s="5">
        <f>T$43*'[3]Shares Cordless Tools'!P23</f>
        <v>3.9043849021793466</v>
      </c>
      <c r="U30" s="5">
        <f>U$43*'[3]Shares Cordless Tools'!Q23</f>
        <v>4.4712782385377174</v>
      </c>
      <c r="V30" s="5">
        <f>V$43*'[3]Shares Cordless Tools'!R23</f>
        <v>4.6239362203220109</v>
      </c>
      <c r="W30" s="5">
        <f>W$43*'[3]Shares Cordless Tools'!S23</f>
        <v>5.6625135807143367</v>
      </c>
      <c r="X30" s="5">
        <f>X$43*'[3]Shares Cordless Tools'!T23</f>
        <v>8.9605787282229983</v>
      </c>
      <c r="Y30" s="5">
        <f>Y$43*'[3]Shares Cordless Tools'!U23</f>
        <v>8.3653001385137049</v>
      </c>
      <c r="Z30" s="5">
        <f>Z$43*'[3]Shares Cordless Tools'!V23</f>
        <v>11.688763162776596</v>
      </c>
      <c r="AA30" s="5">
        <f>AA$43*'[3]Shares Cordless Tools'!W23</f>
        <v>11.540217492625569</v>
      </c>
      <c r="AB30" s="5">
        <f>AB$43*'[3]Shares Cordless Tools'!X23</f>
        <v>11.547076745283595</v>
      </c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</row>
    <row r="31" spans="1:57" x14ac:dyDescent="0.35">
      <c r="A31" t="s">
        <v>14</v>
      </c>
      <c r="C31" s="44" t="s">
        <v>80</v>
      </c>
      <c r="D31" s="4" t="s">
        <v>15</v>
      </c>
      <c r="E31" s="4" t="s">
        <v>56</v>
      </c>
      <c r="F31" s="1" t="s">
        <v>36</v>
      </c>
      <c r="G31" s="5">
        <f>G$43*'[3]Shares Cordless Tools'!C24</f>
        <v>0.85451409278235835</v>
      </c>
      <c r="H31" s="5">
        <f>H$43*'[3]Shares Cordless Tools'!D24</f>
        <v>1.0054491827019649</v>
      </c>
      <c r="I31" s="5">
        <f>I$43*'[3]Shares Cordless Tools'!E24</f>
        <v>1.0227165074266922</v>
      </c>
      <c r="J31" s="5">
        <f>J$43*'[3]Shares Cordless Tools'!F24</f>
        <v>1.101990516069193</v>
      </c>
      <c r="K31" s="5">
        <f>K$43*'[3]Shares Cordless Tools'!G24</f>
        <v>1.2806735791805051</v>
      </c>
      <c r="L31" s="5">
        <f>L$43*'[3]Shares Cordless Tools'!H24</f>
        <v>1.4832617231018619</v>
      </c>
      <c r="M31" s="5">
        <f>M$43*'[3]Shares Cordless Tools'!I24</f>
        <v>1.2748530273266723</v>
      </c>
      <c r="N31" s="5">
        <f>N$43*'[3]Shares Cordless Tools'!J24</f>
        <v>1.2669587207776367</v>
      </c>
      <c r="O31" s="5">
        <f>O$43*'[3]Shares Cordless Tools'!K24</f>
        <v>1.5201587369411171</v>
      </c>
      <c r="P31" s="5">
        <f>P$43*'[3]Shares Cordless Tools'!L24</f>
        <v>1.9112248793515587</v>
      </c>
      <c r="Q31" s="5">
        <f>Q$43*'[3]Shares Cordless Tools'!M24</f>
        <v>1.7906256659598689</v>
      </c>
      <c r="R31" s="5">
        <f>R$43*'[3]Shares Cordless Tools'!N24</f>
        <v>1.8404354523254323</v>
      </c>
      <c r="S31" s="5">
        <f>S$43*'[3]Shares Cordless Tools'!O24</f>
        <v>1.9128012934255183</v>
      </c>
      <c r="T31" s="5">
        <f>T$43*'[3]Shares Cordless Tools'!P24</f>
        <v>2.271018401743182</v>
      </c>
      <c r="U31" s="5">
        <f>U$43*'[3]Shares Cordless Tools'!Q24</f>
        <v>2.1737254401418706</v>
      </c>
      <c r="V31" s="5">
        <f>V$43*'[3]Shares Cordless Tools'!R24</f>
        <v>2.1917951243897331</v>
      </c>
      <c r="W31" s="5">
        <f>W$43*'[3]Shares Cordless Tools'!S24</f>
        <v>2.5851404942743401</v>
      </c>
      <c r="X31" s="5">
        <f>X$43*'[3]Shares Cordless Tools'!T24</f>
        <v>3.9570287769890626</v>
      </c>
      <c r="Y31" s="5">
        <f>Y$43*'[3]Shares Cordless Tools'!U24</f>
        <v>3.9794250757015841</v>
      </c>
      <c r="Z31" s="5">
        <f>Z$43*'[3]Shares Cordless Tools'!V24</f>
        <v>6.0336173617401254</v>
      </c>
      <c r="AA31" s="5">
        <f>AA$43*'[3]Shares Cordless Tools'!W24</f>
        <v>6.5230520815596318</v>
      </c>
      <c r="AB31" s="5">
        <f>AB$43*'[3]Shares Cordless Tools'!X24</f>
        <v>6.4574877707328966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</row>
    <row r="32" spans="1:57" x14ac:dyDescent="0.35">
      <c r="A32" t="s">
        <v>14</v>
      </c>
      <c r="C32" s="44" t="s">
        <v>80</v>
      </c>
      <c r="D32" s="4" t="s">
        <v>15</v>
      </c>
      <c r="E32" s="4" t="s">
        <v>56</v>
      </c>
      <c r="F32" s="1" t="s">
        <v>37</v>
      </c>
      <c r="G32" s="5">
        <f>G$43*'[3]Shares Cordless Tools'!C25</f>
        <v>65.056227568076395</v>
      </c>
      <c r="H32" s="5">
        <f>H$43*'[3]Shares Cordless Tools'!D25</f>
        <v>39.0264878271432</v>
      </c>
      <c r="I32" s="5">
        <f>I$43*'[3]Shares Cordless Tools'!E25</f>
        <v>47.207238327843946</v>
      </c>
      <c r="J32" s="5">
        <f>J$43*'[3]Shares Cordless Tools'!F25</f>
        <v>57.594017302194736</v>
      </c>
      <c r="K32" s="5">
        <f>K$43*'[3]Shares Cordless Tools'!G25</f>
        <v>64.282667714914155</v>
      </c>
      <c r="L32" s="5">
        <f>L$43*'[3]Shares Cordless Tools'!H25</f>
        <v>72.199456280253429</v>
      </c>
      <c r="M32" s="5">
        <f>M$43*'[3]Shares Cordless Tools'!I25</f>
        <v>67.391534764738637</v>
      </c>
      <c r="N32" s="5">
        <f>N$43*'[3]Shares Cordless Tools'!J25</f>
        <v>67.215613807949964</v>
      </c>
      <c r="O32" s="5">
        <f>O$43*'[3]Shares Cordless Tools'!K25</f>
        <v>70.835418481712992</v>
      </c>
      <c r="P32" s="5">
        <f>P$43*'[3]Shares Cordless Tools'!L25</f>
        <v>72.778726634046805</v>
      </c>
      <c r="Q32" s="5">
        <f>Q$43*'[3]Shares Cordless Tools'!M25</f>
        <v>102.71244374581113</v>
      </c>
      <c r="R32" s="5">
        <f>R$43*'[3]Shares Cordless Tools'!N25</f>
        <v>96.941282253800026</v>
      </c>
      <c r="S32" s="5">
        <f>S$43*'[3]Shares Cordless Tools'!O25</f>
        <v>111.31996048708442</v>
      </c>
      <c r="T32" s="5">
        <f>T$43*'[3]Shares Cordless Tools'!P25</f>
        <v>134.89467928202487</v>
      </c>
      <c r="U32" s="5">
        <f>U$43*'[3]Shares Cordless Tools'!Q25</f>
        <v>133.02340084581891</v>
      </c>
      <c r="V32" s="5">
        <f>V$43*'[3]Shares Cordless Tools'!R25</f>
        <v>137.52270968427754</v>
      </c>
      <c r="W32" s="5">
        <f>W$43*'[3]Shares Cordless Tools'!S25</f>
        <v>166.85441488555404</v>
      </c>
      <c r="X32" s="5">
        <f>X$43*'[3]Shares Cordless Tools'!T25</f>
        <v>261.4295568680472</v>
      </c>
      <c r="Y32" s="5">
        <f>Y$43*'[3]Shares Cordless Tools'!U25</f>
        <v>278.59127005589471</v>
      </c>
      <c r="Z32" s="5">
        <f>Z$43*'[3]Shares Cordless Tools'!V25</f>
        <v>442.89880771794407</v>
      </c>
      <c r="AA32" s="5">
        <f>AA$43*'[3]Shares Cordless Tools'!W25</f>
        <v>486.78540357500151</v>
      </c>
      <c r="AB32" s="5">
        <f>AB$43*'[3]Shares Cordless Tools'!X25</f>
        <v>482.33059061685304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</row>
    <row r="33" spans="1:57" x14ac:dyDescent="0.35">
      <c r="A33" t="s">
        <v>14</v>
      </c>
      <c r="C33" s="44" t="s">
        <v>80</v>
      </c>
      <c r="D33" s="4" t="s">
        <v>15</v>
      </c>
      <c r="E33" s="4" t="s">
        <v>56</v>
      </c>
      <c r="F33" s="1" t="s">
        <v>38</v>
      </c>
      <c r="G33" s="5">
        <f>G$43*'[3]Shares Cordless Tools'!C26</f>
        <v>3.3465536244215355</v>
      </c>
      <c r="H33" s="5">
        <f>H$43*'[3]Shares Cordless Tools'!D26</f>
        <v>3.9244090239649378</v>
      </c>
      <c r="I33" s="5">
        <f>I$43*'[3]Shares Cordless Tools'!E26</f>
        <v>14.706026627323228</v>
      </c>
      <c r="J33" s="5">
        <f>J$43*'[3]Shares Cordless Tools'!F26</f>
        <v>16.410191953124095</v>
      </c>
      <c r="K33" s="5">
        <f>K$43*'[3]Shares Cordless Tools'!G26</f>
        <v>17.16704679127454</v>
      </c>
      <c r="L33" s="5">
        <f>L$43*'[3]Shares Cordless Tools'!H26</f>
        <v>17.889854301291837</v>
      </c>
      <c r="M33" s="5">
        <f>M$43*'[3]Shares Cordless Tools'!I26</f>
        <v>41.05253772485743</v>
      </c>
      <c r="N33" s="5">
        <f>N$43*'[3]Shares Cordless Tools'!J26</f>
        <v>33.89352693163346</v>
      </c>
      <c r="O33" s="5">
        <f>O$43*'[3]Shares Cordless Tools'!K26</f>
        <v>32.283162666393928</v>
      </c>
      <c r="P33" s="5">
        <f>P$43*'[3]Shares Cordless Tools'!L26</f>
        <v>29.777576788842833</v>
      </c>
      <c r="Q33" s="5">
        <f>Q$43*'[3]Shares Cordless Tools'!M26</f>
        <v>34.320090910763568</v>
      </c>
      <c r="R33" s="5">
        <f>R$43*'[3]Shares Cordless Tools'!N26</f>
        <v>33.477293986612132</v>
      </c>
      <c r="S33" s="5">
        <f>S$43*'[3]Shares Cordless Tools'!O26</f>
        <v>41.560707074744521</v>
      </c>
      <c r="T33" s="5">
        <f>T$43*'[3]Shares Cordless Tools'!P26</f>
        <v>35.038796016744072</v>
      </c>
      <c r="U33" s="5">
        <f>U$43*'[3]Shares Cordless Tools'!Q26</f>
        <v>40.503813164859444</v>
      </c>
      <c r="V33" s="5">
        <f>V$43*'[3]Shares Cordless Tools'!R26</f>
        <v>38.665967751312543</v>
      </c>
      <c r="W33" s="5">
        <f>W$43*'[3]Shares Cordless Tools'!S26</f>
        <v>43.534340782340635</v>
      </c>
      <c r="X33" s="5">
        <f>X$43*'[3]Shares Cordless Tools'!T26</f>
        <v>130.61046692207776</v>
      </c>
      <c r="Y33" s="5">
        <f>Y$43*'[3]Shares Cordless Tools'!U26</f>
        <v>124.97588015952067</v>
      </c>
      <c r="Z33" s="5">
        <f>Z$43*'[3]Shares Cordless Tools'!V26</f>
        <v>192.67354843814039</v>
      </c>
      <c r="AA33" s="5">
        <f>AA$43*'[3]Shares Cordless Tools'!W26</f>
        <v>240.12229601628505</v>
      </c>
      <c r="AB33" s="5">
        <f>AB$43*'[3]Shares Cordless Tools'!X26</f>
        <v>276.56258446267049</v>
      </c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</row>
    <row r="34" spans="1:57" x14ac:dyDescent="0.35">
      <c r="A34" t="s">
        <v>14</v>
      </c>
      <c r="C34" s="44" t="s">
        <v>80</v>
      </c>
      <c r="D34" s="4" t="s">
        <v>15</v>
      </c>
      <c r="E34" s="4" t="s">
        <v>56</v>
      </c>
      <c r="F34" s="1" t="s">
        <v>39</v>
      </c>
      <c r="G34" s="5">
        <f>G$43*'[3]Shares Cordless Tools'!C27</f>
        <v>58.250657711913831</v>
      </c>
      <c r="H34" s="5">
        <f>H$43*'[3]Shares Cordless Tools'!D27</f>
        <v>70.160454200212357</v>
      </c>
      <c r="I34" s="5">
        <f>I$43*'[3]Shares Cordless Tools'!E27</f>
        <v>94.222684692529768</v>
      </c>
      <c r="J34" s="5">
        <f>J$43*'[3]Shares Cordless Tools'!F27</f>
        <v>77.507890006217934</v>
      </c>
      <c r="K34" s="5">
        <f>K$43*'[3]Shares Cordless Tools'!G27</f>
        <v>74.428671900565377</v>
      </c>
      <c r="L34" s="5">
        <f>L$43*'[3]Shares Cordless Tools'!H27</f>
        <v>83.69875780241783</v>
      </c>
      <c r="M34" s="5">
        <f>M$43*'[3]Shares Cordless Tools'!I27</f>
        <v>77.214030213704859</v>
      </c>
      <c r="N34" s="5">
        <f>N$43*'[3]Shares Cordless Tools'!J27</f>
        <v>76.216448122350613</v>
      </c>
      <c r="O34" s="5">
        <f>O$43*'[3]Shares Cordless Tools'!K27</f>
        <v>87.423495333683846</v>
      </c>
      <c r="P34" s="5">
        <f>P$43*'[3]Shares Cordless Tools'!L27</f>
        <v>105.58068572068886</v>
      </c>
      <c r="Q34" s="5">
        <f>Q$43*'[3]Shares Cordless Tools'!M27</f>
        <v>104.68609349027905</v>
      </c>
      <c r="R34" s="5">
        <f>R$43*'[3]Shares Cordless Tools'!N27</f>
        <v>114.53742322984465</v>
      </c>
      <c r="S34" s="5">
        <f>S$43*'[3]Shares Cordless Tools'!O27</f>
        <v>125.72679449586639</v>
      </c>
      <c r="T34" s="5">
        <f>T$43*'[3]Shares Cordless Tools'!P27</f>
        <v>156.33150472189277</v>
      </c>
      <c r="U34" s="5">
        <f>U$43*'[3]Shares Cordless Tools'!Q27</f>
        <v>173.11365199251085</v>
      </c>
      <c r="V34" s="5">
        <f>V$43*'[3]Shares Cordless Tools'!R27</f>
        <v>183.2728537655556</v>
      </c>
      <c r="W34" s="5">
        <f>W$43*'[3]Shares Cordless Tools'!S27</f>
        <v>226.56390040996024</v>
      </c>
      <c r="X34" s="5">
        <f>X$43*'[3]Shares Cordless Tools'!T27</f>
        <v>360.75088748568413</v>
      </c>
      <c r="Y34" s="5">
        <f>Y$43*'[3]Shares Cordless Tools'!U27</f>
        <v>371.85435868077911</v>
      </c>
      <c r="Z34" s="5">
        <f>Z$43*'[3]Shares Cordless Tools'!V27</f>
        <v>573.2188331425956</v>
      </c>
      <c r="AA34" s="5">
        <f>AA$43*'[3]Shares Cordless Tools'!W27</f>
        <v>621.96874786902299</v>
      </c>
      <c r="AB34" s="5">
        <f>AB$43*'[3]Shares Cordless Tools'!X27</f>
        <v>611.97416446596139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</row>
    <row r="35" spans="1:57" x14ac:dyDescent="0.35">
      <c r="A35" t="s">
        <v>14</v>
      </c>
      <c r="C35" s="44" t="s">
        <v>80</v>
      </c>
      <c r="D35" s="4" t="s">
        <v>15</v>
      </c>
      <c r="E35" s="4" t="s">
        <v>56</v>
      </c>
      <c r="F35" s="1" t="s">
        <v>40</v>
      </c>
      <c r="G35" s="5">
        <f>G$43*'[3]Shares Cordless Tools'!C28</f>
        <v>21.151460312248993</v>
      </c>
      <c r="H35" s="5">
        <f>H$43*'[3]Shares Cordless Tools'!D28</f>
        <v>17.307008187041685</v>
      </c>
      <c r="I35" s="5">
        <f>I$43*'[3]Shares Cordless Tools'!E28</f>
        <v>15.571841268184215</v>
      </c>
      <c r="J35" s="5">
        <f>J$43*'[3]Shares Cordless Tools'!F28</f>
        <v>17.676464840381779</v>
      </c>
      <c r="K35" s="5">
        <f>K$43*'[3]Shares Cordless Tools'!G28</f>
        <v>19.883168650740643</v>
      </c>
      <c r="L35" s="5">
        <f>L$43*'[3]Shares Cordless Tools'!H28</f>
        <v>22.200764516892217</v>
      </c>
      <c r="M35" s="5">
        <f>M$43*'[3]Shares Cordless Tools'!I28</f>
        <v>34.858003669291342</v>
      </c>
      <c r="N35" s="5">
        <f>N$43*'[3]Shares Cordless Tools'!J28</f>
        <v>38.839459684936031</v>
      </c>
      <c r="O35" s="5">
        <f>O$43*'[3]Shares Cordless Tools'!K28</f>
        <v>44.856262806450374</v>
      </c>
      <c r="P35" s="5">
        <f>P$43*'[3]Shares Cordless Tools'!L28</f>
        <v>48.014213233437196</v>
      </c>
      <c r="Q35" s="5">
        <f>Q$43*'[3]Shares Cordless Tools'!M28</f>
        <v>45.32540870286951</v>
      </c>
      <c r="R35" s="5">
        <f>R$43*'[3]Shares Cordless Tools'!N28</f>
        <v>43.019270683861741</v>
      </c>
      <c r="S35" s="5">
        <f>S$43*'[3]Shares Cordless Tools'!O28</f>
        <v>50.70803425778297</v>
      </c>
      <c r="T35" s="5">
        <f>T$43*'[3]Shares Cordless Tools'!P28</f>
        <v>66.759145225498088</v>
      </c>
      <c r="U35" s="5">
        <f>U$43*'[3]Shares Cordless Tools'!Q28</f>
        <v>70.700436769825828</v>
      </c>
      <c r="V35" s="5">
        <f>V$43*'[3]Shares Cordless Tools'!R28</f>
        <v>74.197789491118783</v>
      </c>
      <c r="W35" s="5">
        <f>W$43*'[3]Shares Cordless Tools'!S28</f>
        <v>80.325744938760593</v>
      </c>
      <c r="X35" s="5">
        <f>X$43*'[3]Shares Cordless Tools'!T28</f>
        <v>111.8233420582235</v>
      </c>
      <c r="Y35" s="5">
        <f>Y$43*'[3]Shares Cordless Tools'!U28</f>
        <v>117.3380938189392</v>
      </c>
      <c r="Z35" s="5">
        <f>Z$43*'[3]Shares Cordless Tools'!V28</f>
        <v>190.27383091581208</v>
      </c>
      <c r="AA35" s="5">
        <f>AA$43*'[3]Shares Cordless Tools'!W28</f>
        <v>191.72760500929999</v>
      </c>
      <c r="AB35" s="5">
        <f>AB$43*'[3]Shares Cordless Tools'!X28</f>
        <v>189.27870360082369</v>
      </c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1:57" x14ac:dyDescent="0.35">
      <c r="A36" t="s">
        <v>14</v>
      </c>
      <c r="C36" s="44" t="s">
        <v>80</v>
      </c>
      <c r="D36" s="4" t="s">
        <v>15</v>
      </c>
      <c r="E36" s="4" t="s">
        <v>56</v>
      </c>
      <c r="F36" s="1" t="s">
        <v>41</v>
      </c>
      <c r="G36" s="5">
        <f>G$43*'[3]Shares Cordless Tools'!C29</f>
        <v>3.3372012036238057</v>
      </c>
      <c r="H36" s="5">
        <f>H$43*'[3]Shares Cordless Tools'!D29</f>
        <v>2.8550533081142939</v>
      </c>
      <c r="I36" s="5">
        <f>I$43*'[3]Shares Cordless Tools'!E29</f>
        <v>5.8126035539418792</v>
      </c>
      <c r="J36" s="5">
        <f>J$43*'[3]Shares Cordless Tools'!F29</f>
        <v>8.8322670645303258</v>
      </c>
      <c r="K36" s="5">
        <f>K$43*'[3]Shares Cordless Tools'!G29</f>
        <v>11.159846959117253</v>
      </c>
      <c r="L36" s="5">
        <f>L$43*'[3]Shares Cordless Tools'!H29</f>
        <v>16.88100593828252</v>
      </c>
      <c r="M36" s="5">
        <f>M$43*'[3]Shares Cordless Tools'!I29</f>
        <v>19.535931362129489</v>
      </c>
      <c r="N36" s="5">
        <f>N$43*'[3]Shares Cordless Tools'!J29</f>
        <v>22.594828615771043</v>
      </c>
      <c r="O36" s="5">
        <f>O$43*'[3]Shares Cordless Tools'!K29</f>
        <v>22.713223968583502</v>
      </c>
      <c r="P36" s="5">
        <f>P$43*'[3]Shares Cordless Tools'!L29</f>
        <v>29.018553008719302</v>
      </c>
      <c r="Q36" s="5">
        <f>Q$43*'[3]Shares Cordless Tools'!M29</f>
        <v>28.138833925511708</v>
      </c>
      <c r="R36" s="5">
        <f>R$43*'[3]Shares Cordless Tools'!N29</f>
        <v>30.112562119374449</v>
      </c>
      <c r="S36" s="5">
        <f>S$43*'[3]Shares Cordless Tools'!O29</f>
        <v>32.398758891081265</v>
      </c>
      <c r="T36" s="5">
        <f>T$43*'[3]Shares Cordless Tools'!P29</f>
        <v>46.399779539718367</v>
      </c>
      <c r="U36" s="5">
        <f>U$43*'[3]Shares Cordless Tools'!Q29</f>
        <v>52.394113491376373</v>
      </c>
      <c r="V36" s="5">
        <f>V$43*'[3]Shares Cordless Tools'!R29</f>
        <v>58.746715411310561</v>
      </c>
      <c r="W36" s="5">
        <f>W$43*'[3]Shares Cordless Tools'!S29</f>
        <v>76.643518782753986</v>
      </c>
      <c r="X36" s="5">
        <f>X$43*'[3]Shares Cordless Tools'!T29</f>
        <v>137.90216002274519</v>
      </c>
      <c r="Y36" s="5">
        <f>Y$43*'[3]Shares Cordless Tools'!U29</f>
        <v>147.15922849656442</v>
      </c>
      <c r="Z36" s="5">
        <f>Z$43*'[3]Shares Cordless Tools'!V29</f>
        <v>233.67020179695569</v>
      </c>
      <c r="AA36" s="5">
        <f>AA$43*'[3]Shares Cordless Tools'!W29</f>
        <v>261.82034397559124</v>
      </c>
      <c r="AB36" s="5">
        <f>AB$43*'[3]Shares Cordless Tools'!X29</f>
        <v>276.8923261203912</v>
      </c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</row>
    <row r="37" spans="1:57" x14ac:dyDescent="0.35">
      <c r="A37" t="s">
        <v>14</v>
      </c>
      <c r="C37" s="44" t="s">
        <v>80</v>
      </c>
      <c r="D37" s="4" t="s">
        <v>15</v>
      </c>
      <c r="E37" s="4" t="s">
        <v>56</v>
      </c>
      <c r="F37" s="1" t="s">
        <v>42</v>
      </c>
      <c r="G37" s="5">
        <f>G$43*'[3]Shares Cordless Tools'!C30</f>
        <v>8.2709820017530138</v>
      </c>
      <c r="H37" s="5">
        <f>H$43*'[3]Shares Cordless Tools'!D30</f>
        <v>14.567870836636645</v>
      </c>
      <c r="I37" s="5">
        <f>I$43*'[3]Shares Cordless Tools'!E30</f>
        <v>12.179820644742231</v>
      </c>
      <c r="J37" s="5">
        <f>J$43*'[3]Shares Cordless Tools'!F30</f>
        <v>13.573912073284172</v>
      </c>
      <c r="K37" s="5">
        <f>K$43*'[3]Shares Cordless Tools'!G30</f>
        <v>14.242150381113106</v>
      </c>
      <c r="L37" s="5">
        <f>L$43*'[3]Shares Cordless Tools'!H30</f>
        <v>14.0087364051032</v>
      </c>
      <c r="M37" s="5">
        <f>M$43*'[3]Shares Cordless Tools'!I30</f>
        <v>20.175398254425797</v>
      </c>
      <c r="N37" s="5">
        <f>N$43*'[3]Shares Cordless Tools'!J30</f>
        <v>18.988366776015106</v>
      </c>
      <c r="O37" s="5">
        <f>O$43*'[3]Shares Cordless Tools'!K30</f>
        <v>20.857973895266412</v>
      </c>
      <c r="P37" s="5">
        <f>P$43*'[3]Shares Cordless Tools'!L30</f>
        <v>24.211807246735962</v>
      </c>
      <c r="Q37" s="5">
        <f>Q$43*'[3]Shares Cordless Tools'!M30</f>
        <v>23.025208714457317</v>
      </c>
      <c r="R37" s="5">
        <f>R$43*'[3]Shares Cordless Tools'!N30</f>
        <v>24.116443668313572</v>
      </c>
      <c r="S37" s="5">
        <f>S$43*'[3]Shares Cordless Tools'!O30</f>
        <v>25.487416787170314</v>
      </c>
      <c r="T37" s="5">
        <f>T$43*'[3]Shares Cordless Tools'!P30</f>
        <v>30.562163237711093</v>
      </c>
      <c r="U37" s="5">
        <f>U$43*'[3]Shares Cordless Tools'!Q30</f>
        <v>39.193776888983386</v>
      </c>
      <c r="V37" s="5">
        <f>V$43*'[3]Shares Cordless Tools'!R30</f>
        <v>39.927311251514517</v>
      </c>
      <c r="W37" s="5">
        <f>W$43*'[3]Shares Cordless Tools'!S30</f>
        <v>48.161351967506164</v>
      </c>
      <c r="X37" s="5">
        <f>X$43*'[3]Shares Cordless Tools'!T30</f>
        <v>74.986431533018035</v>
      </c>
      <c r="Y37" s="5">
        <f>Y$43*'[3]Shares Cordless Tools'!U30</f>
        <v>69.886758496543521</v>
      </c>
      <c r="Z37" s="5">
        <f>Z$43*'[3]Shares Cordless Tools'!V30</f>
        <v>97.602664399710818</v>
      </c>
      <c r="AA37" s="5">
        <f>AA$43*'[3]Shares Cordless Tools'!W30</f>
        <v>103.01579693859432</v>
      </c>
      <c r="AB37" s="5">
        <f>AB$43*'[3]Shares Cordless Tools'!X30</f>
        <v>101.71240179907682</v>
      </c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</row>
    <row r="38" spans="1:57" x14ac:dyDescent="0.35">
      <c r="A38" t="s">
        <v>14</v>
      </c>
      <c r="C38" s="44" t="s">
        <v>80</v>
      </c>
      <c r="D38" s="4" t="s">
        <v>15</v>
      </c>
      <c r="E38" s="4" t="s">
        <v>56</v>
      </c>
      <c r="F38" s="1" t="s">
        <v>43</v>
      </c>
      <c r="G38" s="5">
        <f>G$43*'[3]Shares Cordless Tools'!C31</f>
        <v>3.1098478569164838</v>
      </c>
      <c r="H38" s="5">
        <f>H$43*'[3]Shares Cordless Tools'!D31</f>
        <v>3.8350426160148392</v>
      </c>
      <c r="I38" s="5">
        <f>I$43*'[3]Shares Cordless Tools'!E31</f>
        <v>3.9222775509224181</v>
      </c>
      <c r="J38" s="5">
        <f>J$43*'[3]Shares Cordless Tools'!F31</f>
        <v>5.1091838277239079</v>
      </c>
      <c r="K38" s="5">
        <f>K$43*'[3]Shares Cordless Tools'!G31</f>
        <v>6.9344412286768451</v>
      </c>
      <c r="L38" s="5">
        <f>L$43*'[3]Shares Cordless Tools'!H31</f>
        <v>8.7860991608591004</v>
      </c>
      <c r="M38" s="5">
        <f>M$43*'[3]Shares Cordless Tools'!I31</f>
        <v>8.7508171569660096</v>
      </c>
      <c r="N38" s="5">
        <f>N$43*'[3]Shares Cordless Tools'!J31</f>
        <v>8.4115814055886258</v>
      </c>
      <c r="O38" s="5">
        <f>O$43*'[3]Shares Cordless Tools'!K31</f>
        <v>9.3880634084989882</v>
      </c>
      <c r="P38" s="5">
        <f>P$43*'[3]Shares Cordless Tools'!L31</f>
        <v>11.597346235027279</v>
      </c>
      <c r="Q38" s="5">
        <f>Q$43*'[3]Shares Cordless Tools'!M31</f>
        <v>11.740825946118758</v>
      </c>
      <c r="R38" s="5">
        <f>R$43*'[3]Shares Cordless Tools'!N31</f>
        <v>12.973721502194241</v>
      </c>
      <c r="S38" s="5">
        <f>S$43*'[3]Shares Cordless Tools'!O31</f>
        <v>14.397160010471035</v>
      </c>
      <c r="T38" s="5">
        <f>T$43*'[3]Shares Cordless Tools'!P31</f>
        <v>18.06537213267217</v>
      </c>
      <c r="U38" s="5">
        <f>U$43*'[3]Shares Cordless Tools'!Q31</f>
        <v>18.386591741412435</v>
      </c>
      <c r="V38" s="5">
        <f>V$43*'[3]Shares Cordless Tools'!R31</f>
        <v>18.961052816748513</v>
      </c>
      <c r="W38" s="5">
        <f>W$43*'[3]Shares Cordless Tools'!S31</f>
        <v>23.12468876392921</v>
      </c>
      <c r="X38" s="5">
        <f>X$43*'[3]Shares Cordless Tools'!T31</f>
        <v>36.34856387909182</v>
      </c>
      <c r="Y38" s="5">
        <f>Y$43*'[3]Shares Cordless Tools'!U31</f>
        <v>36.892706756849144</v>
      </c>
      <c r="Z38" s="5">
        <f>Z$43*'[3]Shares Cordless Tools'!V31</f>
        <v>56.886389994248958</v>
      </c>
      <c r="AA38" s="5">
        <f>AA$43*'[3]Shares Cordless Tools'!W31</f>
        <v>61.93248258765545</v>
      </c>
      <c r="AB38" s="5">
        <f>AB$43*'[3]Shares Cordless Tools'!X31</f>
        <v>61.510058825031614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</row>
    <row r="39" spans="1:57" x14ac:dyDescent="0.35">
      <c r="A39" t="s">
        <v>14</v>
      </c>
      <c r="C39" s="44" t="s">
        <v>80</v>
      </c>
      <c r="D39" s="4" t="s">
        <v>15</v>
      </c>
      <c r="E39" s="4" t="s">
        <v>56</v>
      </c>
      <c r="F39" s="1" t="s">
        <v>44</v>
      </c>
      <c r="G39" s="5">
        <f>G$43*'[3]Shares Cordless Tools'!C32</f>
        <v>94.374598164333818</v>
      </c>
      <c r="H39" s="5">
        <f>H$43*'[3]Shares Cordless Tools'!D32</f>
        <v>90.576334355414318</v>
      </c>
      <c r="I39" s="5">
        <f>I$43*'[3]Shares Cordless Tools'!E32</f>
        <v>104.77131823836237</v>
      </c>
      <c r="J39" s="5">
        <f>J$43*'[3]Shares Cordless Tools'!F32</f>
        <v>135.0112355284196</v>
      </c>
      <c r="K39" s="5">
        <f>K$43*'[3]Shares Cordless Tools'!G32</f>
        <v>127.52563915556561</v>
      </c>
      <c r="L39" s="5">
        <f>L$43*'[3]Shares Cordless Tools'!H32</f>
        <v>139.10914931004035</v>
      </c>
      <c r="M39" s="5">
        <f>M$43*'[3]Shares Cordless Tools'!I32</f>
        <v>152.15006091799478</v>
      </c>
      <c r="N39" s="5">
        <f>N$43*'[3]Shares Cordless Tools'!J32</f>
        <v>168.17829257527387</v>
      </c>
      <c r="O39" s="5">
        <f>O$43*'[3]Shares Cordless Tools'!K32</f>
        <v>202.38935093325509</v>
      </c>
      <c r="P39" s="5">
        <f>P$43*'[3]Shares Cordless Tools'!L32</f>
        <v>210.5316176781125</v>
      </c>
      <c r="Q39" s="5">
        <f>Q$43*'[3]Shares Cordless Tools'!M32</f>
        <v>202.87239481801268</v>
      </c>
      <c r="R39" s="5">
        <f>R$43*'[3]Shares Cordless Tools'!N32</f>
        <v>219.74005252471366</v>
      </c>
      <c r="S39" s="5">
        <f>S$43*'[3]Shares Cordless Tools'!O32</f>
        <v>237.05294866866444</v>
      </c>
      <c r="T39" s="5">
        <f>T$43*'[3]Shares Cordless Tools'!P32</f>
        <v>293.68205157857176</v>
      </c>
      <c r="U39" s="5">
        <f>U$43*'[3]Shares Cordless Tools'!Q32</f>
        <v>292.35547842099953</v>
      </c>
      <c r="V39" s="5">
        <f>V$43*'[3]Shares Cordless Tools'!R32</f>
        <v>296.34890289626838</v>
      </c>
      <c r="W39" s="5">
        <f>W$43*'[3]Shares Cordless Tools'!S32</f>
        <v>356.19810728543047</v>
      </c>
      <c r="X39" s="5">
        <f>X$43*'[3]Shares Cordless Tools'!T32</f>
        <v>534.66770489682813</v>
      </c>
      <c r="Y39" s="5">
        <f>Y$43*'[3]Shares Cordless Tools'!U32</f>
        <v>558.54874465058083</v>
      </c>
      <c r="Z39" s="5">
        <f>Z$43*'[3]Shares Cordless Tools'!V32</f>
        <v>844.49626343703017</v>
      </c>
      <c r="AA39" s="5">
        <f>AA$43*'[3]Shares Cordless Tools'!W32</f>
        <v>907.57061299589668</v>
      </c>
      <c r="AB39" s="5">
        <f>AB$43*'[3]Shares Cordless Tools'!X32</f>
        <v>897.02512232264996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</row>
    <row r="40" spans="1:57" x14ac:dyDescent="0.35">
      <c r="A40" t="s">
        <v>14</v>
      </c>
      <c r="C40" s="44" t="s">
        <v>80</v>
      </c>
      <c r="D40" s="4" t="s">
        <v>15</v>
      </c>
      <c r="E40" s="4" t="s">
        <v>56</v>
      </c>
      <c r="F40" s="1" t="s">
        <v>45</v>
      </c>
      <c r="G40" s="5">
        <f>G$43*'[3]Shares Cordless Tools'!C33</f>
        <v>34.718063530000173</v>
      </c>
      <c r="H40" s="5">
        <f>H$43*'[3]Shares Cordless Tools'!D33</f>
        <v>35.481698365471068</v>
      </c>
      <c r="I40" s="5">
        <f>I$43*'[3]Shares Cordless Tools'!E33</f>
        <v>33.488752286028763</v>
      </c>
      <c r="J40" s="5">
        <f>J$43*'[3]Shares Cordless Tools'!F33</f>
        <v>44.692440658402987</v>
      </c>
      <c r="K40" s="5">
        <f>K$43*'[3]Shares Cordless Tools'!G33</f>
        <v>38.005712704088502</v>
      </c>
      <c r="L40" s="5">
        <f>L$43*'[3]Shares Cordless Tools'!H33</f>
        <v>35.200465333371163</v>
      </c>
      <c r="M40" s="5">
        <f>M$43*'[3]Shares Cordless Tools'!I33</f>
        <v>25.53824612008848</v>
      </c>
      <c r="N40" s="5">
        <f>N$43*'[3]Shares Cordless Tools'!J33</f>
        <v>19.366863273550507</v>
      </c>
      <c r="O40" s="5">
        <f>O$43*'[3]Shares Cordless Tools'!K33</f>
        <v>16.328086255691773</v>
      </c>
      <c r="P40" s="5">
        <f>P$43*'[3]Shares Cordless Tools'!L33</f>
        <v>18.907866227306428</v>
      </c>
      <c r="Q40" s="5">
        <f>Q$43*'[3]Shares Cordless Tools'!M33</f>
        <v>16.568592748213327</v>
      </c>
      <c r="R40" s="5">
        <f>R$43*'[3]Shares Cordless Tools'!N33</f>
        <v>15.896249276773872</v>
      </c>
      <c r="S40" s="5">
        <f>S$43*'[3]Shares Cordless Tools'!O33</f>
        <v>28.742322042549578</v>
      </c>
      <c r="T40" s="5">
        <f>T$43*'[3]Shares Cordless Tools'!P33</f>
        <v>32.741749635004382</v>
      </c>
      <c r="U40" s="5">
        <f>U$43*'[3]Shares Cordless Tools'!Q33</f>
        <v>30.352879780555039</v>
      </c>
      <c r="V40" s="5">
        <f>V$43*'[3]Shares Cordless Tools'!R33</f>
        <v>35.004496604346087</v>
      </c>
      <c r="W40" s="5">
        <f>W$43*'[3]Shares Cordless Tools'!S33</f>
        <v>46.392447298211536</v>
      </c>
      <c r="X40" s="5">
        <f>X$43*'[3]Shares Cordless Tools'!T33</f>
        <v>78.663010665468306</v>
      </c>
      <c r="Y40" s="5">
        <f>Y$43*'[3]Shares Cordless Tools'!U33</f>
        <v>79.958445921769282</v>
      </c>
      <c r="Z40" s="5">
        <f>Z$43*'[3]Shares Cordless Tools'!V33</f>
        <v>118.10749702125401</v>
      </c>
      <c r="AA40" s="5">
        <f>AA$43*'[3]Shares Cordless Tools'!W33</f>
        <v>114.17545117002234</v>
      </c>
      <c r="AB40" s="5">
        <f>AB$43*'[3]Shares Cordless Tools'!X33</f>
        <v>113.25566430639957</v>
      </c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</row>
    <row r="41" spans="1:57" x14ac:dyDescent="0.35">
      <c r="A41" t="s">
        <v>14</v>
      </c>
      <c r="C41" s="44" t="s">
        <v>80</v>
      </c>
      <c r="D41" s="4" t="s">
        <v>15</v>
      </c>
      <c r="E41" s="4" t="s">
        <v>56</v>
      </c>
      <c r="F41" s="1" t="s">
        <v>46</v>
      </c>
      <c r="G41" s="5">
        <f>G$43*'[3]Shares Cordless Tools'!C34</f>
        <v>14.918596354511175</v>
      </c>
      <c r="H41" s="5">
        <f>H$43*'[3]Shares Cordless Tools'!D34</f>
        <v>14.259419227602791</v>
      </c>
      <c r="I41" s="5">
        <f>I$43*'[3]Shares Cordless Tools'!E34</f>
        <v>31.604514026755115</v>
      </c>
      <c r="J41" s="5">
        <f>J$43*'[3]Shares Cordless Tools'!F34</f>
        <v>30.322044890580838</v>
      </c>
      <c r="K41" s="5">
        <f>K$43*'[3]Shares Cordless Tools'!G34</f>
        <v>27.58438993611227</v>
      </c>
      <c r="L41" s="5">
        <f>L$43*'[3]Shares Cordless Tools'!H34</f>
        <v>28.762736035589512</v>
      </c>
      <c r="M41" s="5">
        <f>M$43*'[3]Shares Cordless Tools'!I34</f>
        <v>27.186849168831582</v>
      </c>
      <c r="N41" s="5">
        <f>N$43*'[3]Shares Cordless Tools'!J34</f>
        <v>30.602890849437657</v>
      </c>
      <c r="O41" s="5">
        <f>O$43*'[3]Shares Cordless Tools'!K34</f>
        <v>30.211996345749181</v>
      </c>
      <c r="P41" s="5">
        <f>P$43*'[3]Shares Cordless Tools'!L34</f>
        <v>31.312320111926525</v>
      </c>
      <c r="Q41" s="5">
        <f>Q$43*'[3]Shares Cordless Tools'!M34</f>
        <v>24.929454545376483</v>
      </c>
      <c r="R41" s="5">
        <f>R$43*'[3]Shares Cordless Tools'!N34</f>
        <v>27.591386435720487</v>
      </c>
      <c r="S41" s="5">
        <f>S$43*'[3]Shares Cordless Tools'!O34</f>
        <v>26.781632803790412</v>
      </c>
      <c r="T41" s="5">
        <f>T$43*'[3]Shares Cordless Tools'!P34</f>
        <v>37.21576481711444</v>
      </c>
      <c r="U41" s="5">
        <f>U$43*'[3]Shares Cordless Tools'!Q34</f>
        <v>34.425461518834993</v>
      </c>
      <c r="V41" s="5">
        <f>V$43*'[3]Shares Cordless Tools'!R34</f>
        <v>49.106281535925675</v>
      </c>
      <c r="W41" s="5">
        <f>W$43*'[3]Shares Cordless Tools'!S34</f>
        <v>75.195193134752714</v>
      </c>
      <c r="X41" s="5">
        <f>X$43*'[3]Shares Cordless Tools'!T34</f>
        <v>140.58428697220992</v>
      </c>
      <c r="Y41" s="5">
        <f>Y$43*'[3]Shares Cordless Tools'!U34</f>
        <v>164.0390772918249</v>
      </c>
      <c r="Z41" s="5">
        <f>Z$43*'[3]Shares Cordless Tools'!V34</f>
        <v>267.21363969887835</v>
      </c>
      <c r="AA41" s="5">
        <f>AA$43*'[3]Shares Cordless Tools'!W34</f>
        <v>306.02693725978042</v>
      </c>
      <c r="AB41" s="5">
        <f>AB$43*'[3]Shares Cordless Tools'!X34</f>
        <v>339.50868543025638</v>
      </c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</row>
    <row r="42" spans="1:57" x14ac:dyDescent="0.35">
      <c r="A42" t="s">
        <v>14</v>
      </c>
      <c r="C42" s="44" t="s">
        <v>80</v>
      </c>
      <c r="D42" s="4" t="s">
        <v>15</v>
      </c>
      <c r="E42" s="4" t="s">
        <v>56</v>
      </c>
      <c r="F42" s="1" t="s">
        <v>47</v>
      </c>
      <c r="G42" s="5">
        <f>G$43*'[3]Shares Cordless Tools'!C35</f>
        <v>185.19439990921771</v>
      </c>
      <c r="H42" s="5">
        <f>H$43*'[3]Shares Cordless Tools'!D35</f>
        <v>208.09887893241856</v>
      </c>
      <c r="I42" s="5">
        <f>I$43*'[3]Shares Cordless Tools'!E35</f>
        <v>297.62242002122582</v>
      </c>
      <c r="J42" s="5">
        <f>J$43*'[3]Shares Cordless Tools'!F35</f>
        <v>247.08486516188682</v>
      </c>
      <c r="K42" s="5">
        <f>K$43*'[3]Shares Cordless Tools'!G35</f>
        <v>349.65517847907614</v>
      </c>
      <c r="L42" s="5">
        <f>L$43*'[3]Shares Cordless Tools'!H35</f>
        <v>297.78877941999411</v>
      </c>
      <c r="M42" s="5">
        <f>M$43*'[3]Shares Cordless Tools'!I35</f>
        <v>349.78493343131788</v>
      </c>
      <c r="N42" s="5">
        <f>N$43*'[3]Shares Cordless Tools'!J35</f>
        <v>410.42621243987327</v>
      </c>
      <c r="O42" s="5">
        <f>O$43*'[3]Shares Cordless Tools'!K35</f>
        <v>387.39653867927996</v>
      </c>
      <c r="P42" s="5">
        <f>P$43*'[3]Shares Cordless Tools'!L35</f>
        <v>422.40736584036227</v>
      </c>
      <c r="Q42" s="5">
        <f>Q$43*'[3]Shares Cordless Tools'!M35</f>
        <v>380.0902838405953</v>
      </c>
      <c r="R42" s="5">
        <f>R$43*'[3]Shares Cordless Tools'!N35</f>
        <v>435.74983130702446</v>
      </c>
      <c r="S42" s="5">
        <f>S$43*'[3]Shares Cordless Tools'!O35</f>
        <v>406.94315218836437</v>
      </c>
      <c r="T42" s="5">
        <f>T$43*'[3]Shares Cordless Tools'!P35</f>
        <v>547.08701561484804</v>
      </c>
      <c r="U42" s="5">
        <f>U$43*'[3]Shares Cordless Tools'!Q35</f>
        <v>591.13886883418809</v>
      </c>
      <c r="V42" s="5">
        <f>V$43*'[3]Shares Cordless Tools'!R35</f>
        <v>647.86020904465636</v>
      </c>
      <c r="W42" s="5">
        <f>W$43*'[3]Shares Cordless Tools'!S35</f>
        <v>609.24629025145066</v>
      </c>
      <c r="X42" s="5">
        <f>X$43*'[3]Shares Cordless Tools'!T35</f>
        <v>750.84654699904411</v>
      </c>
      <c r="Y42" s="5">
        <f>Y$43*'[3]Shares Cordless Tools'!U35</f>
        <v>787.28911642299659</v>
      </c>
      <c r="Z42" s="5">
        <f>Z$43*'[3]Shares Cordless Tools'!V35</f>
        <v>972.62058937172333</v>
      </c>
      <c r="AA42" s="5">
        <f>AA$43*'[3]Shares Cordless Tools'!W35</f>
        <v>157.36315209843562</v>
      </c>
      <c r="AB42" s="5">
        <f>AB$43*'[3]Shares Cordless Tools'!X35</f>
        <v>156.67683161347634</v>
      </c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</row>
    <row r="43" spans="1:57" x14ac:dyDescent="0.35">
      <c r="A43" s="44" t="s">
        <v>14</v>
      </c>
      <c r="B43" s="44"/>
      <c r="C43" s="44" t="s">
        <v>80</v>
      </c>
      <c r="D43" s="4" t="s">
        <v>15</v>
      </c>
      <c r="E43" s="4" t="s">
        <v>56</v>
      </c>
      <c r="F43" s="45" t="s">
        <v>81</v>
      </c>
      <c r="G43" s="7">
        <v>1437.0399743075177</v>
      </c>
      <c r="H43" s="7">
        <v>1512.6736571658082</v>
      </c>
      <c r="I43" s="7">
        <v>1592.2880601745351</v>
      </c>
      <c r="J43" s="7">
        <v>1676.0926949205632</v>
      </c>
      <c r="K43" s="7">
        <v>1764.3080999163824</v>
      </c>
      <c r="L43" s="7">
        <v>1857.1664209646133</v>
      </c>
      <c r="M43" s="7">
        <v>1954.912022068014</v>
      </c>
      <c r="N43" s="7">
        <v>2057.8021284926463</v>
      </c>
      <c r="O43" s="7">
        <v>2166.1075036764701</v>
      </c>
      <c r="P43" s="7">
        <v>2280.1131617647056</v>
      </c>
      <c r="Q43" s="7">
        <v>2400.1191176470588</v>
      </c>
      <c r="R43" s="7">
        <v>2526.4411764705887</v>
      </c>
      <c r="S43" s="7">
        <v>2659.4117647058824</v>
      </c>
      <c r="T43" s="7">
        <v>3416.4705882352946</v>
      </c>
      <c r="U43" s="7">
        <v>3591.1764705882356</v>
      </c>
      <c r="V43" s="7">
        <v>3610.588235294118</v>
      </c>
      <c r="W43" s="7">
        <v>3882.3529411764712</v>
      </c>
      <c r="X43" s="7">
        <v>5435.2941176470576</v>
      </c>
      <c r="Y43" s="7">
        <v>5299.411764705882</v>
      </c>
      <c r="Z43" s="7">
        <v>7570.588235294118</v>
      </c>
      <c r="AA43" s="7">
        <v>7570.588235294118</v>
      </c>
      <c r="AB43" s="7">
        <v>7570.588235294118</v>
      </c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</row>
    <row r="44" spans="1:57" x14ac:dyDescent="0.35">
      <c r="F44" s="1" t="s">
        <v>49</v>
      </c>
      <c r="G44" s="9">
        <f t="shared" ref="G44:Q44" si="0">_xlfn.RRI(1,G43,H43)</f>
        <v>5.2631578947368585E-2</v>
      </c>
      <c r="H44" s="9">
        <f t="shared" si="0"/>
        <v>5.2631578947368585E-2</v>
      </c>
      <c r="I44" s="9">
        <f t="shared" si="0"/>
        <v>5.2631578947368363E-2</v>
      </c>
      <c r="J44" s="9">
        <f t="shared" si="0"/>
        <v>5.2631578947368363E-2</v>
      </c>
      <c r="K44" s="9">
        <f t="shared" si="0"/>
        <v>5.2631578947368585E-2</v>
      </c>
      <c r="L44" s="9">
        <f t="shared" si="0"/>
        <v>5.2631578947368363E-2</v>
      </c>
      <c r="M44" s="9">
        <f t="shared" si="0"/>
        <v>5.2631578947368363E-2</v>
      </c>
      <c r="N44" s="9">
        <f t="shared" si="0"/>
        <v>5.2631578947368585E-2</v>
      </c>
      <c r="O44" s="9">
        <f t="shared" si="0"/>
        <v>5.2631578947368585E-2</v>
      </c>
      <c r="P44" s="9">
        <f t="shared" si="0"/>
        <v>5.2631578947368585E-2</v>
      </c>
      <c r="Q44" s="9">
        <f t="shared" si="0"/>
        <v>5.2631578947368585E-2</v>
      </c>
      <c r="R44" s="9">
        <f>_xlfn.RRI(1,R43,S43)</f>
        <v>5.2631578947368141E-2</v>
      </c>
      <c r="S44" s="9">
        <f t="shared" ref="S44:AB44" si="1">_xlfn.RRI(1,S43,T43)</f>
        <v>0.28467153284671554</v>
      </c>
      <c r="T44" s="9">
        <f t="shared" si="1"/>
        <v>5.1136363636363535E-2</v>
      </c>
      <c r="U44" s="9">
        <f t="shared" si="1"/>
        <v>5.4054054054053502E-3</v>
      </c>
      <c r="V44" s="9">
        <f t="shared" si="1"/>
        <v>7.526881720430123E-2</v>
      </c>
      <c r="W44" s="9">
        <f t="shared" si="1"/>
        <v>0.39999999999999947</v>
      </c>
      <c r="X44" s="9">
        <f t="shared" si="1"/>
        <v>-2.4999999999999911E-2</v>
      </c>
      <c r="Y44" s="9">
        <f t="shared" si="1"/>
        <v>0.42857142857142883</v>
      </c>
      <c r="Z44" s="9">
        <f t="shared" si="1"/>
        <v>0</v>
      </c>
      <c r="AA44" s="9">
        <f t="shared" si="1"/>
        <v>0</v>
      </c>
      <c r="AB44" s="9">
        <f t="shared" si="1"/>
        <v>-1</v>
      </c>
    </row>
    <row r="45" spans="1:57" x14ac:dyDescent="0.35">
      <c r="F45" s="10" t="s">
        <v>50</v>
      </c>
      <c r="G45" s="11">
        <f>SUM(G12:G42)</f>
        <v>1437.0399743075168</v>
      </c>
      <c r="H45" s="11">
        <f t="shared" ref="H45:BE45" si="2">SUM(H12:H42)</f>
        <v>1512.6736571658084</v>
      </c>
      <c r="I45" s="11">
        <f t="shared" si="2"/>
        <v>1592.2880601745351</v>
      </c>
      <c r="J45" s="11">
        <f t="shared" si="2"/>
        <v>1676.092694920563</v>
      </c>
      <c r="K45" s="11">
        <f t="shared" si="2"/>
        <v>1764.3080999163822</v>
      </c>
      <c r="L45" s="11">
        <f t="shared" si="2"/>
        <v>1857.1664209646128</v>
      </c>
      <c r="M45" s="11">
        <f t="shared" si="2"/>
        <v>1954.9120220680134</v>
      </c>
      <c r="N45" s="11">
        <f t="shared" si="2"/>
        <v>2057.8021284926467</v>
      </c>
      <c r="O45" s="11">
        <f t="shared" si="2"/>
        <v>2166.1075036764705</v>
      </c>
      <c r="P45" s="11">
        <f t="shared" si="2"/>
        <v>2280.1131617647052</v>
      </c>
      <c r="Q45" s="11">
        <f t="shared" si="2"/>
        <v>2400.1191176470606</v>
      </c>
      <c r="R45" s="11">
        <f t="shared" si="2"/>
        <v>2526.4411764705883</v>
      </c>
      <c r="S45" s="11">
        <f t="shared" si="2"/>
        <v>2659.4117647058824</v>
      </c>
      <c r="T45" s="11">
        <f t="shared" si="2"/>
        <v>3416.4705882352955</v>
      </c>
      <c r="U45" s="11">
        <f t="shared" si="2"/>
        <v>3591.176470588236</v>
      </c>
      <c r="V45" s="11">
        <f t="shared" si="2"/>
        <v>3610.588235294118</v>
      </c>
      <c r="W45" s="11">
        <f t="shared" si="2"/>
        <v>3882.3529411764716</v>
      </c>
      <c r="X45" s="11">
        <f t="shared" si="2"/>
        <v>5435.2941176470586</v>
      </c>
      <c r="Y45" s="11">
        <f t="shared" si="2"/>
        <v>5299.4117647058838</v>
      </c>
      <c r="Z45" s="11">
        <f t="shared" si="2"/>
        <v>7570.5882352941208</v>
      </c>
      <c r="AA45" s="11">
        <f t="shared" si="2"/>
        <v>7570.5882352941189</v>
      </c>
      <c r="AB45" s="11">
        <f t="shared" si="2"/>
        <v>7570.588235294118</v>
      </c>
      <c r="AC45" s="11">
        <f t="shared" si="2"/>
        <v>0</v>
      </c>
      <c r="AD45" s="11">
        <f t="shared" si="2"/>
        <v>0</v>
      </c>
      <c r="AE45" s="11">
        <f t="shared" si="2"/>
        <v>0</v>
      </c>
      <c r="AF45" s="11">
        <f t="shared" si="2"/>
        <v>0</v>
      </c>
      <c r="AG45" s="11">
        <f t="shared" si="2"/>
        <v>0</v>
      </c>
      <c r="AH45" s="11">
        <f t="shared" si="2"/>
        <v>0</v>
      </c>
      <c r="AI45" s="11">
        <f t="shared" si="2"/>
        <v>0</v>
      </c>
      <c r="AJ45" s="11">
        <f t="shared" si="2"/>
        <v>0</v>
      </c>
      <c r="AK45" s="11">
        <f t="shared" si="2"/>
        <v>0</v>
      </c>
      <c r="AL45" s="11">
        <f t="shared" si="2"/>
        <v>0</v>
      </c>
      <c r="AM45" s="11">
        <f t="shared" si="2"/>
        <v>0</v>
      </c>
      <c r="AN45" s="11">
        <f t="shared" si="2"/>
        <v>0</v>
      </c>
      <c r="AO45" s="11">
        <f t="shared" si="2"/>
        <v>0</v>
      </c>
      <c r="AP45" s="11">
        <f t="shared" si="2"/>
        <v>0</v>
      </c>
      <c r="AQ45" s="11">
        <f t="shared" si="2"/>
        <v>0</v>
      </c>
      <c r="AR45" s="11">
        <f t="shared" si="2"/>
        <v>0</v>
      </c>
      <c r="AS45" s="11">
        <f t="shared" si="2"/>
        <v>0</v>
      </c>
      <c r="AT45" s="11">
        <f t="shared" si="2"/>
        <v>0</v>
      </c>
      <c r="AU45" s="11">
        <f t="shared" si="2"/>
        <v>0</v>
      </c>
      <c r="AV45" s="11">
        <f t="shared" si="2"/>
        <v>0</v>
      </c>
      <c r="AW45" s="11">
        <f t="shared" si="2"/>
        <v>0</v>
      </c>
      <c r="AX45" s="11">
        <f t="shared" si="2"/>
        <v>0</v>
      </c>
      <c r="AY45" s="11">
        <f t="shared" si="2"/>
        <v>0</v>
      </c>
      <c r="AZ45" s="11">
        <f t="shared" si="2"/>
        <v>0</v>
      </c>
      <c r="BA45" s="11">
        <f t="shared" si="2"/>
        <v>0</v>
      </c>
      <c r="BB45" s="11">
        <f t="shared" si="2"/>
        <v>0</v>
      </c>
      <c r="BC45" s="11">
        <f t="shared" si="2"/>
        <v>0</v>
      </c>
      <c r="BD45" s="11">
        <f t="shared" si="2"/>
        <v>0</v>
      </c>
      <c r="BE45" s="11">
        <f t="shared" si="2"/>
        <v>0</v>
      </c>
    </row>
    <row r="46" spans="1:57" x14ac:dyDescent="0.35">
      <c r="F46" s="12" t="s">
        <v>51</v>
      </c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</row>
    <row r="47" spans="1:57" x14ac:dyDescent="0.35">
      <c r="F47" s="6" t="s">
        <v>52</v>
      </c>
      <c r="G47" s="6"/>
      <c r="H47" s="6"/>
      <c r="I47" s="6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E3817-6A70-4789-8938-E58731CD26CC}">
  <sheetPr>
    <tabColor rgb="FF92D050"/>
  </sheetPr>
  <dimension ref="A1:BE47"/>
  <sheetViews>
    <sheetView topLeftCell="A4" zoomScale="42" zoomScaleNormal="42" workbookViewId="0">
      <selection activeCell="G11" sqref="G11:BE11"/>
    </sheetView>
  </sheetViews>
  <sheetFormatPr baseColWidth="10" defaultRowHeight="14.5" x14ac:dyDescent="0.35"/>
  <cols>
    <col min="1" max="1" width="13" bestFit="1" customWidth="1"/>
    <col min="3" max="3" width="22.1796875" bestFit="1" customWidth="1"/>
    <col min="5" max="5" width="21.9062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t="s">
        <v>53</v>
      </c>
    </row>
    <row r="2" spans="1:57" x14ac:dyDescent="0.35">
      <c r="G2" s="1" t="s">
        <v>3</v>
      </c>
      <c r="H2" t="s">
        <v>54</v>
      </c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47" t="s">
        <v>5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 t="s">
        <v>6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9" t="s">
        <v>7</v>
      </c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52" t="s">
        <v>82</v>
      </c>
      <c r="H11" s="52" t="s">
        <v>83</v>
      </c>
      <c r="I11" s="52" t="s">
        <v>84</v>
      </c>
      <c r="J11" s="52" t="s">
        <v>85</v>
      </c>
      <c r="K11" s="52" t="s">
        <v>86</v>
      </c>
      <c r="L11" s="52" t="s">
        <v>87</v>
      </c>
      <c r="M11" s="52" t="s">
        <v>88</v>
      </c>
      <c r="N11" s="52" t="s">
        <v>89</v>
      </c>
      <c r="O11" s="52" t="s">
        <v>90</v>
      </c>
      <c r="P11" s="52" t="s">
        <v>91</v>
      </c>
      <c r="Q11" s="52" t="s">
        <v>92</v>
      </c>
      <c r="R11" s="52" t="s">
        <v>93</v>
      </c>
      <c r="S11" s="52" t="s">
        <v>94</v>
      </c>
      <c r="T11" s="52" t="s">
        <v>95</v>
      </c>
      <c r="U11" s="52" t="s">
        <v>96</v>
      </c>
      <c r="V11" s="52" t="s">
        <v>97</v>
      </c>
      <c r="W11" s="52" t="s">
        <v>98</v>
      </c>
      <c r="X11" s="52" t="s">
        <v>99</v>
      </c>
      <c r="Y11" s="52" t="s">
        <v>100</v>
      </c>
      <c r="Z11" s="52" t="s">
        <v>101</v>
      </c>
      <c r="AA11" s="52" t="s">
        <v>102</v>
      </c>
      <c r="AB11" s="52" t="s">
        <v>103</v>
      </c>
      <c r="AC11" s="52" t="s">
        <v>104</v>
      </c>
      <c r="AD11" s="52" t="s">
        <v>105</v>
      </c>
      <c r="AE11" s="52" t="s">
        <v>106</v>
      </c>
      <c r="AF11" s="52" t="s">
        <v>107</v>
      </c>
      <c r="AG11" s="52" t="s">
        <v>108</v>
      </c>
      <c r="AH11" s="52" t="s">
        <v>109</v>
      </c>
      <c r="AI11" s="52" t="s">
        <v>110</v>
      </c>
      <c r="AJ11" s="52" t="s">
        <v>111</v>
      </c>
      <c r="AK11" s="52" t="s">
        <v>112</v>
      </c>
      <c r="AL11" s="52" t="s">
        <v>113</v>
      </c>
      <c r="AM11" s="52" t="s">
        <v>114</v>
      </c>
      <c r="AN11" s="52" t="s">
        <v>115</v>
      </c>
      <c r="AO11" s="52" t="s">
        <v>116</v>
      </c>
      <c r="AP11" s="52" t="s">
        <v>117</v>
      </c>
      <c r="AQ11" s="52" t="s">
        <v>118</v>
      </c>
      <c r="AR11" s="52" t="s">
        <v>119</v>
      </c>
      <c r="AS11" s="52" t="s">
        <v>120</v>
      </c>
      <c r="AT11" s="52" t="s">
        <v>121</v>
      </c>
      <c r="AU11" s="52" t="s">
        <v>122</v>
      </c>
      <c r="AV11" s="52" t="s">
        <v>123</v>
      </c>
      <c r="AW11" s="52" t="s">
        <v>124</v>
      </c>
      <c r="AX11" s="52" t="s">
        <v>125</v>
      </c>
      <c r="AY11" s="52" t="s">
        <v>126</v>
      </c>
      <c r="AZ11" s="52" t="s">
        <v>127</v>
      </c>
      <c r="BA11" s="52" t="s">
        <v>128</v>
      </c>
      <c r="BB11" s="52" t="s">
        <v>129</v>
      </c>
      <c r="BC11" s="52" t="s">
        <v>130</v>
      </c>
      <c r="BD11" s="52" t="s">
        <v>131</v>
      </c>
      <c r="BE11" s="52" t="s">
        <v>132</v>
      </c>
    </row>
    <row r="12" spans="1:57" x14ac:dyDescent="0.35">
      <c r="A12" t="s">
        <v>14</v>
      </c>
      <c r="C12" s="44" t="s">
        <v>80</v>
      </c>
      <c r="D12" s="4" t="s">
        <v>15</v>
      </c>
      <c r="E12" s="4" t="s">
        <v>55</v>
      </c>
      <c r="F12" s="1" t="s">
        <v>17</v>
      </c>
      <c r="G12" s="5">
        <f>G$43*'[3]Shares Cell Phones'!C5</f>
        <v>4.9988497205754481</v>
      </c>
      <c r="H12" s="5">
        <f>H$43*'[3]Shares Cell Phones'!D5</f>
        <v>10.000008760258732</v>
      </c>
      <c r="I12" s="5">
        <f>I$43*'[3]Shares Cell Phones'!E5</f>
        <v>14.020856813601545</v>
      </c>
      <c r="J12" s="5">
        <f>J$43*'[3]Shares Cell Phones'!F5</f>
        <v>19.444806349964583</v>
      </c>
      <c r="K12" s="5">
        <f>K$43*'[3]Shares Cell Phones'!G5</f>
        <v>24.88799909212084</v>
      </c>
      <c r="L12" s="5">
        <f>L$43*'[3]Shares Cell Phones'!H5</f>
        <v>33.786804982800412</v>
      </c>
      <c r="M12" s="5">
        <f>M$43*'[3]Shares Cell Phones'!I5</f>
        <v>45.699745518411625</v>
      </c>
      <c r="N12" s="5">
        <f>N$43*'[3]Shares Cell Phones'!J5</f>
        <v>54.179989302348922</v>
      </c>
      <c r="O12" s="5">
        <f>O$43*'[3]Shares Cell Phones'!K5</f>
        <v>60.964748860285006</v>
      </c>
      <c r="P12" s="5">
        <f>P$43*'[3]Shares Cell Phones'!L5</f>
        <v>61.33430174231323</v>
      </c>
      <c r="Q12" s="5">
        <f>Q$43*'[3]Shares Cell Phones'!M5</f>
        <v>68.605550300117955</v>
      </c>
      <c r="R12" s="5">
        <f>R$43*'[3]Shares Cell Phones'!N5</f>
        <v>83.06111809120118</v>
      </c>
      <c r="S12" s="5">
        <f>S$43*'[3]Shares Cell Phones'!O5</f>
        <v>116.96389727902172</v>
      </c>
      <c r="T12" s="5">
        <f>T$43*'[3]Shares Cell Phones'!P5</f>
        <v>126.80399218188558</v>
      </c>
      <c r="U12" s="5">
        <f>U$43*'[3]Shares Cell Phones'!Q5</f>
        <v>140.2426201993591</v>
      </c>
      <c r="V12" s="5">
        <f>V$43*'[3]Shares Cell Phones'!R5</f>
        <v>138.68069590609699</v>
      </c>
      <c r="W12" s="5">
        <f>W$43*'[3]Shares Cell Phones'!S5</f>
        <v>154.73713461433638</v>
      </c>
      <c r="X12" s="5">
        <f>X$43*'[3]Shares Cell Phones'!T5</f>
        <v>167.73872067901468</v>
      </c>
      <c r="Y12" s="5">
        <f>Y$43*'[3]Shares Cell Phones'!U5</f>
        <v>184.48221762186751</v>
      </c>
      <c r="Z12" s="5">
        <f>Z$43*'[3]Shares Cell Phones'!V5</f>
        <v>173.08775025594244</v>
      </c>
      <c r="AA12" s="5">
        <f>AA$43*'[3]Shares Cell Phones'!W5</f>
        <v>184.38607041930209</v>
      </c>
      <c r="AB12" s="5">
        <f>AB$43*'[3]Shares Cell Phones'!X5</f>
        <v>208.90357504683718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</row>
    <row r="13" spans="1:57" x14ac:dyDescent="0.35">
      <c r="A13" t="s">
        <v>14</v>
      </c>
      <c r="C13" s="44" t="s">
        <v>80</v>
      </c>
      <c r="D13" s="4" t="s">
        <v>15</v>
      </c>
      <c r="E13" s="4" t="s">
        <v>55</v>
      </c>
      <c r="F13" s="1" t="s">
        <v>18</v>
      </c>
      <c r="G13" s="5">
        <f>G$43*'[3]Shares Cell Phones'!C6</f>
        <v>6.537021058549418</v>
      </c>
      <c r="H13" s="5">
        <f>H$43*'[3]Shares Cell Phones'!D6</f>
        <v>14.673142488286388</v>
      </c>
      <c r="I13" s="5">
        <f>I$43*'[3]Shares Cell Phones'!E6</f>
        <v>19.552981524984588</v>
      </c>
      <c r="J13" s="5">
        <f>J$43*'[3]Shares Cell Phones'!F6</f>
        <v>25.925354182293002</v>
      </c>
      <c r="K13" s="5">
        <f>K$43*'[3]Shares Cell Phones'!G6</f>
        <v>31.824289884936817</v>
      </c>
      <c r="L13" s="5">
        <f>L$43*'[3]Shares Cell Phones'!H6</f>
        <v>41.541719777989918</v>
      </c>
      <c r="M13" s="5">
        <f>M$43*'[3]Shares Cell Phones'!I6</f>
        <v>55.829347379721469</v>
      </c>
      <c r="N13" s="5">
        <f>N$43*'[3]Shares Cell Phones'!J6</f>
        <v>62.672725655343001</v>
      </c>
      <c r="O13" s="5">
        <f>O$43*'[3]Shares Cell Phones'!K6</f>
        <v>67.259298687858575</v>
      </c>
      <c r="P13" s="5">
        <f>P$43*'[3]Shares Cell Phones'!L6</f>
        <v>63.779611018059086</v>
      </c>
      <c r="Q13" s="5">
        <f>Q$43*'[3]Shares Cell Phones'!M6</f>
        <v>78.161341694048758</v>
      </c>
      <c r="R13" s="5">
        <f>R$43*'[3]Shares Cell Phones'!N6</f>
        <v>95.76696089285069</v>
      </c>
      <c r="S13" s="5">
        <f>S$43*'[3]Shares Cell Phones'!O6</f>
        <v>120.89050988112425</v>
      </c>
      <c r="T13" s="5">
        <f>T$43*'[3]Shares Cell Phones'!P6</f>
        <v>131.81926955237168</v>
      </c>
      <c r="U13" s="5">
        <f>U$43*'[3]Shares Cell Phones'!Q6</f>
        <v>146.16683580409187</v>
      </c>
      <c r="V13" s="5">
        <f>V$43*'[3]Shares Cell Phones'!R6</f>
        <v>148.72602362728216</v>
      </c>
      <c r="W13" s="5">
        <f>W$43*'[3]Shares Cell Phones'!S6</f>
        <v>146.63527706605132</v>
      </c>
      <c r="X13" s="5">
        <f>X$43*'[3]Shares Cell Phones'!T6</f>
        <v>152.94584842820467</v>
      </c>
      <c r="Y13" s="5">
        <f>Y$43*'[3]Shares Cell Phones'!U6</f>
        <v>170.40764632894366</v>
      </c>
      <c r="Z13" s="5">
        <f>Z$43*'[3]Shares Cell Phones'!V6</f>
        <v>155.81018536932964</v>
      </c>
      <c r="AA13" s="5">
        <f>AA$43*'[3]Shares Cell Phones'!W6</f>
        <v>161.66902233096172</v>
      </c>
      <c r="AB13" s="5">
        <f>AB$43*'[3]Shares Cell Phones'!X6</f>
        <v>183.20856490705916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 spans="1:57" x14ac:dyDescent="0.35">
      <c r="A14" t="s">
        <v>14</v>
      </c>
      <c r="C14" s="44" t="s">
        <v>80</v>
      </c>
      <c r="D14" s="4" t="s">
        <v>15</v>
      </c>
      <c r="E14" s="4" t="s">
        <v>55</v>
      </c>
      <c r="F14" s="1" t="s">
        <v>19</v>
      </c>
      <c r="G14" s="5">
        <f>G$43*'[3]Shares Cell Phones'!C7</f>
        <v>1.2138304099639929</v>
      </c>
      <c r="H14" s="5">
        <f>H$43*'[3]Shares Cell Phones'!D7</f>
        <v>1.8617823861779643</v>
      </c>
      <c r="I14" s="5">
        <f>I$43*'[3]Shares Cell Phones'!E7</f>
        <v>2.492504445299256</v>
      </c>
      <c r="J14" s="5">
        <f>J$43*'[3]Shares Cell Phones'!F7</f>
        <v>4.7343955073128026</v>
      </c>
      <c r="K14" s="5">
        <f>K$43*'[3]Shares Cell Phones'!G7</f>
        <v>7.425011990979665</v>
      </c>
      <c r="L14" s="5">
        <f>L$43*'[3]Shares Cell Phones'!H7</f>
        <v>11.621259851268716</v>
      </c>
      <c r="M14" s="5">
        <f>M$43*'[3]Shares Cell Phones'!I7</f>
        <v>16.941565467203933</v>
      </c>
      <c r="N14" s="5">
        <f>N$43*'[3]Shares Cell Phones'!J7</f>
        <v>20.35967430388833</v>
      </c>
      <c r="O14" s="5">
        <f>O$43*'[3]Shares Cell Phones'!K7</f>
        <v>23.141294022288964</v>
      </c>
      <c r="P14" s="5">
        <f>P$43*'[3]Shares Cell Phones'!L7</f>
        <v>22.755712496513929</v>
      </c>
      <c r="Q14" s="5">
        <f>Q$43*'[3]Shares Cell Phones'!M7</f>
        <v>29.390602280462183</v>
      </c>
      <c r="R14" s="5">
        <f>R$43*'[3]Shares Cell Phones'!N7</f>
        <v>40.711401637586718</v>
      </c>
      <c r="S14" s="5">
        <f>S$43*'[3]Shares Cell Phones'!O7</f>
        <v>55.11319436594443</v>
      </c>
      <c r="T14" s="5">
        <f>T$43*'[3]Shares Cell Phones'!P7</f>
        <v>63.43336765404085</v>
      </c>
      <c r="U14" s="5">
        <f>U$43*'[3]Shares Cell Phones'!Q7</f>
        <v>74.064664712351885</v>
      </c>
      <c r="V14" s="5">
        <f>V$43*'[3]Shares Cell Phones'!R7</f>
        <v>65.862825369381198</v>
      </c>
      <c r="W14" s="5">
        <f>W$43*'[3]Shares Cell Phones'!S7</f>
        <v>66.764993505040565</v>
      </c>
      <c r="X14" s="5">
        <f>X$43*'[3]Shares Cell Phones'!T7</f>
        <v>63.349984311528893</v>
      </c>
      <c r="Y14" s="5">
        <f>Y$43*'[3]Shares Cell Phones'!U7</f>
        <v>68.735205810241581</v>
      </c>
      <c r="Z14" s="5">
        <f>Z$43*'[3]Shares Cell Phones'!V7</f>
        <v>71.941077975946072</v>
      </c>
      <c r="AA14" s="5">
        <f>AA$43*'[3]Shares Cell Phones'!W7</f>
        <v>67.264277810226858</v>
      </c>
      <c r="AB14" s="5">
        <f>AB$43*'[3]Shares Cell Phones'!X7</f>
        <v>75.557079894674743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</row>
    <row r="15" spans="1:57" x14ac:dyDescent="0.35">
      <c r="A15" t="s">
        <v>14</v>
      </c>
      <c r="C15" s="44" t="s">
        <v>80</v>
      </c>
      <c r="D15" s="4" t="s">
        <v>15</v>
      </c>
      <c r="E15" s="4" t="s">
        <v>55</v>
      </c>
      <c r="F15" s="1" t="s">
        <v>20</v>
      </c>
      <c r="G15" s="5">
        <f>G$43*'[3]Shares Cell Phones'!C8</f>
        <v>1.9307371015002548</v>
      </c>
      <c r="H15" s="5">
        <f>H$43*'[3]Shares Cell Phones'!D8</f>
        <v>3.5955804620053802</v>
      </c>
      <c r="I15" s="5">
        <f>I$43*'[3]Shares Cell Phones'!E8</f>
        <v>5.5447242428522028</v>
      </c>
      <c r="J15" s="5">
        <f>J$43*'[3]Shares Cell Phones'!F8</f>
        <v>7.4146774756858678</v>
      </c>
      <c r="K15" s="5">
        <f>K$43*'[3]Shares Cell Phones'!G8</f>
        <v>9.570015478840304</v>
      </c>
      <c r="L15" s="5">
        <f>L$43*'[3]Shares Cell Phones'!H8</f>
        <v>13.065287185408701</v>
      </c>
      <c r="M15" s="5">
        <f>M$43*'[3]Shares Cell Phones'!I8</f>
        <v>18.235592556696208</v>
      </c>
      <c r="N15" s="5">
        <f>N$43*'[3]Shares Cell Phones'!J8</f>
        <v>21.157155048474323</v>
      </c>
      <c r="O15" s="5">
        <f>O$43*'[3]Shares Cell Phones'!K8</f>
        <v>23.352452333620956</v>
      </c>
      <c r="P15" s="5">
        <f>P$43*'[3]Shares Cell Phones'!L8</f>
        <v>22.402395990743852</v>
      </c>
      <c r="Q15" s="5">
        <f>Q$43*'[3]Shares Cell Phones'!M8</f>
        <v>25.986357844486243</v>
      </c>
      <c r="R15" s="5">
        <f>R$43*'[3]Shares Cell Phones'!N8</f>
        <v>32.66747177662311</v>
      </c>
      <c r="S15" s="5">
        <f>S$43*'[3]Shares Cell Phones'!O8</f>
        <v>39.813730010608886</v>
      </c>
      <c r="T15" s="5">
        <f>T$43*'[3]Shares Cell Phones'!P8</f>
        <v>41.440203112075991</v>
      </c>
      <c r="U15" s="5">
        <f>U$43*'[3]Shares Cell Phones'!Q8</f>
        <v>43.877400705015077</v>
      </c>
      <c r="V15" s="5">
        <f>V$43*'[3]Shares Cell Phones'!R8</f>
        <v>48.156436148133103</v>
      </c>
      <c r="W15" s="5">
        <f>W$43*'[3]Shares Cell Phones'!S8</f>
        <v>50.397202158749131</v>
      </c>
      <c r="X15" s="5">
        <f>X$43*'[3]Shares Cell Phones'!T8</f>
        <v>52.655672793435073</v>
      </c>
      <c r="Y15" s="5">
        <f>Y$43*'[3]Shares Cell Phones'!U8</f>
        <v>56.204671997815872</v>
      </c>
      <c r="Z15" s="5">
        <f>Z$43*'[3]Shares Cell Phones'!V8</f>
        <v>51.485543569916729</v>
      </c>
      <c r="AA15" s="5">
        <f>AA$43*'[3]Shares Cell Phones'!W8</f>
        <v>51.485671390565628</v>
      </c>
      <c r="AB15" s="5">
        <f>AB$43*'[3]Shares Cell Phones'!X8</f>
        <v>57.812895877653816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</row>
    <row r="16" spans="1:57" x14ac:dyDescent="0.35">
      <c r="A16" t="s">
        <v>14</v>
      </c>
      <c r="C16" s="44" t="s">
        <v>80</v>
      </c>
      <c r="D16" s="4" t="s">
        <v>15</v>
      </c>
      <c r="E16" s="4" t="s">
        <v>55</v>
      </c>
      <c r="F16" s="1" t="s">
        <v>21</v>
      </c>
      <c r="G16" s="5">
        <f>G$43*'[3]Shares Cell Phones'!C9</f>
        <v>0.38344822924214261</v>
      </c>
      <c r="H16" s="5">
        <f>H$43*'[3]Shares Cell Phones'!D9</f>
        <v>0.85801881952559411</v>
      </c>
      <c r="I16" s="5">
        <f>I$43*'[3]Shares Cell Phones'!E9</f>
        <v>1.2585544384401313</v>
      </c>
      <c r="J16" s="5">
        <f>J$43*'[3]Shares Cell Phones'!F9</f>
        <v>2.0860196854797661</v>
      </c>
      <c r="K16" s="5">
        <f>K$43*'[3]Shares Cell Phones'!G9</f>
        <v>2.606051991783366</v>
      </c>
      <c r="L16" s="5">
        <f>L$43*'[3]Shares Cell Phones'!H9</f>
        <v>3.4614483188596772</v>
      </c>
      <c r="M16" s="5">
        <f>M$43*'[3]Shares Cell Phones'!I9</f>
        <v>4.7279799964523015</v>
      </c>
      <c r="N16" s="5">
        <f>N$43*'[3]Shares Cell Phones'!J9</f>
        <v>5.3315177135216052</v>
      </c>
      <c r="O16" s="5">
        <f>O$43*'[3]Shares Cell Phones'!K9</f>
        <v>5.8925562159413101</v>
      </c>
      <c r="P16" s="5">
        <f>P$43*'[3]Shares Cell Phones'!L9</f>
        <v>5.219252707866338</v>
      </c>
      <c r="Q16" s="5">
        <f>Q$43*'[3]Shares Cell Phones'!M9</f>
        <v>6.0662253155200494</v>
      </c>
      <c r="R16" s="5">
        <f>R$43*'[3]Shares Cell Phones'!N9</f>
        <v>7.6125287212701744</v>
      </c>
      <c r="S16" s="5">
        <f>S$43*'[3]Shares Cell Phones'!O9</f>
        <v>9.5545894815423171</v>
      </c>
      <c r="T16" s="5">
        <f>T$43*'[3]Shares Cell Phones'!P9</f>
        <v>10.021894034315673</v>
      </c>
      <c r="U16" s="5">
        <f>U$43*'[3]Shares Cell Phones'!Q9</f>
        <v>10.552628726706546</v>
      </c>
      <c r="V16" s="5">
        <f>V$43*'[3]Shares Cell Phones'!R9</f>
        <v>10.137575441619331</v>
      </c>
      <c r="W16" s="5">
        <f>W$43*'[3]Shares Cell Phones'!S9</f>
        <v>10.446294761660784</v>
      </c>
      <c r="X16" s="5">
        <f>X$43*'[3]Shares Cell Phones'!T9</f>
        <v>10.523368227250719</v>
      </c>
      <c r="Y16" s="5">
        <f>Y$43*'[3]Shares Cell Phones'!U9</f>
        <v>10.759117029883603</v>
      </c>
      <c r="Z16" s="5">
        <f>Z$43*'[3]Shares Cell Phones'!V9</f>
        <v>11.108504985268272</v>
      </c>
      <c r="AA16" s="5">
        <f>AA$43*'[3]Shares Cell Phones'!W9</f>
        <v>12.35724584499796</v>
      </c>
      <c r="AB16" s="5">
        <f>AB$43*'[3]Shares Cell Phones'!X9</f>
        <v>14.076554532647785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</row>
    <row r="17" spans="1:57" x14ac:dyDescent="0.35">
      <c r="A17" t="s">
        <v>14</v>
      </c>
      <c r="C17" s="44" t="s">
        <v>80</v>
      </c>
      <c r="D17" s="4" t="s">
        <v>15</v>
      </c>
      <c r="E17" s="4" t="s">
        <v>55</v>
      </c>
      <c r="F17" s="1" t="s">
        <v>22</v>
      </c>
      <c r="G17" s="5">
        <f>G$43*'[3]Shares Cell Phones'!C10</f>
        <v>5.2234878994142075</v>
      </c>
      <c r="H17" s="5">
        <f>H$43*'[3]Shares Cell Phones'!D10</f>
        <v>10.43697040396853</v>
      </c>
      <c r="I17" s="5">
        <f>I$43*'[3]Shares Cell Phones'!E10</f>
        <v>14.581078787466952</v>
      </c>
      <c r="J17" s="5">
        <f>J$43*'[3]Shares Cell Phones'!F10</f>
        <v>20.194753247031667</v>
      </c>
      <c r="K17" s="5">
        <f>K$43*'[3]Shares Cell Phones'!G10</f>
        <v>27.879446998188172</v>
      </c>
      <c r="L17" s="5">
        <f>L$43*'[3]Shares Cell Phones'!H10</f>
        <v>38.354063780496297</v>
      </c>
      <c r="M17" s="5">
        <f>M$43*'[3]Shares Cell Phones'!I10</f>
        <v>51.906479286785576</v>
      </c>
      <c r="N17" s="5">
        <f>N$43*'[3]Shares Cell Phones'!J10</f>
        <v>53.147197675690741</v>
      </c>
      <c r="O17" s="5">
        <f>O$43*'[3]Shares Cell Phones'!K10</f>
        <v>58.476622120687757</v>
      </c>
      <c r="P17" s="5">
        <f>P$43*'[3]Shares Cell Phones'!L10</f>
        <v>48.925401451342857</v>
      </c>
      <c r="Q17" s="5">
        <f>Q$43*'[3]Shares Cell Phones'!M10</f>
        <v>53.448939263848878</v>
      </c>
      <c r="R17" s="5">
        <f>R$43*'[3]Shares Cell Phones'!N10</f>
        <v>60.177598471587338</v>
      </c>
      <c r="S17" s="5">
        <f>S$43*'[3]Shares Cell Phones'!O10</f>
        <v>73.378741321535827</v>
      </c>
      <c r="T17" s="5">
        <f>T$43*'[3]Shares Cell Phones'!P10</f>
        <v>76.332096244038141</v>
      </c>
      <c r="U17" s="5">
        <f>U$43*'[3]Shares Cell Phones'!Q10</f>
        <v>91.663564096464739</v>
      </c>
      <c r="V17" s="5">
        <f>V$43*'[3]Shares Cell Phones'!R10</f>
        <v>91.739854137769328</v>
      </c>
      <c r="W17" s="5">
        <f>W$43*'[3]Shares Cell Phones'!S10</f>
        <v>103.0154566870639</v>
      </c>
      <c r="X17" s="5">
        <f>X$43*'[3]Shares Cell Phones'!T10</f>
        <v>113.48988774121851</v>
      </c>
      <c r="Y17" s="5">
        <f>Y$43*'[3]Shares Cell Phones'!U10</f>
        <v>127.20406039221656</v>
      </c>
      <c r="Z17" s="5">
        <f>Z$43*'[3]Shares Cell Phones'!V10</f>
        <v>149.33953489634868</v>
      </c>
      <c r="AA17" s="5">
        <f>AA$43*'[3]Shares Cell Phones'!W10</f>
        <v>153.14208175819977</v>
      </c>
      <c r="AB17" s="5">
        <f>AB$43*'[3]Shares Cell Phones'!X10</f>
        <v>173.01805666173968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</row>
    <row r="18" spans="1:57" x14ac:dyDescent="0.35">
      <c r="A18" t="s">
        <v>14</v>
      </c>
      <c r="C18" s="44" t="s">
        <v>80</v>
      </c>
      <c r="D18" s="4" t="s">
        <v>15</v>
      </c>
      <c r="E18" s="4" t="s">
        <v>55</v>
      </c>
      <c r="F18" s="1" t="s">
        <v>23</v>
      </c>
      <c r="G18" s="5">
        <f>G$43*'[3]Shares Cell Phones'!C11</f>
        <v>3.4948082137406309</v>
      </c>
      <c r="H18" s="5">
        <f>H$43*'[3]Shares Cell Phones'!D11</f>
        <v>7.0990450650151713</v>
      </c>
      <c r="I18" s="5">
        <f>I$43*'[3]Shares Cell Phones'!E11</f>
        <v>11.28325778409312</v>
      </c>
      <c r="J18" s="5">
        <f>J$43*'[3]Shares Cell Phones'!F11</f>
        <v>16.426217923731087</v>
      </c>
      <c r="K18" s="5">
        <f>K$43*'[3]Shares Cell Phones'!G11</f>
        <v>21.858718167513455</v>
      </c>
      <c r="L18" s="5">
        <f>L$43*'[3]Shares Cell Phones'!H11</f>
        <v>30.585559325441896</v>
      </c>
      <c r="M18" s="5">
        <f>M$43*'[3]Shares Cell Phones'!I11</f>
        <v>39.915308641421376</v>
      </c>
      <c r="N18" s="5">
        <f>N$43*'[3]Shares Cell Phones'!J11</f>
        <v>42.731915611033017</v>
      </c>
      <c r="O18" s="5">
        <f>O$43*'[3]Shares Cell Phones'!K11</f>
        <v>43.442457360777659</v>
      </c>
      <c r="P18" s="5">
        <f>P$43*'[3]Shares Cell Phones'!L11</f>
        <v>38.554620512115328</v>
      </c>
      <c r="Q18" s="5">
        <f>Q$43*'[3]Shares Cell Phones'!M11</f>
        <v>45.111223329471969</v>
      </c>
      <c r="R18" s="5">
        <f>R$43*'[3]Shares Cell Phones'!N11</f>
        <v>56.861199956629648</v>
      </c>
      <c r="S18" s="5">
        <f>S$43*'[3]Shares Cell Phones'!O11</f>
        <v>83.07809747291067</v>
      </c>
      <c r="T18" s="5">
        <f>T$43*'[3]Shares Cell Phones'!P11</f>
        <v>76.865909427190502</v>
      </c>
      <c r="U18" s="5">
        <f>U$43*'[3]Shares Cell Phones'!Q11</f>
        <v>84.824217580842969</v>
      </c>
      <c r="V18" s="5">
        <f>V$43*'[3]Shares Cell Phones'!R11</f>
        <v>87.312282274265812</v>
      </c>
      <c r="W18" s="5">
        <f>W$43*'[3]Shares Cell Phones'!S11</f>
        <v>92.819689198032307</v>
      </c>
      <c r="X18" s="5">
        <f>X$43*'[3]Shares Cell Phones'!T11</f>
        <v>100.51435459082147</v>
      </c>
      <c r="Y18" s="5">
        <f>Y$43*'[3]Shares Cell Phones'!U11</f>
        <v>103.8792632897172</v>
      </c>
      <c r="Z18" s="5">
        <f>Z$43*'[3]Shares Cell Phones'!V11</f>
        <v>102.09115241055342</v>
      </c>
      <c r="AA18" s="5">
        <f>AA$43*'[3]Shares Cell Phones'!W11</f>
        <v>110.30028870957419</v>
      </c>
      <c r="AB18" s="5">
        <f>AB$43*'[3]Shares Cell Phones'!X11</f>
        <v>124.89424235325998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</row>
    <row r="19" spans="1:57" x14ac:dyDescent="0.35">
      <c r="A19" t="s">
        <v>14</v>
      </c>
      <c r="C19" s="44" t="s">
        <v>80</v>
      </c>
      <c r="D19" s="4" t="s">
        <v>15</v>
      </c>
      <c r="E19" s="4" t="s">
        <v>55</v>
      </c>
      <c r="F19" s="1" t="s">
        <v>24</v>
      </c>
      <c r="G19" s="5">
        <f>G$43*'[3]Shares Cell Phones'!C12</f>
        <v>0.58026945357321025</v>
      </c>
      <c r="H19" s="5">
        <f>H$43*'[3]Shares Cell Phones'!D12</f>
        <v>1.1607735334185647</v>
      </c>
      <c r="I19" s="5">
        <f>I$43*'[3]Shares Cell Phones'!E12</f>
        <v>1.5816423954839336</v>
      </c>
      <c r="J19" s="5">
        <f>J$43*'[3]Shares Cell Phones'!F12</f>
        <v>2.1393092135158573</v>
      </c>
      <c r="K19" s="5">
        <f>K$43*'[3]Shares Cell Phones'!G12</f>
        <v>2.9827680876453702</v>
      </c>
      <c r="L19" s="5">
        <f>L$43*'[3]Shares Cell Phones'!H12</f>
        <v>4.5125669095827874</v>
      </c>
      <c r="M19" s="5">
        <f>M$43*'[3]Shares Cell Phones'!I12</f>
        <v>6.3164780612719822</v>
      </c>
      <c r="N19" s="5">
        <f>N$43*'[3]Shares Cell Phones'!J12</f>
        <v>6.4045062105241275</v>
      </c>
      <c r="O19" s="5">
        <f>O$43*'[3]Shares Cell Phones'!K12</f>
        <v>6.1970933602918938</v>
      </c>
      <c r="P19" s="5">
        <f>P$43*'[3]Shares Cell Phones'!L12</f>
        <v>6.0048977328008935</v>
      </c>
      <c r="Q19" s="5">
        <f>Q$43*'[3]Shares Cell Phones'!M12</f>
        <v>7.6599132852474439</v>
      </c>
      <c r="R19" s="5">
        <f>R$43*'[3]Shares Cell Phones'!N12</f>
        <v>10.561134887359794</v>
      </c>
      <c r="S19" s="5">
        <f>S$43*'[3]Shares Cell Phones'!O12</f>
        <v>14.074143592187397</v>
      </c>
      <c r="T19" s="5">
        <f>T$43*'[3]Shares Cell Phones'!P12</f>
        <v>15.975551492858983</v>
      </c>
      <c r="U19" s="5">
        <f>U$43*'[3]Shares Cell Phones'!Q12</f>
        <v>15.50468356840439</v>
      </c>
      <c r="V19" s="5">
        <f>V$43*'[3]Shares Cell Phones'!R12</f>
        <v>13.234626299718919</v>
      </c>
      <c r="W19" s="5">
        <f>W$43*'[3]Shares Cell Phones'!S12</f>
        <v>17.711518219406745</v>
      </c>
      <c r="X19" s="5">
        <f>X$43*'[3]Shares Cell Phones'!T12</f>
        <v>15.533824467833357</v>
      </c>
      <c r="Y19" s="5">
        <f>Y$43*'[3]Shares Cell Phones'!U12</f>
        <v>17.440705617425635</v>
      </c>
      <c r="Z19" s="5">
        <f>Z$43*'[3]Shares Cell Phones'!V12</f>
        <v>16.748055796808561</v>
      </c>
      <c r="AA19" s="5">
        <f>AA$43*'[3]Shares Cell Phones'!W12</f>
        <v>16.42474625173946</v>
      </c>
      <c r="AB19" s="5">
        <f>AB$43*'[3]Shares Cell Phones'!X12</f>
        <v>18.558123663839964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</row>
    <row r="20" spans="1:57" x14ac:dyDescent="0.35">
      <c r="A20" t="s">
        <v>14</v>
      </c>
      <c r="C20" s="44" t="s">
        <v>80</v>
      </c>
      <c r="D20" s="4" t="s">
        <v>15</v>
      </c>
      <c r="E20" s="4" t="s">
        <v>55</v>
      </c>
      <c r="F20" s="1" t="s">
        <v>25</v>
      </c>
      <c r="G20" s="5">
        <f>G$43*'[3]Shares Cell Phones'!C13</f>
        <v>3.8930713269873576</v>
      </c>
      <c r="H20" s="5">
        <f>H$43*'[3]Shares Cell Phones'!D13</f>
        <v>8.3674599633163762</v>
      </c>
      <c r="I20" s="5">
        <f>I$43*'[3]Shares Cell Phones'!E13</f>
        <v>12.38865489860644</v>
      </c>
      <c r="J20" s="5">
        <f>J$43*'[3]Shares Cell Phones'!F13</f>
        <v>13.951048564729533</v>
      </c>
      <c r="K20" s="5">
        <f>K$43*'[3]Shares Cell Phones'!G13</f>
        <v>16.284262142333635</v>
      </c>
      <c r="L20" s="5">
        <f>L$43*'[3]Shares Cell Phones'!H13</f>
        <v>20.218036471222678</v>
      </c>
      <c r="M20" s="5">
        <f>M$43*'[3]Shares Cell Phones'!I13</f>
        <v>24.153489871207913</v>
      </c>
      <c r="N20" s="5">
        <f>N$43*'[3]Shares Cell Phones'!J13</f>
        <v>31.216311070950233</v>
      </c>
      <c r="O20" s="5">
        <f>O$43*'[3]Shares Cell Phones'!K13</f>
        <v>37.628972295346884</v>
      </c>
      <c r="P20" s="5">
        <f>P$43*'[3]Shares Cell Phones'!L13</f>
        <v>35.184231239183859</v>
      </c>
      <c r="Q20" s="5">
        <f>Q$43*'[3]Shares Cell Phones'!M13</f>
        <v>43.355138667936018</v>
      </c>
      <c r="R20" s="5">
        <f>R$43*'[3]Shares Cell Phones'!N13</f>
        <v>51.380595331809438</v>
      </c>
      <c r="S20" s="5">
        <f>S$43*'[3]Shares Cell Phones'!O13</f>
        <v>56.26671225573255</v>
      </c>
      <c r="T20" s="5">
        <f>T$43*'[3]Shares Cell Phones'!P13</f>
        <v>64.656108851815176</v>
      </c>
      <c r="U20" s="5">
        <f>U$43*'[3]Shares Cell Phones'!Q13</f>
        <v>75.428383115336871</v>
      </c>
      <c r="V20" s="5">
        <f>V$43*'[3]Shares Cell Phones'!R13</f>
        <v>73.365908762855639</v>
      </c>
      <c r="W20" s="5">
        <f>W$43*'[3]Shares Cell Phones'!S13</f>
        <v>95.612636696403584</v>
      </c>
      <c r="X20" s="5">
        <f>X$43*'[3]Shares Cell Phones'!T13</f>
        <v>100.18166955247209</v>
      </c>
      <c r="Y20" s="5">
        <f>Y$43*'[3]Shares Cell Phones'!U13</f>
        <v>106.57342664662468</v>
      </c>
      <c r="Z20" s="5">
        <f>Z$43*'[3]Shares Cell Phones'!V13</f>
        <v>77.564393024305431</v>
      </c>
      <c r="AA20" s="5">
        <f>AA$43*'[3]Shares Cell Phones'!W13</f>
        <v>89.096484611708988</v>
      </c>
      <c r="AB20" s="5">
        <f>AB$43*'[3]Shares Cell Phones'!X13</f>
        <v>100.74115661747406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</row>
    <row r="21" spans="1:57" x14ac:dyDescent="0.35">
      <c r="A21" t="s">
        <v>14</v>
      </c>
      <c r="C21" s="44" t="s">
        <v>80</v>
      </c>
      <c r="D21" s="4" t="s">
        <v>15</v>
      </c>
      <c r="E21" s="4" t="s">
        <v>55</v>
      </c>
      <c r="F21" s="1" t="s">
        <v>26</v>
      </c>
      <c r="G21" s="5">
        <f>G$43*'[3]Shares Cell Phones'!C14</f>
        <v>25.053439805903466</v>
      </c>
      <c r="H21" s="5">
        <f>H$43*'[3]Shares Cell Phones'!D14</f>
        <v>48.969697741586216</v>
      </c>
      <c r="I21" s="5">
        <f>I$43*'[3]Shares Cell Phones'!E14</f>
        <v>67.146421358112889</v>
      </c>
      <c r="J21" s="5">
        <f>J$43*'[3]Shares Cell Phones'!F14</f>
        <v>115.76125559083633</v>
      </c>
      <c r="K21" s="5">
        <f>K$43*'[3]Shares Cell Phones'!G14</f>
        <v>173.25008514322008</v>
      </c>
      <c r="L21" s="5">
        <f>L$43*'[3]Shares Cell Phones'!H14</f>
        <v>284.2123862643013</v>
      </c>
      <c r="M21" s="5">
        <f>M$43*'[3]Shares Cell Phones'!I14</f>
        <v>375.10815933825762</v>
      </c>
      <c r="N21" s="5">
        <f>N$43*'[3]Shares Cell Phones'!J14</f>
        <v>419.33354946032881</v>
      </c>
      <c r="O21" s="5">
        <f>O$43*'[3]Shares Cell Phones'!K14</f>
        <v>447.47324252347556</v>
      </c>
      <c r="P21" s="5">
        <f>P$43*'[3]Shares Cell Phones'!L14</f>
        <v>426.25968952242351</v>
      </c>
      <c r="Q21" s="5">
        <f>Q$43*'[3]Shares Cell Phones'!M14</f>
        <v>497.97903487282099</v>
      </c>
      <c r="R21" s="5">
        <f>R$43*'[3]Shares Cell Phones'!N14</f>
        <v>575.50682785079789</v>
      </c>
      <c r="S21" s="5">
        <f>S$43*'[3]Shares Cell Phones'!O14</f>
        <v>705.7316324121</v>
      </c>
      <c r="T21" s="5">
        <f>T$43*'[3]Shares Cell Phones'!P14</f>
        <v>781.40314515360603</v>
      </c>
      <c r="U21" s="5">
        <f>U$43*'[3]Shares Cell Phones'!Q14</f>
        <v>884.20896049605483</v>
      </c>
      <c r="V21" s="5">
        <f>V$43*'[3]Shares Cell Phones'!R14</f>
        <v>961.51589986719864</v>
      </c>
      <c r="W21" s="5">
        <f>W$43*'[3]Shares Cell Phones'!S14</f>
        <v>960.01596367176262</v>
      </c>
      <c r="X21" s="5">
        <f>X$43*'[3]Shares Cell Phones'!T14</f>
        <v>1003.4389515085942</v>
      </c>
      <c r="Y21" s="5">
        <f>Y$43*'[3]Shares Cell Phones'!U14</f>
        <v>1005.8847555448871</v>
      </c>
      <c r="Z21" s="5">
        <f>Z$43*'[3]Shares Cell Phones'!V14</f>
        <v>854.33733121627802</v>
      </c>
      <c r="AA21" s="5">
        <f>AA$43*'[3]Shares Cell Phones'!W14</f>
        <v>809.0883012021726</v>
      </c>
      <c r="AB21" s="5">
        <f>AB$43*'[3]Shares Cell Phones'!X14</f>
        <v>917.99392043562182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</row>
    <row r="22" spans="1:57" x14ac:dyDescent="0.35">
      <c r="A22" t="s">
        <v>14</v>
      </c>
      <c r="C22" s="44" t="s">
        <v>80</v>
      </c>
      <c r="D22" s="4" t="s">
        <v>15</v>
      </c>
      <c r="E22" s="4" t="s">
        <v>55</v>
      </c>
      <c r="F22" s="1" t="s">
        <v>27</v>
      </c>
      <c r="G22" s="5">
        <f>G$43*'[3]Shares Cell Phones'!C15</f>
        <v>59.524253630322981</v>
      </c>
      <c r="H22" s="5">
        <f>H$43*'[3]Shares Cell Phones'!D15</f>
        <v>128.51390655996556</v>
      </c>
      <c r="I22" s="5">
        <f>I$43*'[3]Shares Cell Phones'!E15</f>
        <v>163.90551395090424</v>
      </c>
      <c r="J22" s="5">
        <f>J$43*'[3]Shares Cell Phones'!F15</f>
        <v>207.96812451220751</v>
      </c>
      <c r="K22" s="5">
        <f>K$43*'[3]Shares Cell Phones'!G15</f>
        <v>244.32638431778699</v>
      </c>
      <c r="L22" s="5">
        <f>L$43*'[3]Shares Cell Phones'!H15</f>
        <v>305.11016361422003</v>
      </c>
      <c r="M22" s="5">
        <f>M$43*'[3]Shares Cell Phones'!I15</f>
        <v>391.80292838620107</v>
      </c>
      <c r="N22" s="5">
        <f>N$43*'[3]Shares Cell Phones'!J15</f>
        <v>419.93300853028273</v>
      </c>
      <c r="O22" s="5">
        <f>O$43*'[3]Shares Cell Phones'!K15</f>
        <v>430.32079411624449</v>
      </c>
      <c r="P22" s="5">
        <f>P$43*'[3]Shares Cell Phones'!L15</f>
        <v>384.12604584952788</v>
      </c>
      <c r="Q22" s="5">
        <f>Q$43*'[3]Shares Cell Phones'!M15</f>
        <v>472.2306674152174</v>
      </c>
      <c r="R22" s="5">
        <f>R$43*'[3]Shares Cell Phones'!N15</f>
        <v>639.50794140509333</v>
      </c>
      <c r="S22" s="5">
        <f>S$43*'[3]Shares Cell Phones'!O15</f>
        <v>779.91652574398688</v>
      </c>
      <c r="T22" s="5">
        <f>T$43*'[3]Shares Cell Phones'!P15</f>
        <v>865.21447068053294</v>
      </c>
      <c r="U22" s="5">
        <f>U$43*'[3]Shares Cell Phones'!Q15</f>
        <v>977.75107842857392</v>
      </c>
      <c r="V22" s="5">
        <f>V$43*'[3]Shares Cell Phones'!R15</f>
        <v>977.06577331244216</v>
      </c>
      <c r="W22" s="5">
        <f>W$43*'[3]Shares Cell Phones'!S15</f>
        <v>870.35479066516575</v>
      </c>
      <c r="X22" s="5">
        <f>X$43*'[3]Shares Cell Phones'!T15</f>
        <v>898.72109324569442</v>
      </c>
      <c r="Y22" s="5">
        <f>Y$43*'[3]Shares Cell Phones'!U15</f>
        <v>1000.271303353851</v>
      </c>
      <c r="Z22" s="5">
        <f>Z$43*'[3]Shares Cell Phones'!V15</f>
        <v>848.42394498068359</v>
      </c>
      <c r="AA22" s="5">
        <f>AA$43*'[3]Shares Cell Phones'!W15</f>
        <v>958.35365354758369</v>
      </c>
      <c r="AB22" s="5">
        <f>AB$43*'[3]Shares Cell Phones'!X15</f>
        <v>1081.7913253695922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spans="1:57" x14ac:dyDescent="0.35">
      <c r="A23" t="s">
        <v>14</v>
      </c>
      <c r="C23" s="44" t="s">
        <v>80</v>
      </c>
      <c r="D23" s="4" t="s">
        <v>15</v>
      </c>
      <c r="E23" s="4" t="s">
        <v>55</v>
      </c>
      <c r="F23" s="1" t="s">
        <v>28</v>
      </c>
      <c r="G23" s="5">
        <f>G$43*'[3]Shares Cell Phones'!C16</f>
        <v>9.007738693870305</v>
      </c>
      <c r="H23" s="5">
        <f>H$43*'[3]Shares Cell Phones'!D16</f>
        <v>12.427039304317434</v>
      </c>
      <c r="I23" s="5">
        <f>I$43*'[3]Shares Cell Phones'!E16</f>
        <v>19.055798637764134</v>
      </c>
      <c r="J23" s="5">
        <f>J$43*'[3]Shares Cell Phones'!F16</f>
        <v>28.316059964149986</v>
      </c>
      <c r="K23" s="5">
        <f>K$43*'[3]Shares Cell Phones'!G16</f>
        <v>33.114455402430238</v>
      </c>
      <c r="L23" s="5">
        <f>L$43*'[3]Shares Cell Phones'!H16</f>
        <v>42.393215786378306</v>
      </c>
      <c r="M23" s="5">
        <f>M$43*'[3]Shares Cell Phones'!I16</f>
        <v>62.960303117675977</v>
      </c>
      <c r="N23" s="5">
        <f>N$43*'[3]Shares Cell Phones'!J16</f>
        <v>77.116008277806273</v>
      </c>
      <c r="O23" s="5">
        <f>O$43*'[3]Shares Cell Phones'!K16</f>
        <v>89.1125893290004</v>
      </c>
      <c r="P23" s="5">
        <f>P$43*'[3]Shares Cell Phones'!L16</f>
        <v>76.226284615681649</v>
      </c>
      <c r="Q23" s="5">
        <f>Q$43*'[3]Shares Cell Phones'!M16</f>
        <v>71.09541459857985</v>
      </c>
      <c r="R23" s="5">
        <f>R$43*'[3]Shares Cell Phones'!N16</f>
        <v>75.752352861277132</v>
      </c>
      <c r="S23" s="5">
        <f>S$43*'[3]Shares Cell Phones'!O16</f>
        <v>74.266141686325838</v>
      </c>
      <c r="T23" s="5">
        <f>T$43*'[3]Shares Cell Phones'!P16</f>
        <v>86.38894312036264</v>
      </c>
      <c r="U23" s="5">
        <f>U$43*'[3]Shares Cell Phones'!Q16</f>
        <v>101.77069431371709</v>
      </c>
      <c r="V23" s="5">
        <f>V$43*'[3]Shares Cell Phones'!R16</f>
        <v>106.42511305954322</v>
      </c>
      <c r="W23" s="5">
        <f>W$43*'[3]Shares Cell Phones'!S16</f>
        <v>95.612051381682122</v>
      </c>
      <c r="X23" s="5">
        <f>X$43*'[3]Shares Cell Phones'!T16</f>
        <v>120.212555334505</v>
      </c>
      <c r="Y23" s="5">
        <f>Y$43*'[3]Shares Cell Phones'!U16</f>
        <v>160.11456823483982</v>
      </c>
      <c r="Z23" s="5">
        <f>Z$43*'[3]Shares Cell Phones'!V16</f>
        <v>115.96084938050569</v>
      </c>
      <c r="AA23" s="5">
        <f>AA$43*'[3]Shares Cell Phones'!W16</f>
        <v>107.27467240440583</v>
      </c>
      <c r="AB23" s="5">
        <f>AB$43*'[3]Shares Cell Phones'!X16</f>
        <v>120.65764933680421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</row>
    <row r="24" spans="1:57" x14ac:dyDescent="0.35">
      <c r="A24" t="s">
        <v>14</v>
      </c>
      <c r="C24" s="44" t="s">
        <v>80</v>
      </c>
      <c r="D24" s="4" t="s">
        <v>15</v>
      </c>
      <c r="E24" s="4" t="s">
        <v>55</v>
      </c>
      <c r="F24" s="1" t="s">
        <v>29</v>
      </c>
      <c r="G24" s="5">
        <f>G$43*'[3]Shares Cell Phones'!C17</f>
        <v>5.4004272438275285</v>
      </c>
      <c r="H24" s="5">
        <f>H$43*'[3]Shares Cell Phones'!D17</f>
        <v>9.2927961833354811</v>
      </c>
      <c r="I24" s="5">
        <f>I$43*'[3]Shares Cell Phones'!E17</f>
        <v>11.211002286831679</v>
      </c>
      <c r="J24" s="5">
        <f>J$43*'[3]Shares Cell Phones'!F17</f>
        <v>17.470551037385093</v>
      </c>
      <c r="K24" s="5">
        <f>K$43*'[3]Shares Cell Phones'!G17</f>
        <v>24.041244966350572</v>
      </c>
      <c r="L24" s="5">
        <f>L$43*'[3]Shares Cell Phones'!H17</f>
        <v>33.918410815247853</v>
      </c>
      <c r="M24" s="5">
        <f>M$43*'[3]Shares Cell Phones'!I17</f>
        <v>45.192991017513485</v>
      </c>
      <c r="N24" s="5">
        <f>N$43*'[3]Shares Cell Phones'!J17</f>
        <v>52.517401418821684</v>
      </c>
      <c r="O24" s="5">
        <f>O$43*'[3]Shares Cell Phones'!K17</f>
        <v>51.352244106948177</v>
      </c>
      <c r="P24" s="5">
        <f>P$43*'[3]Shares Cell Phones'!L17</f>
        <v>54.143163932926029</v>
      </c>
      <c r="Q24" s="5">
        <f>Q$43*'[3]Shares Cell Phones'!M17</f>
        <v>55.193119982783557</v>
      </c>
      <c r="R24" s="5">
        <f>R$43*'[3]Shares Cell Phones'!N17</f>
        <v>67.227497018888471</v>
      </c>
      <c r="S24" s="5">
        <f>S$43*'[3]Shares Cell Phones'!O17</f>
        <v>75.138426939802528</v>
      </c>
      <c r="T24" s="5">
        <f>T$43*'[3]Shares Cell Phones'!P17</f>
        <v>97.215902979035064</v>
      </c>
      <c r="U24" s="5">
        <f>U$43*'[3]Shares Cell Phones'!Q17</f>
        <v>124.39805655101169</v>
      </c>
      <c r="V24" s="5">
        <f>V$43*'[3]Shares Cell Phones'!R17</f>
        <v>112.46699499216129</v>
      </c>
      <c r="W24" s="5">
        <f>W$43*'[3]Shares Cell Phones'!S17</f>
        <v>113.43517821933108</v>
      </c>
      <c r="X24" s="5">
        <f>X$43*'[3]Shares Cell Phones'!T17</f>
        <v>110.75183218057727</v>
      </c>
      <c r="Y24" s="5">
        <f>Y$43*'[3]Shares Cell Phones'!U17</f>
        <v>144.64405575582884</v>
      </c>
      <c r="Z24" s="5">
        <f>Z$43*'[3]Shares Cell Phones'!V17</f>
        <v>101.77001575302569</v>
      </c>
      <c r="AA24" s="5">
        <f>AA$43*'[3]Shares Cell Phones'!W17</f>
        <v>94.436694725574824</v>
      </c>
      <c r="AB24" s="5">
        <f>AB$43*'[3]Shares Cell Phones'!X17</f>
        <v>106.19235958188651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</row>
    <row r="25" spans="1:57" x14ac:dyDescent="0.35">
      <c r="A25" t="s">
        <v>14</v>
      </c>
      <c r="C25" s="44" t="s">
        <v>80</v>
      </c>
      <c r="D25" s="4" t="s">
        <v>15</v>
      </c>
      <c r="E25" s="4" t="s">
        <v>55</v>
      </c>
      <c r="F25" s="1" t="s">
        <v>30</v>
      </c>
      <c r="G25" s="5">
        <f>G$43*'[3]Shares Cell Phones'!C18</f>
        <v>0.69868871456450221</v>
      </c>
      <c r="H25" s="5">
        <f>H$43*'[3]Shares Cell Phones'!D18</f>
        <v>1.2960319132847309</v>
      </c>
      <c r="I25" s="5">
        <f>I$43*'[3]Shares Cell Phones'!E18</f>
        <v>1.6852050454798693</v>
      </c>
      <c r="J25" s="5">
        <f>J$43*'[3]Shares Cell Phones'!F18</f>
        <v>2.1722305268980882</v>
      </c>
      <c r="K25" s="5">
        <f>K$43*'[3]Shares Cell Phones'!G18</f>
        <v>2.5977598779177993</v>
      </c>
      <c r="L25" s="5">
        <f>L$43*'[3]Shares Cell Phones'!H18</f>
        <v>3.3136626797065625</v>
      </c>
      <c r="M25" s="5">
        <f>M$43*'[3]Shares Cell Phones'!I18</f>
        <v>4.3967280696886961</v>
      </c>
      <c r="N25" s="5">
        <f>N$43*'[3]Shares Cell Phones'!J18</f>
        <v>4.8939571126303374</v>
      </c>
      <c r="O25" s="5">
        <f>O$43*'[3]Shares Cell Phones'!K18</f>
        <v>5.2046135524907653</v>
      </c>
      <c r="P25" s="5">
        <f>P$43*'[3]Shares Cell Phones'!L18</f>
        <v>4.5932874254192972</v>
      </c>
      <c r="Q25" s="5">
        <f>Q$43*'[3]Shares Cell Phones'!M18</f>
        <v>5.8824969296031426</v>
      </c>
      <c r="R25" s="5">
        <f>R$43*'[3]Shares Cell Phones'!N18</f>
        <v>8.6041575473119742</v>
      </c>
      <c r="S25" s="5">
        <f>S$43*'[3]Shares Cell Phones'!O18</f>
        <v>10.993270146496441</v>
      </c>
      <c r="T25" s="5">
        <f>T$43*'[3]Shares Cell Phones'!P18</f>
        <v>13.225680242226785</v>
      </c>
      <c r="U25" s="5">
        <f>U$43*'[3]Shares Cell Phones'!Q18</f>
        <v>15.202230962375225</v>
      </c>
      <c r="V25" s="5">
        <f>V$43*'[3]Shares Cell Phones'!R18</f>
        <v>17.264467011353076</v>
      </c>
      <c r="W25" s="5">
        <f>W$43*'[3]Shares Cell Phones'!S18</f>
        <v>17.844184719640413</v>
      </c>
      <c r="X25" s="5">
        <f>X$43*'[3]Shares Cell Phones'!T18</f>
        <v>20.119772220617079</v>
      </c>
      <c r="Y25" s="5">
        <f>Y$43*'[3]Shares Cell Phones'!U18</f>
        <v>20.752197896583155</v>
      </c>
      <c r="Z25" s="5">
        <f>Z$43*'[3]Shares Cell Phones'!V18</f>
        <v>19.864336676879983</v>
      </c>
      <c r="AA25" s="5">
        <f>AA$43*'[3]Shares Cell Phones'!W18</f>
        <v>21.48087917184283</v>
      </c>
      <c r="AB25" s="5">
        <f>AB$43*'[3]Shares Cell Phones'!X18</f>
        <v>24.561104856811021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</row>
    <row r="26" spans="1:57" x14ac:dyDescent="0.35">
      <c r="A26" t="s">
        <v>14</v>
      </c>
      <c r="C26" s="44" t="s">
        <v>80</v>
      </c>
      <c r="D26" s="4" t="s">
        <v>15</v>
      </c>
      <c r="E26" s="4" t="s">
        <v>55</v>
      </c>
      <c r="F26" s="1" t="s">
        <v>31</v>
      </c>
      <c r="G26" s="5">
        <f>G$43*'[3]Shares Cell Phones'!C19</f>
        <v>3.0687146227705813</v>
      </c>
      <c r="H26" s="5">
        <f>H$43*'[3]Shares Cell Phones'!D19</f>
        <v>7.2912257862694885</v>
      </c>
      <c r="I26" s="5">
        <f>I$43*'[3]Shares Cell Phones'!E19</f>
        <v>11.04132485960044</v>
      </c>
      <c r="J26" s="5">
        <f>J$43*'[3]Shares Cell Phones'!F19</f>
        <v>16.329454763900674</v>
      </c>
      <c r="K26" s="5">
        <f>K$43*'[3]Shares Cell Phones'!G19</f>
        <v>22.064478426752601</v>
      </c>
      <c r="L26" s="5">
        <f>L$43*'[3]Shares Cell Phones'!H19</f>
        <v>31.471680743369351</v>
      </c>
      <c r="M26" s="5">
        <f>M$43*'[3]Shares Cell Phones'!I19</f>
        <v>43.131966914072379</v>
      </c>
      <c r="N26" s="5">
        <f>N$43*'[3]Shares Cell Phones'!J19</f>
        <v>44.288567315026121</v>
      </c>
      <c r="O26" s="5">
        <f>O$43*'[3]Shares Cell Phones'!K19</f>
        <v>42.942272202771676</v>
      </c>
      <c r="P26" s="5">
        <f>P$43*'[3]Shares Cell Phones'!L19</f>
        <v>35.522824820944969</v>
      </c>
      <c r="Q26" s="5">
        <f>Q$43*'[3]Shares Cell Phones'!M19</f>
        <v>37.473760646814533</v>
      </c>
      <c r="R26" s="5">
        <f>R$43*'[3]Shares Cell Phones'!N19</f>
        <v>37.490110003248091</v>
      </c>
      <c r="S26" s="5">
        <f>S$43*'[3]Shares Cell Phones'!O19</f>
        <v>38.69446861758945</v>
      </c>
      <c r="T26" s="5">
        <f>T$43*'[3]Shares Cell Phones'!P19</f>
        <v>41.139820273168915</v>
      </c>
      <c r="U26" s="5">
        <f>U$43*'[3]Shares Cell Phones'!Q19</f>
        <v>44.614601684601716</v>
      </c>
      <c r="V26" s="5">
        <f>V$43*'[3]Shares Cell Phones'!R19</f>
        <v>64.944102571729246</v>
      </c>
      <c r="W26" s="5">
        <f>W$43*'[3]Shares Cell Phones'!S19</f>
        <v>64.810593609422355</v>
      </c>
      <c r="X26" s="5">
        <f>X$43*'[3]Shares Cell Phones'!T19</f>
        <v>51.636499251727891</v>
      </c>
      <c r="Y26" s="5">
        <f>Y$43*'[3]Shares Cell Phones'!U19</f>
        <v>65.33509019498058</v>
      </c>
      <c r="Z26" s="5">
        <f>Z$43*'[3]Shares Cell Phones'!V19</f>
        <v>51.887239120475243</v>
      </c>
      <c r="AA26" s="5">
        <f>AA$43*'[3]Shares Cell Phones'!W19</f>
        <v>55.212732242112665</v>
      </c>
      <c r="AB26" s="5">
        <f>AB$43*'[3]Shares Cell Phones'!X19</f>
        <v>62.858876503794072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</row>
    <row r="27" spans="1:57" x14ac:dyDescent="0.35">
      <c r="A27" t="s">
        <v>14</v>
      </c>
      <c r="C27" s="44" t="s">
        <v>80</v>
      </c>
      <c r="D27" s="4" t="s">
        <v>15</v>
      </c>
      <c r="E27" s="4" t="s">
        <v>55</v>
      </c>
      <c r="F27" s="1" t="s">
        <v>32</v>
      </c>
      <c r="G27" s="5">
        <f>G$43*'[3]Shares Cell Phones'!C20</f>
        <v>63.215588823234945</v>
      </c>
      <c r="H27" s="5">
        <f>H$43*'[3]Shares Cell Phones'!D20</f>
        <v>109.08703542927228</v>
      </c>
      <c r="I27" s="5">
        <f>I$43*'[3]Shares Cell Phones'!E20</f>
        <v>133.07402997652221</v>
      </c>
      <c r="J27" s="5">
        <f>J$43*'[3]Shares Cell Phones'!F20</f>
        <v>156.61260918643711</v>
      </c>
      <c r="K27" s="5">
        <f>K$43*'[3]Shares Cell Phones'!G20</f>
        <v>252.13126486208131</v>
      </c>
      <c r="L27" s="5">
        <f>L$43*'[3]Shares Cell Phones'!H20</f>
        <v>292.00624399648251</v>
      </c>
      <c r="M27" s="5">
        <f>M$43*'[3]Shares Cell Phones'!I20</f>
        <v>359.57925771985225</v>
      </c>
      <c r="N27" s="5">
        <f>N$43*'[3]Shares Cell Phones'!J20</f>
        <v>345.86101406219768</v>
      </c>
      <c r="O27" s="5">
        <f>O$43*'[3]Shares Cell Phones'!K20</f>
        <v>348.72907675718187</v>
      </c>
      <c r="P27" s="5">
        <f>P$43*'[3]Shares Cell Phones'!L20</f>
        <v>298.07667035950072</v>
      </c>
      <c r="Q27" s="5">
        <f>Q$43*'[3]Shares Cell Phones'!M20</f>
        <v>394.44417508875728</v>
      </c>
      <c r="R27" s="5">
        <f>R$43*'[3]Shares Cell Phones'!N20</f>
        <v>588.02726450751061</v>
      </c>
      <c r="S27" s="5">
        <f>S$43*'[3]Shares Cell Phones'!O20</f>
        <v>751.69548157729275</v>
      </c>
      <c r="T27" s="5">
        <f>T$43*'[3]Shares Cell Phones'!P20</f>
        <v>776.81155315668843</v>
      </c>
      <c r="U27" s="5">
        <f>U$43*'[3]Shares Cell Phones'!Q20</f>
        <v>826.80060202210655</v>
      </c>
      <c r="V27" s="5">
        <f>V$43*'[3]Shares Cell Phones'!R20</f>
        <v>795.18140118241342</v>
      </c>
      <c r="W27" s="5">
        <f>W$43*'[3]Shares Cell Phones'!S20</f>
        <v>722.50817038822015</v>
      </c>
      <c r="X27" s="5">
        <f>X$43*'[3]Shares Cell Phones'!T20</f>
        <v>871.42762497155843</v>
      </c>
      <c r="Y27" s="5">
        <f>Y$43*'[3]Shares Cell Phones'!U20</f>
        <v>898.70190760767321</v>
      </c>
      <c r="Z27" s="5">
        <f>Z$43*'[3]Shares Cell Phones'!V20</f>
        <v>736.74188864108589</v>
      </c>
      <c r="AA27" s="5">
        <f>AA$43*'[3]Shares Cell Phones'!W20</f>
        <v>714.98885365980323</v>
      </c>
      <c r="AB27" s="5">
        <f>AB$43*'[3]Shares Cell Phones'!X20</f>
        <v>801.70903139537927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</row>
    <row r="28" spans="1:57" x14ac:dyDescent="0.35">
      <c r="A28" t="s">
        <v>14</v>
      </c>
      <c r="C28" s="44" t="s">
        <v>80</v>
      </c>
      <c r="D28" s="4" t="s">
        <v>15</v>
      </c>
      <c r="E28" s="4" t="s">
        <v>55</v>
      </c>
      <c r="F28" s="1" t="s">
        <v>33</v>
      </c>
      <c r="G28" s="5">
        <f>G$43*'[3]Shares Cell Phones'!C21</f>
        <v>0.78345708064759789</v>
      </c>
      <c r="H28" s="5">
        <f>H$43*'[3]Shares Cell Phones'!D21</f>
        <v>1.3392980652582618</v>
      </c>
      <c r="I28" s="5">
        <f>I$43*'[3]Shares Cell Phones'!E21</f>
        <v>2.3185518994474883</v>
      </c>
      <c r="J28" s="5">
        <f>J$43*'[3]Shares Cell Phones'!F21</f>
        <v>3.7264575696649351</v>
      </c>
      <c r="K28" s="5">
        <f>K$43*'[3]Shares Cell Phones'!G21</f>
        <v>4.6462345976838257</v>
      </c>
      <c r="L28" s="5">
        <f>L$43*'[3]Shares Cell Phones'!H21</f>
        <v>6.128795494812783</v>
      </c>
      <c r="M28" s="5">
        <f>M$43*'[3]Shares Cell Phones'!I21</f>
        <v>8.3103497687042225</v>
      </c>
      <c r="N28" s="5">
        <f>N$43*'[3]Shares Cell Phones'!J21</f>
        <v>9.3993331428165465</v>
      </c>
      <c r="O28" s="5">
        <f>O$43*'[3]Shares Cell Phones'!K21</f>
        <v>9.3879295651307118</v>
      </c>
      <c r="P28" s="5">
        <f>P$43*'[3]Shares Cell Phones'!L21</f>
        <v>7.8535724038415644</v>
      </c>
      <c r="Q28" s="5">
        <f>Q$43*'[3]Shares Cell Phones'!M21</f>
        <v>8.5924388988818023</v>
      </c>
      <c r="R28" s="5">
        <f>R$43*'[3]Shares Cell Phones'!N21</f>
        <v>10.13656158437602</v>
      </c>
      <c r="S28" s="5">
        <f>S$43*'[3]Shares Cell Phones'!O21</f>
        <v>15.778129512215187</v>
      </c>
      <c r="T28" s="5">
        <f>T$43*'[3]Shares Cell Phones'!P21</f>
        <v>16.608182922452862</v>
      </c>
      <c r="U28" s="5">
        <f>U$43*'[3]Shares Cell Phones'!Q21</f>
        <v>16.90261050630696</v>
      </c>
      <c r="V28" s="5">
        <f>V$43*'[3]Shares Cell Phones'!R21</f>
        <v>17.053977573453725</v>
      </c>
      <c r="W28" s="5">
        <f>W$43*'[3]Shares Cell Phones'!S21</f>
        <v>22.087142584135918</v>
      </c>
      <c r="X28" s="5">
        <f>X$43*'[3]Shares Cell Phones'!T21</f>
        <v>20.195816503608068</v>
      </c>
      <c r="Y28" s="5">
        <f>Y$43*'[3]Shares Cell Phones'!U21</f>
        <v>21.287385364534416</v>
      </c>
      <c r="Z28" s="5">
        <f>Z$43*'[3]Shares Cell Phones'!V21</f>
        <v>19.257717497061734</v>
      </c>
      <c r="AA28" s="5">
        <f>AA$43*'[3]Shares Cell Phones'!W21</f>
        <v>16.503378668022123</v>
      </c>
      <c r="AB28" s="5">
        <f>AB$43*'[3]Shares Cell Phones'!X21</f>
        <v>18.490512000172515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</row>
    <row r="29" spans="1:57" x14ac:dyDescent="0.35">
      <c r="A29" t="s">
        <v>14</v>
      </c>
      <c r="C29" s="44" t="s">
        <v>80</v>
      </c>
      <c r="D29" s="4" t="s">
        <v>15</v>
      </c>
      <c r="E29" s="4" t="s">
        <v>55</v>
      </c>
      <c r="F29" s="1" t="s">
        <v>34</v>
      </c>
      <c r="G29" s="5">
        <f>G$43*'[3]Shares Cell Phones'!C22</f>
        <v>1.1552848443488533</v>
      </c>
      <c r="H29" s="5">
        <f>H$43*'[3]Shares Cell Phones'!D22</f>
        <v>1.7109946765995629</v>
      </c>
      <c r="I29" s="5">
        <f>I$43*'[3]Shares Cell Phones'!E22</f>
        <v>4.7544681709265522</v>
      </c>
      <c r="J29" s="5">
        <f>J$43*'[3]Shares Cell Phones'!F22</f>
        <v>5.4441915716254101</v>
      </c>
      <c r="K29" s="5">
        <f>K$43*'[3]Shares Cell Phones'!G22</f>
        <v>7.8019275165396351</v>
      </c>
      <c r="L29" s="5">
        <f>L$43*'[3]Shares Cell Phones'!H22</f>
        <v>11.22044723694907</v>
      </c>
      <c r="M29" s="5">
        <f>M$43*'[3]Shares Cell Phones'!I22</f>
        <v>14.603293930077056</v>
      </c>
      <c r="N29" s="5">
        <f>N$43*'[3]Shares Cell Phones'!J22</f>
        <v>16.08349401587574</v>
      </c>
      <c r="O29" s="5">
        <f>O$43*'[3]Shares Cell Phones'!K22</f>
        <v>13.668257344217986</v>
      </c>
      <c r="P29" s="5">
        <f>P$43*'[3]Shares Cell Phones'!L22</f>
        <v>12.875103306610018</v>
      </c>
      <c r="Q29" s="5">
        <f>Q$43*'[3]Shares Cell Phones'!M22</f>
        <v>15.932235920463427</v>
      </c>
      <c r="R29" s="5">
        <f>R$43*'[3]Shares Cell Phones'!N22</f>
        <v>22.263573700423933</v>
      </c>
      <c r="S29" s="5">
        <f>S$43*'[3]Shares Cell Phones'!O22</f>
        <v>28.988239276479785</v>
      </c>
      <c r="T29" s="5">
        <f>T$43*'[3]Shares Cell Phones'!P22</f>
        <v>27.56253849444921</v>
      </c>
      <c r="U29" s="5">
        <f>U$43*'[3]Shares Cell Phones'!Q22</f>
        <v>26.324643241555471</v>
      </c>
      <c r="V29" s="5">
        <f>V$43*'[3]Shares Cell Phones'!R22</f>
        <v>25.652322792146098</v>
      </c>
      <c r="W29" s="5">
        <f>W$43*'[3]Shares Cell Phones'!S22</f>
        <v>30.065210709219485</v>
      </c>
      <c r="X29" s="5">
        <f>X$43*'[3]Shares Cell Phones'!T22</f>
        <v>37.344535324853013</v>
      </c>
      <c r="Y29" s="5">
        <f>Y$43*'[3]Shares Cell Phones'!U22</f>
        <v>36.717593676592251</v>
      </c>
      <c r="Z29" s="5">
        <f>Z$43*'[3]Shares Cell Phones'!V22</f>
        <v>38.599966886076011</v>
      </c>
      <c r="AA29" s="5">
        <f>AA$43*'[3]Shares Cell Phones'!W22</f>
        <v>31.596736094117436</v>
      </c>
      <c r="AB29" s="5">
        <f>AB$43*'[3]Shares Cell Phones'!X22</f>
        <v>35.691761321372944</v>
      </c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0" spans="1:57" x14ac:dyDescent="0.35">
      <c r="A30" t="s">
        <v>14</v>
      </c>
      <c r="C30" s="44" t="s">
        <v>80</v>
      </c>
      <c r="D30" s="4" t="s">
        <v>15</v>
      </c>
      <c r="E30" s="4" t="s">
        <v>55</v>
      </c>
      <c r="F30" s="1" t="s">
        <v>35</v>
      </c>
      <c r="G30" s="5">
        <f>G$43*'[3]Shares Cell Phones'!C23</f>
        <v>0.40119178754207407</v>
      </c>
      <c r="H30" s="5">
        <f>H$43*'[3]Shares Cell Phones'!D23</f>
        <v>0.87907655010482744</v>
      </c>
      <c r="I30" s="5">
        <f>I$43*'[3]Shares Cell Phones'!E23</f>
        <v>1.3215452518534627</v>
      </c>
      <c r="J30" s="5">
        <f>J$43*'[3]Shares Cell Phones'!F23</f>
        <v>1.7659199900971574</v>
      </c>
      <c r="K30" s="5">
        <f>K$43*'[3]Shares Cell Phones'!G23</f>
        <v>2.2096126368218476</v>
      </c>
      <c r="L30" s="5">
        <f>L$43*'[3]Shares Cell Phones'!H23</f>
        <v>2.5307141154288821</v>
      </c>
      <c r="M30" s="5">
        <f>M$43*'[3]Shares Cell Phones'!I23</f>
        <v>2.9502876726166951</v>
      </c>
      <c r="N30" s="5">
        <f>N$43*'[3]Shares Cell Phones'!J23</f>
        <v>2.8169278532681443</v>
      </c>
      <c r="O30" s="5">
        <f>O$43*'[3]Shares Cell Phones'!K23</f>
        <v>3.4345654411024729</v>
      </c>
      <c r="P30" s="5">
        <f>P$43*'[3]Shares Cell Phones'!L23</f>
        <v>3.2974823128246302</v>
      </c>
      <c r="Q30" s="5">
        <f>Q$43*'[3]Shares Cell Phones'!M23</f>
        <v>4.0921198893488109</v>
      </c>
      <c r="R30" s="5">
        <f>R$43*'[3]Shares Cell Phones'!N23</f>
        <v>4.8683655772132512</v>
      </c>
      <c r="S30" s="5">
        <f>S$43*'[3]Shares Cell Phones'!O23</f>
        <v>6.3492622974230422</v>
      </c>
      <c r="T30" s="5">
        <f>T$43*'[3]Shares Cell Phones'!P23</f>
        <v>7.0144529978032653</v>
      </c>
      <c r="U30" s="5">
        <f>U$43*'[3]Shares Cell Phones'!Q23</f>
        <v>7.8968679137486877</v>
      </c>
      <c r="V30" s="5">
        <f>V$43*'[3]Shares Cell Phones'!R23</f>
        <v>7.9343351162657108</v>
      </c>
      <c r="W30" s="5">
        <f>W$43*'[3]Shares Cell Phones'!S23</f>
        <v>8.0170016988386141</v>
      </c>
      <c r="X30" s="5">
        <f>X$43*'[3]Shares Cell Phones'!T23</f>
        <v>8.1528487728354513</v>
      </c>
      <c r="Y30" s="5">
        <f>Y$43*'[3]Shares Cell Phones'!U23</f>
        <v>12.464662990757038</v>
      </c>
      <c r="Z30" s="5">
        <f>Z$43*'[3]Shares Cell Phones'!V23</f>
        <v>10.701737521192609</v>
      </c>
      <c r="AA30" s="5">
        <f>AA$43*'[3]Shares Cell Phones'!W23</f>
        <v>8.5909306043348064</v>
      </c>
      <c r="AB30" s="5">
        <f>AB$43*'[3]Shares Cell Phones'!X23</f>
        <v>9.8323803918621273</v>
      </c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</row>
    <row r="31" spans="1:57" x14ac:dyDescent="0.35">
      <c r="A31" t="s">
        <v>14</v>
      </c>
      <c r="C31" s="44" t="s">
        <v>80</v>
      </c>
      <c r="D31" s="4" t="s">
        <v>15</v>
      </c>
      <c r="E31" s="4" t="s">
        <v>55</v>
      </c>
      <c r="F31" s="1" t="s">
        <v>36</v>
      </c>
      <c r="G31" s="5">
        <f>G$43*'[3]Shares Cell Phones'!C24</f>
        <v>0.13829852465844955</v>
      </c>
      <c r="H31" s="5">
        <f>H$43*'[3]Shares Cell Phones'!D24</f>
        <v>0.43252559701664206</v>
      </c>
      <c r="I31" s="5">
        <f>I$43*'[3]Shares Cell Phones'!E24</f>
        <v>0.60795803634435064</v>
      </c>
      <c r="J31" s="5">
        <f>J$43*'[3]Shares Cell Phones'!F24</f>
        <v>0.93511294395401801</v>
      </c>
      <c r="K31" s="5">
        <f>K$43*'[3]Shares Cell Phones'!G24</f>
        <v>1.1407571078751422</v>
      </c>
      <c r="L31" s="5">
        <f>L$43*'[3]Shares Cell Phones'!H24</f>
        <v>1.4800166492696556</v>
      </c>
      <c r="M31" s="5">
        <f>M$43*'[3]Shares Cell Phones'!I24</f>
        <v>1.7357421944115039</v>
      </c>
      <c r="N31" s="5">
        <f>N$43*'[3]Shares Cell Phones'!J24</f>
        <v>1.6021410880319102</v>
      </c>
      <c r="O31" s="5">
        <f>O$43*'[3]Shares Cell Phones'!K24</f>
        <v>1.3745578911333161</v>
      </c>
      <c r="P31" s="5">
        <f>P$43*'[3]Shares Cell Phones'!L24</f>
        <v>1.5157690674338657</v>
      </c>
      <c r="Q31" s="5">
        <f>Q$43*'[3]Shares Cell Phones'!M24</f>
        <v>1.9511583085968391</v>
      </c>
      <c r="R31" s="5">
        <f>R$43*'[3]Shares Cell Phones'!N24</f>
        <v>2.1108241739289246</v>
      </c>
      <c r="S31" s="5">
        <f>S$43*'[3]Shares Cell Phones'!O24</f>
        <v>2.1321674643602444</v>
      </c>
      <c r="T31" s="5">
        <f>T$43*'[3]Shares Cell Phones'!P24</f>
        <v>2.1416187357247276</v>
      </c>
      <c r="U31" s="5">
        <f>U$43*'[3]Shares Cell Phones'!Q24</f>
        <v>2.1846074033101424</v>
      </c>
      <c r="V31" s="5">
        <f>V$43*'[3]Shares Cell Phones'!R24</f>
        <v>4.0296116317840136</v>
      </c>
      <c r="W31" s="5">
        <f>W$43*'[3]Shares Cell Phones'!S24</f>
        <v>5.7035304815468866</v>
      </c>
      <c r="X31" s="5">
        <f>X$43*'[3]Shares Cell Phones'!T24</f>
        <v>6.2541308510978721</v>
      </c>
      <c r="Y31" s="5">
        <f>Y$43*'[3]Shares Cell Phones'!U24</f>
        <v>7.0618502469201143</v>
      </c>
      <c r="Z31" s="5">
        <f>Z$43*'[3]Shares Cell Phones'!V24</f>
        <v>4.8436351429350388</v>
      </c>
      <c r="AA31" s="5">
        <f>AA$43*'[3]Shares Cell Phones'!W24</f>
        <v>3.3213425421208127</v>
      </c>
      <c r="AB31" s="5">
        <f>AB$43*'[3]Shares Cell Phones'!X24</f>
        <v>3.7608569726181966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</row>
    <row r="32" spans="1:57" x14ac:dyDescent="0.35">
      <c r="A32" t="s">
        <v>14</v>
      </c>
      <c r="C32" s="44" t="s">
        <v>80</v>
      </c>
      <c r="D32" s="4" t="s">
        <v>15</v>
      </c>
      <c r="E32" s="4" t="s">
        <v>55</v>
      </c>
      <c r="F32" s="1" t="s">
        <v>37</v>
      </c>
      <c r="G32" s="5">
        <f>G$43*'[3]Shares Cell Phones'!C25</f>
        <v>10.918501629334537</v>
      </c>
      <c r="H32" s="5">
        <f>H$43*'[3]Shares Cell Phones'!D25</f>
        <v>23.730009586808897</v>
      </c>
      <c r="I32" s="5">
        <f>I$43*'[3]Shares Cell Phones'!E25</f>
        <v>26.884291232708101</v>
      </c>
      <c r="J32" s="5">
        <f>J$43*'[3]Shares Cell Phones'!F25</f>
        <v>35.472845928192349</v>
      </c>
      <c r="K32" s="5">
        <f>K$43*'[3]Shares Cell Phones'!G25</f>
        <v>42.869827950330944</v>
      </c>
      <c r="L32" s="5">
        <f>L$43*'[3]Shares Cell Phones'!H25</f>
        <v>54.692441936422448</v>
      </c>
      <c r="M32" s="5">
        <f>M$43*'[3]Shares Cell Phones'!I25</f>
        <v>70.924251339439195</v>
      </c>
      <c r="N32" s="5">
        <f>N$43*'[3]Shares Cell Phones'!J25</f>
        <v>80.167162165549712</v>
      </c>
      <c r="O32" s="5">
        <f>O$43*'[3]Shares Cell Phones'!K25</f>
        <v>70.062034281654107</v>
      </c>
      <c r="P32" s="5">
        <f>P$43*'[3]Shares Cell Phones'!L25</f>
        <v>65.680821266098107</v>
      </c>
      <c r="Q32" s="5">
        <f>Q$43*'[3]Shares Cell Phones'!M25</f>
        <v>74.782687404483767</v>
      </c>
      <c r="R32" s="5">
        <f>R$43*'[3]Shares Cell Phones'!N25</f>
        <v>104.40276552017883</v>
      </c>
      <c r="S32" s="5">
        <f>S$43*'[3]Shares Cell Phones'!O25</f>
        <v>141.43232069004515</v>
      </c>
      <c r="T32" s="5">
        <f>T$43*'[3]Shares Cell Phones'!P25</f>
        <v>214.96814974581974</v>
      </c>
      <c r="U32" s="5">
        <f>U$43*'[3]Shares Cell Phones'!Q25</f>
        <v>241.58540372929664</v>
      </c>
      <c r="V32" s="5">
        <f>V$43*'[3]Shares Cell Phones'!R25</f>
        <v>242.03800424457918</v>
      </c>
      <c r="W32" s="5">
        <f>W$43*'[3]Shares Cell Phones'!S25</f>
        <v>269.30707223085659</v>
      </c>
      <c r="X32" s="5">
        <f>X$43*'[3]Shares Cell Phones'!T25</f>
        <v>289.52618773386848</v>
      </c>
      <c r="Y32" s="5">
        <f>Y$43*'[3]Shares Cell Phones'!U25</f>
        <v>316.64328694924524</v>
      </c>
      <c r="Z32" s="5">
        <f>Z$43*'[3]Shares Cell Phones'!V25</f>
        <v>295.86162183391889</v>
      </c>
      <c r="AA32" s="5">
        <f>AA$43*'[3]Shares Cell Phones'!W25</f>
        <v>313.67662535713771</v>
      </c>
      <c r="AB32" s="5">
        <f>AB$43*'[3]Shares Cell Phones'!X25</f>
        <v>355.50836112302164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</row>
    <row r="33" spans="1:57" x14ac:dyDescent="0.35">
      <c r="A33" t="s">
        <v>14</v>
      </c>
      <c r="C33" s="44" t="s">
        <v>80</v>
      </c>
      <c r="D33" s="4" t="s">
        <v>15</v>
      </c>
      <c r="E33" s="4" t="s">
        <v>55</v>
      </c>
      <c r="F33" s="1" t="s">
        <v>38</v>
      </c>
      <c r="G33" s="5">
        <f>G$43*'[3]Shares Cell Phones'!C26</f>
        <v>10.792971861804119</v>
      </c>
      <c r="H33" s="5">
        <f>H$43*'[3]Shares Cell Phones'!D26</f>
        <v>19.82453948989016</v>
      </c>
      <c r="I33" s="5">
        <f>I$43*'[3]Shares Cell Phones'!E26</f>
        <v>25.60503287795105</v>
      </c>
      <c r="J33" s="5">
        <f>J$43*'[3]Shares Cell Phones'!F26</f>
        <v>32.991941161885343</v>
      </c>
      <c r="K33" s="5">
        <f>K$43*'[3]Shares Cell Phones'!G26</f>
        <v>39.386732079017094</v>
      </c>
      <c r="L33" s="5">
        <f>L$43*'[3]Shares Cell Phones'!H26</f>
        <v>50.040328908836067</v>
      </c>
      <c r="M33" s="5">
        <f>M$43*'[3]Shares Cell Phones'!I26</f>
        <v>65.475515547858109</v>
      </c>
      <c r="N33" s="5">
        <f>N$43*'[3]Shares Cell Phones'!J26</f>
        <v>71.669762985477789</v>
      </c>
      <c r="O33" s="5">
        <f>O$43*'[3]Shares Cell Phones'!K26</f>
        <v>75.225653579076805</v>
      </c>
      <c r="P33" s="5">
        <f>P$43*'[3]Shares Cell Phones'!L26</f>
        <v>73.630336906317879</v>
      </c>
      <c r="Q33" s="5">
        <f>Q$43*'[3]Shares Cell Phones'!M26</f>
        <v>94.838857818437731</v>
      </c>
      <c r="R33" s="5">
        <f>R$43*'[3]Shares Cell Phones'!N26</f>
        <v>132.28126950414114</v>
      </c>
      <c r="S33" s="5">
        <f>S$43*'[3]Shares Cell Phones'!O26</f>
        <v>178.61677243154477</v>
      </c>
      <c r="T33" s="5">
        <f>T$43*'[3]Shares Cell Phones'!P26</f>
        <v>205.56040254226917</v>
      </c>
      <c r="U33" s="5">
        <f>U$43*'[3]Shares Cell Phones'!Q26</f>
        <v>239.98233205621935</v>
      </c>
      <c r="V33" s="5">
        <f>V$43*'[3]Shares Cell Phones'!R26</f>
        <v>249.22936955390622</v>
      </c>
      <c r="W33" s="5">
        <f>W$43*'[3]Shares Cell Phones'!S26</f>
        <v>289.6637824366573</v>
      </c>
      <c r="X33" s="5">
        <f>X$43*'[3]Shares Cell Phones'!T26</f>
        <v>327.84283262034427</v>
      </c>
      <c r="Y33" s="5">
        <f>Y$43*'[3]Shares Cell Phones'!U26</f>
        <v>272.5673950862269</v>
      </c>
      <c r="Z33" s="5">
        <f>Z$43*'[3]Shares Cell Phones'!V26</f>
        <v>222.22998690361439</v>
      </c>
      <c r="AA33" s="5">
        <f>AA$43*'[3]Shares Cell Phones'!W26</f>
        <v>201.02245884298628</v>
      </c>
      <c r="AB33" s="5">
        <f>AB$43*'[3]Shares Cell Phones'!X26</f>
        <v>186.75573374432216</v>
      </c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</row>
    <row r="34" spans="1:57" x14ac:dyDescent="0.35">
      <c r="A34" t="s">
        <v>14</v>
      </c>
      <c r="C34" s="44" t="s">
        <v>80</v>
      </c>
      <c r="D34" s="4" t="s">
        <v>15</v>
      </c>
      <c r="E34" s="4" t="s">
        <v>55</v>
      </c>
      <c r="F34" s="1" t="s">
        <v>39</v>
      </c>
      <c r="G34" s="5">
        <f>G$43*'[3]Shares Cell Phones'!C27</f>
        <v>14.067114397966828</v>
      </c>
      <c r="H34" s="5">
        <f>H$43*'[3]Shares Cell Phones'!D27</f>
        <v>27.944547995448914</v>
      </c>
      <c r="I34" s="5">
        <f>I$43*'[3]Shares Cell Phones'!E27</f>
        <v>41.842384436526025</v>
      </c>
      <c r="J34" s="5">
        <f>J$43*'[3]Shares Cell Phones'!F27</f>
        <v>49.768901929438137</v>
      </c>
      <c r="K34" s="5">
        <f>K$43*'[3]Shares Cell Phones'!G27</f>
        <v>68.725885531391555</v>
      </c>
      <c r="L34" s="5">
        <f>L$43*'[3]Shares Cell Phones'!H27</f>
        <v>106.26571329327545</v>
      </c>
      <c r="M34" s="5">
        <f>M$43*'[3]Shares Cell Phones'!I27</f>
        <v>146.47443108149858</v>
      </c>
      <c r="N34" s="5">
        <f>N$43*'[3]Shares Cell Phones'!J27</f>
        <v>170.22530241409544</v>
      </c>
      <c r="O34" s="5">
        <f>O$43*'[3]Shares Cell Phones'!K27</f>
        <v>156.70114008874984</v>
      </c>
      <c r="P34" s="5">
        <f>P$43*'[3]Shares Cell Phones'!L27</f>
        <v>142.80410613390774</v>
      </c>
      <c r="Q34" s="5">
        <f>Q$43*'[3]Shares Cell Phones'!M27</f>
        <v>171.47692243743808</v>
      </c>
      <c r="R34" s="5">
        <f>R$43*'[3]Shares Cell Phones'!N27</f>
        <v>220.08983132048417</v>
      </c>
      <c r="S34" s="5">
        <f>S$43*'[3]Shares Cell Phones'!O27</f>
        <v>228.24510409668363</v>
      </c>
      <c r="T34" s="5">
        <f>T$43*'[3]Shares Cell Phones'!P27</f>
        <v>222.92876713526232</v>
      </c>
      <c r="U34" s="5">
        <f>U$43*'[3]Shares Cell Phones'!Q27</f>
        <v>263.69881160327128</v>
      </c>
      <c r="V34" s="5">
        <f>V$43*'[3]Shares Cell Phones'!R27</f>
        <v>277.00052955877658</v>
      </c>
      <c r="W34" s="5">
        <f>W$43*'[3]Shares Cell Phones'!S27</f>
        <v>373.18404224198702</v>
      </c>
      <c r="X34" s="5">
        <f>X$43*'[3]Shares Cell Phones'!T27</f>
        <v>431.81184737324793</v>
      </c>
      <c r="Y34" s="5">
        <f>Y$43*'[3]Shares Cell Phones'!U27</f>
        <v>487.51422764175089</v>
      </c>
      <c r="Z34" s="5">
        <f>Z$43*'[3]Shares Cell Phones'!V27</f>
        <v>436.51178542889727</v>
      </c>
      <c r="AA34" s="5">
        <f>AA$43*'[3]Shares Cell Phones'!W27</f>
        <v>450.51142114910999</v>
      </c>
      <c r="AB34" s="5">
        <f>AB$43*'[3]Shares Cell Phones'!X27</f>
        <v>507.02658693407392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</row>
    <row r="35" spans="1:57" x14ac:dyDescent="0.35">
      <c r="A35" t="s">
        <v>14</v>
      </c>
      <c r="C35" s="44" t="s">
        <v>80</v>
      </c>
      <c r="D35" s="4" t="s">
        <v>15</v>
      </c>
      <c r="E35" s="4" t="s">
        <v>55</v>
      </c>
      <c r="F35" s="1" t="s">
        <v>40</v>
      </c>
      <c r="G35" s="5">
        <f>G$43*'[3]Shares Cell Phones'!C28</f>
        <v>7.227500830287644</v>
      </c>
      <c r="H35" s="5">
        <f>H$43*'[3]Shares Cell Phones'!D28</f>
        <v>14.531646075044968</v>
      </c>
      <c r="I35" s="5">
        <f>I$43*'[3]Shares Cell Phones'!E28</f>
        <v>18.936293630013196</v>
      </c>
      <c r="J35" s="5">
        <f>J$43*'[3]Shares Cell Phones'!F28</f>
        <v>27.063290703116706</v>
      </c>
      <c r="K35" s="5">
        <f>K$43*'[3]Shares Cell Phones'!G28</f>
        <v>33.929736405401563</v>
      </c>
      <c r="L35" s="5">
        <f>L$43*'[3]Shares Cell Phones'!H28</f>
        <v>46.233127306006196</v>
      </c>
      <c r="M35" s="5">
        <f>M$43*'[3]Shares Cell Phones'!I28</f>
        <v>64.455417533030712</v>
      </c>
      <c r="N35" s="5">
        <f>N$43*'[3]Shares Cell Phones'!J28</f>
        <v>71.023559083580395</v>
      </c>
      <c r="O35" s="5">
        <f>O$43*'[3]Shares Cell Phones'!K28</f>
        <v>79.6620193326292</v>
      </c>
      <c r="P35" s="5">
        <f>P$43*'[3]Shares Cell Phones'!L28</f>
        <v>68.641596007391414</v>
      </c>
      <c r="Q35" s="5">
        <f>Q$43*'[3]Shares Cell Phones'!M28</f>
        <v>81.974069562010172</v>
      </c>
      <c r="R35" s="5">
        <f>R$43*'[3]Shares Cell Phones'!N28</f>
        <v>106.22340949764961</v>
      </c>
      <c r="S35" s="5">
        <f>S$43*'[3]Shares Cell Phones'!O28</f>
        <v>125.11452155245649</v>
      </c>
      <c r="T35" s="5">
        <f>T$43*'[3]Shares Cell Phones'!P28</f>
        <v>138.86461982776135</v>
      </c>
      <c r="U35" s="5">
        <f>U$43*'[3]Shares Cell Phones'!Q28</f>
        <v>156.7588313626386</v>
      </c>
      <c r="V35" s="5">
        <f>V$43*'[3]Shares Cell Phones'!R28</f>
        <v>136.91269025475879</v>
      </c>
      <c r="W35" s="5">
        <f>W$43*'[3]Shares Cell Phones'!S28</f>
        <v>140.41155215435734</v>
      </c>
      <c r="X35" s="5">
        <f>X$43*'[3]Shares Cell Phones'!T28</f>
        <v>147.2858596233113</v>
      </c>
      <c r="Y35" s="5">
        <f>Y$43*'[3]Shares Cell Phones'!U28</f>
        <v>150.50385642411158</v>
      </c>
      <c r="Z35" s="5">
        <f>Z$43*'[3]Shares Cell Phones'!V28</f>
        <v>127.550256299092</v>
      </c>
      <c r="AA35" s="5">
        <f>AA$43*'[3]Shares Cell Phones'!W28</f>
        <v>146.86474032060624</v>
      </c>
      <c r="AB35" s="5">
        <f>AB$43*'[3]Shares Cell Phones'!X28</f>
        <v>165.84219984125161</v>
      </c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1:57" x14ac:dyDescent="0.35">
      <c r="A36" t="s">
        <v>14</v>
      </c>
      <c r="C36" s="44" t="s">
        <v>80</v>
      </c>
      <c r="D36" s="4" t="s">
        <v>15</v>
      </c>
      <c r="E36" s="4" t="s">
        <v>55</v>
      </c>
      <c r="F36" s="1" t="s">
        <v>41</v>
      </c>
      <c r="G36" s="5">
        <f>G$43*'[3]Shares Cell Phones'!C29</f>
        <v>7.3866557176765184</v>
      </c>
      <c r="H36" s="5">
        <f>H$43*'[3]Shares Cell Phones'!D29</f>
        <v>11.848637313829144</v>
      </c>
      <c r="I36" s="5">
        <f>I$43*'[3]Shares Cell Phones'!E29</f>
        <v>12.789636539012324</v>
      </c>
      <c r="J36" s="5">
        <f>J$43*'[3]Shares Cell Phones'!F29</f>
        <v>17.656467379738508</v>
      </c>
      <c r="K36" s="5">
        <f>K$43*'[3]Shares Cell Phones'!G29</f>
        <v>22.552944541437455</v>
      </c>
      <c r="L36" s="5">
        <f>L$43*'[3]Shares Cell Phones'!H29</f>
        <v>45.289467924197126</v>
      </c>
      <c r="M36" s="5">
        <f>M$43*'[3]Shares Cell Phones'!I29</f>
        <v>56.964141143631061</v>
      </c>
      <c r="N36" s="5">
        <f>N$43*'[3]Shares Cell Phones'!J29</f>
        <v>87.799693453500325</v>
      </c>
      <c r="O36" s="5">
        <f>O$43*'[3]Shares Cell Phones'!K29</f>
        <v>93.473181330971187</v>
      </c>
      <c r="P36" s="5">
        <f>P$43*'[3]Shares Cell Phones'!L29</f>
        <v>84.439641967188408</v>
      </c>
      <c r="Q36" s="5">
        <f>Q$43*'[3]Shares Cell Phones'!M29</f>
        <v>101.09649424131163</v>
      </c>
      <c r="R36" s="5">
        <f>R$43*'[3]Shares Cell Phones'!N29</f>
        <v>119.46317997648833</v>
      </c>
      <c r="S36" s="5">
        <f>S$43*'[3]Shares Cell Phones'!O29</f>
        <v>159.29343565172582</v>
      </c>
      <c r="T36" s="5">
        <f>T$43*'[3]Shares Cell Phones'!P29</f>
        <v>181.19783907823046</v>
      </c>
      <c r="U36" s="5">
        <f>U$43*'[3]Shares Cell Phones'!Q29</f>
        <v>202.60164783651896</v>
      </c>
      <c r="V36" s="5">
        <f>V$43*'[3]Shares Cell Phones'!R29</f>
        <v>201.92248826825846</v>
      </c>
      <c r="W36" s="5">
        <f>W$43*'[3]Shares Cell Phones'!S29</f>
        <v>240.4111928292634</v>
      </c>
      <c r="X36" s="5">
        <f>X$43*'[3]Shares Cell Phones'!T29</f>
        <v>228.87119589953429</v>
      </c>
      <c r="Y36" s="5">
        <f>Y$43*'[3]Shares Cell Phones'!U29</f>
        <v>235.60282542584793</v>
      </c>
      <c r="Z36" s="5">
        <f>Z$43*'[3]Shares Cell Phones'!V29</f>
        <v>209.03236438783023</v>
      </c>
      <c r="AA36" s="5">
        <f>AA$43*'[3]Shares Cell Phones'!W29</f>
        <v>226.06418967093978</v>
      </c>
      <c r="AB36" s="5">
        <f>AB$43*'[3]Shares Cell Phones'!X29</f>
        <v>253.53827746711713</v>
      </c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</row>
    <row r="37" spans="1:57" x14ac:dyDescent="0.35">
      <c r="A37" t="s">
        <v>14</v>
      </c>
      <c r="C37" s="44" t="s">
        <v>80</v>
      </c>
      <c r="D37" s="4" t="s">
        <v>15</v>
      </c>
      <c r="E37" s="4" t="s">
        <v>55</v>
      </c>
      <c r="F37" s="1" t="s">
        <v>42</v>
      </c>
      <c r="G37" s="5">
        <f>G$43*'[3]Shares Cell Phones'!C30</f>
        <v>1.3416259768821819</v>
      </c>
      <c r="H37" s="5">
        <f>H$43*'[3]Shares Cell Phones'!D30</f>
        <v>4.5203610931647882</v>
      </c>
      <c r="I37" s="5">
        <f>I$43*'[3]Shares Cell Phones'!E30</f>
        <v>8.4846322927696054</v>
      </c>
      <c r="J37" s="5">
        <f>J$43*'[3]Shares Cell Phones'!F30</f>
        <v>10.413639644328867</v>
      </c>
      <c r="K37" s="5">
        <f>K$43*'[3]Shares Cell Phones'!G30</f>
        <v>13.578149549767748</v>
      </c>
      <c r="L37" s="5">
        <f>L$43*'[3]Shares Cell Phones'!H30</f>
        <v>16.527436589291668</v>
      </c>
      <c r="M37" s="5">
        <f>M$43*'[3]Shares Cell Phones'!I30</f>
        <v>26.369794721373118</v>
      </c>
      <c r="N37" s="5">
        <f>N$43*'[3]Shares Cell Phones'!J30</f>
        <v>28.35560885191904</v>
      </c>
      <c r="O37" s="5">
        <f>O$43*'[3]Shares Cell Phones'!K30</f>
        <v>29.601066061813107</v>
      </c>
      <c r="P37" s="5">
        <f>P$43*'[3]Shares Cell Phones'!L30</f>
        <v>26.976630048474139</v>
      </c>
      <c r="Q37" s="5">
        <f>Q$43*'[3]Shares Cell Phones'!M30</f>
        <v>32.517808514924809</v>
      </c>
      <c r="R37" s="5">
        <f>R$43*'[3]Shares Cell Phones'!N30</f>
        <v>41.935103241907562</v>
      </c>
      <c r="S37" s="5">
        <f>S$43*'[3]Shares Cell Phones'!O30</f>
        <v>49.054709880929899</v>
      </c>
      <c r="T37" s="5">
        <f>T$43*'[3]Shares Cell Phones'!P30</f>
        <v>55.123895704110566</v>
      </c>
      <c r="U37" s="5">
        <f>U$43*'[3]Shares Cell Phones'!Q30</f>
        <v>62.990892793830511</v>
      </c>
      <c r="V37" s="5">
        <f>V$43*'[3]Shares Cell Phones'!R30</f>
        <v>65.11364778862081</v>
      </c>
      <c r="W37" s="5">
        <f>W$43*'[3]Shares Cell Phones'!S30</f>
        <v>62.636013652339948</v>
      </c>
      <c r="X37" s="5">
        <f>X$43*'[3]Shares Cell Phones'!T30</f>
        <v>68.179875918421814</v>
      </c>
      <c r="Y37" s="5">
        <f>Y$43*'[3]Shares Cell Phones'!U30</f>
        <v>78.569605363044033</v>
      </c>
      <c r="Z37" s="5">
        <f>Z$43*'[3]Shares Cell Phones'!V30</f>
        <v>71.273574737530225</v>
      </c>
      <c r="AA37" s="5">
        <f>AA$43*'[3]Shares Cell Phones'!W30</f>
        <v>69.405831430050299</v>
      </c>
      <c r="AB37" s="5">
        <f>AB$43*'[3]Shares Cell Phones'!X30</f>
        <v>78.383823983695819</v>
      </c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</row>
    <row r="38" spans="1:57" x14ac:dyDescent="0.35">
      <c r="A38" t="s">
        <v>14</v>
      </c>
      <c r="C38" s="44" t="s">
        <v>80</v>
      </c>
      <c r="D38" s="4" t="s">
        <v>15</v>
      </c>
      <c r="E38" s="4" t="s">
        <v>55</v>
      </c>
      <c r="F38" s="1" t="s">
        <v>43</v>
      </c>
      <c r="G38" s="5">
        <f>G$43*'[3]Shares Cell Phones'!C31</f>
        <v>1.890286279296536</v>
      </c>
      <c r="H38" s="5">
        <f>H$43*'[3]Shares Cell Phones'!D31</f>
        <v>2.9836013905953935</v>
      </c>
      <c r="I38" s="5">
        <f>I$43*'[3]Shares Cell Phones'!E31</f>
        <v>3.8903086092908912</v>
      </c>
      <c r="J38" s="5">
        <f>J$43*'[3]Shares Cell Phones'!F31</f>
        <v>4.2454549975828337</v>
      </c>
      <c r="K38" s="5">
        <f>K$43*'[3]Shares Cell Phones'!G31</f>
        <v>6.5148910155083986</v>
      </c>
      <c r="L38" s="5">
        <f>L$43*'[3]Shares Cell Phones'!H31</f>
        <v>7.5377969623858503</v>
      </c>
      <c r="M38" s="5">
        <f>M$43*'[3]Shares Cell Phones'!I31</f>
        <v>11.140378541910149</v>
      </c>
      <c r="N38" s="5">
        <f>N$43*'[3]Shares Cell Phones'!J31</f>
        <v>13.910137205159293</v>
      </c>
      <c r="O38" s="5">
        <f>O$43*'[3]Shares Cell Phones'!K31</f>
        <v>11.983287367622573</v>
      </c>
      <c r="P38" s="5">
        <f>P$43*'[3]Shares Cell Phones'!L31</f>
        <v>10.318204579322252</v>
      </c>
      <c r="Q38" s="5">
        <f>Q$43*'[3]Shares Cell Phones'!M31</f>
        <v>13.279606828222663</v>
      </c>
      <c r="R38" s="5">
        <f>R$43*'[3]Shares Cell Phones'!N31</f>
        <v>18.715453943362558</v>
      </c>
      <c r="S38" s="5">
        <f>S$43*'[3]Shares Cell Phones'!O31</f>
        <v>28.804286983633347</v>
      </c>
      <c r="T38" s="5">
        <f>T$43*'[3]Shares Cell Phones'!P31</f>
        <v>28.365851665935587</v>
      </c>
      <c r="U38" s="5">
        <f>U$43*'[3]Shares Cell Phones'!Q31</f>
        <v>28.174919996405581</v>
      </c>
      <c r="V38" s="5">
        <f>V$43*'[3]Shares Cell Phones'!R31</f>
        <v>28.631960520273051</v>
      </c>
      <c r="W38" s="5">
        <f>W$43*'[3]Shares Cell Phones'!S31</f>
        <v>29.84387758873353</v>
      </c>
      <c r="X38" s="5">
        <f>X$43*'[3]Shares Cell Phones'!T31</f>
        <v>30.283074327791898</v>
      </c>
      <c r="Y38" s="5">
        <f>Y$43*'[3]Shares Cell Phones'!U31</f>
        <v>30.849424578583001</v>
      </c>
      <c r="Z38" s="5">
        <f>Z$43*'[3]Shares Cell Phones'!V31</f>
        <v>23.27234837561813</v>
      </c>
      <c r="AA38" s="5">
        <f>AA$43*'[3]Shares Cell Phones'!W31</f>
        <v>24.590992721498168</v>
      </c>
      <c r="AB38" s="5">
        <f>AB$43*'[3]Shares Cell Phones'!X31</f>
        <v>27.935993249601957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</row>
    <row r="39" spans="1:57" x14ac:dyDescent="0.35">
      <c r="A39" t="s">
        <v>14</v>
      </c>
      <c r="C39" s="44" t="s">
        <v>80</v>
      </c>
      <c r="D39" s="4" t="s">
        <v>15</v>
      </c>
      <c r="E39" s="4" t="s">
        <v>55</v>
      </c>
      <c r="F39" s="1" t="s">
        <v>44</v>
      </c>
      <c r="G39" s="5">
        <f>G$43*'[3]Shares Cell Phones'!C32</f>
        <v>29.786547650796372</v>
      </c>
      <c r="H39" s="5">
        <f>H$43*'[3]Shares Cell Phones'!D32</f>
        <v>52.243436113640854</v>
      </c>
      <c r="I39" s="5">
        <f>I$43*'[3]Shares Cell Phones'!E32</f>
        <v>80.665941691061505</v>
      </c>
      <c r="J39" s="5">
        <f>J$43*'[3]Shares Cell Phones'!F32</f>
        <v>125.54050243584132</v>
      </c>
      <c r="K39" s="5">
        <f>K$43*'[3]Shares Cell Phones'!G32</f>
        <v>176.06700338066662</v>
      </c>
      <c r="L39" s="5">
        <f>L$43*'[3]Shares Cell Phones'!H32</f>
        <v>240.16372095011033</v>
      </c>
      <c r="M39" s="5">
        <f>M$43*'[3]Shares Cell Phones'!I32</f>
        <v>307.18715242894876</v>
      </c>
      <c r="N39" s="5">
        <f>N$43*'[3]Shares Cell Phones'!J32</f>
        <v>328.24238940823659</v>
      </c>
      <c r="O39" s="5">
        <f>O$43*'[3]Shares Cell Phones'!K32</f>
        <v>335.60771986634563</v>
      </c>
      <c r="P39" s="5">
        <f>P$43*'[3]Shares Cell Phones'!L32</f>
        <v>358.68379924898841</v>
      </c>
      <c r="Q39" s="5">
        <f>Q$43*'[3]Shares Cell Phones'!M32</f>
        <v>424.23205557362485</v>
      </c>
      <c r="R39" s="5">
        <f>R$43*'[3]Shares Cell Phones'!N32</f>
        <v>516.72294255711438</v>
      </c>
      <c r="S39" s="5">
        <f>S$43*'[3]Shares Cell Phones'!O32</f>
        <v>620.44690563943288</v>
      </c>
      <c r="T39" s="5">
        <f>T$43*'[3]Shares Cell Phones'!P32</f>
        <v>631.75687189895507</v>
      </c>
      <c r="U39" s="5">
        <f>U$43*'[3]Shares Cell Phones'!Q32</f>
        <v>737.52418698138467</v>
      </c>
      <c r="V39" s="5">
        <f>V$43*'[3]Shares Cell Phones'!R32</f>
        <v>676.16747912141227</v>
      </c>
      <c r="W39" s="5">
        <f>W$43*'[3]Shares Cell Phones'!S32</f>
        <v>744.28299266328531</v>
      </c>
      <c r="X39" s="5">
        <f>X$43*'[3]Shares Cell Phones'!T32</f>
        <v>801.67743685159815</v>
      </c>
      <c r="Y39" s="5">
        <f>Y$43*'[3]Shares Cell Phones'!U32</f>
        <v>879.22041659469869</v>
      </c>
      <c r="Z39" s="5">
        <f>Z$43*'[3]Shares Cell Phones'!V32</f>
        <v>791.64805748480865</v>
      </c>
      <c r="AA39" s="5">
        <f>AA$43*'[3]Shares Cell Phones'!W32</f>
        <v>883.56773077467415</v>
      </c>
      <c r="AB39" s="5">
        <f>AB$43*'[3]Shares Cell Phones'!X32</f>
        <v>998.90555943645904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</row>
    <row r="40" spans="1:57" x14ac:dyDescent="0.35">
      <c r="A40" t="s">
        <v>14</v>
      </c>
      <c r="C40" s="44" t="s">
        <v>80</v>
      </c>
      <c r="D40" s="4" t="s">
        <v>15</v>
      </c>
      <c r="E40" s="4" t="s">
        <v>55</v>
      </c>
      <c r="F40" s="1" t="s">
        <v>45</v>
      </c>
      <c r="G40" s="5">
        <f>G$43*'[3]Shares Cell Phones'!C33</f>
        <v>9.2734535407981102</v>
      </c>
      <c r="H40" s="5">
        <f>H$43*'[3]Shares Cell Phones'!D33</f>
        <v>20.083415247565558</v>
      </c>
      <c r="I40" s="5">
        <f>I$43*'[3]Shares Cell Phones'!E33</f>
        <v>28.627227239865686</v>
      </c>
      <c r="J40" s="5">
        <f>J$43*'[3]Shares Cell Phones'!F33</f>
        <v>31.685005262608001</v>
      </c>
      <c r="K40" s="5">
        <f>K$43*'[3]Shares Cell Phones'!G33</f>
        <v>32.983233634693292</v>
      </c>
      <c r="L40" s="5">
        <f>L$43*'[3]Shares Cell Phones'!H33</f>
        <v>35.747064655998507</v>
      </c>
      <c r="M40" s="5">
        <f>M$43*'[3]Shares Cell Phones'!I33</f>
        <v>41.58147840755943</v>
      </c>
      <c r="N40" s="5">
        <f>N$43*'[3]Shares Cell Phones'!J33</f>
        <v>76.226202819664138</v>
      </c>
      <c r="O40" s="5">
        <f>O$43*'[3]Shares Cell Phones'!K33</f>
        <v>71.489290406127608</v>
      </c>
      <c r="P40" s="5">
        <f>P$43*'[3]Shares Cell Phones'!L33</f>
        <v>66.257694756758681</v>
      </c>
      <c r="Q40" s="5">
        <f>Q$43*'[3]Shares Cell Phones'!M33</f>
        <v>89.439800510486876</v>
      </c>
      <c r="R40" s="5">
        <f>R$43*'[3]Shares Cell Phones'!N33</f>
        <v>118.85300456192356</v>
      </c>
      <c r="S40" s="5">
        <f>S$43*'[3]Shares Cell Phones'!O33</f>
        <v>153.13747019423516</v>
      </c>
      <c r="T40" s="5">
        <f>T$43*'[3]Shares Cell Phones'!P33</f>
        <v>121.457343402986</v>
      </c>
      <c r="U40" s="5">
        <f>U$43*'[3]Shares Cell Phones'!Q33</f>
        <v>84.812696914861434</v>
      </c>
      <c r="V40" s="5">
        <f>V$43*'[3]Shares Cell Phones'!R33</f>
        <v>100.92569649469154</v>
      </c>
      <c r="W40" s="5">
        <f>W$43*'[3]Shares Cell Phones'!S33</f>
        <v>131.13230767357095</v>
      </c>
      <c r="X40" s="5">
        <f>X$43*'[3]Shares Cell Phones'!T33</f>
        <v>124.91396429269547</v>
      </c>
      <c r="Y40" s="5">
        <f>Y$43*'[3]Shares Cell Phones'!U33</f>
        <v>144.29823605172501</v>
      </c>
      <c r="Z40" s="5">
        <f>Z$43*'[3]Shares Cell Phones'!V33</f>
        <v>104.66058379834308</v>
      </c>
      <c r="AA40" s="5">
        <f>AA$43*'[3]Shares Cell Phones'!W33</f>
        <v>100.42500555837498</v>
      </c>
      <c r="AB40" s="5">
        <f>AB$43*'[3]Shares Cell Phones'!X33</f>
        <v>113.94347558893915</v>
      </c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</row>
    <row r="41" spans="1:57" x14ac:dyDescent="0.35">
      <c r="A41" t="s">
        <v>14</v>
      </c>
      <c r="C41" s="44" t="s">
        <v>80</v>
      </c>
      <c r="D41" s="4" t="s">
        <v>15</v>
      </c>
      <c r="E41" s="4" t="s">
        <v>55</v>
      </c>
      <c r="F41" s="1" t="s">
        <v>46</v>
      </c>
      <c r="G41" s="5">
        <f>G$43*'[3]Shares Cell Phones'!C34</f>
        <v>17.260536957376591</v>
      </c>
      <c r="H41" s="5">
        <f>H$43*'[3]Shares Cell Phones'!D34</f>
        <v>31.700262168397778</v>
      </c>
      <c r="I41" s="5">
        <f>I$43*'[3]Shares Cell Phones'!E34</f>
        <v>41.014845542144144</v>
      </c>
      <c r="J41" s="5">
        <f>J$43*'[3]Shares Cell Phones'!F34</f>
        <v>52.944305275800915</v>
      </c>
      <c r="K41" s="5">
        <f>K$43*'[3]Shares Cell Phones'!G34</f>
        <v>63.287471001069513</v>
      </c>
      <c r="L41" s="5">
        <f>L$43*'[3]Shares Cell Phones'!H34</f>
        <v>80.453241669777015</v>
      </c>
      <c r="M41" s="5">
        <f>M$43*'[3]Shares Cell Phones'!I34</f>
        <v>105.11748803418398</v>
      </c>
      <c r="N41" s="5">
        <f>N$43*'[3]Shares Cell Phones'!J34</f>
        <v>114.81340052949997</v>
      </c>
      <c r="O41" s="5">
        <f>O$43*'[3]Shares Cell Phones'!K34</f>
        <v>120.42300323257896</v>
      </c>
      <c r="P41" s="5">
        <f>P$43*'[3]Shares Cell Phones'!L34</f>
        <v>110.53056675295372</v>
      </c>
      <c r="Q41" s="5">
        <f>Q$43*'[3]Shares Cell Phones'!M34</f>
        <v>143.12316359944001</v>
      </c>
      <c r="R41" s="5">
        <f>R$43*'[3]Shares Cell Phones'!N34</f>
        <v>200.62534032295665</v>
      </c>
      <c r="S41" s="5">
        <f>S$43*'[3]Shares Cell Phones'!O34</f>
        <v>271.63812740246601</v>
      </c>
      <c r="T41" s="5">
        <f>T$43*'[3]Shares Cell Phones'!P34</f>
        <v>313.31170887621198</v>
      </c>
      <c r="U41" s="5">
        <f>U$43*'[3]Shares Cell Phones'!Q34</f>
        <v>367.70968077181362</v>
      </c>
      <c r="V41" s="5">
        <f>V$43*'[3]Shares Cell Phones'!R34</f>
        <v>383.70391903467703</v>
      </c>
      <c r="W41" s="5">
        <f>W$43*'[3]Shares Cell Phones'!S34</f>
        <v>448.19286986993529</v>
      </c>
      <c r="X41" s="5">
        <f>X$43*'[3]Shares Cell Phones'!T34</f>
        <v>510.20152631214984</v>
      </c>
      <c r="Y41" s="5">
        <f>Y$43*'[3]Shares Cell Phones'!U34</f>
        <v>436.64623122676755</v>
      </c>
      <c r="Z41" s="5">
        <f>Z$43*'[3]Shares Cell Phones'!V34</f>
        <v>339.38788728234027</v>
      </c>
      <c r="AA41" s="5">
        <f>AA$43*'[3]Shares Cell Phones'!W34</f>
        <v>271.8831913314105</v>
      </c>
      <c r="AB41" s="5">
        <f>AB$43*'[3]Shares Cell Phones'!X34</f>
        <v>206.2624331151641</v>
      </c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</row>
    <row r="42" spans="1:57" x14ac:dyDescent="0.35">
      <c r="A42" t="s">
        <v>14</v>
      </c>
      <c r="C42" s="44" t="s">
        <v>80</v>
      </c>
      <c r="D42" s="4" t="s">
        <v>15</v>
      </c>
      <c r="E42" s="4" t="s">
        <v>55</v>
      </c>
      <c r="F42" s="1" t="s">
        <v>47</v>
      </c>
      <c r="G42" s="5">
        <f>G$43*'[3]Shares Cell Phones'!C35</f>
        <v>28.5901232437818</v>
      </c>
      <c r="H42" s="5">
        <f>H$43*'[3]Shares Cell Phones'!D35</f>
        <v>33.639853661351985</v>
      </c>
      <c r="I42" s="5">
        <f>I$43*'[3]Shares Cell Phones'!E35</f>
        <v>64.957604836537513</v>
      </c>
      <c r="J42" s="5">
        <f>J$43*'[3]Shares Cell Phones'!F35</f>
        <v>111.24056634099834</v>
      </c>
      <c r="K42" s="5">
        <f>K$43*'[3]Shares Cell Phones'!G35</f>
        <v>165.75798015691311</v>
      </c>
      <c r="L42" s="5">
        <f>L$43*'[3]Shares Cell Phones'!H35</f>
        <v>252.61384456850186</v>
      </c>
      <c r="M42" s="5">
        <f>M$43*'[3]Shares Cell Phones'!I35</f>
        <v>385.4407307303934</v>
      </c>
      <c r="N42" s="5">
        <f>N$43*'[3]Shares Cell Phones'!J35</f>
        <v>481.84011819751623</v>
      </c>
      <c r="O42" s="5">
        <f>O$43*'[3]Shares Cell Phones'!K35</f>
        <v>616.45677125975385</v>
      </c>
      <c r="P42" s="5">
        <f>P$43*'[3]Shares Cell Phones'!L35</f>
        <v>574.78227441276238</v>
      </c>
      <c r="Q42" s="5">
        <f>Q$43*'[3]Shares Cell Phones'!M35</f>
        <v>708.65720721190712</v>
      </c>
      <c r="R42" s="5">
        <f>R$43*'[3]Shares Cell Phones'!N35</f>
        <v>772.98044885092429</v>
      </c>
      <c r="S42" s="5">
        <f>S$43*'[3]Shares Cell Phones'!O35</f>
        <v>1013.6342782598141</v>
      </c>
      <c r="T42" s="5">
        <f>T$43*'[3]Shares Cell Phones'!P35</f>
        <v>1064.3898488158161</v>
      </c>
      <c r="U42" s="5">
        <f>U$43*'[3]Shares Cell Phones'!Q35</f>
        <v>1137.8982909806477</v>
      </c>
      <c r="V42" s="5">
        <f>V$43*'[3]Shares Cell Phones'!R35</f>
        <v>1071.6039880824328</v>
      </c>
      <c r="W42" s="5">
        <f>W$43*'[3]Shares Cell Phones'!S35</f>
        <v>1175.2814520938932</v>
      </c>
      <c r="X42" s="5">
        <f>X$43*'[3]Shares Cell Phones'!T35</f>
        <v>1016.9623061288034</v>
      </c>
      <c r="Y42" s="5">
        <f>Y$43*'[3]Shares Cell Phones'!U35</f>
        <v>1104.095335007373</v>
      </c>
      <c r="Z42" s="5">
        <f>Z$43*'[3]Shares Cell Phones'!V35</f>
        <v>970.00667236738548</v>
      </c>
      <c r="AA42" s="5">
        <f>AA$43*'[3]Shares Cell Phones'!W35</f>
        <v>962.34708218717924</v>
      </c>
      <c r="AB42" s="5">
        <f>AB$43*'[3]Shares Cell Phones'!X35</f>
        <v>1095.9578981656225</v>
      </c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</row>
    <row r="43" spans="1:57" x14ac:dyDescent="0.35">
      <c r="A43" s="44" t="s">
        <v>14</v>
      </c>
      <c r="B43" s="44"/>
      <c r="C43" s="44" t="s">
        <v>80</v>
      </c>
      <c r="D43" s="4" t="s">
        <v>15</v>
      </c>
      <c r="E43" s="4" t="s">
        <v>55</v>
      </c>
      <c r="F43" s="45" t="s">
        <v>81</v>
      </c>
      <c r="G43" s="7">
        <v>335.23792527123919</v>
      </c>
      <c r="H43" s="7">
        <v>622.3427198247216</v>
      </c>
      <c r="I43" s="7">
        <v>852.52427373249532</v>
      </c>
      <c r="J43" s="7">
        <v>1167.8414708664318</v>
      </c>
      <c r="K43" s="7">
        <v>1578.2966239359987</v>
      </c>
      <c r="L43" s="7">
        <v>2146.4966687640399</v>
      </c>
      <c r="M43" s="7">
        <v>2854.6287744180709</v>
      </c>
      <c r="N43" s="7">
        <v>3215.3197319830592</v>
      </c>
      <c r="O43" s="7">
        <v>3430.0408048941181</v>
      </c>
      <c r="P43" s="7">
        <v>3191.3959905882357</v>
      </c>
      <c r="Q43" s="7">
        <v>3858.070588235295</v>
      </c>
      <c r="R43" s="7">
        <v>4822.5882352941189</v>
      </c>
      <c r="S43" s="7">
        <v>6028.2352941176487</v>
      </c>
      <c r="T43" s="7">
        <v>6500</v>
      </c>
      <c r="U43" s="7">
        <v>7234.1176470588234</v>
      </c>
      <c r="V43" s="7">
        <v>7200</v>
      </c>
      <c r="W43" s="7">
        <v>7552.9411764705892</v>
      </c>
      <c r="X43" s="7">
        <v>7902.745098039215</v>
      </c>
      <c r="Y43" s="7">
        <v>8355.432525951559</v>
      </c>
      <c r="Z43" s="7">
        <v>7203</v>
      </c>
      <c r="AA43" s="7">
        <v>7317.3333333333321</v>
      </c>
      <c r="AB43" s="7">
        <v>8130.3703703703686</v>
      </c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</row>
    <row r="44" spans="1:57" x14ac:dyDescent="0.35">
      <c r="F44" s="1" t="s">
        <v>49</v>
      </c>
      <c r="G44" s="9">
        <f t="shared" ref="G44:Q44" si="0">_xlfn.RRI(1,G43,H43)</f>
        <v>0.85642098614346063</v>
      </c>
      <c r="H44" s="9">
        <f t="shared" si="0"/>
        <v>0.36986301369863006</v>
      </c>
      <c r="I44" s="9">
        <f t="shared" si="0"/>
        <v>0.36986301369863006</v>
      </c>
      <c r="J44" s="9">
        <f t="shared" si="0"/>
        <v>0.35146478636783351</v>
      </c>
      <c r="K44" s="9">
        <f t="shared" si="0"/>
        <v>0.36000840159630365</v>
      </c>
      <c r="L44" s="9">
        <f t="shared" si="0"/>
        <v>0.32990132990132981</v>
      </c>
      <c r="M44" s="9">
        <f t="shared" si="0"/>
        <v>0.12635301682563504</v>
      </c>
      <c r="N44" s="9">
        <f t="shared" si="0"/>
        <v>6.6780628618426263E-2</v>
      </c>
      <c r="O44" s="9">
        <f t="shared" si="0"/>
        <v>-6.9574919915055933E-2</v>
      </c>
      <c r="P44" s="9">
        <f t="shared" si="0"/>
        <v>0.20889748549323039</v>
      </c>
      <c r="Q44" s="9">
        <f t="shared" si="0"/>
        <v>0.25</v>
      </c>
      <c r="R44" s="9">
        <f>_xlfn.RRI(1,R43,S43)</f>
        <v>0.25</v>
      </c>
      <c r="S44" s="9">
        <f t="shared" ref="S44:AB44" si="1">_xlfn.RRI(1,S43,T43)</f>
        <v>7.8259172521467413E-2</v>
      </c>
      <c r="T44" s="9">
        <f t="shared" si="1"/>
        <v>0.11294117647058832</v>
      </c>
      <c r="U44" s="9">
        <f t="shared" si="1"/>
        <v>-4.7162140185396106E-3</v>
      </c>
      <c r="V44" s="9">
        <f t="shared" si="1"/>
        <v>4.9019607843137303E-2</v>
      </c>
      <c r="W44" s="9">
        <f t="shared" si="1"/>
        <v>4.6313603322948982E-2</v>
      </c>
      <c r="X44" s="9">
        <f t="shared" si="1"/>
        <v>5.7282301566915272E-2</v>
      </c>
      <c r="Y44" s="9">
        <f t="shared" si="1"/>
        <v>-0.1379261363636366</v>
      </c>
      <c r="Z44" s="9">
        <f t="shared" si="1"/>
        <v>1.5873015873015595E-2</v>
      </c>
      <c r="AA44" s="9">
        <f t="shared" si="1"/>
        <v>0.11111111111111116</v>
      </c>
      <c r="AB44" s="9">
        <f t="shared" si="1"/>
        <v>-1</v>
      </c>
    </row>
    <row r="45" spans="1:57" x14ac:dyDescent="0.35">
      <c r="F45" s="14" t="s">
        <v>50</v>
      </c>
      <c r="G45" s="11">
        <f>SUM(G12:G42)</f>
        <v>335.23792527123919</v>
      </c>
      <c r="H45" s="11">
        <f t="shared" ref="H45:AB45" si="2">SUM(H12:H42)</f>
        <v>622.3427198247216</v>
      </c>
      <c r="I45" s="11">
        <f t="shared" si="2"/>
        <v>852.52427373249543</v>
      </c>
      <c r="J45" s="11">
        <f t="shared" si="2"/>
        <v>1167.8414708664318</v>
      </c>
      <c r="K45" s="11">
        <f t="shared" si="2"/>
        <v>1578.2966239359987</v>
      </c>
      <c r="L45" s="11">
        <f t="shared" si="2"/>
        <v>2146.4966687640399</v>
      </c>
      <c r="M45" s="11">
        <f t="shared" si="2"/>
        <v>2854.62877441807</v>
      </c>
      <c r="N45" s="11">
        <f t="shared" si="2"/>
        <v>3215.3197319830592</v>
      </c>
      <c r="O45" s="11">
        <f t="shared" si="2"/>
        <v>3430.0408048941199</v>
      </c>
      <c r="P45" s="11">
        <f t="shared" si="2"/>
        <v>3191.3959905882366</v>
      </c>
      <c r="Q45" s="11">
        <f t="shared" si="2"/>
        <v>3858.0705882352941</v>
      </c>
      <c r="R45" s="11">
        <f t="shared" si="2"/>
        <v>4822.5882352941198</v>
      </c>
      <c r="S45" s="11">
        <f t="shared" si="2"/>
        <v>6028.2352941176478</v>
      </c>
      <c r="T45" s="11">
        <f t="shared" si="2"/>
        <v>6500.0000000000018</v>
      </c>
      <c r="U45" s="11">
        <f t="shared" si="2"/>
        <v>7234.1176470588234</v>
      </c>
      <c r="V45" s="11">
        <f t="shared" si="2"/>
        <v>7200</v>
      </c>
      <c r="W45" s="11">
        <f t="shared" si="2"/>
        <v>7552.941176470591</v>
      </c>
      <c r="X45" s="11">
        <f t="shared" si="2"/>
        <v>7902.745098039215</v>
      </c>
      <c r="Y45" s="11">
        <f t="shared" si="2"/>
        <v>8355.4325259515572</v>
      </c>
      <c r="Z45" s="11">
        <f t="shared" si="2"/>
        <v>7202.9999999999982</v>
      </c>
      <c r="AA45" s="11">
        <f t="shared" si="2"/>
        <v>7317.3333333333339</v>
      </c>
      <c r="AB45" s="11">
        <f t="shared" si="2"/>
        <v>8130.3703703703695</v>
      </c>
    </row>
    <row r="46" spans="1:57" x14ac:dyDescent="0.35">
      <c r="F46" s="12" t="s">
        <v>51</v>
      </c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</row>
    <row r="47" spans="1:57" x14ac:dyDescent="0.35">
      <c r="F47" s="6" t="s">
        <v>52</v>
      </c>
      <c r="G47" s="6"/>
      <c r="H47" s="6"/>
      <c r="I47" s="6"/>
    </row>
  </sheetData>
  <mergeCells count="3"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05A5D-D853-44E9-B02A-00E9C52B6986}">
  <sheetPr>
    <tabColor rgb="FF92D050"/>
  </sheetPr>
  <dimension ref="A1:BE47"/>
  <sheetViews>
    <sheetView topLeftCell="A6" zoomScale="51" zoomScaleNormal="51" workbookViewId="0">
      <selection activeCell="J20" sqref="J20"/>
    </sheetView>
  </sheetViews>
  <sheetFormatPr baseColWidth="10" defaultRowHeight="14.5" x14ac:dyDescent="0.35"/>
  <cols>
    <col min="1" max="1" width="13.90625" bestFit="1" customWidth="1"/>
    <col min="2" max="2" width="14.1796875" customWidth="1"/>
    <col min="3" max="3" width="24.81640625" bestFit="1" customWidth="1"/>
    <col min="4" max="4" width="22.90625" bestFit="1" customWidth="1"/>
    <col min="5" max="5" width="22.90625" customWidth="1"/>
    <col min="6" max="6" width="27.1796875" customWidth="1"/>
    <col min="7" max="7" width="12.36328125" customWidth="1"/>
    <col min="8" max="8" width="18.54296875" bestFit="1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1" t="s">
        <v>2</v>
      </c>
      <c r="I1" s="51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 t="s">
        <v>4</v>
      </c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47" t="s">
        <v>5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 t="s">
        <v>6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9" t="s">
        <v>7</v>
      </c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52" t="s">
        <v>82</v>
      </c>
      <c r="H11" s="52" t="s">
        <v>83</v>
      </c>
      <c r="I11" s="52" t="s">
        <v>84</v>
      </c>
      <c r="J11" s="52" t="s">
        <v>85</v>
      </c>
      <c r="K11" s="52" t="s">
        <v>86</v>
      </c>
      <c r="L11" s="52" t="s">
        <v>87</v>
      </c>
      <c r="M11" s="52" t="s">
        <v>88</v>
      </c>
      <c r="N11" s="52" t="s">
        <v>89</v>
      </c>
      <c r="O11" s="52" t="s">
        <v>90</v>
      </c>
      <c r="P11" s="52" t="s">
        <v>91</v>
      </c>
      <c r="Q11" s="52" t="s">
        <v>92</v>
      </c>
      <c r="R11" s="52" t="s">
        <v>93</v>
      </c>
      <c r="S11" s="52" t="s">
        <v>94</v>
      </c>
      <c r="T11" s="52" t="s">
        <v>95</v>
      </c>
      <c r="U11" s="52" t="s">
        <v>96</v>
      </c>
      <c r="V11" s="52" t="s">
        <v>97</v>
      </c>
      <c r="W11" s="52" t="s">
        <v>98</v>
      </c>
      <c r="X11" s="52" t="s">
        <v>99</v>
      </c>
      <c r="Y11" s="52" t="s">
        <v>100</v>
      </c>
      <c r="Z11" s="52" t="s">
        <v>101</v>
      </c>
      <c r="AA11" s="52" t="s">
        <v>102</v>
      </c>
      <c r="AB11" s="52" t="s">
        <v>103</v>
      </c>
      <c r="AC11" s="52" t="s">
        <v>104</v>
      </c>
      <c r="AD11" s="52" t="s">
        <v>105</v>
      </c>
      <c r="AE11" s="52" t="s">
        <v>106</v>
      </c>
      <c r="AF11" s="52" t="s">
        <v>107</v>
      </c>
      <c r="AG11" s="52" t="s">
        <v>108</v>
      </c>
      <c r="AH11" s="52" t="s">
        <v>109</v>
      </c>
      <c r="AI11" s="52" t="s">
        <v>110</v>
      </c>
      <c r="AJ11" s="52" t="s">
        <v>111</v>
      </c>
      <c r="AK11" s="52" t="s">
        <v>112</v>
      </c>
      <c r="AL11" s="52" t="s">
        <v>113</v>
      </c>
      <c r="AM11" s="52" t="s">
        <v>114</v>
      </c>
      <c r="AN11" s="52" t="s">
        <v>115</v>
      </c>
      <c r="AO11" s="52" t="s">
        <v>116</v>
      </c>
      <c r="AP11" s="52" t="s">
        <v>117</v>
      </c>
      <c r="AQ11" s="52" t="s">
        <v>118</v>
      </c>
      <c r="AR11" s="52" t="s">
        <v>119</v>
      </c>
      <c r="AS11" s="52" t="s">
        <v>120</v>
      </c>
      <c r="AT11" s="52" t="s">
        <v>121</v>
      </c>
      <c r="AU11" s="52" t="s">
        <v>122</v>
      </c>
      <c r="AV11" s="52" t="s">
        <v>123</v>
      </c>
      <c r="AW11" s="52" t="s">
        <v>124</v>
      </c>
      <c r="AX11" s="52" t="s">
        <v>125</v>
      </c>
      <c r="AY11" s="52" t="s">
        <v>126</v>
      </c>
      <c r="AZ11" s="52" t="s">
        <v>127</v>
      </c>
      <c r="BA11" s="52" t="s">
        <v>128</v>
      </c>
      <c r="BB11" s="52" t="s">
        <v>129</v>
      </c>
      <c r="BC11" s="52" t="s">
        <v>130</v>
      </c>
      <c r="BD11" s="52" t="s">
        <v>131</v>
      </c>
      <c r="BE11" s="52" t="s">
        <v>132</v>
      </c>
    </row>
    <row r="12" spans="1:57" x14ac:dyDescent="0.35">
      <c r="A12" t="s">
        <v>14</v>
      </c>
      <c r="C12" s="44" t="s">
        <v>80</v>
      </c>
      <c r="D12" s="4" t="s">
        <v>15</v>
      </c>
      <c r="E12" s="4" t="s">
        <v>16</v>
      </c>
      <c r="F12" s="1" t="s">
        <v>17</v>
      </c>
      <c r="G12" s="5">
        <f>G$43*'[3]Shares Cameras and Games'!C5</f>
        <v>2.5137300827977382</v>
      </c>
      <c r="H12" s="5">
        <f>H$43*'[3]Shares Cameras and Games'!D5</f>
        <v>5.8880047193225886</v>
      </c>
      <c r="I12" s="5">
        <f>I$43*'[3]Shares Cameras and Games'!E5</f>
        <v>7.0401750101514544</v>
      </c>
      <c r="J12" s="5">
        <f>J$43*'[3]Shares Cameras and Games'!F5</f>
        <v>12.105952204234528</v>
      </c>
      <c r="K12" s="5">
        <f>K$43*'[3]Shares Cameras and Games'!G5</f>
        <v>16.487381435800483</v>
      </c>
      <c r="L12" s="5">
        <f>L$43*'[3]Shares Cameras and Games'!H5</f>
        <v>27.691898724512001</v>
      </c>
      <c r="M12" s="5">
        <f>M$43*'[3]Shares Cameras and Games'!I5</f>
        <v>30.308152058726904</v>
      </c>
      <c r="N12" s="5">
        <f>N$43*'[3]Shares Cameras and Games'!J5</f>
        <v>40.980874129764487</v>
      </c>
      <c r="O12" s="5">
        <f>O$43*'[3]Shares Cameras and Games'!K5</f>
        <v>46.388963592923268</v>
      </c>
      <c r="P12" s="5">
        <f>P$43*'[3]Shares Cameras and Games'!L5</f>
        <v>58.924686884975017</v>
      </c>
      <c r="Q12" s="5">
        <f>Q$43*'[3]Shares Cameras and Games'!M5</f>
        <v>74.760242908142942</v>
      </c>
      <c r="R12" s="5">
        <f>R$43*'[3]Shares Cameras and Games'!N5</f>
        <v>78.513225873186045</v>
      </c>
      <c r="S12" s="5">
        <f>S$43*'[3]Shares Cameras and Games'!O5</f>
        <v>67.584090952692904</v>
      </c>
      <c r="T12" s="5">
        <f>T$43*'[3]Shares Cameras and Games'!P5</f>
        <v>71.617542478844982</v>
      </c>
      <c r="U12" s="5">
        <f>U$43*'[3]Shares Cameras and Games'!Q5</f>
        <v>77.890706087353507</v>
      </c>
      <c r="V12" s="5">
        <f>V$43*'[3]Shares Cameras and Games'!R5</f>
        <v>66.885255446919061</v>
      </c>
      <c r="W12" s="5">
        <f>W$43*'[3]Shares Cameras and Games'!S5</f>
        <v>53.442245517646086</v>
      </c>
      <c r="X12" s="5">
        <f>X$43*'[3]Shares Cameras and Games'!T5</f>
        <v>60.294516999142282</v>
      </c>
      <c r="Y12" s="5">
        <f>Y$43*'[3]Shares Cameras and Games'!U5</f>
        <v>85.530008464690511</v>
      </c>
      <c r="Z12" s="5">
        <f>Z$43*'[3]Shares Cameras and Games'!V5</f>
        <v>90.080968030018141</v>
      </c>
      <c r="AA12" s="5">
        <f>AA$43*'[3]Shares Cameras and Games'!W5</f>
        <v>130.53597894631588</v>
      </c>
      <c r="AB12" s="5">
        <f>AB$43*'[3]Shares Cameras and Games'!X5</f>
        <v>102.02910688068879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</row>
    <row r="13" spans="1:57" x14ac:dyDescent="0.35">
      <c r="A13" t="s">
        <v>14</v>
      </c>
      <c r="C13" s="44" t="s">
        <v>80</v>
      </c>
      <c r="D13" s="4" t="s">
        <v>15</v>
      </c>
      <c r="E13" s="4" t="s">
        <v>16</v>
      </c>
      <c r="F13" s="1" t="s">
        <v>18</v>
      </c>
      <c r="G13" s="5">
        <f>G$43*'[3]Shares Cameras and Games'!C6</f>
        <v>6.1053244855030186</v>
      </c>
      <c r="H13" s="5">
        <f>H$43*'[3]Shares Cameras and Games'!D6</f>
        <v>7.1490159025871689</v>
      </c>
      <c r="I13" s="5">
        <f>I$43*'[3]Shares Cameras and Games'!E6</f>
        <v>7.8439375942337666</v>
      </c>
      <c r="J13" s="5">
        <f>J$43*'[3]Shares Cameras and Games'!F6</f>
        <v>10.472043370712806</v>
      </c>
      <c r="K13" s="5">
        <f>K$43*'[3]Shares Cameras and Games'!G6</f>
        <v>14.75652234803249</v>
      </c>
      <c r="L13" s="5">
        <f>L$43*'[3]Shares Cameras and Games'!H6</f>
        <v>19.25838535621369</v>
      </c>
      <c r="M13" s="5">
        <f>M$43*'[3]Shares Cameras and Games'!I6</f>
        <v>26.971760938109565</v>
      </c>
      <c r="N13" s="5">
        <f>N$43*'[3]Shares Cameras and Games'!J6</f>
        <v>39.14466837150615</v>
      </c>
      <c r="O13" s="5">
        <f>O$43*'[3]Shares Cameras and Games'!K6</f>
        <v>44.153190922232085</v>
      </c>
      <c r="P13" s="5">
        <f>P$43*'[3]Shares Cameras and Games'!L6</f>
        <v>48.162934628962837</v>
      </c>
      <c r="Q13" s="5">
        <f>Q$43*'[3]Shares Cameras and Games'!M6</f>
        <v>59.609071575616625</v>
      </c>
      <c r="R13" s="5">
        <f>R$43*'[3]Shares Cameras and Games'!N6</f>
        <v>64.562823831527965</v>
      </c>
      <c r="S13" s="5">
        <f>S$43*'[3]Shares Cameras and Games'!O6</f>
        <v>77.878889239988879</v>
      </c>
      <c r="T13" s="5">
        <f>T$43*'[3]Shares Cameras and Games'!P6</f>
        <v>88.819171812726097</v>
      </c>
      <c r="U13" s="5">
        <f>U$43*'[3]Shares Cameras and Games'!Q6</f>
        <v>96.073379644016455</v>
      </c>
      <c r="V13" s="5">
        <f>V$43*'[3]Shares Cameras and Games'!R6</f>
        <v>104.28080597199001</v>
      </c>
      <c r="W13" s="5">
        <f>W$43*'[3]Shares Cameras and Games'!S6</f>
        <v>129.52933337351422</v>
      </c>
      <c r="X13" s="5">
        <f>X$43*'[3]Shares Cameras and Games'!T6</f>
        <v>116.5908258753303</v>
      </c>
      <c r="Y13" s="5">
        <f>Y$43*'[3]Shares Cameras and Games'!U6</f>
        <v>160.77670923843382</v>
      </c>
      <c r="Z13" s="5">
        <f>Z$43*'[3]Shares Cameras and Games'!V6</f>
        <v>190.25374162173625</v>
      </c>
      <c r="AA13" s="5">
        <f>AA$43*'[3]Shares Cameras and Games'!W6</f>
        <v>250.99364190625792</v>
      </c>
      <c r="AB13" s="5">
        <f>AB$43*'[3]Shares Cameras and Games'!X6</f>
        <v>274.54533852694709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 spans="1:57" x14ac:dyDescent="0.35">
      <c r="A14" t="s">
        <v>14</v>
      </c>
      <c r="C14" s="44" t="s">
        <v>80</v>
      </c>
      <c r="D14" s="4" t="s">
        <v>15</v>
      </c>
      <c r="E14" s="4" t="s">
        <v>16</v>
      </c>
      <c r="F14" s="1" t="s">
        <v>19</v>
      </c>
      <c r="G14" s="5">
        <f>G$43*'[3]Shares Cameras and Games'!C7</f>
        <v>0.63411340749641099</v>
      </c>
      <c r="H14" s="5">
        <f>H$43*'[3]Shares Cameras and Games'!D7</f>
        <v>0.92387806737666722</v>
      </c>
      <c r="I14" s="5">
        <f>I$43*'[3]Shares Cameras and Games'!E7</f>
        <v>1.4490372973647767</v>
      </c>
      <c r="J14" s="5">
        <f>J$43*'[3]Shares Cameras and Games'!F7</f>
        <v>2.2657003884415112</v>
      </c>
      <c r="K14" s="5">
        <f>K$43*'[3]Shares Cameras and Games'!G7</f>
        <v>2.8917241778054192</v>
      </c>
      <c r="L14" s="5">
        <f>L$43*'[3]Shares Cameras and Games'!H7</f>
        <v>3.4113289699510716</v>
      </c>
      <c r="M14" s="5">
        <f>M$43*'[3]Shares Cameras and Games'!I7</f>
        <v>3.2389764638909462</v>
      </c>
      <c r="N14" s="5">
        <f>N$43*'[3]Shares Cameras and Games'!J7</f>
        <v>3.927511339189671</v>
      </c>
      <c r="O14" s="5">
        <f>O$43*'[3]Shares Cameras and Games'!K7</f>
        <v>5.5584591106390535</v>
      </c>
      <c r="P14" s="5">
        <f>P$43*'[3]Shares Cameras and Games'!L7</f>
        <v>8.9266903669872377</v>
      </c>
      <c r="Q14" s="5">
        <f>Q$43*'[3]Shares Cameras and Games'!M7</f>
        <v>10.384496249848851</v>
      </c>
      <c r="R14" s="5">
        <f>R$43*'[3]Shares Cameras and Games'!N7</f>
        <v>12.821839391315894</v>
      </c>
      <c r="S14" s="5">
        <f>S$43*'[3]Shares Cameras and Games'!O7</f>
        <v>16.208227082137238</v>
      </c>
      <c r="T14" s="5">
        <f>T$43*'[3]Shares Cameras and Games'!P7</f>
        <v>14.914626531225803</v>
      </c>
      <c r="U14" s="5">
        <f>U$43*'[3]Shares Cameras and Games'!Q7</f>
        <v>13.723621437843212</v>
      </c>
      <c r="V14" s="5">
        <f>V$43*'[3]Shares Cameras and Games'!R7</f>
        <v>11.067338752671066</v>
      </c>
      <c r="W14" s="5">
        <f>W$43*'[3]Shares Cameras and Games'!S7</f>
        <v>12.808382559427832</v>
      </c>
      <c r="X14" s="5">
        <f>X$43*'[3]Shares Cameras and Games'!T7</f>
        <v>11.067998027513504</v>
      </c>
      <c r="Y14" s="5">
        <f>Y$43*'[3]Shares Cameras and Games'!U7</f>
        <v>16.734784498660336</v>
      </c>
      <c r="Z14" s="5">
        <f>Z$43*'[3]Shares Cameras and Games'!V7</f>
        <v>18.493075205547672</v>
      </c>
      <c r="AA14" s="5">
        <f>AA$43*'[3]Shares Cameras and Games'!W7</f>
        <v>23.156126630338122</v>
      </c>
      <c r="AB14" s="5">
        <f>AB$43*'[3]Shares Cameras and Games'!X7</f>
        <v>19.538100298329706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</row>
    <row r="15" spans="1:57" x14ac:dyDescent="0.35">
      <c r="A15" t="s">
        <v>14</v>
      </c>
      <c r="C15" s="44" t="s">
        <v>80</v>
      </c>
      <c r="D15" s="4" t="s">
        <v>15</v>
      </c>
      <c r="E15" s="4" t="s">
        <v>16</v>
      </c>
      <c r="F15" s="1" t="s">
        <v>20</v>
      </c>
      <c r="G15" s="5">
        <f>G$43*'[3]Shares Cameras and Games'!C8</f>
        <v>1.0597792779309074</v>
      </c>
      <c r="H15" s="5">
        <f>H$43*'[3]Shares Cameras and Games'!D8</f>
        <v>1.3199830945385753</v>
      </c>
      <c r="I15" s="5">
        <f>I$43*'[3]Shares Cameras and Games'!E8</f>
        <v>2.6660857514358525</v>
      </c>
      <c r="J15" s="5">
        <f>J$43*'[3]Shares Cameras and Games'!F8</f>
        <v>3.6635136636305612</v>
      </c>
      <c r="K15" s="5">
        <f>K$43*'[3]Shares Cameras and Games'!G8</f>
        <v>4.7282936780158442</v>
      </c>
      <c r="L15" s="5">
        <f>L$43*'[3]Shares Cameras and Games'!H8</f>
        <v>5.1018460569244022</v>
      </c>
      <c r="M15" s="5">
        <f>M$43*'[3]Shares Cameras and Games'!I8</f>
        <v>5.7081889061377495</v>
      </c>
      <c r="N15" s="5">
        <f>N$43*'[3]Shares Cameras and Games'!J8</f>
        <v>6.4055907869279096</v>
      </c>
      <c r="O15" s="5">
        <f>O$43*'[3]Shares Cameras and Games'!K8</f>
        <v>7.0523635455101914</v>
      </c>
      <c r="P15" s="5">
        <f>P$43*'[3]Shares Cameras and Games'!L8</f>
        <v>8.8057053726388084</v>
      </c>
      <c r="Q15" s="5">
        <f>Q$43*'[3]Shares Cameras and Games'!M8</f>
        <v>8.597175026165095</v>
      </c>
      <c r="R15" s="5">
        <f>R$43*'[3]Shares Cameras and Games'!N8</f>
        <v>11.549339316148913</v>
      </c>
      <c r="S15" s="5">
        <f>S$43*'[3]Shares Cameras and Games'!O8</f>
        <v>15.414543924526823</v>
      </c>
      <c r="T15" s="5">
        <f>T$43*'[3]Shares Cameras and Games'!P8</f>
        <v>14.713226418249588</v>
      </c>
      <c r="U15" s="5">
        <f>U$43*'[3]Shares Cameras and Games'!Q8</f>
        <v>13.32100592212632</v>
      </c>
      <c r="V15" s="5">
        <f>V$43*'[3]Shares Cameras and Games'!R8</f>
        <v>15.182654602250492</v>
      </c>
      <c r="W15" s="5">
        <f>W$43*'[3]Shares Cameras and Games'!S8</f>
        <v>14.642322924727836</v>
      </c>
      <c r="X15" s="5">
        <f>X$43*'[3]Shares Cameras and Games'!T8</f>
        <v>16.437814936668282</v>
      </c>
      <c r="Y15" s="5">
        <f>Y$43*'[3]Shares Cameras and Games'!U8</f>
        <v>19.257013715851553</v>
      </c>
      <c r="Z15" s="5">
        <f>Z$43*'[3]Shares Cameras and Games'!V8</f>
        <v>20.875066565557852</v>
      </c>
      <c r="AA15" s="5">
        <f>AA$43*'[3]Shares Cameras and Games'!W8</f>
        <v>25.002184870767028</v>
      </c>
      <c r="AB15" s="5">
        <f>AB$43*'[3]Shares Cameras and Games'!X8</f>
        <v>28.849910534340392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</row>
    <row r="16" spans="1:57" x14ac:dyDescent="0.35">
      <c r="A16" t="s">
        <v>14</v>
      </c>
      <c r="C16" s="44" t="s">
        <v>80</v>
      </c>
      <c r="D16" s="4" t="s">
        <v>15</v>
      </c>
      <c r="E16" s="4" t="s">
        <v>16</v>
      </c>
      <c r="F16" s="1" t="s">
        <v>21</v>
      </c>
      <c r="G16" s="5">
        <f>G$43*'[3]Shares Cameras and Games'!C9</f>
        <v>0.46080353258475126</v>
      </c>
      <c r="H16" s="5">
        <f>H$43*'[3]Shares Cameras and Games'!D9</f>
        <v>0.63305851173548888</v>
      </c>
      <c r="I16" s="5">
        <f>I$43*'[3]Shares Cameras and Games'!E9</f>
        <v>0.70959251644059973</v>
      </c>
      <c r="J16" s="5">
        <f>J$43*'[3]Shares Cameras and Games'!F9</f>
        <v>0.85918442630990766</v>
      </c>
      <c r="K16" s="5">
        <f>K$43*'[3]Shares Cameras and Games'!G9</f>
        <v>1.1673063968437216</v>
      </c>
      <c r="L16" s="5">
        <f>L$43*'[3]Shares Cameras and Games'!H9</f>
        <v>1.4374369849261475</v>
      </c>
      <c r="M16" s="5">
        <f>M$43*'[3]Shares Cameras and Games'!I9</f>
        <v>1.5923606714030114</v>
      </c>
      <c r="N16" s="5">
        <f>N$43*'[3]Shares Cameras and Games'!J9</f>
        <v>2.4204575154532217</v>
      </c>
      <c r="O16" s="5">
        <f>O$43*'[3]Shares Cameras and Games'!K9</f>
        <v>2.5455548193725925</v>
      </c>
      <c r="P16" s="5">
        <f>P$43*'[3]Shares Cameras and Games'!L9</f>
        <v>3.1188776179804476</v>
      </c>
      <c r="Q16" s="5">
        <f>Q$43*'[3]Shares Cameras and Games'!M9</f>
        <v>3.5639077149462102</v>
      </c>
      <c r="R16" s="5">
        <f>R$43*'[3]Shares Cameras and Games'!N9</f>
        <v>4.7719907762508056</v>
      </c>
      <c r="S16" s="5">
        <f>S$43*'[3]Shares Cameras and Games'!O9</f>
        <v>3.9065560402031267</v>
      </c>
      <c r="T16" s="5">
        <f>T$43*'[3]Shares Cameras and Games'!P9</f>
        <v>3.2188595079301727</v>
      </c>
      <c r="U16" s="5">
        <f>U$43*'[3]Shares Cameras and Games'!Q9</f>
        <v>3.1567717419667076</v>
      </c>
      <c r="V16" s="5">
        <f>V$43*'[3]Shares Cameras and Games'!R9</f>
        <v>3.7699096672016772</v>
      </c>
      <c r="W16" s="5">
        <f>W$43*'[3]Shares Cameras and Games'!S9</f>
        <v>5.7057833800652293</v>
      </c>
      <c r="X16" s="5">
        <f>X$43*'[3]Shares Cameras and Games'!T9</f>
        <v>5.6218953146357071</v>
      </c>
      <c r="Y16" s="5">
        <f>Y$43*'[3]Shares Cameras and Games'!U9</f>
        <v>8.0546349611646306</v>
      </c>
      <c r="Z16" s="5">
        <f>Z$43*'[3]Shares Cameras and Games'!V9</f>
        <v>6.7614215959419166</v>
      </c>
      <c r="AA16" s="5">
        <f>AA$43*'[3]Shares Cameras and Games'!W9</f>
        <v>9.5297495996335488</v>
      </c>
      <c r="AB16" s="5">
        <f>AB$43*'[3]Shares Cameras and Games'!X9</f>
        <v>13.40596786238747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</row>
    <row r="17" spans="1:57" x14ac:dyDescent="0.35">
      <c r="A17" t="s">
        <v>14</v>
      </c>
      <c r="C17" s="44" t="s">
        <v>80</v>
      </c>
      <c r="D17" s="4" t="s">
        <v>15</v>
      </c>
      <c r="E17" s="4" t="s">
        <v>16</v>
      </c>
      <c r="F17" s="1" t="s">
        <v>22</v>
      </c>
      <c r="G17" s="5">
        <f>G$43*'[3]Shares Cameras and Games'!C10</f>
        <v>2.2517071423058179</v>
      </c>
      <c r="H17" s="5">
        <f>H$43*'[3]Shares Cameras and Games'!D10</f>
        <v>2.9712614988298918</v>
      </c>
      <c r="I17" s="5">
        <f>I$43*'[3]Shares Cameras and Games'!E10</f>
        <v>3.6082259118464974</v>
      </c>
      <c r="J17" s="5">
        <f>J$43*'[3]Shares Cameras and Games'!F10</f>
        <v>4.2239512738969758</v>
      </c>
      <c r="K17" s="5">
        <f>K$43*'[3]Shares Cameras and Games'!G10</f>
        <v>5.6452887144798973</v>
      </c>
      <c r="L17" s="5">
        <f>L$43*'[3]Shares Cameras and Games'!H10</f>
        <v>7.8990618319189227</v>
      </c>
      <c r="M17" s="5">
        <f>M$43*'[3]Shares Cameras and Games'!I10</f>
        <v>10.327300801057206</v>
      </c>
      <c r="N17" s="5">
        <f>N$43*'[3]Shares Cameras and Games'!J10</f>
        <v>15.271229165960184</v>
      </c>
      <c r="O17" s="5">
        <f>O$43*'[3]Shares Cameras and Games'!K10</f>
        <v>15.485871318814713</v>
      </c>
      <c r="P17" s="5">
        <f>P$43*'[3]Shares Cameras and Games'!L10</f>
        <v>18.288694137294584</v>
      </c>
      <c r="Q17" s="5">
        <f>Q$43*'[3]Shares Cameras and Games'!M10</f>
        <v>19.457883947817379</v>
      </c>
      <c r="R17" s="5">
        <f>R$43*'[3]Shares Cameras and Games'!N10</f>
        <v>25.112876714217656</v>
      </c>
      <c r="S17" s="5">
        <f>S$43*'[3]Shares Cameras and Games'!O10</f>
        <v>29.479205301938709</v>
      </c>
      <c r="T17" s="5">
        <f>T$43*'[3]Shares Cameras and Games'!P10</f>
        <v>26.314987811385567</v>
      </c>
      <c r="U17" s="5">
        <f>U$43*'[3]Shares Cameras and Games'!Q10</f>
        <v>30.426511582383384</v>
      </c>
      <c r="V17" s="5">
        <f>V$43*'[3]Shares Cameras and Games'!R10</f>
        <v>32.309614497287392</v>
      </c>
      <c r="W17" s="5">
        <f>W$43*'[3]Shares Cameras and Games'!S10</f>
        <v>34.592750738638074</v>
      </c>
      <c r="X17" s="5">
        <f>X$43*'[3]Shares Cameras and Games'!T10</f>
        <v>35.365835650653779</v>
      </c>
      <c r="Y17" s="5">
        <f>Y$43*'[3]Shares Cameras and Games'!U10</f>
        <v>40.494992333493819</v>
      </c>
      <c r="Z17" s="5">
        <f>Z$43*'[3]Shares Cameras and Games'!V10</f>
        <v>37.420790306326182</v>
      </c>
      <c r="AA17" s="5">
        <f>AA$43*'[3]Shares Cameras and Games'!W10</f>
        <v>51.162906517373528</v>
      </c>
      <c r="AB17" s="5">
        <f>AB$43*'[3]Shares Cameras and Games'!X10</f>
        <v>55.210574042997138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</row>
    <row r="18" spans="1:57" x14ac:dyDescent="0.35">
      <c r="A18" t="s">
        <v>14</v>
      </c>
      <c r="C18" s="44" t="s">
        <v>80</v>
      </c>
      <c r="D18" s="4" t="s">
        <v>15</v>
      </c>
      <c r="E18" s="4" t="s">
        <v>16</v>
      </c>
      <c r="F18" s="1" t="s">
        <v>23</v>
      </c>
      <c r="G18" s="5">
        <f>G$43*'[3]Shares Cameras and Games'!C11</f>
        <v>4.0893951579916354</v>
      </c>
      <c r="H18" s="5">
        <f>H$43*'[3]Shares Cameras and Games'!D11</f>
        <v>7.0969321391780769</v>
      </c>
      <c r="I18" s="5">
        <f>I$43*'[3]Shares Cameras and Games'!E11</f>
        <v>7.5679491507863368</v>
      </c>
      <c r="J18" s="5">
        <f>J$43*'[3]Shares Cameras and Games'!F11</f>
        <v>9.5605471658799956</v>
      </c>
      <c r="K18" s="5">
        <f>K$43*'[3]Shares Cameras and Games'!G11</f>
        <v>12.754706793824628</v>
      </c>
      <c r="L18" s="5">
        <f>L$43*'[3]Shares Cameras and Games'!H11</f>
        <v>12.878472575969376</v>
      </c>
      <c r="M18" s="5">
        <f>M$43*'[3]Shares Cameras and Games'!I11</f>
        <v>16.075269919569653</v>
      </c>
      <c r="N18" s="5">
        <f>N$43*'[3]Shares Cameras and Games'!J11</f>
        <v>22.605354921119837</v>
      </c>
      <c r="O18" s="5">
        <f>O$43*'[3]Shares Cameras and Games'!K11</f>
        <v>25.421477087083286</v>
      </c>
      <c r="P18" s="5">
        <f>P$43*'[3]Shares Cameras and Games'!L11</f>
        <v>30.836979157978803</v>
      </c>
      <c r="Q18" s="5">
        <f>Q$43*'[3]Shares Cameras and Games'!M11</f>
        <v>33.441748277127402</v>
      </c>
      <c r="R18" s="5">
        <f>R$43*'[3]Shares Cameras and Games'!N11</f>
        <v>39.711946215073731</v>
      </c>
      <c r="S18" s="5">
        <f>S$43*'[3]Shares Cameras and Games'!O11</f>
        <v>48.373143309141689</v>
      </c>
      <c r="T18" s="5">
        <f>T$43*'[3]Shares Cameras and Games'!P11</f>
        <v>53.437418513232579</v>
      </c>
      <c r="U18" s="5">
        <f>U$43*'[3]Shares Cameras and Games'!Q11</f>
        <v>56.46474178631879</v>
      </c>
      <c r="V18" s="5">
        <f>V$43*'[3]Shares Cameras and Games'!R11</f>
        <v>58.145605803665823</v>
      </c>
      <c r="W18" s="5">
        <f>W$43*'[3]Shares Cameras and Games'!S11</f>
        <v>52.098977131994985</v>
      </c>
      <c r="X18" s="5">
        <f>X$43*'[3]Shares Cameras and Games'!T11</f>
        <v>47.6649209600684</v>
      </c>
      <c r="Y18" s="5">
        <f>Y$43*'[3]Shares Cameras and Games'!U11</f>
        <v>43.403558810472013</v>
      </c>
      <c r="Z18" s="5">
        <f>Z$43*'[3]Shares Cameras and Games'!V11</f>
        <v>51.90663946848737</v>
      </c>
      <c r="AA18" s="5">
        <f>AA$43*'[3]Shares Cameras and Games'!W11</f>
        <v>44.295148948341875</v>
      </c>
      <c r="AB18" s="5">
        <f>AB$43*'[3]Shares Cameras and Games'!X11</f>
        <v>54.218885405376483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</row>
    <row r="19" spans="1:57" x14ac:dyDescent="0.35">
      <c r="A19" t="s">
        <v>14</v>
      </c>
      <c r="C19" s="44" t="s">
        <v>80</v>
      </c>
      <c r="D19" s="4" t="s">
        <v>15</v>
      </c>
      <c r="E19" s="4" t="s">
        <v>16</v>
      </c>
      <c r="F19" s="1" t="s">
        <v>24</v>
      </c>
      <c r="G19" s="5">
        <f>G$43*'[3]Shares Cameras and Games'!C12</f>
        <v>0.20194974525731627</v>
      </c>
      <c r="H19" s="5">
        <f>H$43*'[3]Shares Cameras and Games'!D12</f>
        <v>0.29072013185663537</v>
      </c>
      <c r="I19" s="5">
        <f>I$43*'[3]Shares Cameras and Games'!E12</f>
        <v>0.37312910585966141</v>
      </c>
      <c r="J19" s="5">
        <f>J$43*'[3]Shares Cameras and Games'!F12</f>
        <v>0.51472661968530509</v>
      </c>
      <c r="K19" s="5">
        <f>K$43*'[3]Shares Cameras and Games'!G12</f>
        <v>0.75567013522588311</v>
      </c>
      <c r="L19" s="5">
        <f>L$43*'[3]Shares Cameras and Games'!H12</f>
        <v>1.1488140475880884</v>
      </c>
      <c r="M19" s="5">
        <f>M$43*'[3]Shares Cameras and Games'!I12</f>
        <v>1.4121833857424095</v>
      </c>
      <c r="N19" s="5">
        <f>N$43*'[3]Shares Cameras and Games'!J12</f>
        <v>1.6546686399893185</v>
      </c>
      <c r="O19" s="5">
        <f>O$43*'[3]Shares Cameras and Games'!K12</f>
        <v>1.6971976070700396</v>
      </c>
      <c r="P19" s="5">
        <f>P$43*'[3]Shares Cameras and Games'!L12</f>
        <v>2.0306389404918153</v>
      </c>
      <c r="Q19" s="5">
        <f>Q$43*'[3]Shares Cameras and Games'!M12</f>
        <v>2.2192815443226541</v>
      </c>
      <c r="R19" s="5">
        <f>R$43*'[3]Shares Cameras and Games'!N12</f>
        <v>3.0545295964578867</v>
      </c>
      <c r="S19" s="5">
        <f>S$43*'[3]Shares Cameras and Games'!O12</f>
        <v>3.9688776048374521</v>
      </c>
      <c r="T19" s="5">
        <f>T$43*'[3]Shares Cameras and Games'!P12</f>
        <v>4.2630839815252797</v>
      </c>
      <c r="U19" s="5">
        <f>U$43*'[3]Shares Cameras and Games'!Q12</f>
        <v>4.4695456513108747</v>
      </c>
      <c r="V19" s="5">
        <f>V$43*'[3]Shares Cameras and Games'!R12</f>
        <v>4.3610106012951979</v>
      </c>
      <c r="W19" s="5">
        <f>W$43*'[3]Shares Cameras and Games'!S12</f>
        <v>4.8163340641868722</v>
      </c>
      <c r="X19" s="5">
        <f>X$43*'[3]Shares Cameras and Games'!T12</f>
        <v>4.5813651762824712</v>
      </c>
      <c r="Y19" s="5">
        <f>Y$43*'[3]Shares Cameras and Games'!U12</f>
        <v>5.9811718389929283</v>
      </c>
      <c r="Z19" s="5">
        <f>Z$43*'[3]Shares Cameras and Games'!V12</f>
        <v>6.8787214404974257</v>
      </c>
      <c r="AA19" s="5">
        <f>AA$43*'[3]Shares Cameras and Games'!W12</f>
        <v>8.431630496426294</v>
      </c>
      <c r="AB19" s="5">
        <f>AB$43*'[3]Shares Cameras and Games'!X12</f>
        <v>8.1787952322781425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</row>
    <row r="20" spans="1:57" x14ac:dyDescent="0.35">
      <c r="A20" t="s">
        <v>14</v>
      </c>
      <c r="C20" s="44" t="s">
        <v>80</v>
      </c>
      <c r="D20" s="4" t="s">
        <v>15</v>
      </c>
      <c r="E20" s="4" t="s">
        <v>16</v>
      </c>
      <c r="F20" s="1" t="s">
        <v>25</v>
      </c>
      <c r="G20" s="5">
        <f>G$43*'[3]Shares Cameras and Games'!C13</f>
        <v>2.1187661955112538</v>
      </c>
      <c r="H20" s="5">
        <f>H$43*'[3]Shares Cameras and Games'!D13</f>
        <v>3.955080935324645</v>
      </c>
      <c r="I20" s="5">
        <f>I$43*'[3]Shares Cameras and Games'!E13</f>
        <v>4.9093792052233596</v>
      </c>
      <c r="J20" s="5">
        <f>J$43*'[3]Shares Cameras and Games'!F13</f>
        <v>6.2239848383940251</v>
      </c>
      <c r="K20" s="5">
        <f>K$43*'[3]Shares Cameras and Games'!G13</f>
        <v>7.6945966097240559</v>
      </c>
      <c r="L20" s="5">
        <f>L$43*'[3]Shares Cameras and Games'!H13</f>
        <v>8.3870689315921663</v>
      </c>
      <c r="M20" s="5">
        <f>M$43*'[3]Shares Cameras and Games'!I13</f>
        <v>9.7857533348941992</v>
      </c>
      <c r="N20" s="5">
        <f>N$43*'[3]Shares Cameras and Games'!J13</f>
        <v>12.798312091214131</v>
      </c>
      <c r="O20" s="5">
        <f>O$43*'[3]Shares Cameras and Games'!K13</f>
        <v>15.314063596546337</v>
      </c>
      <c r="P20" s="5">
        <f>P$43*'[3]Shares Cameras and Games'!L13</f>
        <v>20.671345093233768</v>
      </c>
      <c r="Q20" s="5">
        <f>Q$43*'[3]Shares Cameras and Games'!M13</f>
        <v>25.264680793038476</v>
      </c>
      <c r="R20" s="5">
        <f>R$43*'[3]Shares Cameras and Games'!N13</f>
        <v>32.548985508059218</v>
      </c>
      <c r="S20" s="5">
        <f>S$43*'[3]Shares Cameras and Games'!O13</f>
        <v>41.661127849155619</v>
      </c>
      <c r="T20" s="5">
        <f>T$43*'[3]Shares Cameras and Games'!P13</f>
        <v>43.757964408165122</v>
      </c>
      <c r="U20" s="5">
        <f>U$43*'[3]Shares Cameras and Games'!Q13</f>
        <v>45.468819329776892</v>
      </c>
      <c r="V20" s="5">
        <f>V$43*'[3]Shares Cameras and Games'!R13</f>
        <v>40.703360469336651</v>
      </c>
      <c r="W20" s="5">
        <f>W$43*'[3]Shares Cameras and Games'!S13</f>
        <v>42.240922998122684</v>
      </c>
      <c r="X20" s="5">
        <f>X$43*'[3]Shares Cameras and Games'!T13</f>
        <v>34.883078438672683</v>
      </c>
      <c r="Y20" s="5">
        <f>Y$43*'[3]Shares Cameras and Games'!U13</f>
        <v>46.0748145499253</v>
      </c>
      <c r="Z20" s="5">
        <f>Z$43*'[3]Shares Cameras and Games'!V13</f>
        <v>54.208439758212073</v>
      </c>
      <c r="AA20" s="5">
        <f>AA$43*'[3]Shares Cameras and Games'!W13</f>
        <v>58.137759013863686</v>
      </c>
      <c r="AB20" s="5">
        <f>AB$43*'[3]Shares Cameras and Games'!X13</f>
        <v>62.878332597692662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</row>
    <row r="21" spans="1:57" x14ac:dyDescent="0.35">
      <c r="A21" t="s">
        <v>14</v>
      </c>
      <c r="C21" s="44" t="s">
        <v>80</v>
      </c>
      <c r="D21" s="4" t="s">
        <v>15</v>
      </c>
      <c r="E21" s="4" t="s">
        <v>16</v>
      </c>
      <c r="F21" s="1" t="s">
        <v>26</v>
      </c>
      <c r="G21" s="5">
        <f>G$43*'[3]Shares Cameras and Games'!C14</f>
        <v>64.212470142854855</v>
      </c>
      <c r="H21" s="5">
        <f>H$43*'[3]Shares Cameras and Games'!D14</f>
        <v>82.601365417729994</v>
      </c>
      <c r="I21" s="5">
        <f>I$43*'[3]Shares Cameras and Games'!E14</f>
        <v>85.816400893612922</v>
      </c>
      <c r="J21" s="5">
        <f>J$43*'[3]Shares Cameras and Games'!F14</f>
        <v>115.25966352111888</v>
      </c>
      <c r="K21" s="5">
        <f>K$43*'[3]Shares Cameras and Games'!G14</f>
        <v>117.61562756910259</v>
      </c>
      <c r="L21" s="5">
        <f>L$43*'[3]Shares Cameras and Games'!H14</f>
        <v>144.60119228475725</v>
      </c>
      <c r="M21" s="5">
        <f>M$43*'[3]Shares Cameras and Games'!I14</f>
        <v>174.48798983456317</v>
      </c>
      <c r="N21" s="5">
        <f>N$43*'[3]Shares Cameras and Games'!J14</f>
        <v>230.12778815834881</v>
      </c>
      <c r="O21" s="5">
        <f>O$43*'[3]Shares Cameras and Games'!K14</f>
        <v>285.20886903089183</v>
      </c>
      <c r="P21" s="5">
        <f>P$43*'[3]Shares Cameras and Games'!L14</f>
        <v>356.55884201740321</v>
      </c>
      <c r="Q21" s="5">
        <f>Q$43*'[3]Shares Cameras and Games'!M14</f>
        <v>448.83413094573677</v>
      </c>
      <c r="R21" s="5">
        <f>R$43*'[3]Shares Cameras and Games'!N14</f>
        <v>630.19435548425304</v>
      </c>
      <c r="S21" s="5">
        <f>S$43*'[3]Shares Cameras and Games'!O14</f>
        <v>771.30107430296403</v>
      </c>
      <c r="T21" s="5">
        <f>T$43*'[3]Shares Cameras and Games'!P14</f>
        <v>751.39410095605331</v>
      </c>
      <c r="U21" s="5">
        <f>U$43*'[3]Shares Cameras and Games'!Q14</f>
        <v>698.63452222916374</v>
      </c>
      <c r="V21" s="5">
        <f>V$43*'[3]Shares Cameras and Games'!R14</f>
        <v>651.32303726689418</v>
      </c>
      <c r="W21" s="5">
        <f>W$43*'[3]Shares Cameras and Games'!S14</f>
        <v>635.16947032759322</v>
      </c>
      <c r="X21" s="5">
        <f>X$43*'[3]Shares Cameras and Games'!T14</f>
        <v>737.34764551588296</v>
      </c>
      <c r="Y21" s="5">
        <f>Y$43*'[3]Shares Cameras and Games'!U14</f>
        <v>903.71483847456534</v>
      </c>
      <c r="Z21" s="5">
        <f>Z$43*'[3]Shares Cameras and Games'!V14</f>
        <v>972.68546550141605</v>
      </c>
      <c r="AA21" s="5">
        <f>AA$43*'[3]Shares Cameras and Games'!W14</f>
        <v>1062.4366101650273</v>
      </c>
      <c r="AB21" s="5">
        <f>AB$43*'[3]Shares Cameras and Games'!X14</f>
        <v>1214.948404971932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</row>
    <row r="22" spans="1:57" x14ac:dyDescent="0.35">
      <c r="A22" t="s">
        <v>14</v>
      </c>
      <c r="C22" s="44" t="s">
        <v>80</v>
      </c>
      <c r="D22" s="4" t="s">
        <v>15</v>
      </c>
      <c r="E22" s="4" t="s">
        <v>16</v>
      </c>
      <c r="F22" s="1" t="s">
        <v>27</v>
      </c>
      <c r="G22" s="5">
        <f>G$43*'[3]Shares Cameras and Games'!C15</f>
        <v>49.417744161688816</v>
      </c>
      <c r="H22" s="5">
        <f>H$43*'[3]Shares Cameras and Games'!D15</f>
        <v>70.56162255825376</v>
      </c>
      <c r="I22" s="5">
        <f>I$43*'[3]Shares Cameras and Games'!E15</f>
        <v>94.382553687018458</v>
      </c>
      <c r="J22" s="5">
        <f>J$43*'[3]Shares Cameras and Games'!F15</f>
        <v>108.25802063629638</v>
      </c>
      <c r="K22" s="5">
        <f>K$43*'[3]Shares Cameras and Games'!G15</f>
        <v>116.07241576266613</v>
      </c>
      <c r="L22" s="5">
        <f>L$43*'[3]Shares Cameras and Games'!H15</f>
        <v>162.41415631447123</v>
      </c>
      <c r="M22" s="5">
        <f>M$43*'[3]Shares Cameras and Games'!I15</f>
        <v>241.70810455276981</v>
      </c>
      <c r="N22" s="5">
        <f>N$43*'[3]Shares Cameras and Games'!J15</f>
        <v>321.67372560802721</v>
      </c>
      <c r="O22" s="5">
        <f>O$43*'[3]Shares Cameras and Games'!K15</f>
        <v>390.93849916175083</v>
      </c>
      <c r="P22" s="5">
        <f>P$43*'[3]Shares Cameras and Games'!L15</f>
        <v>440.79209201180981</v>
      </c>
      <c r="Q22" s="5">
        <f>Q$43*'[3]Shares Cameras and Games'!M15</f>
        <v>557.37896182277427</v>
      </c>
      <c r="R22" s="5">
        <f>R$43*'[3]Shares Cameras and Games'!N15</f>
        <v>732.1102473442179</v>
      </c>
      <c r="S22" s="5">
        <f>S$43*'[3]Shares Cameras and Games'!O15</f>
        <v>870.92780413056028</v>
      </c>
      <c r="T22" s="5">
        <f>T$43*'[3]Shares Cameras and Games'!P15</f>
        <v>769.77198864871139</v>
      </c>
      <c r="U22" s="5">
        <f>U$43*'[3]Shares Cameras and Games'!Q15</f>
        <v>705.2278890274066</v>
      </c>
      <c r="V22" s="5">
        <f>V$43*'[3]Shares Cameras and Games'!R15</f>
        <v>639.0577492018698</v>
      </c>
      <c r="W22" s="5">
        <f>W$43*'[3]Shares Cameras and Games'!S15</f>
        <v>684.22072653357498</v>
      </c>
      <c r="X22" s="5">
        <f>X$43*'[3]Shares Cameras and Games'!T15</f>
        <v>726.2925836671302</v>
      </c>
      <c r="Y22" s="5">
        <f>Y$43*'[3]Shares Cameras and Games'!U15</f>
        <v>899.5766672903768</v>
      </c>
      <c r="Z22" s="5">
        <f>Z$43*'[3]Shares Cameras and Games'!V15</f>
        <v>982.97270998787087</v>
      </c>
      <c r="AA22" s="5">
        <f>AA$43*'[3]Shares Cameras and Games'!W15</f>
        <v>1057.5560931188743</v>
      </c>
      <c r="AB22" s="5">
        <f>AB$43*'[3]Shares Cameras and Games'!X15</f>
        <v>1053.1258088672139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spans="1:57" x14ac:dyDescent="0.35">
      <c r="A23" t="s">
        <v>14</v>
      </c>
      <c r="C23" s="44" t="s">
        <v>80</v>
      </c>
      <c r="D23" s="4" t="s">
        <v>15</v>
      </c>
      <c r="E23" s="4" t="s">
        <v>16</v>
      </c>
      <c r="F23" s="1" t="s">
        <v>28</v>
      </c>
      <c r="G23" s="5">
        <f>G$43*'[3]Shares Cameras and Games'!C16</f>
        <v>4.7420877793330654</v>
      </c>
      <c r="H23" s="5">
        <f>H$43*'[3]Shares Cameras and Games'!D16</f>
        <v>5.9509730832649925</v>
      </c>
      <c r="I23" s="5">
        <f>I$43*'[3]Shares Cameras and Games'!E16</f>
        <v>6.7417585926401884</v>
      </c>
      <c r="J23" s="5">
        <f>J$43*'[3]Shares Cameras and Games'!F16</f>
        <v>8.3920672243679135</v>
      </c>
      <c r="K23" s="5">
        <f>K$43*'[3]Shares Cameras and Games'!G16</f>
        <v>14.119861153825925</v>
      </c>
      <c r="L23" s="5">
        <f>L$43*'[3]Shares Cameras and Games'!H16</f>
        <v>15.637679171989886</v>
      </c>
      <c r="M23" s="5">
        <f>M$43*'[3]Shares Cameras and Games'!I16</f>
        <v>19.763211682123696</v>
      </c>
      <c r="N23" s="5">
        <f>N$43*'[3]Shares Cameras and Games'!J16</f>
        <v>24.946249683695676</v>
      </c>
      <c r="O23" s="5">
        <f>O$43*'[3]Shares Cameras and Games'!K16</f>
        <v>35.339242342943287</v>
      </c>
      <c r="P23" s="5">
        <f>P$43*'[3]Shares Cameras and Games'!L16</f>
        <v>38.602749079978558</v>
      </c>
      <c r="Q23" s="5">
        <f>Q$43*'[3]Shares Cameras and Games'!M16</f>
        <v>40.749906854794325</v>
      </c>
      <c r="R23" s="5">
        <f>R$43*'[3]Shares Cameras and Games'!N16</f>
        <v>45.738555378475098</v>
      </c>
      <c r="S23" s="5">
        <f>S$43*'[3]Shares Cameras and Games'!O16</f>
        <v>42.425860584525893</v>
      </c>
      <c r="T23" s="5">
        <f>T$43*'[3]Shares Cameras and Games'!P16</f>
        <v>46.934662009236632</v>
      </c>
      <c r="U23" s="5">
        <f>U$43*'[3]Shares Cameras and Games'!Q16</f>
        <v>52.922546153664612</v>
      </c>
      <c r="V23" s="5">
        <f>V$43*'[3]Shares Cameras and Games'!R16</f>
        <v>53.981002148375779</v>
      </c>
      <c r="W23" s="5">
        <f>W$43*'[3]Shares Cameras and Games'!S16</f>
        <v>64.621938013351524</v>
      </c>
      <c r="X23" s="5">
        <f>X$43*'[3]Shares Cameras and Games'!T16</f>
        <v>68.73208717901953</v>
      </c>
      <c r="Y23" s="5">
        <f>Y$43*'[3]Shares Cameras and Games'!U16</f>
        <v>98.902382819969432</v>
      </c>
      <c r="Z23" s="5">
        <f>Z$43*'[3]Shares Cameras and Games'!V16</f>
        <v>121.16764668445464</v>
      </c>
      <c r="AA23" s="5">
        <f>AA$43*'[3]Shares Cameras and Games'!W16</f>
        <v>152.89715145168213</v>
      </c>
      <c r="AB23" s="5">
        <f>AB$43*'[3]Shares Cameras and Games'!X16</f>
        <v>171.52197325715287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</row>
    <row r="24" spans="1:57" x14ac:dyDescent="0.35">
      <c r="A24" t="s">
        <v>14</v>
      </c>
      <c r="C24" s="44" t="s">
        <v>80</v>
      </c>
      <c r="D24" s="4" t="s">
        <v>15</v>
      </c>
      <c r="E24" s="4" t="s">
        <v>16</v>
      </c>
      <c r="F24" s="1" t="s">
        <v>29</v>
      </c>
      <c r="G24" s="5">
        <f>G$43*'[3]Shares Cameras and Games'!C17</f>
        <v>3.3111317221090397</v>
      </c>
      <c r="H24" s="5">
        <f>H$43*'[3]Shares Cameras and Games'!D17</f>
        <v>3.9240714026141328</v>
      </c>
      <c r="I24" s="5">
        <f>I$43*'[3]Shares Cameras and Games'!E17</f>
        <v>4.2576782407751557</v>
      </c>
      <c r="J24" s="5">
        <f>J$43*'[3]Shares Cameras and Games'!F17</f>
        <v>4.9008662958364075</v>
      </c>
      <c r="K24" s="5">
        <f>K$43*'[3]Shares Cameras and Games'!G17</f>
        <v>6.6360899758861631</v>
      </c>
      <c r="L24" s="5">
        <f>L$43*'[3]Shares Cameras and Games'!H17</f>
        <v>9.1310269812174596</v>
      </c>
      <c r="M24" s="5">
        <f>M$43*'[3]Shares Cameras and Games'!I17</f>
        <v>9.9397298139614279</v>
      </c>
      <c r="N24" s="5">
        <f>N$43*'[3]Shares Cameras and Games'!J17</f>
        <v>13.354482630259598</v>
      </c>
      <c r="O24" s="5">
        <f>O$43*'[3]Shares Cameras and Games'!K17</f>
        <v>13.822238604373696</v>
      </c>
      <c r="P24" s="5">
        <f>P$43*'[3]Shares Cameras and Games'!L17</f>
        <v>15.046556975906091</v>
      </c>
      <c r="Q24" s="5">
        <f>Q$43*'[3]Shares Cameras and Games'!M17</f>
        <v>18.625288368879577</v>
      </c>
      <c r="R24" s="5">
        <f>R$43*'[3]Shares Cameras and Games'!N17</f>
        <v>23.811284896767241</v>
      </c>
      <c r="S24" s="5">
        <f>S$43*'[3]Shares Cameras and Games'!O17</f>
        <v>29.666246325485599</v>
      </c>
      <c r="T24" s="5">
        <f>T$43*'[3]Shares Cameras and Games'!P17</f>
        <v>30.023175543832703</v>
      </c>
      <c r="U24" s="5">
        <f>U$43*'[3]Shares Cameras and Games'!Q17</f>
        <v>29.011883254662461</v>
      </c>
      <c r="V24" s="5">
        <f>V$43*'[3]Shares Cameras and Games'!R17</f>
        <v>28.007455770645425</v>
      </c>
      <c r="W24" s="5">
        <f>W$43*'[3]Shares Cameras and Games'!S17</f>
        <v>30.588224036105004</v>
      </c>
      <c r="X24" s="5">
        <f>X$43*'[3]Shares Cameras and Games'!T17</f>
        <v>33.401032120140464</v>
      </c>
      <c r="Y24" s="5">
        <f>Y$43*'[3]Shares Cameras and Games'!U17</f>
        <v>44.914231180118897</v>
      </c>
      <c r="Z24" s="5">
        <f>Z$43*'[3]Shares Cameras and Games'!V17</f>
        <v>48.282501417251424</v>
      </c>
      <c r="AA24" s="5">
        <f>AA$43*'[3]Shares Cameras and Games'!W17</f>
        <v>62.655716693888593</v>
      </c>
      <c r="AB24" s="5">
        <f>AB$43*'[3]Shares Cameras and Games'!X17</f>
        <v>61.888763960467074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</row>
    <row r="25" spans="1:57" x14ac:dyDescent="0.35">
      <c r="A25" t="s">
        <v>14</v>
      </c>
      <c r="C25" s="44" t="s">
        <v>80</v>
      </c>
      <c r="D25" s="4" t="s">
        <v>15</v>
      </c>
      <c r="E25" s="4" t="s">
        <v>16</v>
      </c>
      <c r="F25" s="1" t="s">
        <v>30</v>
      </c>
      <c r="G25" s="5">
        <f>G$43*'[3]Shares Cameras and Games'!C18</f>
        <v>0.34934811550569456</v>
      </c>
      <c r="H25" s="5">
        <f>H$43*'[3]Shares Cameras and Games'!D18</f>
        <v>0.39138315139360624</v>
      </c>
      <c r="I25" s="5">
        <f>I$43*'[3]Shares Cameras and Games'!E18</f>
        <v>0.37884523641555934</v>
      </c>
      <c r="J25" s="5">
        <f>J$43*'[3]Shares Cameras and Games'!F18</f>
        <v>0.67623234823528477</v>
      </c>
      <c r="K25" s="5">
        <f>K$43*'[3]Shares Cameras and Games'!G18</f>
        <v>1.0393964418314752</v>
      </c>
      <c r="L25" s="5">
        <f>L$43*'[3]Shares Cameras and Games'!H18</f>
        <v>1.1115644237530977</v>
      </c>
      <c r="M25" s="5">
        <f>M$43*'[3]Shares Cameras and Games'!I18</f>
        <v>1.271234786431926</v>
      </c>
      <c r="N25" s="5">
        <f>N$43*'[3]Shares Cameras and Games'!J18</f>
        <v>1.0611590529263744</v>
      </c>
      <c r="O25" s="5">
        <f>O$43*'[3]Shares Cameras and Games'!K18</f>
        <v>1.1411592900541572</v>
      </c>
      <c r="P25" s="5">
        <f>P$43*'[3]Shares Cameras and Games'!L18</f>
        <v>3.2909777463903787</v>
      </c>
      <c r="Q25" s="5">
        <f>Q$43*'[3]Shares Cameras and Games'!M18</f>
        <v>5.7868174963530379</v>
      </c>
      <c r="R25" s="5">
        <f>R$43*'[3]Shares Cameras and Games'!N18</f>
        <v>9.9885347740546688</v>
      </c>
      <c r="S25" s="5">
        <f>S$43*'[3]Shares Cameras and Games'!O18</f>
        <v>12.550075420019914</v>
      </c>
      <c r="T25" s="5">
        <f>T$43*'[3]Shares Cameras and Games'!P18</f>
        <v>13.038911395145528</v>
      </c>
      <c r="U25" s="5">
        <f>U$43*'[3]Shares Cameras and Games'!Q18</f>
        <v>13.015737369129241</v>
      </c>
      <c r="V25" s="5">
        <f>V$43*'[3]Shares Cameras and Games'!R18</f>
        <v>12.088875578318127</v>
      </c>
      <c r="W25" s="5">
        <f>W$43*'[3]Shares Cameras and Games'!S18</f>
        <v>14.02047629296311</v>
      </c>
      <c r="X25" s="5">
        <f>X$43*'[3]Shares Cameras and Games'!T18</f>
        <v>8.3596297835644044</v>
      </c>
      <c r="Y25" s="5">
        <f>Y$43*'[3]Shares Cameras and Games'!U18</f>
        <v>9.9498610566706578</v>
      </c>
      <c r="Z25" s="5">
        <f>Z$43*'[3]Shares Cameras and Games'!V18</f>
        <v>10.170593611297466</v>
      </c>
      <c r="AA25" s="5">
        <f>AA$43*'[3]Shares Cameras and Games'!W18</f>
        <v>12.740025664483786</v>
      </c>
      <c r="AB25" s="5">
        <f>AB$43*'[3]Shares Cameras and Games'!X18</f>
        <v>12.781778887643265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</row>
    <row r="26" spans="1:57" x14ac:dyDescent="0.35">
      <c r="A26" t="s">
        <v>14</v>
      </c>
      <c r="C26" s="44" t="s">
        <v>80</v>
      </c>
      <c r="D26" s="4" t="s">
        <v>15</v>
      </c>
      <c r="E26" s="4" t="s">
        <v>16</v>
      </c>
      <c r="F26" s="1" t="s">
        <v>31</v>
      </c>
      <c r="G26" s="5">
        <f>G$43*'[3]Shares Cameras and Games'!C19</f>
        <v>3.2686672237598722</v>
      </c>
      <c r="H26" s="5">
        <f>H$43*'[3]Shares Cameras and Games'!D19</f>
        <v>4.3178171391942</v>
      </c>
      <c r="I26" s="5">
        <f>I$43*'[3]Shares Cameras and Games'!E19</f>
        <v>4.8742652330061409</v>
      </c>
      <c r="J26" s="5">
        <f>J$43*'[3]Shares Cameras and Games'!F19</f>
        <v>6.208458961319181</v>
      </c>
      <c r="K26" s="5">
        <f>K$43*'[3]Shares Cameras and Games'!G19</f>
        <v>9.3424266497174635</v>
      </c>
      <c r="L26" s="5">
        <f>L$43*'[3]Shares Cameras and Games'!H19</f>
        <v>11.696262049400774</v>
      </c>
      <c r="M26" s="5">
        <f>M$43*'[3]Shares Cameras and Games'!I19</f>
        <v>15.127594706854891</v>
      </c>
      <c r="N26" s="5">
        <f>N$43*'[3]Shares Cameras and Games'!J19</f>
        <v>21.800230013349495</v>
      </c>
      <c r="O26" s="5">
        <f>O$43*'[3]Shares Cameras and Games'!K19</f>
        <v>23.021237323417434</v>
      </c>
      <c r="P26" s="5">
        <f>P$43*'[3]Shares Cameras and Games'!L19</f>
        <v>27.653858683824723</v>
      </c>
      <c r="Q26" s="5">
        <f>Q$43*'[3]Shares Cameras and Games'!M19</f>
        <v>31.020957903991285</v>
      </c>
      <c r="R26" s="5">
        <f>R$43*'[3]Shares Cameras and Games'!N19</f>
        <v>33.61665608416299</v>
      </c>
      <c r="S26" s="5">
        <f>S$43*'[3]Shares Cameras and Games'!O19</f>
        <v>42.063637416498274</v>
      </c>
      <c r="T26" s="5">
        <f>T$43*'[3]Shares Cameras and Games'!P19</f>
        <v>42.866735692474158</v>
      </c>
      <c r="U26" s="5">
        <f>U$43*'[3]Shares Cameras and Games'!Q19</f>
        <v>41.815053595775751</v>
      </c>
      <c r="V26" s="5">
        <f>V$43*'[3]Shares Cameras and Games'!R19</f>
        <v>41.423652205215625</v>
      </c>
      <c r="W26" s="5">
        <f>W$43*'[3]Shares Cameras and Games'!S19</f>
        <v>48.290197370558204</v>
      </c>
      <c r="X26" s="5">
        <f>X$43*'[3]Shares Cameras and Games'!T19</f>
        <v>52.113724091577645</v>
      </c>
      <c r="Y26" s="5">
        <f>Y$43*'[3]Shares Cameras and Games'!U19</f>
        <v>72.114751879125592</v>
      </c>
      <c r="Z26" s="5">
        <f>Z$43*'[3]Shares Cameras and Games'!V19</f>
        <v>83.186226291726243</v>
      </c>
      <c r="AA26" s="5">
        <f>AA$43*'[3]Shares Cameras and Games'!W19</f>
        <v>103.16418373393205</v>
      </c>
      <c r="AB26" s="5">
        <f>AB$43*'[3]Shares Cameras and Games'!X19</f>
        <v>99.276898873925035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</row>
    <row r="27" spans="1:57" x14ac:dyDescent="0.35">
      <c r="A27" t="s">
        <v>14</v>
      </c>
      <c r="C27" s="44" t="s">
        <v>80</v>
      </c>
      <c r="D27" s="4" t="s">
        <v>15</v>
      </c>
      <c r="E27" s="4" t="s">
        <v>16</v>
      </c>
      <c r="F27" s="1" t="s">
        <v>32</v>
      </c>
      <c r="G27" s="5">
        <f>G$43*'[3]Shares Cameras and Games'!C20</f>
        <v>29.599791662483465</v>
      </c>
      <c r="H27" s="5">
        <f>H$43*'[3]Shares Cameras and Games'!D20</f>
        <v>36.238968717356776</v>
      </c>
      <c r="I27" s="5">
        <f>I$43*'[3]Shares Cameras and Games'!E20</f>
        <v>34.802840129279495</v>
      </c>
      <c r="J27" s="5">
        <f>J$43*'[3]Shares Cameras and Games'!F20</f>
        <v>43.832863169385917</v>
      </c>
      <c r="K27" s="5">
        <f>K$43*'[3]Shares Cameras and Games'!G20</f>
        <v>58.385201591887622</v>
      </c>
      <c r="L27" s="5">
        <f>L$43*'[3]Shares Cameras and Games'!H20</f>
        <v>83.770240131039429</v>
      </c>
      <c r="M27" s="5">
        <f>M$43*'[3]Shares Cameras and Games'!I20</f>
        <v>98.479968750558854</v>
      </c>
      <c r="N27" s="5">
        <f>N$43*'[3]Shares Cameras and Games'!J20</f>
        <v>126.68933408031494</v>
      </c>
      <c r="O27" s="5">
        <f>O$43*'[3]Shares Cameras and Games'!K20</f>
        <v>178.86611541457745</v>
      </c>
      <c r="P27" s="5">
        <f>P$43*'[3]Shares Cameras and Games'!L20</f>
        <v>229.40545109682017</v>
      </c>
      <c r="Q27" s="5">
        <f>Q$43*'[3]Shares Cameras and Games'!M20</f>
        <v>268.14392831999135</v>
      </c>
      <c r="R27" s="5">
        <f>R$43*'[3]Shares Cameras and Games'!N20</f>
        <v>292.66546603135885</v>
      </c>
      <c r="S27" s="5">
        <f>S$43*'[3]Shares Cameras and Games'!O20</f>
        <v>265.50404219292875</v>
      </c>
      <c r="T27" s="5">
        <f>T$43*'[3]Shares Cameras and Games'!P20</f>
        <v>224.23173783715643</v>
      </c>
      <c r="U27" s="5">
        <f>U$43*'[3]Shares Cameras and Games'!Q20</f>
        <v>247.7696946165797</v>
      </c>
      <c r="V27" s="5">
        <f>V$43*'[3]Shares Cameras and Games'!R20</f>
        <v>271.85503196231781</v>
      </c>
      <c r="W27" s="5">
        <f>W$43*'[3]Shares Cameras and Games'!S20</f>
        <v>273.34227262004634</v>
      </c>
      <c r="X27" s="5">
        <f>X$43*'[3]Shares Cameras and Games'!T20</f>
        <v>326.87407236358951</v>
      </c>
      <c r="Y27" s="5">
        <f>Y$43*'[3]Shares Cameras and Games'!U20</f>
        <v>314.7242550688282</v>
      </c>
      <c r="Z27" s="5">
        <f>Z$43*'[3]Shares Cameras and Games'!V20</f>
        <v>363.32031090920964</v>
      </c>
      <c r="AA27" s="5">
        <f>AA$43*'[3]Shares Cameras and Games'!W20</f>
        <v>370.51403784093003</v>
      </c>
      <c r="AB27" s="5">
        <f>AB$43*'[3]Shares Cameras and Games'!X20</f>
        <v>416.8352125105427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</row>
    <row r="28" spans="1:57" x14ac:dyDescent="0.35">
      <c r="A28" t="s">
        <v>14</v>
      </c>
      <c r="C28" s="44" t="s">
        <v>80</v>
      </c>
      <c r="D28" s="4" t="s">
        <v>15</v>
      </c>
      <c r="E28" s="4" t="s">
        <v>16</v>
      </c>
      <c r="F28" s="1" t="s">
        <v>33</v>
      </c>
      <c r="G28" s="5">
        <f>G$43*'[3]Shares Cameras and Games'!C21</f>
        <v>0.42060449703911618</v>
      </c>
      <c r="H28" s="5">
        <f>H$43*'[3]Shares Cameras and Games'!D21</f>
        <v>0.44057289171863695</v>
      </c>
      <c r="I28" s="5">
        <f>I$43*'[3]Shares Cameras and Games'!E21</f>
        <v>0.43723296066231127</v>
      </c>
      <c r="J28" s="5">
        <f>J$43*'[3]Shares Cameras and Games'!F21</f>
        <v>0.61370570926123147</v>
      </c>
      <c r="K28" s="5">
        <f>K$43*'[3]Shares Cameras and Games'!G21</f>
        <v>0.85203906888032876</v>
      </c>
      <c r="L28" s="5">
        <f>L$43*'[3]Shares Cameras and Games'!H21</f>
        <v>1.1553367388724023</v>
      </c>
      <c r="M28" s="5">
        <f>M$43*'[3]Shares Cameras and Games'!I21</f>
        <v>1.4203698202977439</v>
      </c>
      <c r="N28" s="5">
        <f>N$43*'[3]Shares Cameras and Games'!J21</f>
        <v>1.5427679627595676</v>
      </c>
      <c r="O28" s="5">
        <f>O$43*'[3]Shares Cameras and Games'!K21</f>
        <v>1.6566859686211821</v>
      </c>
      <c r="P28" s="5">
        <f>P$43*'[3]Shares Cameras and Games'!L21</f>
        <v>1.7588363706279695</v>
      </c>
      <c r="Q28" s="5">
        <f>Q$43*'[3]Shares Cameras and Games'!M21</f>
        <v>2.0427515315747788</v>
      </c>
      <c r="R28" s="5">
        <f>R$43*'[3]Shares Cameras and Games'!N21</f>
        <v>2.8766333234506836</v>
      </c>
      <c r="S28" s="5">
        <f>S$43*'[3]Shares Cameras and Games'!O21</f>
        <v>4.5632007579981799</v>
      </c>
      <c r="T28" s="5">
        <f>T$43*'[3]Shares Cameras and Games'!P21</f>
        <v>4.854614393613474</v>
      </c>
      <c r="U28" s="5">
        <f>U$43*'[3]Shares Cameras and Games'!Q21</f>
        <v>4.9249785413158449</v>
      </c>
      <c r="V28" s="5">
        <f>V$43*'[3]Shares Cameras and Games'!R21</f>
        <v>4.6417851276466591</v>
      </c>
      <c r="W28" s="5">
        <f>W$43*'[3]Shares Cameras and Games'!S21</f>
        <v>5.0121990180591913</v>
      </c>
      <c r="X28" s="5">
        <f>X$43*'[3]Shares Cameras and Games'!T21</f>
        <v>5.7004555191336674</v>
      </c>
      <c r="Y28" s="5">
        <f>Y$43*'[3]Shares Cameras and Games'!U21</f>
        <v>7.2424127113639543</v>
      </c>
      <c r="Z28" s="5">
        <f>Z$43*'[3]Shares Cameras and Games'!V21</f>
        <v>7.0648479250697784</v>
      </c>
      <c r="AA28" s="5">
        <f>AA$43*'[3]Shares Cameras and Games'!W21</f>
        <v>9.683476633589569</v>
      </c>
      <c r="AB28" s="5">
        <f>AB$43*'[3]Shares Cameras and Games'!X21</f>
        <v>10.758046226280664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</row>
    <row r="29" spans="1:57" x14ac:dyDescent="0.35">
      <c r="A29" t="s">
        <v>14</v>
      </c>
      <c r="C29" s="44" t="s">
        <v>80</v>
      </c>
      <c r="D29" s="4" t="s">
        <v>15</v>
      </c>
      <c r="E29" s="4" t="s">
        <v>16</v>
      </c>
      <c r="F29" s="1" t="s">
        <v>34</v>
      </c>
      <c r="G29" s="5">
        <f>G$43*'[3]Shares Cameras and Games'!C22</f>
        <v>0.59553400770743126</v>
      </c>
      <c r="H29" s="5">
        <f>H$43*'[3]Shares Cameras and Games'!D22</f>
        <v>0.69579558112567375</v>
      </c>
      <c r="I29" s="5">
        <f>I$43*'[3]Shares Cameras and Games'!E22</f>
        <v>0.58108667084681953</v>
      </c>
      <c r="J29" s="5">
        <f>J$43*'[3]Shares Cameras and Games'!F22</f>
        <v>0.70072222616560054</v>
      </c>
      <c r="K29" s="5">
        <f>K$43*'[3]Shares Cameras and Games'!G22</f>
        <v>0.94625965620079255</v>
      </c>
      <c r="L29" s="5">
        <f>L$43*'[3]Shares Cameras and Games'!H22</f>
        <v>1.3684932495987232</v>
      </c>
      <c r="M29" s="5">
        <f>M$43*'[3]Shares Cameras and Games'!I22</f>
        <v>1.9164333874250219</v>
      </c>
      <c r="N29" s="5">
        <f>N$43*'[3]Shares Cameras and Games'!J22</f>
        <v>2.4175530186729013</v>
      </c>
      <c r="O29" s="5">
        <f>O$43*'[3]Shares Cameras and Games'!K22</f>
        <v>2.6146501868609979</v>
      </c>
      <c r="P29" s="5">
        <f>P$43*'[3]Shares Cameras and Games'!L22</f>
        <v>3.2542138475056177</v>
      </c>
      <c r="Q29" s="5">
        <f>Q$43*'[3]Shares Cameras and Games'!M22</f>
        <v>3.6127084117048169</v>
      </c>
      <c r="R29" s="5">
        <f>R$43*'[3]Shares Cameras and Games'!N22</f>
        <v>3.9891233444280823</v>
      </c>
      <c r="S29" s="5">
        <f>S$43*'[3]Shares Cameras and Games'!O22</f>
        <v>5.2940915206341357</v>
      </c>
      <c r="T29" s="5">
        <f>T$43*'[3]Shares Cameras and Games'!P22</f>
        <v>5.6021277188273224</v>
      </c>
      <c r="U29" s="5">
        <f>U$43*'[3]Shares Cameras and Games'!Q22</f>
        <v>7.8411918188440968</v>
      </c>
      <c r="V29" s="5">
        <f>V$43*'[3]Shares Cameras and Games'!R22</f>
        <v>6.6022332558695895</v>
      </c>
      <c r="W29" s="5">
        <f>W$43*'[3]Shares Cameras and Games'!S22</f>
        <v>6.3871194666075635</v>
      </c>
      <c r="X29" s="5">
        <f>X$43*'[3]Shares Cameras and Games'!T22</f>
        <v>5.3284934822193319</v>
      </c>
      <c r="Y29" s="5">
        <f>Y$43*'[3]Shares Cameras and Games'!U22</f>
        <v>8.0461869217044697</v>
      </c>
      <c r="Z29" s="5">
        <f>Z$43*'[3]Shares Cameras and Games'!V22</f>
        <v>11.746422217950029</v>
      </c>
      <c r="AA29" s="5">
        <f>AA$43*'[3]Shares Cameras and Games'!W22</f>
        <v>13.718091322334873</v>
      </c>
      <c r="AB29" s="5">
        <f>AB$43*'[3]Shares Cameras and Games'!X22</f>
        <v>15.240300307077131</v>
      </c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0" spans="1:57" x14ac:dyDescent="0.35">
      <c r="A30" t="s">
        <v>14</v>
      </c>
      <c r="C30" s="44" t="s">
        <v>80</v>
      </c>
      <c r="D30" s="4" t="s">
        <v>15</v>
      </c>
      <c r="E30" s="4" t="s">
        <v>16</v>
      </c>
      <c r="F30" s="1" t="s">
        <v>35</v>
      </c>
      <c r="G30" s="5">
        <f>G$43*'[3]Shares Cameras and Games'!C23</f>
        <v>0.72722437058764666</v>
      </c>
      <c r="H30" s="5">
        <f>H$43*'[3]Shares Cameras and Games'!D23</f>
        <v>0.88007685787955736</v>
      </c>
      <c r="I30" s="5">
        <f>I$43*'[3]Shares Cameras and Games'!E23</f>
        <v>0.96640256138819991</v>
      </c>
      <c r="J30" s="5">
        <f>J$43*'[3]Shares Cameras and Games'!F23</f>
        <v>1.1990538222479838</v>
      </c>
      <c r="K30" s="5">
        <f>K$43*'[3]Shares Cameras and Games'!G23</f>
        <v>1.5464730373951117</v>
      </c>
      <c r="L30" s="5">
        <f>L$43*'[3]Shares Cameras and Games'!H23</f>
        <v>1.6459807196605742</v>
      </c>
      <c r="M30" s="5">
        <f>M$43*'[3]Shares Cameras and Games'!I23</f>
        <v>1.7581284532378756</v>
      </c>
      <c r="N30" s="5">
        <f>N$43*'[3]Shares Cameras and Games'!J23</f>
        <v>1.7548992877618002</v>
      </c>
      <c r="O30" s="5">
        <f>O$43*'[3]Shares Cameras and Games'!K23</f>
        <v>2.1092512504806473</v>
      </c>
      <c r="P30" s="5">
        <f>P$43*'[3]Shares Cameras and Games'!L23</f>
        <v>2.9192838495667122</v>
      </c>
      <c r="Q30" s="5">
        <f>Q$43*'[3]Shares Cameras and Games'!M23</f>
        <v>3.4644090841688064</v>
      </c>
      <c r="R30" s="5">
        <f>R$43*'[3]Shares Cameras and Games'!N23</f>
        <v>4.6225186756771937</v>
      </c>
      <c r="S30" s="5">
        <f>S$43*'[3]Shares Cameras and Games'!O23</f>
        <v>5.926547458111795</v>
      </c>
      <c r="T30" s="5">
        <f>T$43*'[3]Shares Cameras and Games'!P23</f>
        <v>6.1237946082572465</v>
      </c>
      <c r="U30" s="5">
        <f>U$43*'[3]Shares Cameras and Games'!Q23</f>
        <v>6.0471075223839685</v>
      </c>
      <c r="V30" s="5">
        <f>V$43*'[3]Shares Cameras and Games'!R23</f>
        <v>5.9732324306835762</v>
      </c>
      <c r="W30" s="5">
        <f>W$43*'[3]Shares Cameras and Games'!S23</f>
        <v>6.5515739484058049</v>
      </c>
      <c r="X30" s="5">
        <f>X$43*'[3]Shares Cameras and Games'!T23</f>
        <v>7.0983286514907507</v>
      </c>
      <c r="Y30" s="5">
        <f>Y$43*'[3]Shares Cameras and Games'!U23</f>
        <v>8.6505157495159697</v>
      </c>
      <c r="Z30" s="5">
        <f>Z$43*'[3]Shares Cameras and Games'!V23</f>
        <v>11.064616661821116</v>
      </c>
      <c r="AA30" s="5">
        <f>AA$43*'[3]Shares Cameras and Games'!W23</f>
        <v>13.654442889194387</v>
      </c>
      <c r="AB30" s="5">
        <f>AB$43*'[3]Shares Cameras and Games'!X23</f>
        <v>12.869974544124078</v>
      </c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</row>
    <row r="31" spans="1:57" x14ac:dyDescent="0.35">
      <c r="A31" t="s">
        <v>14</v>
      </c>
      <c r="C31" s="44" t="s">
        <v>80</v>
      </c>
      <c r="D31" s="4" t="s">
        <v>15</v>
      </c>
      <c r="E31" s="4" t="s">
        <v>16</v>
      </c>
      <c r="F31" s="1" t="s">
        <v>36</v>
      </c>
      <c r="G31" s="5">
        <f>G$43*'[3]Shares Cameras and Games'!C24</f>
        <v>0.17026342929919447</v>
      </c>
      <c r="H31" s="5">
        <f>H$43*'[3]Shares Cameras and Games'!D24</f>
        <v>0.21271571362703548</v>
      </c>
      <c r="I31" s="5">
        <f>I$43*'[3]Shares Cameras and Games'!E24</f>
        <v>0.26703988553940478</v>
      </c>
      <c r="J31" s="5">
        <f>J$43*'[3]Shares Cameras and Games'!F24</f>
        <v>0.35542370670549273</v>
      </c>
      <c r="K31" s="5">
        <f>K$43*'[3]Shares Cameras and Games'!G24</f>
        <v>0.45928052863307839</v>
      </c>
      <c r="L31" s="5">
        <f>L$43*'[3]Shares Cameras and Games'!H24</f>
        <v>0.52284359762225796</v>
      </c>
      <c r="M31" s="5">
        <f>M$43*'[3]Shares Cameras and Games'!I24</f>
        <v>0.61625272613394677</v>
      </c>
      <c r="N31" s="5">
        <f>N$43*'[3]Shares Cameras and Games'!J24</f>
        <v>0.72443870495115859</v>
      </c>
      <c r="O31" s="5">
        <f>O$43*'[3]Shares Cameras and Games'!K24</f>
        <v>0.70887295942861128</v>
      </c>
      <c r="P31" s="5">
        <f>P$43*'[3]Shares Cameras and Games'!L24</f>
        <v>0.88197351896376874</v>
      </c>
      <c r="Q31" s="5">
        <f>Q$43*'[3]Shares Cameras and Games'!M24</f>
        <v>1.0456317098666084</v>
      </c>
      <c r="R31" s="5">
        <f>R$43*'[3]Shares Cameras and Games'!N24</f>
        <v>1.3689156399904974</v>
      </c>
      <c r="S31" s="5">
        <f>S$43*'[3]Shares Cameras and Games'!O24</f>
        <v>1.6413075617481119</v>
      </c>
      <c r="T31" s="5">
        <f>T$43*'[3]Shares Cameras and Games'!P24</f>
        <v>1.6523171251060111</v>
      </c>
      <c r="U31" s="5">
        <f>U$43*'[3]Shares Cameras and Games'!Q24</f>
        <v>1.1738805120112341</v>
      </c>
      <c r="V31" s="5">
        <f>V$43*'[3]Shares Cameras and Games'!R24</f>
        <v>0.90806856987741846</v>
      </c>
      <c r="W31" s="5">
        <f>W$43*'[3]Shares Cameras and Games'!S24</f>
        <v>1.1146349747147666</v>
      </c>
      <c r="X31" s="5">
        <f>X$43*'[3]Shares Cameras and Games'!T24</f>
        <v>1.0387739589893181</v>
      </c>
      <c r="Y31" s="5">
        <f>Y$43*'[3]Shares Cameras and Games'!U24</f>
        <v>1.4090054765430668</v>
      </c>
      <c r="Z31" s="5">
        <f>Z$43*'[3]Shares Cameras and Games'!V24</f>
        <v>1.76761160357976</v>
      </c>
      <c r="AA31" s="5">
        <f>AA$43*'[3]Shares Cameras and Games'!W24</f>
        <v>1.784915680532694</v>
      </c>
      <c r="AB31" s="5">
        <f>AB$43*'[3]Shares Cameras and Games'!X24</f>
        <v>1.0400550092023837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</row>
    <row r="32" spans="1:57" x14ac:dyDescent="0.35">
      <c r="A32" t="s">
        <v>14</v>
      </c>
      <c r="C32" s="44" t="s">
        <v>80</v>
      </c>
      <c r="D32" s="4" t="s">
        <v>15</v>
      </c>
      <c r="E32" s="4" t="s">
        <v>16</v>
      </c>
      <c r="F32" s="1" t="s">
        <v>37</v>
      </c>
      <c r="G32" s="5">
        <f>G$43*'[3]Shares Cameras and Games'!C25</f>
        <v>21.017332723733411</v>
      </c>
      <c r="H32" s="5">
        <f>H$43*'[3]Shares Cameras and Games'!D25</f>
        <v>25.739369059767085</v>
      </c>
      <c r="I32" s="5">
        <f>I$43*'[3]Shares Cameras and Games'!E25</f>
        <v>25.07788139880714</v>
      </c>
      <c r="J32" s="5">
        <f>J$43*'[3]Shares Cameras and Games'!F25</f>
        <v>29.310712329952409</v>
      </c>
      <c r="K32" s="5">
        <f>K$43*'[3]Shares Cameras and Games'!G25</f>
        <v>35.302850180421451</v>
      </c>
      <c r="L32" s="5">
        <f>L$43*'[3]Shares Cameras and Games'!H25</f>
        <v>40.964698271326625</v>
      </c>
      <c r="M32" s="5">
        <f>M$43*'[3]Shares Cameras and Games'!I25</f>
        <v>52.122822352475183</v>
      </c>
      <c r="N32" s="5">
        <f>N$43*'[3]Shares Cameras and Games'!J25</f>
        <v>62.224293588604084</v>
      </c>
      <c r="O32" s="5">
        <f>O$43*'[3]Shares Cameras and Games'!K25</f>
        <v>74.825614759744724</v>
      </c>
      <c r="P32" s="5">
        <f>P$43*'[3]Shares Cameras and Games'!L25</f>
        <v>92.309963828951496</v>
      </c>
      <c r="Q32" s="5">
        <f>Q$43*'[3]Shares Cameras and Games'!M25</f>
        <v>101.73407524017999</v>
      </c>
      <c r="R32" s="5">
        <f>R$43*'[3]Shares Cameras and Games'!N25</f>
        <v>125.27497694188594</v>
      </c>
      <c r="S32" s="5">
        <f>S$43*'[3]Shares Cameras and Games'!O25</f>
        <v>171.42755902461215</v>
      </c>
      <c r="T32" s="5">
        <f>T$43*'[3]Shares Cameras and Games'!P25</f>
        <v>173.86927212005463</v>
      </c>
      <c r="U32" s="5">
        <f>U$43*'[3]Shares Cameras and Games'!Q25</f>
        <v>177.66152708211047</v>
      </c>
      <c r="V32" s="5">
        <f>V$43*'[3]Shares Cameras and Games'!R25</f>
        <v>168.81463982448713</v>
      </c>
      <c r="W32" s="5">
        <f>W$43*'[3]Shares Cameras and Games'!S25</f>
        <v>180.72163880471126</v>
      </c>
      <c r="X32" s="5">
        <f>X$43*'[3]Shares Cameras and Games'!T25</f>
        <v>175.53059737985024</v>
      </c>
      <c r="Y32" s="5">
        <f>Y$43*'[3]Shares Cameras and Games'!U25</f>
        <v>232.2374116035507</v>
      </c>
      <c r="Z32" s="5">
        <f>Z$43*'[3]Shares Cameras and Games'!V25</f>
        <v>258.3915288585473</v>
      </c>
      <c r="AA32" s="5">
        <f>AA$43*'[3]Shares Cameras and Games'!W25</f>
        <v>331.03175048906866</v>
      </c>
      <c r="AB32" s="5">
        <f>AB$43*'[3]Shares Cameras and Games'!X25</f>
        <v>340.38559682519525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</row>
    <row r="33" spans="1:57" x14ac:dyDescent="0.35">
      <c r="A33" t="s">
        <v>14</v>
      </c>
      <c r="C33" s="44" t="s">
        <v>80</v>
      </c>
      <c r="D33" s="4" t="s">
        <v>15</v>
      </c>
      <c r="E33" s="4" t="s">
        <v>16</v>
      </c>
      <c r="F33" s="1" t="s">
        <v>38</v>
      </c>
      <c r="G33" s="5">
        <f>G$43*'[3]Shares Cameras and Games'!C26</f>
        <v>6.3773629629014392</v>
      </c>
      <c r="H33" s="5">
        <f>H$43*'[3]Shares Cameras and Games'!D26</f>
        <v>6.9981738481689817</v>
      </c>
      <c r="I33" s="5">
        <f>I$43*'[3]Shares Cameras and Games'!E26</f>
        <v>8.1136055710872697</v>
      </c>
      <c r="J33" s="5">
        <f>J$43*'[3]Shares Cameras and Games'!F26</f>
        <v>13.231553966254907</v>
      </c>
      <c r="K33" s="5">
        <f>K$43*'[3]Shares Cameras and Games'!G26</f>
        <v>18.756918322037514</v>
      </c>
      <c r="L33" s="5">
        <f>L$43*'[3]Shares Cameras and Games'!H26</f>
        <v>20.409441670307039</v>
      </c>
      <c r="M33" s="5">
        <f>M$43*'[3]Shares Cameras and Games'!I26</f>
        <v>22.99791387700694</v>
      </c>
      <c r="N33" s="5">
        <f>N$43*'[3]Shares Cameras and Games'!J26</f>
        <v>20.127659153246466</v>
      </c>
      <c r="O33" s="5">
        <f>O$43*'[3]Shares Cameras and Games'!K26</f>
        <v>42.062599588114303</v>
      </c>
      <c r="P33" s="5">
        <f>P$43*'[3]Shares Cameras and Games'!L26</f>
        <v>79.32343183311778</v>
      </c>
      <c r="Q33" s="5">
        <f>Q$43*'[3]Shares Cameras and Games'!M26</f>
        <v>122.67380001074358</v>
      </c>
      <c r="R33" s="5">
        <f>R$43*'[3]Shares Cameras and Games'!N26</f>
        <v>158.640091194696</v>
      </c>
      <c r="S33" s="5">
        <f>S$43*'[3]Shares Cameras and Games'!O26</f>
        <v>201.88818976702154</v>
      </c>
      <c r="T33" s="5">
        <f>T$43*'[3]Shares Cameras and Games'!P26</f>
        <v>211.64097490676167</v>
      </c>
      <c r="U33" s="5">
        <f>U$43*'[3]Shares Cameras and Games'!Q26</f>
        <v>211.81963013290618</v>
      </c>
      <c r="V33" s="5">
        <f>V$43*'[3]Shares Cameras and Games'!R26</f>
        <v>197.29159686983306</v>
      </c>
      <c r="W33" s="5">
        <f>W$43*'[3]Shares Cameras and Games'!S26</f>
        <v>223.41873907628172</v>
      </c>
      <c r="X33" s="5">
        <f>X$43*'[3]Shares Cameras and Games'!T26</f>
        <v>137.14237481632779</v>
      </c>
      <c r="Y33" s="5">
        <f>Y$43*'[3]Shares Cameras and Games'!U26</f>
        <v>159.27188583224518</v>
      </c>
      <c r="Z33" s="5">
        <f>Z$43*'[3]Shares Cameras and Games'!V26</f>
        <v>160.59410248720889</v>
      </c>
      <c r="AA33" s="5">
        <f>AA$43*'[3]Shares Cameras and Games'!W26</f>
        <v>197.98912465902126</v>
      </c>
      <c r="AB33" s="5">
        <f>AB$43*'[3]Shares Cameras and Games'!X26</f>
        <v>196.06772448666811</v>
      </c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</row>
    <row r="34" spans="1:57" x14ac:dyDescent="0.35">
      <c r="A34" t="s">
        <v>14</v>
      </c>
      <c r="C34" s="44" t="s">
        <v>80</v>
      </c>
      <c r="D34" s="4" t="s">
        <v>15</v>
      </c>
      <c r="E34" s="4" t="s">
        <v>16</v>
      </c>
      <c r="F34" s="1" t="s">
        <v>39</v>
      </c>
      <c r="G34" s="5">
        <f>G$43*'[3]Shares Cameras and Games'!C27</f>
        <v>9.6070779106881119</v>
      </c>
      <c r="H34" s="5">
        <f>H$43*'[3]Shares Cameras and Games'!D27</f>
        <v>9.59760360510837</v>
      </c>
      <c r="I34" s="5">
        <f>I$43*'[3]Shares Cameras and Games'!E27</f>
        <v>9.8655168381048792</v>
      </c>
      <c r="J34" s="5">
        <f>J$43*'[3]Shares Cameras and Games'!F27</f>
        <v>14.091012223005704</v>
      </c>
      <c r="K34" s="5">
        <f>K$43*'[3]Shares Cameras and Games'!G27</f>
        <v>24.198247698815258</v>
      </c>
      <c r="L34" s="5">
        <f>L$43*'[3]Shares Cameras and Games'!H27</f>
        <v>38.927889181176582</v>
      </c>
      <c r="M34" s="5">
        <f>M$43*'[3]Shares Cameras and Games'!I27</f>
        <v>51.792672043427132</v>
      </c>
      <c r="N34" s="5">
        <f>N$43*'[3]Shares Cameras and Games'!J27</f>
        <v>67.02784482406139</v>
      </c>
      <c r="O34" s="5">
        <f>O$43*'[3]Shares Cameras and Games'!K27</f>
        <v>78.919560519851615</v>
      </c>
      <c r="P34" s="5">
        <f>P$43*'[3]Shares Cameras and Games'!L27</f>
        <v>96.233167166711212</v>
      </c>
      <c r="Q34" s="5">
        <f>Q$43*'[3]Shares Cameras and Games'!M27</f>
        <v>101.90270861734726</v>
      </c>
      <c r="R34" s="5">
        <f>R$43*'[3]Shares Cameras and Games'!N27</f>
        <v>111.19988126808076</v>
      </c>
      <c r="S34" s="5">
        <f>S$43*'[3]Shares Cameras and Games'!O27</f>
        <v>154.40791596448975</v>
      </c>
      <c r="T34" s="5">
        <f>T$43*'[3]Shares Cameras and Games'!P27</f>
        <v>139.85085272078891</v>
      </c>
      <c r="U34" s="5">
        <f>U$43*'[3]Shares Cameras and Games'!Q27</f>
        <v>128.24488215722042</v>
      </c>
      <c r="V34" s="5">
        <f>V$43*'[3]Shares Cameras and Games'!R27</f>
        <v>115.0354979554064</v>
      </c>
      <c r="W34" s="5">
        <f>W$43*'[3]Shares Cameras and Games'!S27</f>
        <v>123.18266976171108</v>
      </c>
      <c r="X34" s="5">
        <f>X$43*'[3]Shares Cameras and Games'!T27</f>
        <v>125.15572804003234</v>
      </c>
      <c r="Y34" s="5">
        <f>Y$43*'[3]Shares Cameras and Games'!U27</f>
        <v>172.75084841808956</v>
      </c>
      <c r="Z34" s="5">
        <f>Z$43*'[3]Shares Cameras and Games'!V27</f>
        <v>136.24086189407925</v>
      </c>
      <c r="AA34" s="5">
        <f>AA$43*'[3]Shares Cameras and Games'!W27</f>
        <v>187.91116156495545</v>
      </c>
      <c r="AB34" s="5">
        <f>AB$43*'[3]Shares Cameras and Games'!X27</f>
        <v>207.87014521744479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</row>
    <row r="35" spans="1:57" x14ac:dyDescent="0.35">
      <c r="A35" t="s">
        <v>14</v>
      </c>
      <c r="C35" s="44" t="s">
        <v>80</v>
      </c>
      <c r="D35" s="4" t="s">
        <v>15</v>
      </c>
      <c r="E35" s="4" t="s">
        <v>16</v>
      </c>
      <c r="F35" s="1" t="s">
        <v>40</v>
      </c>
      <c r="G35" s="5">
        <f>G$43*'[3]Shares Cameras and Games'!C28</f>
        <v>5.8505022583064479</v>
      </c>
      <c r="H35" s="5">
        <f>H$43*'[3]Shares Cameras and Games'!D28</f>
        <v>6.8693612126861714</v>
      </c>
      <c r="I35" s="5">
        <f>I$43*'[3]Shares Cameras and Games'!E28</f>
        <v>8.2313800193600795</v>
      </c>
      <c r="J35" s="5">
        <f>J$43*'[3]Shares Cameras and Games'!F28</f>
        <v>10.513635824683959</v>
      </c>
      <c r="K35" s="5">
        <f>K$43*'[3]Shares Cameras and Games'!G28</f>
        <v>13.858191027898473</v>
      </c>
      <c r="L35" s="5">
        <f>L$43*'[3]Shares Cameras and Games'!H28</f>
        <v>21.768694831940355</v>
      </c>
      <c r="M35" s="5">
        <f>M$43*'[3]Shares Cameras and Games'!I28</f>
        <v>23.228628771041706</v>
      </c>
      <c r="N35" s="5">
        <f>N$43*'[3]Shares Cameras and Games'!J28</f>
        <v>24.759970511721967</v>
      </c>
      <c r="O35" s="5">
        <f>O$43*'[3]Shares Cameras and Games'!K28</f>
        <v>27.821442804684455</v>
      </c>
      <c r="P35" s="5">
        <f>P$43*'[3]Shares Cameras and Games'!L28</f>
        <v>35.799142905520121</v>
      </c>
      <c r="Q35" s="5">
        <f>Q$43*'[3]Shares Cameras and Games'!M28</f>
        <v>39.049136167300794</v>
      </c>
      <c r="R35" s="5">
        <f>R$43*'[3]Shares Cameras and Games'!N28</f>
        <v>49.361005739336662</v>
      </c>
      <c r="S35" s="5">
        <f>S$43*'[3]Shares Cameras and Games'!O28</f>
        <v>48.545158832797192</v>
      </c>
      <c r="T35" s="5">
        <f>T$43*'[3]Shares Cameras and Games'!P28</f>
        <v>36.90421043681291</v>
      </c>
      <c r="U35" s="5">
        <f>U$43*'[3]Shares Cameras and Games'!Q28</f>
        <v>28.942363419484082</v>
      </c>
      <c r="V35" s="5">
        <f>V$43*'[3]Shares Cameras and Games'!R28</f>
        <v>23.852032128968741</v>
      </c>
      <c r="W35" s="5">
        <f>W$43*'[3]Shares Cameras and Games'!S28</f>
        <v>29.239404927921022</v>
      </c>
      <c r="X35" s="5">
        <f>X$43*'[3]Shares Cameras and Games'!T28</f>
        <v>30.432797471217373</v>
      </c>
      <c r="Y35" s="5">
        <f>Y$43*'[3]Shares Cameras and Games'!U28</f>
        <v>43.255727456109042</v>
      </c>
      <c r="Z35" s="5">
        <f>Z$43*'[3]Shares Cameras and Games'!V28</f>
        <v>55.438790165686804</v>
      </c>
      <c r="AA35" s="5">
        <f>AA$43*'[3]Shares Cameras and Games'!W28</f>
        <v>60.154869212518626</v>
      </c>
      <c r="AB35" s="5">
        <f>AB$43*'[3]Shares Cameras and Games'!X28</f>
        <v>63.710344519794496</v>
      </c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1:57" x14ac:dyDescent="0.35">
      <c r="A36" t="s">
        <v>14</v>
      </c>
      <c r="C36" s="44" t="s">
        <v>80</v>
      </c>
      <c r="D36" s="4" t="s">
        <v>15</v>
      </c>
      <c r="E36" s="4" t="s">
        <v>16</v>
      </c>
      <c r="F36" s="1" t="s">
        <v>41</v>
      </c>
      <c r="G36" s="5">
        <f>G$43*'[3]Shares Cameras and Games'!C29</f>
        <v>2.7301267691416413</v>
      </c>
      <c r="H36" s="5">
        <f>H$43*'[3]Shares Cameras and Games'!D29</f>
        <v>4.1358396152274564</v>
      </c>
      <c r="I36" s="5">
        <f>I$43*'[3]Shares Cameras and Games'!E29</f>
        <v>5.0020471658279995</v>
      </c>
      <c r="J36" s="5">
        <f>J$43*'[3]Shares Cameras and Games'!F29</f>
        <v>6.2128016803698358</v>
      </c>
      <c r="K36" s="5">
        <f>K$43*'[3]Shares Cameras and Games'!G29</f>
        <v>6.687294370446037</v>
      </c>
      <c r="L36" s="5">
        <f>L$43*'[3]Shares Cameras and Games'!H29</f>
        <v>6.6246898509786396</v>
      </c>
      <c r="M36" s="5">
        <f>M$43*'[3]Shares Cameras and Games'!I29</f>
        <v>7.3228104065049573</v>
      </c>
      <c r="N36" s="5">
        <f>N$43*'[3]Shares Cameras and Games'!J29</f>
        <v>12.721596002081608</v>
      </c>
      <c r="O36" s="5">
        <f>O$43*'[3]Shares Cameras and Games'!K29</f>
        <v>19.578008064680208</v>
      </c>
      <c r="P36" s="5">
        <f>P$43*'[3]Shares Cameras and Games'!L29</f>
        <v>25.884811576607525</v>
      </c>
      <c r="Q36" s="5">
        <f>Q$43*'[3]Shares Cameras and Games'!M29</f>
        <v>30.127809541993088</v>
      </c>
      <c r="R36" s="5">
        <f>R$43*'[3]Shares Cameras and Games'!N29</f>
        <v>36.660929437412769</v>
      </c>
      <c r="S36" s="5">
        <f>S$43*'[3]Shares Cameras and Games'!O29</f>
        <v>43.136540842509888</v>
      </c>
      <c r="T36" s="5">
        <f>T$43*'[3]Shares Cameras and Games'!P29</f>
        <v>45.099892898999975</v>
      </c>
      <c r="U36" s="5">
        <f>U$43*'[3]Shares Cameras and Games'!Q29</f>
        <v>45.099378625565407</v>
      </c>
      <c r="V36" s="5">
        <f>V$43*'[3]Shares Cameras and Games'!R29</f>
        <v>39.336794463443283</v>
      </c>
      <c r="W36" s="5">
        <f>W$43*'[3]Shares Cameras and Games'!S29</f>
        <v>47.379465970858902</v>
      </c>
      <c r="X36" s="5">
        <f>X$43*'[3]Shares Cameras and Games'!T29</f>
        <v>52.330703373411225</v>
      </c>
      <c r="Y36" s="5">
        <f>Y$43*'[3]Shares Cameras and Games'!U29</f>
        <v>72.840797571175628</v>
      </c>
      <c r="Z36" s="5">
        <f>Z$43*'[3]Shares Cameras and Games'!V29</f>
        <v>85.53505923316952</v>
      </c>
      <c r="AA36" s="5">
        <f>AA$43*'[3]Shares Cameras and Games'!W29</f>
        <v>89.7756341106317</v>
      </c>
      <c r="AB36" s="5">
        <f>AB$43*'[3]Shares Cameras and Games'!X29</f>
        <v>107.13155206803293</v>
      </c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</row>
    <row r="37" spans="1:57" x14ac:dyDescent="0.35">
      <c r="A37" t="s">
        <v>14</v>
      </c>
      <c r="C37" s="44" t="s">
        <v>80</v>
      </c>
      <c r="D37" s="4" t="s">
        <v>15</v>
      </c>
      <c r="E37" s="4" t="s">
        <v>16</v>
      </c>
      <c r="F37" s="1" t="s">
        <v>42</v>
      </c>
      <c r="G37" s="5">
        <f>G$43*'[3]Shares Cameras and Games'!C30</f>
        <v>0.90821521126454607</v>
      </c>
      <c r="H37" s="5">
        <f>H$43*'[3]Shares Cameras and Games'!D30</f>
        <v>1.3361141809221575</v>
      </c>
      <c r="I37" s="5">
        <f>I$43*'[3]Shares Cameras and Games'!E30</f>
        <v>1.7097786439315867</v>
      </c>
      <c r="J37" s="5">
        <f>J$43*'[3]Shares Cameras and Games'!F30</f>
        <v>2.5581411677768626</v>
      </c>
      <c r="K37" s="5">
        <f>K$43*'[3]Shares Cameras and Games'!G30</f>
        <v>2.9698097682889619</v>
      </c>
      <c r="L37" s="5">
        <f>L$43*'[3]Shares Cameras and Games'!H30</f>
        <v>3.7135764680521781</v>
      </c>
      <c r="M37" s="5">
        <f>M$43*'[3]Shares Cameras and Games'!I30</f>
        <v>4.6597489962562504</v>
      </c>
      <c r="N37" s="5">
        <f>N$43*'[3]Shares Cameras and Games'!J30</f>
        <v>5.8048372609753258</v>
      </c>
      <c r="O37" s="5">
        <f>O$43*'[3]Shares Cameras and Games'!K30</f>
        <v>6.8517299775638865</v>
      </c>
      <c r="P37" s="5">
        <f>P$43*'[3]Shares Cameras and Games'!L30</f>
        <v>8.3578554307090762</v>
      </c>
      <c r="Q37" s="5">
        <f>Q$43*'[3]Shares Cameras and Games'!M30</f>
        <v>10.022424179573738</v>
      </c>
      <c r="R37" s="5">
        <f>R$43*'[3]Shares Cameras and Games'!N30</f>
        <v>13.941369494317884</v>
      </c>
      <c r="S37" s="5">
        <f>S$43*'[3]Shares Cameras and Games'!O30</f>
        <v>19.711659415636881</v>
      </c>
      <c r="T37" s="5">
        <f>T$43*'[3]Shares Cameras and Games'!P30</f>
        <v>21.228391632146078</v>
      </c>
      <c r="U37" s="5">
        <f>U$43*'[3]Shares Cameras and Games'!Q30</f>
        <v>21.837543089412829</v>
      </c>
      <c r="V37" s="5">
        <f>V$43*'[3]Shares Cameras and Games'!R30</f>
        <v>21.726562475033912</v>
      </c>
      <c r="W37" s="5">
        <f>W$43*'[3]Shares Cameras and Games'!S30</f>
        <v>23.059513560628517</v>
      </c>
      <c r="X37" s="5">
        <f>X$43*'[3]Shares Cameras and Games'!T30</f>
        <v>20.870305155486669</v>
      </c>
      <c r="Y37" s="5">
        <f>Y$43*'[3]Shares Cameras and Games'!U30</f>
        <v>26.870642392889472</v>
      </c>
      <c r="Z37" s="5">
        <f>Z$43*'[3]Shares Cameras and Games'!V30</f>
        <v>31.037296796305746</v>
      </c>
      <c r="AA37" s="5">
        <f>AA$43*'[3]Shares Cameras and Games'!W30</f>
        <v>38.400041955615798</v>
      </c>
      <c r="AB37" s="5">
        <f>AB$43*'[3]Shares Cameras and Games'!X30</f>
        <v>37.525356558605019</v>
      </c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</row>
    <row r="38" spans="1:57" x14ac:dyDescent="0.35">
      <c r="A38" t="s">
        <v>14</v>
      </c>
      <c r="C38" s="44" t="s">
        <v>80</v>
      </c>
      <c r="D38" s="4" t="s">
        <v>15</v>
      </c>
      <c r="E38" s="4" t="s">
        <v>16</v>
      </c>
      <c r="F38" s="1" t="s">
        <v>43</v>
      </c>
      <c r="G38" s="5">
        <f>G$43*'[3]Shares Cameras and Games'!C31</f>
        <v>0.54735737981514898</v>
      </c>
      <c r="H38" s="5">
        <f>H$43*'[3]Shares Cameras and Games'!D31</f>
        <v>0.72336500642595525</v>
      </c>
      <c r="I38" s="5">
        <f>I$43*'[3]Shares Cameras and Games'!E31</f>
        <v>0.911706820407861</v>
      </c>
      <c r="J38" s="5">
        <f>J$43*'[3]Shares Cameras and Games'!F31</f>
        <v>1.0990528435751872</v>
      </c>
      <c r="K38" s="5">
        <f>K$43*'[3]Shares Cameras and Games'!G31</f>
        <v>1.7872512714201054</v>
      </c>
      <c r="L38" s="5">
        <f>L$43*'[3]Shares Cameras and Games'!H31</f>
        <v>2.1449355165661399</v>
      </c>
      <c r="M38" s="5">
        <f>M$43*'[3]Shares Cameras and Games'!I31</f>
        <v>2.6256110856612409</v>
      </c>
      <c r="N38" s="5">
        <f>N$43*'[3]Shares Cameras and Games'!J31</f>
        <v>3.3962938469055208</v>
      </c>
      <c r="O38" s="5">
        <f>O$43*'[3]Shares Cameras and Games'!K31</f>
        <v>3.5686296491658811</v>
      </c>
      <c r="P38" s="5">
        <f>P$43*'[3]Shares Cameras and Games'!L31</f>
        <v>4.0632304808549851</v>
      </c>
      <c r="Q38" s="5">
        <f>Q$43*'[3]Shares Cameras and Games'!M31</f>
        <v>4.2938326049493538</v>
      </c>
      <c r="R38" s="5">
        <f>R$43*'[3]Shares Cameras and Games'!N31</f>
        <v>5.3989827552994534</v>
      </c>
      <c r="S38" s="5">
        <f>S$43*'[3]Shares Cameras and Games'!O31</f>
        <v>5.1798216422301309</v>
      </c>
      <c r="T38" s="5">
        <f>T$43*'[3]Shares Cameras and Games'!P31</f>
        <v>5.0511605945179836</v>
      </c>
      <c r="U38" s="5">
        <f>U$43*'[3]Shares Cameras and Games'!Q31</f>
        <v>5.5007994849171</v>
      </c>
      <c r="V38" s="5">
        <f>V$43*'[3]Shares Cameras and Games'!R31</f>
        <v>5.178629856360967</v>
      </c>
      <c r="W38" s="5">
        <f>W$43*'[3]Shares Cameras and Games'!S31</f>
        <v>5.5676665456548617</v>
      </c>
      <c r="X38" s="5">
        <f>X$43*'[3]Shares Cameras and Games'!T31</f>
        <v>6.1498113343702432</v>
      </c>
      <c r="Y38" s="5">
        <f>Y$43*'[3]Shares Cameras and Games'!U31</f>
        <v>11.021275076426656</v>
      </c>
      <c r="Z38" s="5">
        <f>Z$43*'[3]Shares Cameras and Games'!V31</f>
        <v>12.097322148669706</v>
      </c>
      <c r="AA38" s="5">
        <f>AA$43*'[3]Shares Cameras and Games'!W31</f>
        <v>14.141879378077149</v>
      </c>
      <c r="AB38" s="5">
        <f>AB$43*'[3]Shares Cameras and Games'!X31</f>
        <v>17.526614422300597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</row>
    <row r="39" spans="1:57" x14ac:dyDescent="0.35">
      <c r="A39" t="s">
        <v>14</v>
      </c>
      <c r="C39" s="44" t="s">
        <v>80</v>
      </c>
      <c r="D39" s="4" t="s">
        <v>15</v>
      </c>
      <c r="E39" s="4" t="s">
        <v>16</v>
      </c>
      <c r="F39" s="1" t="s">
        <v>44</v>
      </c>
      <c r="G39" s="5">
        <f>G$43*'[3]Shares Cameras and Games'!C32</f>
        <v>39.812415558267993</v>
      </c>
      <c r="H39" s="5">
        <f>H$43*'[3]Shares Cameras and Games'!D32</f>
        <v>45.955014767764652</v>
      </c>
      <c r="I39" s="5">
        <f>I$43*'[3]Shares Cameras and Games'!E32</f>
        <v>45.093685430276579</v>
      </c>
      <c r="J39" s="5">
        <f>J$43*'[3]Shares Cameras and Games'!F32</f>
        <v>59.462743258309885</v>
      </c>
      <c r="K39" s="5">
        <f>K$43*'[3]Shares Cameras and Games'!G32</f>
        <v>83.603619285826653</v>
      </c>
      <c r="L39" s="5">
        <f>L$43*'[3]Shares Cameras and Games'!H32</f>
        <v>117.17377989049247</v>
      </c>
      <c r="M39" s="5">
        <f>M$43*'[3]Shares Cameras and Games'!I32</f>
        <v>126.05168640097888</v>
      </c>
      <c r="N39" s="5">
        <f>N$43*'[3]Shares Cameras and Games'!J32</f>
        <v>150.11176960728406</v>
      </c>
      <c r="O39" s="5">
        <f>O$43*'[3]Shares Cameras and Games'!K32</f>
        <v>211.2566451610393</v>
      </c>
      <c r="P39" s="5">
        <f>P$43*'[3]Shares Cameras and Games'!L32</f>
        <v>252.3177372867103</v>
      </c>
      <c r="Q39" s="5">
        <f>Q$43*'[3]Shares Cameras and Games'!M32</f>
        <v>269.4554399311466</v>
      </c>
      <c r="R39" s="5">
        <f>R$43*'[3]Shares Cameras and Games'!N32</f>
        <v>322.37372679350653</v>
      </c>
      <c r="S39" s="5">
        <f>S$43*'[3]Shares Cameras and Games'!O32</f>
        <v>352.27658318015585</v>
      </c>
      <c r="T39" s="5">
        <f>T$43*'[3]Shares Cameras and Games'!P32</f>
        <v>331.51761052477787</v>
      </c>
      <c r="U39" s="5">
        <f>U$43*'[3]Shares Cameras and Games'!Q32</f>
        <v>294.25442677042662</v>
      </c>
      <c r="V39" s="5">
        <f>V$43*'[3]Shares Cameras and Games'!R32</f>
        <v>342.38737415218253</v>
      </c>
      <c r="W39" s="5">
        <f>W$43*'[3]Shares Cameras and Games'!S32</f>
        <v>368.32703511951826</v>
      </c>
      <c r="X39" s="5">
        <f>X$43*'[3]Shares Cameras and Games'!T32</f>
        <v>306.40727382294443</v>
      </c>
      <c r="Y39" s="5">
        <f>Y$43*'[3]Shares Cameras and Games'!U32</f>
        <v>340.43039879224904</v>
      </c>
      <c r="Z39" s="5">
        <f>Z$43*'[3]Shares Cameras and Games'!V32</f>
        <v>368.36461555174202</v>
      </c>
      <c r="AA39" s="5">
        <f>AA$43*'[3]Shares Cameras and Games'!W32</f>
        <v>431.4758073333245</v>
      </c>
      <c r="AB39" s="5">
        <f>AB$43*'[3]Shares Cameras and Games'!X32</f>
        <v>527.64930986461718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</row>
    <row r="40" spans="1:57" x14ac:dyDescent="0.35">
      <c r="A40" t="s">
        <v>14</v>
      </c>
      <c r="C40" s="44" t="s">
        <v>80</v>
      </c>
      <c r="D40" s="4" t="s">
        <v>15</v>
      </c>
      <c r="E40" s="4" t="s">
        <v>16</v>
      </c>
      <c r="F40" s="1" t="s">
        <v>45</v>
      </c>
      <c r="G40" s="5">
        <f>G$43*'[3]Shares Cameras and Games'!C33</f>
        <v>10.342037362439635</v>
      </c>
      <c r="H40" s="5">
        <f>H$43*'[3]Shares Cameras and Games'!D33</f>
        <v>14.60456375554506</v>
      </c>
      <c r="I40" s="5">
        <f>I$43*'[3]Shares Cameras and Games'!E33</f>
        <v>16.211614582077932</v>
      </c>
      <c r="J40" s="5">
        <f>J$43*'[3]Shares Cameras and Games'!F33</f>
        <v>18.247763417768496</v>
      </c>
      <c r="K40" s="5">
        <f>K$43*'[3]Shares Cameras and Games'!G33</f>
        <v>21.817809180678964</v>
      </c>
      <c r="L40" s="5">
        <f>L$43*'[3]Shares Cameras and Games'!H33</f>
        <v>20.308646374855982</v>
      </c>
      <c r="M40" s="5">
        <f>M$43*'[3]Shares Cameras and Games'!I33</f>
        <v>25.12837537321089</v>
      </c>
      <c r="N40" s="5">
        <f>N$43*'[3]Shares Cameras and Games'!J33</f>
        <v>31.104444157991757</v>
      </c>
      <c r="O40" s="5">
        <f>O$43*'[3]Shares Cameras and Games'!K33</f>
        <v>36.581335050911484</v>
      </c>
      <c r="P40" s="5">
        <f>P$43*'[3]Shares Cameras and Games'!L33</f>
        <v>51.830054355257658</v>
      </c>
      <c r="Q40" s="5">
        <f>Q$43*'[3]Shares Cameras and Games'!M33</f>
        <v>57.817961609186078</v>
      </c>
      <c r="R40" s="5">
        <f>R$43*'[3]Shares Cameras and Games'!N33</f>
        <v>81.233653848296626</v>
      </c>
      <c r="S40" s="5">
        <f>S$43*'[3]Shares Cameras and Games'!O33</f>
        <v>95.173406024636662</v>
      </c>
      <c r="T40" s="5">
        <f>T$43*'[3]Shares Cameras and Games'!P33</f>
        <v>93.780308956510282</v>
      </c>
      <c r="U40" s="5">
        <f>U$43*'[3]Shares Cameras and Games'!Q33</f>
        <v>88.130972737262724</v>
      </c>
      <c r="V40" s="5">
        <f>V$43*'[3]Shares Cameras and Games'!R33</f>
        <v>76.045197915225685</v>
      </c>
      <c r="W40" s="5">
        <f>W$43*'[3]Shares Cameras and Games'!S33</f>
        <v>69.771865363720593</v>
      </c>
      <c r="X40" s="5">
        <f>X$43*'[3]Shares Cameras and Games'!T33</f>
        <v>66.329746502074627</v>
      </c>
      <c r="Y40" s="5">
        <f>Y$43*'[3]Shares Cameras and Games'!U33</f>
        <v>76.887513946425003</v>
      </c>
      <c r="Z40" s="5">
        <f>Z$43*'[3]Shares Cameras and Games'!V33</f>
        <v>82.984888437132838</v>
      </c>
      <c r="AA40" s="5">
        <f>AA$43*'[3]Shares Cameras and Games'!W33</f>
        <v>95.459018005749826</v>
      </c>
      <c r="AB40" s="5">
        <f>AB$43*'[3]Shares Cameras and Games'!X33</f>
        <v>89.450753391897024</v>
      </c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</row>
    <row r="41" spans="1:57" x14ac:dyDescent="0.35">
      <c r="A41" t="s">
        <v>14</v>
      </c>
      <c r="C41" s="44" t="s">
        <v>80</v>
      </c>
      <c r="D41" s="4" t="s">
        <v>15</v>
      </c>
      <c r="E41" s="4" t="s">
        <v>16</v>
      </c>
      <c r="F41" s="1" t="s">
        <v>46</v>
      </c>
      <c r="G41" s="5">
        <f>G$43*'[3]Shares Cameras and Games'!C34</f>
        <v>10.281414450839787</v>
      </c>
      <c r="H41" s="5">
        <f>H$43*'[3]Shares Cameras and Games'!D34</f>
        <v>11.285934609920924</v>
      </c>
      <c r="I41" s="5">
        <f>I$43*'[3]Shares Cameras and Games'!E34</f>
        <v>13.092427516966222</v>
      </c>
      <c r="J41" s="5">
        <f>J$43*'[3]Shares Cameras and Games'!F34</f>
        <v>21.443487144070438</v>
      </c>
      <c r="K41" s="5">
        <f>K$43*'[3]Shares Cameras and Games'!G34</f>
        <v>30.929221328983516</v>
      </c>
      <c r="L41" s="5">
        <f>L$43*'[3]Shares Cameras and Games'!H34</f>
        <v>33.634320737107053</v>
      </c>
      <c r="M41" s="5">
        <f>M$43*'[3]Shares Cameras and Games'!I34</f>
        <v>37.900701159665694</v>
      </c>
      <c r="N41" s="5">
        <f>N$43*'[3]Shares Cameras and Games'!J34</f>
        <v>34.093310396375408</v>
      </c>
      <c r="O41" s="5">
        <f>O$43*'[3]Shares Cameras and Games'!K34</f>
        <v>35.64428995264381</v>
      </c>
      <c r="P41" s="5">
        <f>P$43*'[3]Shares Cameras and Games'!L34</f>
        <v>63.705683423313666</v>
      </c>
      <c r="Q41" s="5">
        <f>Q$43*'[3]Shares Cameras and Games'!M34</f>
        <v>83.42743406335066</v>
      </c>
      <c r="R41" s="5">
        <f>R$43*'[3]Shares Cameras and Games'!N34</f>
        <v>119.55474587706924</v>
      </c>
      <c r="S41" s="5">
        <f>S$43*'[3]Shares Cameras and Games'!O34</f>
        <v>164.89565719345273</v>
      </c>
      <c r="T41" s="5">
        <f>T$43*'[3]Shares Cameras and Games'!P34</f>
        <v>186.22402119425325</v>
      </c>
      <c r="U41" s="5">
        <f>U$43*'[3]Shares Cameras and Games'!Q34</f>
        <v>200.59510770999688</v>
      </c>
      <c r="V41" s="5">
        <f>V$43*'[3]Shares Cameras and Games'!R34</f>
        <v>200.02167234468601</v>
      </c>
      <c r="W41" s="5">
        <f>W$43*'[3]Shares Cameras and Games'!S34</f>
        <v>220.97314361588835</v>
      </c>
      <c r="X41" s="5">
        <f>X$43*'[3]Shares Cameras and Games'!T34</f>
        <v>218.4709700605647</v>
      </c>
      <c r="Y41" s="5">
        <f>Y$43*'[3]Shares Cameras and Games'!U34</f>
        <v>251.47312355327372</v>
      </c>
      <c r="Z41" s="5">
        <f>Z$43*'[3]Shares Cameras and Games'!V34</f>
        <v>251.30696504228587</v>
      </c>
      <c r="AA41" s="5">
        <f>AA$43*'[3]Shares Cameras and Games'!W34</f>
        <v>307.00296290434693</v>
      </c>
      <c r="AB41" s="5">
        <f>AB$43*'[3]Shares Cameras and Games'!X34</f>
        <v>302.03390242639267</v>
      </c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</row>
    <row r="42" spans="1:57" x14ac:dyDescent="0.35">
      <c r="A42" t="s">
        <v>14</v>
      </c>
      <c r="C42" s="44" t="s">
        <v>80</v>
      </c>
      <c r="D42" s="4" t="s">
        <v>15</v>
      </c>
      <c r="E42" s="4" t="s">
        <v>16</v>
      </c>
      <c r="F42" s="1" t="s">
        <v>47</v>
      </c>
      <c r="G42" s="5">
        <f>G$43*'[3]Shares Cameras and Games'!C35</f>
        <v>74.94318649615704</v>
      </c>
      <c r="H42" s="5">
        <f>H$43*'[3]Shares Cameras and Games'!D35</f>
        <v>79.110702605409827</v>
      </c>
      <c r="I42" s="5">
        <f>I$43*'[3]Shares Cameras and Games'!E35</f>
        <v>143.6825919611621</v>
      </c>
      <c r="J42" s="5">
        <f>J$43*'[3]Shares Cameras and Games'!F35</f>
        <v>158.4385276369666</v>
      </c>
      <c r="K42" s="5">
        <f>K$43*'[3]Shares Cameras and Games'!G35</f>
        <v>199.39730369725581</v>
      </c>
      <c r="L42" s="5">
        <f>L$43*'[3]Shares Cameras and Games'!H35</f>
        <v>202.70848233417101</v>
      </c>
      <c r="M42" s="5">
        <f>M$43*'[3]Shares Cameras and Games'!I35</f>
        <v>244.19616857562505</v>
      </c>
      <c r="N42" s="5">
        <f>N$43*'[3]Shares Cameras and Games'!J35</f>
        <v>265.1490361499724</v>
      </c>
      <c r="O42" s="5">
        <f>O$43*'[3]Shares Cameras and Games'!K35</f>
        <v>299.42933030271536</v>
      </c>
      <c r="P42" s="5">
        <f>P$43*'[3]Shares Cameras and Games'!L35</f>
        <v>359.85236019525934</v>
      </c>
      <c r="Q42" s="5">
        <f>Q$43*'[3]Shares Cameras and Games'!M35</f>
        <v>511.62575048854529</v>
      </c>
      <c r="R42" s="5">
        <f>R$43*'[3]Shares Cameras and Games'!N35</f>
        <v>564.87196492161297</v>
      </c>
      <c r="S42" s="5">
        <f>S$43*'[3]Shares Cameras and Games'!O35</f>
        <v>883.48954737165332</v>
      </c>
      <c r="T42" s="5">
        <f>T$43*'[3]Shares Cameras and Games'!P35</f>
        <v>1033.7528448579701</v>
      </c>
      <c r="U42" s="5">
        <f>U$43*'[3]Shares Cameras and Games'!Q35</f>
        <v>1145.0043692019574</v>
      </c>
      <c r="V42" s="5">
        <f>V$43*'[3]Shares Cameras and Games'!R35</f>
        <v>1081.271734448746</v>
      </c>
      <c r="W42" s="5">
        <f>W$43*'[3]Shares Cameras and Games'!S35</f>
        <v>912.69238372750715</v>
      </c>
      <c r="X42" s="5">
        <f>X$43*'[3]Shares Cameras and Games'!T35</f>
        <v>879.91402609672116</v>
      </c>
      <c r="Y42" s="5">
        <f>Y$43*'[3]Shares Cameras and Games'!U35</f>
        <v>1005.6428724347437</v>
      </c>
      <c r="Z42" s="5">
        <f>Z$43*'[3]Shares Cameras and Games'!V35</f>
        <v>1184.3674192478663</v>
      </c>
      <c r="AA42" s="5">
        <f>AA$43*'[3]Shares Cameras and Games'!W35</f>
        <v>501.27454492956963</v>
      </c>
      <c r="AB42" s="5">
        <f>AB$43*'[3]Shares Cameras and Games'!X35</f>
        <v>138.17313808912141</v>
      </c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</row>
    <row r="43" spans="1:57" x14ac:dyDescent="0.35">
      <c r="A43" s="44" t="s">
        <v>14</v>
      </c>
      <c r="B43" s="44"/>
      <c r="C43" s="44" t="s">
        <v>80</v>
      </c>
      <c r="D43" s="4" t="s">
        <v>15</v>
      </c>
      <c r="E43" s="4" t="s">
        <v>16</v>
      </c>
      <c r="F43" s="45" t="s">
        <v>81</v>
      </c>
      <c r="G43" s="7">
        <v>358.66746522330232</v>
      </c>
      <c r="H43" s="7">
        <v>442.79933978185471</v>
      </c>
      <c r="I43" s="7">
        <v>546.66585158253656</v>
      </c>
      <c r="J43" s="7">
        <v>674.89611306486006</v>
      </c>
      <c r="K43" s="7">
        <v>833.20507785785173</v>
      </c>
      <c r="L43" s="7">
        <v>1028.6482442689528</v>
      </c>
      <c r="M43" s="7">
        <v>1269.9361040357442</v>
      </c>
      <c r="N43" s="7">
        <v>1567.8223506614122</v>
      </c>
      <c r="O43" s="7">
        <v>1935.5831489647067</v>
      </c>
      <c r="P43" s="7">
        <v>2389.6088258823534</v>
      </c>
      <c r="Q43" s="7">
        <v>2950.134352941177</v>
      </c>
      <c r="R43" s="7">
        <v>3642.1411764705886</v>
      </c>
      <c r="S43" s="7">
        <v>4496.4705882352937</v>
      </c>
      <c r="T43" s="7">
        <v>4496.4705882352937</v>
      </c>
      <c r="U43" s="7">
        <v>4496.4705882352937</v>
      </c>
      <c r="V43" s="7">
        <v>4323.5294117647054</v>
      </c>
      <c r="W43" s="7">
        <v>4323.5294117647054</v>
      </c>
      <c r="X43" s="7">
        <v>4323.5294117647054</v>
      </c>
      <c r="Y43" s="7">
        <v>5188.2352941176468</v>
      </c>
      <c r="Z43" s="7">
        <v>5716.666666666667</v>
      </c>
      <c r="AA43" s="7">
        <v>5716.666666666667</v>
      </c>
      <c r="AB43" s="7">
        <v>5716.666666666667</v>
      </c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</row>
    <row r="44" spans="1:57" x14ac:dyDescent="0.35">
      <c r="F44" s="1" t="s">
        <v>49</v>
      </c>
      <c r="G44" s="9">
        <f t="shared" ref="G44:Q44" si="0">_xlfn.RRI(1,G43,H43)</f>
        <v>0.23456790123456783</v>
      </c>
      <c r="H44" s="9">
        <f t="shared" si="0"/>
        <v>0.23456790123456761</v>
      </c>
      <c r="I44" s="9">
        <f t="shared" si="0"/>
        <v>0.23456790123456805</v>
      </c>
      <c r="J44" s="9">
        <f t="shared" si="0"/>
        <v>0.23456790123456761</v>
      </c>
      <c r="K44" s="9">
        <f t="shared" si="0"/>
        <v>0.23456790123456805</v>
      </c>
      <c r="L44" s="9">
        <f t="shared" si="0"/>
        <v>0.23456790123456783</v>
      </c>
      <c r="M44" s="9">
        <f t="shared" si="0"/>
        <v>0.23456790123456761</v>
      </c>
      <c r="N44" s="9">
        <f t="shared" si="0"/>
        <v>0.23456790123456805</v>
      </c>
      <c r="O44" s="9">
        <f t="shared" si="0"/>
        <v>0.23456790123456761</v>
      </c>
      <c r="P44" s="9">
        <f t="shared" si="0"/>
        <v>0.23456790123456783</v>
      </c>
      <c r="Q44" s="9">
        <f t="shared" si="0"/>
        <v>0.23456790123456783</v>
      </c>
      <c r="R44" s="9">
        <f>_xlfn.RRI(1,R43,S43)</f>
        <v>0.23456790123456761</v>
      </c>
      <c r="S44" s="9">
        <f t="shared" ref="S44:AB44" si="1">_xlfn.RRI(1,S43,T43)</f>
        <v>0</v>
      </c>
      <c r="T44" s="9">
        <f t="shared" si="1"/>
        <v>0</v>
      </c>
      <c r="U44" s="9">
        <f t="shared" si="1"/>
        <v>-3.8461538461538436E-2</v>
      </c>
      <c r="V44" s="9">
        <f t="shared" si="1"/>
        <v>0</v>
      </c>
      <c r="W44" s="9">
        <f t="shared" si="1"/>
        <v>0</v>
      </c>
      <c r="X44" s="9">
        <f t="shared" si="1"/>
        <v>0.20000000000000018</v>
      </c>
      <c r="Y44" s="9">
        <f t="shared" si="1"/>
        <v>0.10185185185185186</v>
      </c>
      <c r="Z44" s="9">
        <f t="shared" si="1"/>
        <v>0</v>
      </c>
      <c r="AA44" s="9">
        <f t="shared" si="1"/>
        <v>0</v>
      </c>
      <c r="AB44" s="9">
        <f t="shared" si="1"/>
        <v>-1</v>
      </c>
    </row>
    <row r="45" spans="1:57" x14ac:dyDescent="0.35">
      <c r="F45" s="10" t="s">
        <v>50</v>
      </c>
      <c r="G45" s="11">
        <f>SUM(G12:G42)</f>
        <v>358.6674652233022</v>
      </c>
      <c r="H45" s="11">
        <f t="shared" ref="H45:AB45" si="2">SUM(H12:H42)</f>
        <v>442.79933978185471</v>
      </c>
      <c r="I45" s="11">
        <f t="shared" si="2"/>
        <v>546.66585158253667</v>
      </c>
      <c r="J45" s="11">
        <f t="shared" si="2"/>
        <v>674.89611306486017</v>
      </c>
      <c r="K45" s="11">
        <f t="shared" si="2"/>
        <v>833.20507785785185</v>
      </c>
      <c r="L45" s="11">
        <f t="shared" si="2"/>
        <v>1028.648244268953</v>
      </c>
      <c r="M45" s="11">
        <f t="shared" si="2"/>
        <v>1269.9361040357439</v>
      </c>
      <c r="N45" s="11">
        <f t="shared" si="2"/>
        <v>1567.8223506614127</v>
      </c>
      <c r="O45" s="11">
        <f t="shared" si="2"/>
        <v>1935.5831489647067</v>
      </c>
      <c r="P45" s="11">
        <f t="shared" si="2"/>
        <v>2389.6088258823534</v>
      </c>
      <c r="Q45" s="11">
        <f t="shared" si="2"/>
        <v>2950.1343529411779</v>
      </c>
      <c r="R45" s="11">
        <f t="shared" si="2"/>
        <v>3642.1411764705908</v>
      </c>
      <c r="S45" s="11">
        <f t="shared" si="2"/>
        <v>4496.4705882352937</v>
      </c>
      <c r="T45" s="11">
        <f t="shared" si="2"/>
        <v>4496.4705882352928</v>
      </c>
      <c r="U45" s="11">
        <f t="shared" si="2"/>
        <v>4496.4705882352928</v>
      </c>
      <c r="V45" s="11">
        <f t="shared" si="2"/>
        <v>4323.5294117647054</v>
      </c>
      <c r="W45" s="11">
        <f t="shared" si="2"/>
        <v>4323.5294117647054</v>
      </c>
      <c r="X45" s="11">
        <f t="shared" si="2"/>
        <v>4323.5294117647063</v>
      </c>
      <c r="Y45" s="11">
        <f t="shared" si="2"/>
        <v>5188.2352941176432</v>
      </c>
      <c r="Z45" s="11">
        <f t="shared" si="2"/>
        <v>5716.666666666667</v>
      </c>
      <c r="AA45" s="11">
        <f t="shared" si="2"/>
        <v>5716.6666666666661</v>
      </c>
      <c r="AB45" s="11">
        <f t="shared" si="2"/>
        <v>5716.6666666666679</v>
      </c>
    </row>
    <row r="46" spans="1:57" x14ac:dyDescent="0.35">
      <c r="F46" s="12" t="s">
        <v>51</v>
      </c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</row>
    <row r="47" spans="1:57" x14ac:dyDescent="0.35">
      <c r="F47" s="6" t="s">
        <v>52</v>
      </c>
      <c r="G47" s="6"/>
      <c r="H47" s="6"/>
      <c r="I47" s="6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90625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1713B-75D6-4C1D-82B8-FCAED590DF2D}">
  <sheetPr>
    <tabColor theme="9"/>
  </sheetPr>
  <dimension ref="A1:BE48"/>
  <sheetViews>
    <sheetView topLeftCell="A7" zoomScale="56" zoomScaleNormal="56" workbookViewId="0">
      <selection activeCell="G11" sqref="G11:BE11"/>
    </sheetView>
  </sheetViews>
  <sheetFormatPr baseColWidth="10" defaultRowHeight="14.5" x14ac:dyDescent="0.35"/>
  <cols>
    <col min="5" max="5" width="22.36328125" bestFit="1" customWidth="1"/>
    <col min="6" max="6" width="32.36328125" customWidth="1"/>
    <col min="7" max="7" width="12" customWidth="1"/>
    <col min="8" max="8" width="12.0898437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1" t="s">
        <v>68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7" x14ac:dyDescent="0.35">
      <c r="F2" s="1"/>
      <c r="G2" s="16"/>
      <c r="H2" s="16"/>
      <c r="I2" s="1"/>
      <c r="J2" s="1"/>
      <c r="K2" s="1"/>
      <c r="L2" s="1"/>
      <c r="M2" s="1"/>
      <c r="N2" s="1"/>
      <c r="O2" s="1"/>
      <c r="P2" s="1"/>
      <c r="Q2" s="1"/>
      <c r="R2" s="46" t="s">
        <v>62</v>
      </c>
      <c r="S2" s="46"/>
      <c r="T2" s="46"/>
      <c r="U2" s="46"/>
      <c r="V2" s="46"/>
      <c r="W2" s="46"/>
      <c r="X2" s="46"/>
      <c r="Y2" s="46"/>
      <c r="Z2" s="46"/>
      <c r="AA2" s="46"/>
      <c r="AB2" s="46"/>
    </row>
    <row r="3" spans="1:57" x14ac:dyDescent="0.35">
      <c r="F3" s="17" t="s">
        <v>69</v>
      </c>
      <c r="R3" s="18">
        <v>2011</v>
      </c>
      <c r="S3" s="18">
        <v>2012</v>
      </c>
      <c r="T3" s="18">
        <v>2013</v>
      </c>
      <c r="U3" s="18">
        <v>2014</v>
      </c>
      <c r="V3" s="18">
        <v>2015</v>
      </c>
      <c r="W3" s="18">
        <v>2016</v>
      </c>
      <c r="X3" s="18">
        <v>2017</v>
      </c>
      <c r="Y3" s="18">
        <v>2018</v>
      </c>
      <c r="Z3" s="18">
        <v>2019</v>
      </c>
      <c r="AA3" s="18">
        <v>2020</v>
      </c>
      <c r="AB3" s="18">
        <v>2021</v>
      </c>
    </row>
    <row r="4" spans="1:57" x14ac:dyDescent="0.35">
      <c r="F4" s="19" t="s">
        <v>27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31">
        <v>0.66290293207066109</v>
      </c>
      <c r="S4" s="31">
        <v>0.67298232829294957</v>
      </c>
      <c r="T4" s="31">
        <v>0.70613453412700855</v>
      </c>
      <c r="U4" s="31">
        <v>0.72031662269129293</v>
      </c>
      <c r="V4" s="31">
        <v>0.71487043580683152</v>
      </c>
      <c r="W4" s="31">
        <v>0.69477740939102839</v>
      </c>
      <c r="X4" s="31">
        <v>0.66376006918595065</v>
      </c>
      <c r="Y4" s="31">
        <v>0.67570454744141117</v>
      </c>
      <c r="Z4" s="31">
        <v>0.63655376087406579</v>
      </c>
      <c r="AA4" s="31">
        <v>0.62158134665439102</v>
      </c>
      <c r="AB4" s="9">
        <v>0.63968589315908542</v>
      </c>
    </row>
    <row r="5" spans="1:57" x14ac:dyDescent="0.35">
      <c r="F5" s="19" t="s">
        <v>26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1">
        <v>0.72170403587443943</v>
      </c>
      <c r="S5" s="21">
        <v>0.72204913121629721</v>
      </c>
      <c r="T5" s="21">
        <v>0.67519096645632681</v>
      </c>
      <c r="U5" s="21">
        <v>0.66801671078228142</v>
      </c>
      <c r="V5" s="21">
        <v>0.67786303288866245</v>
      </c>
      <c r="W5" s="31">
        <v>0.67490646712987712</v>
      </c>
      <c r="X5" s="31">
        <v>0.65221396353471828</v>
      </c>
      <c r="Y5" s="31">
        <v>0.64301268092737285</v>
      </c>
      <c r="Z5" s="31">
        <v>0.62650785914463258</v>
      </c>
      <c r="AA5" s="31">
        <v>0.62215300202897728</v>
      </c>
      <c r="AB5" s="9"/>
    </row>
    <row r="6" spans="1:57" x14ac:dyDescent="0.35">
      <c r="F6" s="19" t="s">
        <v>44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1">
        <v>0.71464914930200485</v>
      </c>
      <c r="S6" s="21">
        <v>0.71611758739175579</v>
      </c>
      <c r="T6" s="21">
        <v>0.73271920044383476</v>
      </c>
      <c r="U6" s="21">
        <v>0.71316006247063779</v>
      </c>
      <c r="V6" s="21">
        <v>0.73591726948409486</v>
      </c>
      <c r="W6" s="31">
        <v>0.72641969168856757</v>
      </c>
      <c r="X6" s="31">
        <v>0.69008384852226312</v>
      </c>
      <c r="Y6" s="31">
        <v>0.68583029134938833</v>
      </c>
      <c r="Z6" s="31">
        <v>0.67911924885239616</v>
      </c>
      <c r="AA6" s="31">
        <v>0.66368514832102321</v>
      </c>
      <c r="AB6" s="9">
        <v>0.64157365059971128</v>
      </c>
    </row>
    <row r="7" spans="1:57" x14ac:dyDescent="0.35">
      <c r="F7" s="19" t="s">
        <v>45</v>
      </c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1">
        <v>0.58884022424667104</v>
      </c>
      <c r="S7" s="21">
        <v>0.59771663593816482</v>
      </c>
      <c r="T7" s="21">
        <v>0.61461829607941154</v>
      </c>
      <c r="U7" s="21">
        <v>0.56840903072033899</v>
      </c>
      <c r="V7" s="21">
        <v>0.60178254959651745</v>
      </c>
      <c r="W7" s="31">
        <v>0.56940703049652464</v>
      </c>
      <c r="X7" s="31">
        <v>0.57116164542294323</v>
      </c>
      <c r="Y7" s="31">
        <v>0.54133313821614104</v>
      </c>
      <c r="Z7" s="31">
        <v>0.53905666877188951</v>
      </c>
      <c r="AA7" s="31">
        <v>0.57579686941794461</v>
      </c>
      <c r="AB7" s="9">
        <v>0.56655986018060012</v>
      </c>
    </row>
    <row r="8" spans="1:57" x14ac:dyDescent="0.35">
      <c r="F8" s="22" t="s">
        <v>64</v>
      </c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4">
        <v>0.69042603559860449</v>
      </c>
      <c r="S8" s="24">
        <v>0.69530138504820782</v>
      </c>
      <c r="T8" s="24">
        <v>0.69787144106988619</v>
      </c>
      <c r="U8" s="24">
        <v>0.69439815407950956</v>
      </c>
      <c r="V8" s="24">
        <v>0.70218731163226866</v>
      </c>
      <c r="W8" s="24">
        <v>0.68942861456901805</v>
      </c>
      <c r="X8" s="24">
        <v>0.66144484438783224</v>
      </c>
      <c r="Y8" s="24">
        <v>0.66078486613871279</v>
      </c>
      <c r="Z8" s="24">
        <v>0.63812755053684944</v>
      </c>
      <c r="AA8" s="32">
        <v>0.62905971826195195</v>
      </c>
      <c r="AB8" s="26">
        <v>0.63491975500479836</v>
      </c>
    </row>
    <row r="9" spans="1:57" x14ac:dyDescent="0.35"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33"/>
      <c r="S9" s="33"/>
      <c r="T9" s="33"/>
      <c r="U9" s="33"/>
      <c r="V9" s="33"/>
      <c r="W9" s="33"/>
      <c r="X9" s="33"/>
      <c r="Y9" s="33"/>
      <c r="Z9" s="33"/>
      <c r="AA9" s="34"/>
      <c r="AB9" s="35"/>
      <c r="AC9" s="13" t="s">
        <v>65</v>
      </c>
    </row>
    <row r="10" spans="1:57" x14ac:dyDescent="0.35">
      <c r="F10" s="1"/>
      <c r="G10" s="47" t="s">
        <v>5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 t="s">
        <v>6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9" t="s">
        <v>7</v>
      </c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52" t="s">
        <v>82</v>
      </c>
      <c r="H11" s="52" t="s">
        <v>83</v>
      </c>
      <c r="I11" s="52" t="s">
        <v>84</v>
      </c>
      <c r="J11" s="52" t="s">
        <v>85</v>
      </c>
      <c r="K11" s="52" t="s">
        <v>86</v>
      </c>
      <c r="L11" s="52" t="s">
        <v>87</v>
      </c>
      <c r="M11" s="52" t="s">
        <v>88</v>
      </c>
      <c r="N11" s="52" t="s">
        <v>89</v>
      </c>
      <c r="O11" s="52" t="s">
        <v>90</v>
      </c>
      <c r="P11" s="52" t="s">
        <v>91</v>
      </c>
      <c r="Q11" s="52" t="s">
        <v>92</v>
      </c>
      <c r="R11" s="52" t="s">
        <v>93</v>
      </c>
      <c r="S11" s="52" t="s">
        <v>94</v>
      </c>
      <c r="T11" s="52" t="s">
        <v>95</v>
      </c>
      <c r="U11" s="52" t="s">
        <v>96</v>
      </c>
      <c r="V11" s="52" t="s">
        <v>97</v>
      </c>
      <c r="W11" s="52" t="s">
        <v>98</v>
      </c>
      <c r="X11" s="52" t="s">
        <v>99</v>
      </c>
      <c r="Y11" s="52" t="s">
        <v>100</v>
      </c>
      <c r="Z11" s="52" t="s">
        <v>101</v>
      </c>
      <c r="AA11" s="52" t="s">
        <v>102</v>
      </c>
      <c r="AB11" s="52" t="s">
        <v>103</v>
      </c>
      <c r="AC11" s="52" t="s">
        <v>104</v>
      </c>
      <c r="AD11" s="52" t="s">
        <v>105</v>
      </c>
      <c r="AE11" s="52" t="s">
        <v>106</v>
      </c>
      <c r="AF11" s="52" t="s">
        <v>107</v>
      </c>
      <c r="AG11" s="52" t="s">
        <v>108</v>
      </c>
      <c r="AH11" s="52" t="s">
        <v>109</v>
      </c>
      <c r="AI11" s="52" t="s">
        <v>110</v>
      </c>
      <c r="AJ11" s="52" t="s">
        <v>111</v>
      </c>
      <c r="AK11" s="52" t="s">
        <v>112</v>
      </c>
      <c r="AL11" s="52" t="s">
        <v>113</v>
      </c>
      <c r="AM11" s="52" t="s">
        <v>114</v>
      </c>
      <c r="AN11" s="52" t="s">
        <v>115</v>
      </c>
      <c r="AO11" s="52" t="s">
        <v>116</v>
      </c>
      <c r="AP11" s="52" t="s">
        <v>117</v>
      </c>
      <c r="AQ11" s="52" t="s">
        <v>118</v>
      </c>
      <c r="AR11" s="52" t="s">
        <v>119</v>
      </c>
      <c r="AS11" s="52" t="s">
        <v>120</v>
      </c>
      <c r="AT11" s="52" t="s">
        <v>121</v>
      </c>
      <c r="AU11" s="52" t="s">
        <v>122</v>
      </c>
      <c r="AV11" s="52" t="s">
        <v>123</v>
      </c>
      <c r="AW11" s="52" t="s">
        <v>124</v>
      </c>
      <c r="AX11" s="52" t="s">
        <v>125</v>
      </c>
      <c r="AY11" s="52" t="s">
        <v>126</v>
      </c>
      <c r="AZ11" s="52" t="s">
        <v>127</v>
      </c>
      <c r="BA11" s="52" t="s">
        <v>128</v>
      </c>
      <c r="BB11" s="52" t="s">
        <v>129</v>
      </c>
      <c r="BC11" s="52" t="s">
        <v>130</v>
      </c>
      <c r="BD11" s="52" t="s">
        <v>131</v>
      </c>
      <c r="BE11" s="52" t="s">
        <v>132</v>
      </c>
    </row>
    <row r="12" spans="1:57" x14ac:dyDescent="0.35">
      <c r="A12" t="s">
        <v>14</v>
      </c>
      <c r="C12" s="39" t="s">
        <v>68</v>
      </c>
      <c r="D12" s="4" t="s">
        <v>15</v>
      </c>
      <c r="E12" s="4" t="s">
        <v>59</v>
      </c>
      <c r="F12" s="1" t="s">
        <v>17</v>
      </c>
      <c r="G12" s="5">
        <f t="shared" ref="G12:Q27" si="0">H12/1.02</f>
        <v>2006.7310978929265</v>
      </c>
      <c r="H12" s="5">
        <f t="shared" si="0"/>
        <v>2046.8657198507851</v>
      </c>
      <c r="I12" s="5">
        <f t="shared" si="0"/>
        <v>2087.803034247801</v>
      </c>
      <c r="J12" s="5">
        <f t="shared" si="0"/>
        <v>2129.559094932757</v>
      </c>
      <c r="K12" s="5">
        <f t="shared" si="0"/>
        <v>2172.1502768314122</v>
      </c>
      <c r="L12" s="5">
        <f t="shared" si="0"/>
        <v>2215.5932823680405</v>
      </c>
      <c r="M12" s="5">
        <f t="shared" si="0"/>
        <v>2259.9051480154012</v>
      </c>
      <c r="N12" s="5">
        <f t="shared" si="0"/>
        <v>2305.1032509757092</v>
      </c>
      <c r="O12" s="5">
        <f t="shared" si="0"/>
        <v>2351.2053159952234</v>
      </c>
      <c r="P12" s="5">
        <f t="shared" si="0"/>
        <v>2398.229422315128</v>
      </c>
      <c r="Q12" s="5">
        <f>R12/1.02</f>
        <v>2446.1940107614305</v>
      </c>
      <c r="R12" s="27">
        <f>$R$8*'[2]Eurostat POM Portables GU'!M3</f>
        <v>2495.1178909766591</v>
      </c>
      <c r="S12" s="27">
        <f>$S$8*'[2]Eurostat POM Portables GU'!N3</f>
        <v>2584.5601730240401</v>
      </c>
      <c r="T12" s="27">
        <f>$T$8*'[2]Eurostat POM Portables GU'!O3</f>
        <v>2715.8002107526331</v>
      </c>
      <c r="U12" s="27">
        <f>$U$8*'[2]Eurostat POM Portables GU'!P3</f>
        <v>2837.7497172022545</v>
      </c>
      <c r="V12" s="27">
        <f>$V$8*'[2]Eurostat POM Portables GU'!Q3</f>
        <v>3193.0499371715136</v>
      </c>
      <c r="W12" s="27">
        <f>$W$8*'[2]Eurostat POM Portables GU'!R3</f>
        <v>3245.864168204509</v>
      </c>
      <c r="X12" s="27">
        <f>$X$8*'[2]Eurostat POM Portables GU'!S3</f>
        <v>3138.969136732419</v>
      </c>
      <c r="Y12" s="27">
        <f>$Y$8*'[2]Eurostat POM Portables GU'!T3</f>
        <v>3600.908313519878</v>
      </c>
      <c r="Z12" s="27">
        <f>$Z$8*'[2]Eurostat POM Portables GU'!U3</f>
        <v>3675.8990088223941</v>
      </c>
      <c r="AA12" s="27">
        <f>$AA$8*'[2]Eurostat POM Portables GU'!V3</f>
        <v>3992.6320360496861</v>
      </c>
      <c r="AB12" s="27">
        <f>$AB$8*'[2]Eurostat POM Portables GU'!W3</f>
        <v>3897.7723759744572</v>
      </c>
      <c r="AC12" s="6">
        <f>AB12+(AB12*0.02)</f>
        <v>3975.7278234939463</v>
      </c>
      <c r="AD12" s="6">
        <f t="shared" ref="AD12:AT27" si="1">AC12+(AC12*0.02)</f>
        <v>4055.2423799638254</v>
      </c>
      <c r="AE12" s="6">
        <f t="shared" si="1"/>
        <v>4136.347227563102</v>
      </c>
      <c r="AF12" s="6">
        <f t="shared" si="1"/>
        <v>4219.074172114364</v>
      </c>
      <c r="AG12" s="6">
        <f t="shared" si="1"/>
        <v>4303.4556555566514</v>
      </c>
      <c r="AH12" s="6">
        <f t="shared" si="1"/>
        <v>4389.5247686677849</v>
      </c>
      <c r="AI12" s="6">
        <f t="shared" si="1"/>
        <v>4477.3152640411408</v>
      </c>
      <c r="AJ12" s="6">
        <f t="shared" si="1"/>
        <v>4566.8615693219635</v>
      </c>
      <c r="AK12" s="6">
        <f t="shared" si="1"/>
        <v>4658.1988007084028</v>
      </c>
      <c r="AL12" s="6">
        <f t="shared" si="1"/>
        <v>4751.3627767225707</v>
      </c>
      <c r="AM12" s="6">
        <f t="shared" si="1"/>
        <v>4846.3900322570225</v>
      </c>
      <c r="AN12" s="6">
        <f t="shared" si="1"/>
        <v>4943.317832902163</v>
      </c>
      <c r="AO12" s="6">
        <f t="shared" si="1"/>
        <v>5042.1841895602065</v>
      </c>
      <c r="AP12" s="6">
        <f t="shared" si="1"/>
        <v>5143.0278733514106</v>
      </c>
      <c r="AQ12" s="6">
        <f t="shared" si="1"/>
        <v>5245.8884308184388</v>
      </c>
      <c r="AR12" s="6">
        <f t="shared" si="1"/>
        <v>5350.8061994348072</v>
      </c>
      <c r="AS12" s="6">
        <f t="shared" si="1"/>
        <v>5457.8223234235038</v>
      </c>
      <c r="AT12" s="6">
        <f t="shared" si="1"/>
        <v>5566.9787698919736</v>
      </c>
      <c r="AU12" s="6">
        <f>AT12+(AT12*0.01)</f>
        <v>5622.6485575908937</v>
      </c>
      <c r="AV12" s="6">
        <f t="shared" ref="AV12:BE12" si="2">AU12+(AU12*0.01)</f>
        <v>5678.8750431668022</v>
      </c>
      <c r="AW12" s="6">
        <f t="shared" si="2"/>
        <v>5735.66379359847</v>
      </c>
      <c r="AX12" s="6">
        <f t="shared" si="2"/>
        <v>5793.0204315344545</v>
      </c>
      <c r="AY12" s="6">
        <f t="shared" si="2"/>
        <v>5850.9506358497993</v>
      </c>
      <c r="AZ12" s="6">
        <f t="shared" si="2"/>
        <v>5909.4601422082969</v>
      </c>
      <c r="BA12" s="6">
        <f t="shared" si="2"/>
        <v>5968.5547436303796</v>
      </c>
      <c r="BB12" s="6">
        <f t="shared" si="2"/>
        <v>6028.2402910666833</v>
      </c>
      <c r="BC12" s="6">
        <f t="shared" si="2"/>
        <v>6088.5226939773502</v>
      </c>
      <c r="BD12" s="6">
        <f t="shared" si="2"/>
        <v>6149.4079209171241</v>
      </c>
      <c r="BE12" s="6">
        <f t="shared" si="2"/>
        <v>6210.9020001262952</v>
      </c>
    </row>
    <row r="13" spans="1:57" x14ac:dyDescent="0.35">
      <c r="A13" t="s">
        <v>14</v>
      </c>
      <c r="C13" s="39" t="s">
        <v>68</v>
      </c>
      <c r="D13" s="4" t="s">
        <v>15</v>
      </c>
      <c r="E13" s="4" t="s">
        <v>59</v>
      </c>
      <c r="F13" s="1" t="s">
        <v>18</v>
      </c>
      <c r="G13" s="5">
        <f t="shared" si="0"/>
        <v>2443.8055074441863</v>
      </c>
      <c r="H13" s="5">
        <f t="shared" si="0"/>
        <v>2492.6816175930703</v>
      </c>
      <c r="I13" s="5">
        <f t="shared" si="0"/>
        <v>2542.5352499449318</v>
      </c>
      <c r="J13" s="5">
        <f t="shared" si="0"/>
        <v>2593.3859549438307</v>
      </c>
      <c r="K13" s="5">
        <f t="shared" si="0"/>
        <v>2645.2536740427072</v>
      </c>
      <c r="L13" s="5">
        <f t="shared" si="0"/>
        <v>2698.1587475235615</v>
      </c>
      <c r="M13" s="5">
        <f t="shared" si="0"/>
        <v>2752.1219224740325</v>
      </c>
      <c r="N13" s="5">
        <f t="shared" si="0"/>
        <v>2807.1643609235134</v>
      </c>
      <c r="O13" s="5">
        <f t="shared" si="0"/>
        <v>2863.3076481419839</v>
      </c>
      <c r="P13" s="5">
        <f t="shared" si="0"/>
        <v>2920.5738011048238</v>
      </c>
      <c r="Q13" s="5">
        <f t="shared" si="0"/>
        <v>2978.9852771269202</v>
      </c>
      <c r="R13" s="27">
        <f>$R$8*'[2]Eurostat POM Portables GU'!M4</f>
        <v>3038.5649826694585</v>
      </c>
      <c r="S13" s="27">
        <f>$S$8*'[2]Eurostat POM Portables GU'!N4</f>
        <v>2961.2885989203173</v>
      </c>
      <c r="T13" s="27">
        <f>$T$8*'[2]Eurostat POM Portables GU'!O4</f>
        <v>3069.2385978253596</v>
      </c>
      <c r="U13" s="27">
        <f>$U$8*'[2]Eurostat POM Portables GU'!P4</f>
        <v>2931.7490065236893</v>
      </c>
      <c r="V13" s="27">
        <f>$V$8*'[2]Eurostat POM Portables GU'!Q4</f>
        <v>3206.1872649129386</v>
      </c>
      <c r="W13" s="27">
        <f>$W$8*'[2]Eurostat POM Portables GU'!R4</f>
        <v>3161.0301977989479</v>
      </c>
      <c r="X13" s="27">
        <f>$X$8*'[2]Eurostat POM Portables GU'!S4</f>
        <v>3165.6750252401653</v>
      </c>
      <c r="Y13" s="27">
        <f>$Y$8*'[2]Eurostat POM Portables GU'!T4</f>
        <v>3251.0615414024669</v>
      </c>
      <c r="Z13" s="27">
        <f>$Z$8*'[2]Eurostat POM Portables GU'!U4</f>
        <v>3454.1844310559659</v>
      </c>
      <c r="AA13" s="27">
        <f>$AA$8*'[2]Eurostat POM Portables GU'!V4</f>
        <v>3529.6540791678126</v>
      </c>
      <c r="AB13" s="27">
        <f>$AB$8*'[2]Eurostat POM Portables GU'!W4</f>
        <v>3961.264351474937</v>
      </c>
      <c r="AC13" s="6">
        <f t="shared" ref="AC13:AR28" si="3">AB13+(AB13*0.02)</f>
        <v>4040.4896385044358</v>
      </c>
      <c r="AD13" s="6">
        <f t="shared" si="3"/>
        <v>4121.2994312745241</v>
      </c>
      <c r="AE13" s="6">
        <f t="shared" si="3"/>
        <v>4203.7254199000145</v>
      </c>
      <c r="AF13" s="6">
        <f t="shared" si="3"/>
        <v>4287.7999282980145</v>
      </c>
      <c r="AG13" s="6">
        <f t="shared" si="3"/>
        <v>4373.5559268639745</v>
      </c>
      <c r="AH13" s="6">
        <f t="shared" si="3"/>
        <v>4461.0270454012543</v>
      </c>
      <c r="AI13" s="6">
        <f t="shared" si="3"/>
        <v>4550.2475863092795</v>
      </c>
      <c r="AJ13" s="6">
        <f t="shared" si="3"/>
        <v>4641.2525380354655</v>
      </c>
      <c r="AK13" s="6">
        <f t="shared" si="3"/>
        <v>4734.0775887961745</v>
      </c>
      <c r="AL13" s="6">
        <f t="shared" si="3"/>
        <v>4828.7591405720977</v>
      </c>
      <c r="AM13" s="6">
        <f t="shared" si="3"/>
        <v>4925.3343233835394</v>
      </c>
      <c r="AN13" s="6">
        <f t="shared" si="3"/>
        <v>5023.8410098512104</v>
      </c>
      <c r="AO13" s="6">
        <f t="shared" si="3"/>
        <v>5124.317830048235</v>
      </c>
      <c r="AP13" s="6">
        <f t="shared" si="3"/>
        <v>5226.8041866491994</v>
      </c>
      <c r="AQ13" s="6">
        <f t="shared" si="3"/>
        <v>5331.340270382183</v>
      </c>
      <c r="AR13" s="6">
        <f t="shared" si="3"/>
        <v>5437.9670757898266</v>
      </c>
      <c r="AS13" s="6">
        <f t="shared" si="1"/>
        <v>5546.7264173056228</v>
      </c>
      <c r="AT13" s="6">
        <f t="shared" si="1"/>
        <v>5657.6609456517353</v>
      </c>
      <c r="AU13" s="6">
        <f t="shared" ref="AU13:BE36" si="4">AT13+(AT13*0.01)</f>
        <v>5714.2375551082523</v>
      </c>
      <c r="AV13" s="6">
        <f t="shared" si="4"/>
        <v>5771.3799306593346</v>
      </c>
      <c r="AW13" s="6">
        <f t="shared" si="4"/>
        <v>5829.0937299659281</v>
      </c>
      <c r="AX13" s="6">
        <f t="shared" si="4"/>
        <v>5887.3846672655873</v>
      </c>
      <c r="AY13" s="6">
        <f t="shared" si="4"/>
        <v>5946.2585139382427</v>
      </c>
      <c r="AZ13" s="6">
        <f t="shared" si="4"/>
        <v>6005.7210990776248</v>
      </c>
      <c r="BA13" s="6">
        <f t="shared" si="4"/>
        <v>6065.778310068401</v>
      </c>
      <c r="BB13" s="6">
        <f t="shared" si="4"/>
        <v>6126.4360931690853</v>
      </c>
      <c r="BC13" s="6">
        <f t="shared" si="4"/>
        <v>6187.7004541007764</v>
      </c>
      <c r="BD13" s="6">
        <f t="shared" si="4"/>
        <v>6249.5774586417838</v>
      </c>
      <c r="BE13" s="6">
        <f t="shared" si="4"/>
        <v>6312.0732332282014</v>
      </c>
    </row>
    <row r="14" spans="1:57" x14ac:dyDescent="0.35">
      <c r="A14" t="s">
        <v>14</v>
      </c>
      <c r="C14" s="39" t="s">
        <v>68</v>
      </c>
      <c r="D14" s="4" t="s">
        <v>15</v>
      </c>
      <c r="E14" s="4" t="s">
        <v>59</v>
      </c>
      <c r="F14" s="1" t="s">
        <v>19</v>
      </c>
      <c r="G14" s="5">
        <f t="shared" si="0"/>
        <v>346.49730439563103</v>
      </c>
      <c r="H14" s="5">
        <f t="shared" si="0"/>
        <v>353.42725048354367</v>
      </c>
      <c r="I14" s="5">
        <f t="shared" si="0"/>
        <v>360.49579549321453</v>
      </c>
      <c r="J14" s="5">
        <f t="shared" si="0"/>
        <v>367.70571140307885</v>
      </c>
      <c r="K14" s="5">
        <f t="shared" si="0"/>
        <v>375.05982563114043</v>
      </c>
      <c r="L14" s="5">
        <f t="shared" si="0"/>
        <v>382.56102214376324</v>
      </c>
      <c r="M14" s="5">
        <f t="shared" si="0"/>
        <v>390.21224258663852</v>
      </c>
      <c r="N14" s="5">
        <f t="shared" si="0"/>
        <v>398.01648743837131</v>
      </c>
      <c r="O14" s="5">
        <f t="shared" si="0"/>
        <v>405.97681718713875</v>
      </c>
      <c r="P14" s="5">
        <f t="shared" si="0"/>
        <v>414.09635353088152</v>
      </c>
      <c r="Q14" s="5">
        <f t="shared" si="0"/>
        <v>422.37828060149917</v>
      </c>
      <c r="R14" s="27">
        <f>$R$8*'[2]Eurostat POM Portables GU'!M5</f>
        <v>430.82584621352919</v>
      </c>
      <c r="S14" s="27">
        <f>$S$8*'[2]Eurostat POM Portables GU'!N5</f>
        <v>418.83773422949457</v>
      </c>
      <c r="T14" s="27">
        <f>$T$8*'[2]Eurostat POM Portables GU'!O5</f>
        <v>472.45896560431294</v>
      </c>
      <c r="U14" s="27">
        <f>$U$8*'[2]Eurostat POM Portables GU'!P5</f>
        <v>506.91065247804198</v>
      </c>
      <c r="V14" s="27">
        <f>$V$8*'[2]Eurostat POM Portables GU'!Q5</f>
        <v>533.66235684052424</v>
      </c>
      <c r="W14" s="27">
        <f>$W$8*'[2]Eurostat POM Portables GU'!R5</f>
        <v>517.07146092676351</v>
      </c>
      <c r="X14" s="27">
        <f>$X$8*'[2]Eurostat POM Portables GU'!S5</f>
        <v>539.07754817608327</v>
      </c>
      <c r="Y14" s="27">
        <f>$Y$8*'[2]Eurostat POM Portables GU'!T5</f>
        <v>455.94155763571183</v>
      </c>
      <c r="Z14" s="27">
        <f>$Z$8*'[2]Eurostat POM Portables GU'!U5</f>
        <v>601.11615260571216</v>
      </c>
      <c r="AA14" s="27">
        <f>$AA$8*'[2]Eurostat POM Portables GU'!V5</f>
        <v>591.31613516623486</v>
      </c>
      <c r="AB14" s="27">
        <f>$AB$8*'[2]Eurostat POM Portables GU'!W5</f>
        <v>636.18959451480794</v>
      </c>
      <c r="AC14" s="6">
        <f t="shared" si="3"/>
        <v>648.91338640510412</v>
      </c>
      <c r="AD14" s="6">
        <f t="shared" si="3"/>
        <v>661.8916541332062</v>
      </c>
      <c r="AE14" s="6">
        <f t="shared" si="3"/>
        <v>675.12948721587031</v>
      </c>
      <c r="AF14" s="6">
        <f t="shared" si="3"/>
        <v>688.63207696018776</v>
      </c>
      <c r="AG14" s="6">
        <f t="shared" si="3"/>
        <v>702.40471849939149</v>
      </c>
      <c r="AH14" s="6">
        <f t="shared" si="3"/>
        <v>716.45281286937927</v>
      </c>
      <c r="AI14" s="6">
        <f t="shared" si="3"/>
        <v>730.78186912676688</v>
      </c>
      <c r="AJ14" s="6">
        <f t="shared" si="3"/>
        <v>745.39750650930216</v>
      </c>
      <c r="AK14" s="6">
        <f t="shared" si="3"/>
        <v>760.30545663948817</v>
      </c>
      <c r="AL14" s="6">
        <f t="shared" si="3"/>
        <v>775.51156577227789</v>
      </c>
      <c r="AM14" s="6">
        <f t="shared" si="3"/>
        <v>791.02179708772348</v>
      </c>
      <c r="AN14" s="6">
        <f t="shared" si="3"/>
        <v>806.84223302947794</v>
      </c>
      <c r="AO14" s="6">
        <f t="shared" si="3"/>
        <v>822.97907769006747</v>
      </c>
      <c r="AP14" s="6">
        <f t="shared" si="3"/>
        <v>839.43865924386887</v>
      </c>
      <c r="AQ14" s="6">
        <f t="shared" si="3"/>
        <v>856.22743242874628</v>
      </c>
      <c r="AR14" s="6">
        <f t="shared" si="3"/>
        <v>873.35198107732117</v>
      </c>
      <c r="AS14" s="6">
        <f t="shared" si="1"/>
        <v>890.81902069886758</v>
      </c>
      <c r="AT14" s="6">
        <f t="shared" si="1"/>
        <v>908.63540111284487</v>
      </c>
      <c r="AU14" s="6">
        <f t="shared" si="4"/>
        <v>917.72175512397337</v>
      </c>
      <c r="AV14" s="6">
        <f t="shared" si="4"/>
        <v>926.89897267521314</v>
      </c>
      <c r="AW14" s="6">
        <f t="shared" si="4"/>
        <v>936.16796240196527</v>
      </c>
      <c r="AX14" s="6">
        <f t="shared" si="4"/>
        <v>945.52964202598491</v>
      </c>
      <c r="AY14" s="6">
        <f t="shared" si="4"/>
        <v>954.98493844624477</v>
      </c>
      <c r="AZ14" s="6">
        <f t="shared" si="4"/>
        <v>964.53478783070727</v>
      </c>
      <c r="BA14" s="6">
        <f t="shared" si="4"/>
        <v>974.18013570901439</v>
      </c>
      <c r="BB14" s="6">
        <f t="shared" si="4"/>
        <v>983.92193706610453</v>
      </c>
      <c r="BC14" s="6">
        <f t="shared" si="4"/>
        <v>993.76115643676553</v>
      </c>
      <c r="BD14" s="6">
        <f t="shared" si="4"/>
        <v>1003.6987680011332</v>
      </c>
      <c r="BE14" s="6">
        <f t="shared" si="4"/>
        <v>1013.7357556811445</v>
      </c>
    </row>
    <row r="15" spans="1:57" x14ac:dyDescent="0.35">
      <c r="A15" t="s">
        <v>14</v>
      </c>
      <c r="C15" s="39" t="s">
        <v>68</v>
      </c>
      <c r="D15" s="4" t="s">
        <v>15</v>
      </c>
      <c r="E15" s="4" t="s">
        <v>59</v>
      </c>
      <c r="F15" s="1" t="s">
        <v>20</v>
      </c>
      <c r="G15" s="5">
        <f t="shared" si="0"/>
        <v>184.20996115417736</v>
      </c>
      <c r="H15" s="5">
        <f t="shared" si="0"/>
        <v>187.8941603772609</v>
      </c>
      <c r="I15" s="5">
        <f t="shared" si="0"/>
        <v>191.65204358480614</v>
      </c>
      <c r="J15" s="5">
        <f t="shared" si="0"/>
        <v>195.48508445650225</v>
      </c>
      <c r="K15" s="5">
        <f t="shared" si="0"/>
        <v>199.39478614563231</v>
      </c>
      <c r="L15" s="5">
        <f t="shared" si="0"/>
        <v>203.38268186854495</v>
      </c>
      <c r="M15" s="5">
        <f t="shared" si="0"/>
        <v>207.45033550591586</v>
      </c>
      <c r="N15" s="5">
        <f t="shared" si="0"/>
        <v>211.59934221603419</v>
      </c>
      <c r="O15" s="5">
        <f t="shared" si="0"/>
        <v>215.83132906035488</v>
      </c>
      <c r="P15" s="5">
        <f t="shared" si="0"/>
        <v>220.14795564156196</v>
      </c>
      <c r="Q15" s="5">
        <f t="shared" si="0"/>
        <v>224.5509147543932</v>
      </c>
      <c r="R15" s="27">
        <f>$R$8*'[2]Eurostat POM Portables GU'!M6</f>
        <v>229.04193304948106</v>
      </c>
      <c r="S15" s="27">
        <f>$S$8*'[2]Eurostat POM Portables GU'!N6</f>
        <v>282.84860343761096</v>
      </c>
      <c r="T15" s="27">
        <f>$T$8*'[2]Eurostat POM Portables GU'!O6</f>
        <v>274.66824177628581</v>
      </c>
      <c r="U15" s="27">
        <f>$U$8*'[2]Eurostat POM Portables GU'!P6</f>
        <v>240.95615946558982</v>
      </c>
      <c r="V15" s="27">
        <f>$V$8*'[2]Eurostat POM Portables GU'!Q6</f>
        <v>186.78182489418347</v>
      </c>
      <c r="W15" s="27">
        <f>$W$8*'[2]Eurostat POM Portables GU'!R6</f>
        <v>272.32430275476213</v>
      </c>
      <c r="X15" s="27">
        <f>$X$8*'[2]Eurostat POM Portables GU'!S6</f>
        <v>375.70067161228872</v>
      </c>
      <c r="Y15" s="27">
        <f>$Y$8*'[2]Eurostat POM Portables GU'!T6</f>
        <v>445.36899977749243</v>
      </c>
      <c r="Z15" s="27">
        <f>$Z$8*'[2]Eurostat POM Portables GU'!U6</f>
        <v>578.14356078638559</v>
      </c>
      <c r="AA15" s="27">
        <f>$AA$8*'[2]Eurostat POM Portables GU'!V6</f>
        <v>661.77082361157341</v>
      </c>
      <c r="AB15" s="27">
        <f>$AB$8*'[2]Eurostat POM Portables GU'!W6</f>
        <v>666.03082300003348</v>
      </c>
      <c r="AC15" s="6">
        <f t="shared" si="3"/>
        <v>679.35143946003416</v>
      </c>
      <c r="AD15" s="6">
        <f t="shared" si="3"/>
        <v>692.9384682492348</v>
      </c>
      <c r="AE15" s="6">
        <f t="shared" si="3"/>
        <v>706.79723761421951</v>
      </c>
      <c r="AF15" s="6">
        <f t="shared" si="3"/>
        <v>720.93318236650396</v>
      </c>
      <c r="AG15" s="6">
        <f t="shared" si="3"/>
        <v>735.35184601383401</v>
      </c>
      <c r="AH15" s="6">
        <f t="shared" si="3"/>
        <v>750.05888293411067</v>
      </c>
      <c r="AI15" s="6">
        <f t="shared" si="3"/>
        <v>765.06006059279287</v>
      </c>
      <c r="AJ15" s="6">
        <f t="shared" si="3"/>
        <v>780.36126180464873</v>
      </c>
      <c r="AK15" s="6">
        <f t="shared" si="3"/>
        <v>795.96848704074171</v>
      </c>
      <c r="AL15" s="6">
        <f t="shared" si="3"/>
        <v>811.88785678155659</v>
      </c>
      <c r="AM15" s="6">
        <f t="shared" si="3"/>
        <v>828.12561391718771</v>
      </c>
      <c r="AN15" s="6">
        <f t="shared" si="3"/>
        <v>844.68812619553148</v>
      </c>
      <c r="AO15" s="6">
        <f t="shared" si="3"/>
        <v>861.58188871944208</v>
      </c>
      <c r="AP15" s="6">
        <f t="shared" si="3"/>
        <v>878.81352649383086</v>
      </c>
      <c r="AQ15" s="6">
        <f t="shared" si="3"/>
        <v>896.3897970237075</v>
      </c>
      <c r="AR15" s="6">
        <f t="shared" si="3"/>
        <v>914.3175929641817</v>
      </c>
      <c r="AS15" s="6">
        <f t="shared" si="1"/>
        <v>932.60394482346533</v>
      </c>
      <c r="AT15" s="6">
        <f t="shared" si="1"/>
        <v>951.25602371993466</v>
      </c>
      <c r="AU15" s="6">
        <f t="shared" si="4"/>
        <v>960.76858395713396</v>
      </c>
      <c r="AV15" s="6">
        <f t="shared" si="4"/>
        <v>970.37626979670529</v>
      </c>
      <c r="AW15" s="6">
        <f t="shared" si="4"/>
        <v>980.08003249467231</v>
      </c>
      <c r="AX15" s="6">
        <f t="shared" si="4"/>
        <v>989.88083281961906</v>
      </c>
      <c r="AY15" s="6">
        <f t="shared" si="4"/>
        <v>999.77964114781525</v>
      </c>
      <c r="AZ15" s="6">
        <f t="shared" si="4"/>
        <v>1009.7774375592934</v>
      </c>
      <c r="BA15" s="6">
        <f t="shared" si="4"/>
        <v>1019.8752119348864</v>
      </c>
      <c r="BB15" s="6">
        <f t="shared" si="4"/>
        <v>1030.0739640542351</v>
      </c>
      <c r="BC15" s="6">
        <f t="shared" si="4"/>
        <v>1040.3747036947775</v>
      </c>
      <c r="BD15" s="6">
        <f t="shared" si="4"/>
        <v>1050.7784507317253</v>
      </c>
      <c r="BE15" s="6">
        <f t="shared" si="4"/>
        <v>1061.2862352390425</v>
      </c>
    </row>
    <row r="16" spans="1:57" x14ac:dyDescent="0.35">
      <c r="A16" t="s">
        <v>14</v>
      </c>
      <c r="C16" s="39" t="s">
        <v>68</v>
      </c>
      <c r="D16" s="4" t="s">
        <v>15</v>
      </c>
      <c r="E16" s="4" t="s">
        <v>59</v>
      </c>
      <c r="F16" s="1" t="s">
        <v>21</v>
      </c>
      <c r="G16" s="5">
        <f t="shared" si="0"/>
        <v>153.03630944140374</v>
      </c>
      <c r="H16" s="5">
        <f t="shared" si="0"/>
        <v>156.09703563023183</v>
      </c>
      <c r="I16" s="5">
        <f t="shared" si="0"/>
        <v>159.21897634283647</v>
      </c>
      <c r="J16" s="5">
        <f t="shared" si="0"/>
        <v>162.4033558696932</v>
      </c>
      <c r="K16" s="5">
        <f t="shared" si="0"/>
        <v>165.65142298708707</v>
      </c>
      <c r="L16" s="5">
        <f t="shared" si="0"/>
        <v>168.9644514468288</v>
      </c>
      <c r="M16" s="5">
        <f t="shared" si="0"/>
        <v>172.34374047576537</v>
      </c>
      <c r="N16" s="5">
        <f t="shared" si="0"/>
        <v>175.79061528528069</v>
      </c>
      <c r="O16" s="5">
        <f t="shared" si="0"/>
        <v>179.30642759098632</v>
      </c>
      <c r="P16" s="5">
        <f t="shared" si="0"/>
        <v>182.89255614280606</v>
      </c>
      <c r="Q16" s="5">
        <f t="shared" si="0"/>
        <v>186.55040726566219</v>
      </c>
      <c r="R16" s="27">
        <f>$R$8*'[2]Eurostat POM Portables GU'!M7</f>
        <v>190.28141541097543</v>
      </c>
      <c r="S16" s="27">
        <f>$S$8*'[2]Eurostat POM Portables GU'!N7</f>
        <v>179.38775734243762</v>
      </c>
      <c r="T16" s="27">
        <f>$T$8*'[2]Eurostat POM Portables GU'!O7</f>
        <v>139.7138625021912</v>
      </c>
      <c r="U16" s="27">
        <f>$U$8*'[2]Eurostat POM Portables GU'!P7</f>
        <v>131.93564927510681</v>
      </c>
      <c r="V16" s="27">
        <f>$V$8*'[2]Eurostat POM Portables GU'!Q7</f>
        <v>144.65058619624733</v>
      </c>
      <c r="W16" s="27">
        <f>$W$8*'[2]Eurostat POM Portables GU'!R7</f>
        <v>145.46943767406282</v>
      </c>
      <c r="X16" s="27">
        <f>$X$8*'[2]Eurostat POM Portables GU'!S7</f>
        <v>154.1166487423649</v>
      </c>
      <c r="Y16" s="27">
        <f>$Y$8*'[2]Eurostat POM Portables GU'!T7</f>
        <v>133.47854296001998</v>
      </c>
      <c r="Z16" s="27">
        <f>$Z$8*'[2]Eurostat POM Portables GU'!U7</f>
        <v>111.67232134394865</v>
      </c>
      <c r="AA16" s="27">
        <f>$AA$8*'[2]Eurostat POM Portables GU'!V7</f>
        <v>127.69912280717625</v>
      </c>
      <c r="AB16" s="27">
        <f>$AB$8*'[2]Eurostat POM Portables GU'!W7</f>
        <v>125.07919173594527</v>
      </c>
      <c r="AC16" s="6">
        <f t="shared" si="3"/>
        <v>127.58077557066417</v>
      </c>
      <c r="AD16" s="6">
        <f t="shared" si="3"/>
        <v>130.13239108207745</v>
      </c>
      <c r="AE16" s="6">
        <f t="shared" si="3"/>
        <v>132.73503890371899</v>
      </c>
      <c r="AF16" s="6">
        <f t="shared" si="3"/>
        <v>135.38973968179337</v>
      </c>
      <c r="AG16" s="6">
        <f t="shared" si="3"/>
        <v>138.09753447542923</v>
      </c>
      <c r="AH16" s="6">
        <f t="shared" si="3"/>
        <v>140.85948516493781</v>
      </c>
      <c r="AI16" s="6">
        <f t="shared" si="3"/>
        <v>143.67667486823657</v>
      </c>
      <c r="AJ16" s="6">
        <f t="shared" si="3"/>
        <v>146.55020836560129</v>
      </c>
      <c r="AK16" s="6">
        <f t="shared" si="3"/>
        <v>149.48121253291333</v>
      </c>
      <c r="AL16" s="6">
        <f t="shared" si="3"/>
        <v>152.4708367835716</v>
      </c>
      <c r="AM16" s="6">
        <f t="shared" si="3"/>
        <v>155.52025351924303</v>
      </c>
      <c r="AN16" s="6">
        <f t="shared" si="3"/>
        <v>158.6306585896279</v>
      </c>
      <c r="AO16" s="6">
        <f t="shared" si="3"/>
        <v>161.80327176142046</v>
      </c>
      <c r="AP16" s="6">
        <f t="shared" si="3"/>
        <v>165.03933719664886</v>
      </c>
      <c r="AQ16" s="6">
        <f t="shared" si="3"/>
        <v>168.34012394058183</v>
      </c>
      <c r="AR16" s="6">
        <f t="shared" si="3"/>
        <v>171.70692641939348</v>
      </c>
      <c r="AS16" s="6">
        <f t="shared" si="1"/>
        <v>175.14106494778136</v>
      </c>
      <c r="AT16" s="6">
        <f t="shared" si="1"/>
        <v>178.643886246737</v>
      </c>
      <c r="AU16" s="6">
        <f t="shared" si="4"/>
        <v>180.43032510920438</v>
      </c>
      <c r="AV16" s="6">
        <f t="shared" si="4"/>
        <v>182.23462836029643</v>
      </c>
      <c r="AW16" s="6">
        <f t="shared" si="4"/>
        <v>184.05697464389939</v>
      </c>
      <c r="AX16" s="6">
        <f t="shared" si="4"/>
        <v>185.8975443903384</v>
      </c>
      <c r="AY16" s="6">
        <f t="shared" si="4"/>
        <v>187.75651983424177</v>
      </c>
      <c r="AZ16" s="6">
        <f t="shared" si="4"/>
        <v>189.63408503258418</v>
      </c>
      <c r="BA16" s="6">
        <f t="shared" si="4"/>
        <v>191.53042588291001</v>
      </c>
      <c r="BB16" s="6">
        <f t="shared" si="4"/>
        <v>193.44573014173912</v>
      </c>
      <c r="BC16" s="6">
        <f t="shared" si="4"/>
        <v>195.3801874431565</v>
      </c>
      <c r="BD16" s="6">
        <f t="shared" si="4"/>
        <v>197.33398931758808</v>
      </c>
      <c r="BE16" s="6">
        <f t="shared" si="4"/>
        <v>199.30732921076395</v>
      </c>
    </row>
    <row r="17" spans="1:57" x14ac:dyDescent="0.35">
      <c r="A17" t="s">
        <v>14</v>
      </c>
      <c r="C17" s="39" t="s">
        <v>68</v>
      </c>
      <c r="D17" s="4" t="s">
        <v>15</v>
      </c>
      <c r="E17" s="4" t="s">
        <v>59</v>
      </c>
      <c r="F17" s="1" t="s">
        <v>22</v>
      </c>
      <c r="G17" s="5">
        <f t="shared" si="0"/>
        <v>1880.0810468312945</v>
      </c>
      <c r="H17" s="5">
        <f t="shared" si="0"/>
        <v>1917.6826677679205</v>
      </c>
      <c r="I17" s="5">
        <f t="shared" si="0"/>
        <v>1956.0363211232789</v>
      </c>
      <c r="J17" s="5">
        <f t="shared" si="0"/>
        <v>1995.1570475457445</v>
      </c>
      <c r="K17" s="5">
        <f t="shared" si="0"/>
        <v>2035.0601884966595</v>
      </c>
      <c r="L17" s="5">
        <f t="shared" si="0"/>
        <v>2075.7613922665928</v>
      </c>
      <c r="M17" s="5">
        <f t="shared" si="0"/>
        <v>2117.2766201119248</v>
      </c>
      <c r="N17" s="5">
        <f t="shared" si="0"/>
        <v>2159.6221525141632</v>
      </c>
      <c r="O17" s="5">
        <f t="shared" si="0"/>
        <v>2202.8145955644463</v>
      </c>
      <c r="P17" s="5">
        <f t="shared" si="0"/>
        <v>2246.8708874757353</v>
      </c>
      <c r="Q17" s="5">
        <f t="shared" si="0"/>
        <v>2291.80830522525</v>
      </c>
      <c r="R17" s="27">
        <f>$R$8*'[2]Eurostat POM Portables GU'!M8</f>
        <v>2337.6444713297551</v>
      </c>
      <c r="S17" s="27">
        <f>$S$8*'[2]Eurostat POM Portables GU'!N8</f>
        <v>2599.5407403444992</v>
      </c>
      <c r="T17" s="27">
        <f>$T$8*'[2]Eurostat POM Portables GU'!O8</f>
        <v>2561.8860601675524</v>
      </c>
      <c r="U17" s="27">
        <f>$U$8*'[2]Eurostat POM Portables GU'!P8</f>
        <v>2757.4550698497324</v>
      </c>
      <c r="V17" s="27">
        <f>$V$8*'[2]Eurostat POM Portables GU'!Q8</f>
        <v>2784.1726906219451</v>
      </c>
      <c r="W17" s="27">
        <f>$W$8*'[2]Eurostat POM Portables GU'!R8</f>
        <v>2790.1176031608161</v>
      </c>
      <c r="X17" s="27">
        <f>$X$8*'[2]Eurostat POM Portables GU'!S8</f>
        <v>2688.1118475921503</v>
      </c>
      <c r="Y17" s="27">
        <f>$Y$8*'[2]Eurostat POM Portables GU'!T8</f>
        <v>2674.8571381295092</v>
      </c>
      <c r="Z17" s="27">
        <f>$Z$8*'[2]Eurostat POM Portables GU'!U8</f>
        <v>2739.4815744546945</v>
      </c>
      <c r="AA17" s="27">
        <f>$AA$8*'[2]Eurostat POM Portables GU'!V8</f>
        <v>3122.0233817340677</v>
      </c>
      <c r="AB17" s="27">
        <f>$AB$8*'[2]Eurostat POM Portables GU'!W8</f>
        <v>3305.3922445549802</v>
      </c>
      <c r="AC17" s="6">
        <f t="shared" si="3"/>
        <v>3371.50008944608</v>
      </c>
      <c r="AD17" s="6">
        <f t="shared" si="3"/>
        <v>3438.9300912350018</v>
      </c>
      <c r="AE17" s="6">
        <f t="shared" si="3"/>
        <v>3507.708693059702</v>
      </c>
      <c r="AF17" s="6">
        <f t="shared" si="3"/>
        <v>3577.8628669208961</v>
      </c>
      <c r="AG17" s="6">
        <f t="shared" si="3"/>
        <v>3649.420124259314</v>
      </c>
      <c r="AH17" s="6">
        <f t="shared" si="3"/>
        <v>3722.4085267445003</v>
      </c>
      <c r="AI17" s="6">
        <f t="shared" si="3"/>
        <v>3796.8566972793901</v>
      </c>
      <c r="AJ17" s="6">
        <f t="shared" si="3"/>
        <v>3872.793831224978</v>
      </c>
      <c r="AK17" s="6">
        <f t="shared" si="3"/>
        <v>3950.2497078494775</v>
      </c>
      <c r="AL17" s="6">
        <f t="shared" si="3"/>
        <v>4029.2547020064671</v>
      </c>
      <c r="AM17" s="6">
        <f t="shared" si="3"/>
        <v>4109.8397960465963</v>
      </c>
      <c r="AN17" s="6">
        <f t="shared" si="3"/>
        <v>4192.0365919675287</v>
      </c>
      <c r="AO17" s="6">
        <f t="shared" si="3"/>
        <v>4275.8773238068788</v>
      </c>
      <c r="AP17" s="6">
        <f t="shared" si="3"/>
        <v>4361.3948702830166</v>
      </c>
      <c r="AQ17" s="6">
        <f t="shared" si="3"/>
        <v>4448.6227676886774</v>
      </c>
      <c r="AR17" s="6">
        <f t="shared" si="3"/>
        <v>4537.5952230424509</v>
      </c>
      <c r="AS17" s="6">
        <f t="shared" si="1"/>
        <v>4628.3471275032998</v>
      </c>
      <c r="AT17" s="6">
        <f t="shared" si="1"/>
        <v>4720.9140700533662</v>
      </c>
      <c r="AU17" s="6">
        <f t="shared" si="4"/>
        <v>4768.1232107538999</v>
      </c>
      <c r="AV17" s="6">
        <f t="shared" si="4"/>
        <v>4815.8044428614385</v>
      </c>
      <c r="AW17" s="6">
        <f t="shared" si="4"/>
        <v>4863.9624872900531</v>
      </c>
      <c r="AX17" s="6">
        <f t="shared" si="4"/>
        <v>4912.6021121629537</v>
      </c>
      <c r="AY17" s="6">
        <f t="shared" si="4"/>
        <v>4961.7281332845832</v>
      </c>
      <c r="AZ17" s="6">
        <f t="shared" si="4"/>
        <v>5011.345414617429</v>
      </c>
      <c r="BA17" s="6">
        <f t="shared" si="4"/>
        <v>5061.4588687636033</v>
      </c>
      <c r="BB17" s="6">
        <f t="shared" si="4"/>
        <v>5112.0734574512389</v>
      </c>
      <c r="BC17" s="6">
        <f t="shared" si="4"/>
        <v>5163.1941920257514</v>
      </c>
      <c r="BD17" s="6">
        <f t="shared" si="4"/>
        <v>5214.8261339460087</v>
      </c>
      <c r="BE17" s="6">
        <f t="shared" si="4"/>
        <v>5266.9743952854687</v>
      </c>
    </row>
    <row r="18" spans="1:57" x14ac:dyDescent="0.35">
      <c r="A18" t="s">
        <v>14</v>
      </c>
      <c r="C18" s="39" t="s">
        <v>68</v>
      </c>
      <c r="D18" s="4" t="s">
        <v>15</v>
      </c>
      <c r="E18" s="4" t="s">
        <v>59</v>
      </c>
      <c r="F18" s="1" t="s">
        <v>23</v>
      </c>
      <c r="G18" s="5">
        <f t="shared" si="0"/>
        <v>1877.9709670929876</v>
      </c>
      <c r="H18" s="5">
        <f t="shared" si="0"/>
        <v>1915.5303864348475</v>
      </c>
      <c r="I18" s="5">
        <f t="shared" si="0"/>
        <v>1953.8409941635446</v>
      </c>
      <c r="J18" s="5">
        <f t="shared" si="0"/>
        <v>1992.9178140468155</v>
      </c>
      <c r="K18" s="5">
        <f t="shared" si="0"/>
        <v>2032.7761703277517</v>
      </c>
      <c r="L18" s="5">
        <f t="shared" si="0"/>
        <v>2073.4316937343069</v>
      </c>
      <c r="M18" s="5">
        <f t="shared" si="0"/>
        <v>2114.9003276089929</v>
      </c>
      <c r="N18" s="5">
        <f t="shared" si="0"/>
        <v>2157.1983341611726</v>
      </c>
      <c r="O18" s="5">
        <f t="shared" si="0"/>
        <v>2200.342300844396</v>
      </c>
      <c r="P18" s="5">
        <f t="shared" si="0"/>
        <v>2244.3491468612842</v>
      </c>
      <c r="Q18" s="5">
        <f t="shared" si="0"/>
        <v>2289.2361297985099</v>
      </c>
      <c r="R18" s="27">
        <f>$R$8*'[2]Eurostat POM Portables GU'!M9</f>
        <v>2335.0208523944802</v>
      </c>
      <c r="S18" s="27">
        <f>$S$8*'[2]Eurostat POM Portables GU'!N9</f>
        <v>2575.3963302185616</v>
      </c>
      <c r="T18" s="27">
        <f>$T$8*'[2]Eurostat POM Portables GU'!O9</f>
        <v>2185.7333534308837</v>
      </c>
      <c r="U18" s="27">
        <f>$U$8*'[2]Eurostat POM Portables GU'!P9</f>
        <v>2442.198307897635</v>
      </c>
      <c r="V18" s="27">
        <f>$V$8*'[2]Eurostat POM Portables GU'!Q9</f>
        <v>2590.3689926114389</v>
      </c>
      <c r="W18" s="27">
        <f>$W$8*'[2]Eurostat POM Portables GU'!R9</f>
        <v>2714.9698841727932</v>
      </c>
      <c r="X18" s="27">
        <f>$X$8*'[2]Eurostat POM Portables GU'!S9</f>
        <v>2444.0387000130399</v>
      </c>
      <c r="Y18" s="27">
        <f>$Y$8*'[2]Eurostat POM Portables GU'!T9</f>
        <v>2957.0122759707397</v>
      </c>
      <c r="Z18" s="27">
        <f>$Z$8*'[2]Eurostat POM Portables GU'!U9</f>
        <v>2574.2065388656506</v>
      </c>
      <c r="AA18" s="27">
        <f>$AA$8*'[2]Eurostat POM Portables GU'!V9</f>
        <v>3102.522530467947</v>
      </c>
      <c r="AB18" s="27">
        <f>$AB$8*'[2]Eurostat POM Portables GU'!W9</f>
        <v>3246.979627094539</v>
      </c>
      <c r="AC18" s="6">
        <f t="shared" si="3"/>
        <v>3311.9192196364297</v>
      </c>
      <c r="AD18" s="6">
        <f t="shared" si="3"/>
        <v>3378.1576040291584</v>
      </c>
      <c r="AE18" s="6">
        <f t="shared" si="3"/>
        <v>3445.7207561097416</v>
      </c>
      <c r="AF18" s="6">
        <f t="shared" si="3"/>
        <v>3514.6351712319365</v>
      </c>
      <c r="AG18" s="6">
        <f t="shared" si="3"/>
        <v>3584.9278746565751</v>
      </c>
      <c r="AH18" s="6">
        <f t="shared" si="3"/>
        <v>3656.6264321497065</v>
      </c>
      <c r="AI18" s="6">
        <f t="shared" si="3"/>
        <v>3729.7589607927007</v>
      </c>
      <c r="AJ18" s="6">
        <f t="shared" si="3"/>
        <v>3804.3541400085546</v>
      </c>
      <c r="AK18" s="6">
        <f t="shared" si="3"/>
        <v>3880.4412228087258</v>
      </c>
      <c r="AL18" s="6">
        <f t="shared" si="3"/>
        <v>3958.0500472649005</v>
      </c>
      <c r="AM18" s="6">
        <f t="shared" si="3"/>
        <v>4037.2110482101984</v>
      </c>
      <c r="AN18" s="6">
        <f t="shared" si="3"/>
        <v>4117.955269174402</v>
      </c>
      <c r="AO18" s="6">
        <f t="shared" si="3"/>
        <v>4200.31437455789</v>
      </c>
      <c r="AP18" s="6">
        <f t="shared" si="3"/>
        <v>4284.3206620490482</v>
      </c>
      <c r="AQ18" s="6">
        <f t="shared" si="3"/>
        <v>4370.0070752900292</v>
      </c>
      <c r="AR18" s="6">
        <f t="shared" si="3"/>
        <v>4457.4072167958302</v>
      </c>
      <c r="AS18" s="6">
        <f t="shared" si="1"/>
        <v>4546.5553611317464</v>
      </c>
      <c r="AT18" s="6">
        <f t="shared" si="1"/>
        <v>4637.486468354381</v>
      </c>
      <c r="AU18" s="6">
        <f t="shared" si="4"/>
        <v>4683.8613330379249</v>
      </c>
      <c r="AV18" s="6">
        <f t="shared" si="4"/>
        <v>4730.6999463683042</v>
      </c>
      <c r="AW18" s="6">
        <f t="shared" si="4"/>
        <v>4778.0069458319867</v>
      </c>
      <c r="AX18" s="6">
        <f t="shared" si="4"/>
        <v>4825.787015290307</v>
      </c>
      <c r="AY18" s="6">
        <f t="shared" si="4"/>
        <v>4874.0448854432098</v>
      </c>
      <c r="AZ18" s="6">
        <f t="shared" si="4"/>
        <v>4922.7853342976423</v>
      </c>
      <c r="BA18" s="6">
        <f t="shared" si="4"/>
        <v>4972.0131876406185</v>
      </c>
      <c r="BB18" s="6">
        <f t="shared" si="4"/>
        <v>5021.7333195170249</v>
      </c>
      <c r="BC18" s="6">
        <f t="shared" si="4"/>
        <v>5071.9506527121948</v>
      </c>
      <c r="BD18" s="6">
        <f t="shared" si="4"/>
        <v>5122.6701592393165</v>
      </c>
      <c r="BE18" s="6">
        <f t="shared" si="4"/>
        <v>5173.89686083171</v>
      </c>
    </row>
    <row r="19" spans="1:57" x14ac:dyDescent="0.35">
      <c r="A19" t="s">
        <v>14</v>
      </c>
      <c r="C19" s="39" t="s">
        <v>68</v>
      </c>
      <c r="D19" s="4" t="s">
        <v>15</v>
      </c>
      <c r="E19" s="4" t="s">
        <v>59</v>
      </c>
      <c r="F19" s="1" t="s">
        <v>24</v>
      </c>
      <c r="G19" s="5">
        <f t="shared" si="0"/>
        <v>264.93828023694283</v>
      </c>
      <c r="H19" s="5">
        <f t="shared" si="0"/>
        <v>270.23704584168166</v>
      </c>
      <c r="I19" s="5">
        <f t="shared" si="0"/>
        <v>275.64178675851531</v>
      </c>
      <c r="J19" s="5">
        <f t="shared" si="0"/>
        <v>281.15462249368562</v>
      </c>
      <c r="K19" s="5">
        <f t="shared" si="0"/>
        <v>286.77771494355932</v>
      </c>
      <c r="L19" s="5">
        <f t="shared" si="0"/>
        <v>292.51326924243051</v>
      </c>
      <c r="M19" s="5">
        <f t="shared" si="0"/>
        <v>298.36353462727914</v>
      </c>
      <c r="N19" s="5">
        <f t="shared" si="0"/>
        <v>304.33080531982472</v>
      </c>
      <c r="O19" s="5">
        <f t="shared" si="0"/>
        <v>310.41742142622121</v>
      </c>
      <c r="P19" s="5">
        <f t="shared" si="0"/>
        <v>316.62576985474561</v>
      </c>
      <c r="Q19" s="5">
        <f t="shared" si="0"/>
        <v>322.95828525184055</v>
      </c>
      <c r="R19" s="27">
        <f>$R$8*'[2]Eurostat POM Portables GU'!M10</f>
        <v>329.41745095687736</v>
      </c>
      <c r="S19" s="27">
        <f>$S$8*'[2]Eurostat POM Portables GU'!N10</f>
        <v>362.02118155028029</v>
      </c>
      <c r="T19" s="27">
        <f>$T$8*'[2]Eurostat POM Portables GU'!O10</f>
        <v>325.24089149629725</v>
      </c>
      <c r="U19" s="27">
        <f>$U$8*'[2]Eurostat POM Portables GU'!P10</f>
        <v>311.4389609009682</v>
      </c>
      <c r="V19" s="27">
        <f>$V$8*'[2]Eurostat POM Portables GU'!Q10</f>
        <v>325.81491259737265</v>
      </c>
      <c r="W19" s="27">
        <f>$W$8*'[2]Eurostat POM Portables GU'!R10</f>
        <v>330.23630637855962</v>
      </c>
      <c r="X19" s="27">
        <f>$X$8*'[2]Eurostat POM Portables GU'!S10</f>
        <v>323.44652890564998</v>
      </c>
      <c r="Y19" s="27">
        <f>$Y$8*'[2]Eurostat POM Portables GU'!T10</f>
        <v>319.15909034499828</v>
      </c>
      <c r="Z19" s="27">
        <f>$Z$8*'[2]Eurostat POM Portables GU'!U10</f>
        <v>303.11058650500348</v>
      </c>
      <c r="AA19" s="27">
        <f>$AA$8*'[2]Eurostat POM Portables GU'!V10</f>
        <v>340.95036729797795</v>
      </c>
      <c r="AB19" s="27">
        <f>$AB$8*'[2]Eurostat POM Portables GU'!W10</f>
        <v>330.15827260249517</v>
      </c>
      <c r="AC19" s="6">
        <f t="shared" si="3"/>
        <v>336.76143805454507</v>
      </c>
      <c r="AD19" s="6">
        <f t="shared" si="3"/>
        <v>343.49666681563599</v>
      </c>
      <c r="AE19" s="6">
        <f t="shared" si="3"/>
        <v>350.36660015194872</v>
      </c>
      <c r="AF19" s="6">
        <f t="shared" si="3"/>
        <v>357.3739321549877</v>
      </c>
      <c r="AG19" s="6">
        <f t="shared" si="3"/>
        <v>364.52141079808746</v>
      </c>
      <c r="AH19" s="6">
        <f t="shared" si="3"/>
        <v>371.81183901404921</v>
      </c>
      <c r="AI19" s="6">
        <f t="shared" si="3"/>
        <v>379.24807579433019</v>
      </c>
      <c r="AJ19" s="6">
        <f t="shared" si="3"/>
        <v>386.83303731021681</v>
      </c>
      <c r="AK19" s="6">
        <f t="shared" si="3"/>
        <v>394.56969805642115</v>
      </c>
      <c r="AL19" s="6">
        <f t="shared" si="3"/>
        <v>402.46109201754956</v>
      </c>
      <c r="AM19" s="6">
        <f t="shared" si="3"/>
        <v>410.51031385790054</v>
      </c>
      <c r="AN19" s="6">
        <f t="shared" si="3"/>
        <v>418.72052013505856</v>
      </c>
      <c r="AO19" s="6">
        <f t="shared" si="3"/>
        <v>427.09493053775975</v>
      </c>
      <c r="AP19" s="6">
        <f t="shared" si="3"/>
        <v>435.63682914851495</v>
      </c>
      <c r="AQ19" s="6">
        <f t="shared" si="3"/>
        <v>444.34956573148526</v>
      </c>
      <c r="AR19" s="6">
        <f t="shared" si="3"/>
        <v>453.23655704611497</v>
      </c>
      <c r="AS19" s="6">
        <f t="shared" si="1"/>
        <v>462.30128818703724</v>
      </c>
      <c r="AT19" s="6">
        <f t="shared" si="1"/>
        <v>471.547313950778</v>
      </c>
      <c r="AU19" s="6">
        <f t="shared" si="4"/>
        <v>476.26278709028577</v>
      </c>
      <c r="AV19" s="6">
        <f t="shared" si="4"/>
        <v>481.02541496118863</v>
      </c>
      <c r="AW19" s="6">
        <f t="shared" si="4"/>
        <v>485.8356691108005</v>
      </c>
      <c r="AX19" s="6">
        <f t="shared" si="4"/>
        <v>490.69402580190848</v>
      </c>
      <c r="AY19" s="6">
        <f t="shared" si="4"/>
        <v>495.60096605992754</v>
      </c>
      <c r="AZ19" s="6">
        <f t="shared" si="4"/>
        <v>500.55697572052679</v>
      </c>
      <c r="BA19" s="6">
        <f t="shared" si="4"/>
        <v>505.56254547773204</v>
      </c>
      <c r="BB19" s="6">
        <f t="shared" si="4"/>
        <v>510.61817093250937</v>
      </c>
      <c r="BC19" s="6">
        <f t="shared" si="4"/>
        <v>515.72435264183446</v>
      </c>
      <c r="BD19" s="6">
        <f t="shared" si="4"/>
        <v>520.88159616825283</v>
      </c>
      <c r="BE19" s="6">
        <f t="shared" si="4"/>
        <v>526.09041212993532</v>
      </c>
    </row>
    <row r="20" spans="1:57" x14ac:dyDescent="0.35">
      <c r="A20" t="s">
        <v>14</v>
      </c>
      <c r="C20" s="39" t="s">
        <v>68</v>
      </c>
      <c r="D20" s="4" t="s">
        <v>15</v>
      </c>
      <c r="E20" s="4" t="s">
        <v>59</v>
      </c>
      <c r="F20" s="1" t="s">
        <v>25</v>
      </c>
      <c r="G20" s="5">
        <f t="shared" si="0"/>
        <v>1534.2500834056548</v>
      </c>
      <c r="H20" s="5">
        <f t="shared" si="0"/>
        <v>1564.9350850737678</v>
      </c>
      <c r="I20" s="5">
        <f t="shared" si="0"/>
        <v>1596.2337867752433</v>
      </c>
      <c r="J20" s="5">
        <f t="shared" si="0"/>
        <v>1628.1584625107482</v>
      </c>
      <c r="K20" s="5">
        <f t="shared" si="0"/>
        <v>1660.7216317609632</v>
      </c>
      <c r="L20" s="5">
        <f t="shared" si="0"/>
        <v>1693.9360643961825</v>
      </c>
      <c r="M20" s="5">
        <f t="shared" si="0"/>
        <v>1727.8147856841063</v>
      </c>
      <c r="N20" s="5">
        <f t="shared" si="0"/>
        <v>1762.3710813977884</v>
      </c>
      <c r="O20" s="5">
        <f t="shared" si="0"/>
        <v>1797.6185030257443</v>
      </c>
      <c r="P20" s="5">
        <f t="shared" si="0"/>
        <v>1833.5708730862593</v>
      </c>
      <c r="Q20" s="5">
        <f t="shared" si="0"/>
        <v>1870.2422905479846</v>
      </c>
      <c r="R20" s="27">
        <f>$R$8*'[2]Eurostat POM Portables GU'!M11</f>
        <v>1907.6471363589442</v>
      </c>
      <c r="S20" s="27">
        <f>$S$8*'[2]Eurostat POM Portables GU'!N11</f>
        <v>1913.469411652668</v>
      </c>
      <c r="T20" s="27">
        <f>$T$8*'[2]Eurostat POM Portables GU'!O11</f>
        <v>1886.3465052119025</v>
      </c>
      <c r="U20" s="27">
        <f>$U$8*'[2]Eurostat POM Portables GU'!P11</f>
        <v>1840.8495064647798</v>
      </c>
      <c r="V20" s="27">
        <f>$V$8*'[2]Eurostat POM Portables GU'!Q11</f>
        <v>2011.0644605148175</v>
      </c>
      <c r="W20" s="27">
        <f>$W$8*'[2]Eurostat POM Portables GU'!R11</f>
        <v>2086.2109876858485</v>
      </c>
      <c r="X20" s="27">
        <f>$X$8*'[2]Eurostat POM Portables GU'!S11</f>
        <v>2103.3946051533067</v>
      </c>
      <c r="Y20" s="27">
        <f>$Y$8*'[2]Eurostat POM Portables GU'!T11</f>
        <v>2286.3156368399464</v>
      </c>
      <c r="Z20" s="27">
        <f>$Z$8*'[2]Eurostat POM Portables GU'!U11</f>
        <v>2307.4692227412474</v>
      </c>
      <c r="AA20" s="27">
        <f>$AA$8*'[2]Eurostat POM Portables GU'!V11</f>
        <v>2280.9705384178378</v>
      </c>
      <c r="AB20" s="27">
        <f>$AB$8*'[2]Eurostat POM Portables GU'!W11</f>
        <v>2581.5837238495101</v>
      </c>
      <c r="AC20" s="6">
        <f t="shared" si="3"/>
        <v>2633.2153983265002</v>
      </c>
      <c r="AD20" s="6">
        <f t="shared" si="3"/>
        <v>2685.8797062930303</v>
      </c>
      <c r="AE20" s="6">
        <f t="shared" si="3"/>
        <v>2739.5973004188909</v>
      </c>
      <c r="AF20" s="6">
        <f t="shared" si="3"/>
        <v>2794.3892464272685</v>
      </c>
      <c r="AG20" s="6">
        <f t="shared" si="3"/>
        <v>2850.277031355814</v>
      </c>
      <c r="AH20" s="6">
        <f t="shared" si="3"/>
        <v>2907.2825719829302</v>
      </c>
      <c r="AI20" s="6">
        <f t="shared" si="3"/>
        <v>2965.4282234225889</v>
      </c>
      <c r="AJ20" s="6">
        <f t="shared" si="3"/>
        <v>3024.7367878910409</v>
      </c>
      <c r="AK20" s="6">
        <f t="shared" si="3"/>
        <v>3085.2315236488616</v>
      </c>
      <c r="AL20" s="6">
        <f t="shared" si="3"/>
        <v>3146.9361541218391</v>
      </c>
      <c r="AM20" s="6">
        <f t="shared" si="3"/>
        <v>3209.8748772042759</v>
      </c>
      <c r="AN20" s="6">
        <f t="shared" si="3"/>
        <v>3274.0723747483612</v>
      </c>
      <c r="AO20" s="6">
        <f t="shared" si="3"/>
        <v>3339.5538222433283</v>
      </c>
      <c r="AP20" s="6">
        <f t="shared" si="3"/>
        <v>3406.3448986881949</v>
      </c>
      <c r="AQ20" s="6">
        <f t="shared" si="3"/>
        <v>3474.4717966619587</v>
      </c>
      <c r="AR20" s="6">
        <f t="shared" si="3"/>
        <v>3543.961232595198</v>
      </c>
      <c r="AS20" s="6">
        <f t="shared" si="1"/>
        <v>3614.8404572471018</v>
      </c>
      <c r="AT20" s="6">
        <f t="shared" si="1"/>
        <v>3687.1372663920438</v>
      </c>
      <c r="AU20" s="6">
        <f t="shared" si="4"/>
        <v>3724.0086390559641</v>
      </c>
      <c r="AV20" s="6">
        <f t="shared" si="4"/>
        <v>3761.2487254465236</v>
      </c>
      <c r="AW20" s="6">
        <f t="shared" si="4"/>
        <v>3798.8612127009887</v>
      </c>
      <c r="AX20" s="6">
        <f t="shared" si="4"/>
        <v>3836.8498248279984</v>
      </c>
      <c r="AY20" s="6">
        <f t="shared" si="4"/>
        <v>3875.2183230762785</v>
      </c>
      <c r="AZ20" s="6">
        <f t="shared" si="4"/>
        <v>3913.9705063070414</v>
      </c>
      <c r="BA20" s="6">
        <f t="shared" si="4"/>
        <v>3953.1102113701118</v>
      </c>
      <c r="BB20" s="6">
        <f t="shared" si="4"/>
        <v>3992.6413134838131</v>
      </c>
      <c r="BC20" s="6">
        <f t="shared" si="4"/>
        <v>4032.5677266186512</v>
      </c>
      <c r="BD20" s="6">
        <f t="shared" si="4"/>
        <v>4072.8934038848379</v>
      </c>
      <c r="BE20" s="6">
        <f t="shared" si="4"/>
        <v>4113.6223379236862</v>
      </c>
    </row>
    <row r="21" spans="1:57" x14ac:dyDescent="0.35">
      <c r="A21" t="s">
        <v>14</v>
      </c>
      <c r="C21" s="39" t="s">
        <v>68</v>
      </c>
      <c r="D21" s="4" t="s">
        <v>15</v>
      </c>
      <c r="E21" s="4" t="s">
        <v>59</v>
      </c>
      <c r="F21" s="1" t="s">
        <v>26</v>
      </c>
      <c r="G21" s="5">
        <f t="shared" si="0"/>
        <v>19420.357545800838</v>
      </c>
      <c r="H21" s="5">
        <f t="shared" si="0"/>
        <v>19808.764696716855</v>
      </c>
      <c r="I21" s="5">
        <f t="shared" si="0"/>
        <v>20204.939990651194</v>
      </c>
      <c r="J21" s="5">
        <f t="shared" si="0"/>
        <v>20609.038790464219</v>
      </c>
      <c r="K21" s="5">
        <f t="shared" si="0"/>
        <v>21021.219566273503</v>
      </c>
      <c r="L21" s="5">
        <f t="shared" si="0"/>
        <v>21441.643957598975</v>
      </c>
      <c r="M21" s="5">
        <f t="shared" si="0"/>
        <v>21870.476836750957</v>
      </c>
      <c r="N21" s="5">
        <f t="shared" si="0"/>
        <v>22307.886373485977</v>
      </c>
      <c r="O21" s="5">
        <f t="shared" si="0"/>
        <v>22754.044100955696</v>
      </c>
      <c r="P21" s="5">
        <f t="shared" si="0"/>
        <v>23209.124982974812</v>
      </c>
      <c r="Q21" s="5">
        <f t="shared" si="0"/>
        <v>23673.307482634307</v>
      </c>
      <c r="R21" s="27">
        <f>R5*'[2]Eurostat POM Portables GU'!M12</f>
        <v>24146.773632286993</v>
      </c>
      <c r="S21" s="27">
        <f>S5*'[2]Eurostat POM Portables GU'!N12</f>
        <v>24082.504673457162</v>
      </c>
      <c r="T21" s="27">
        <f>T5*'[2]Eurostat POM Portables GU'!O12</f>
        <v>21759.379275988045</v>
      </c>
      <c r="U21" s="27">
        <f>U5*'[2]Eurostat POM Portables GU'!P12</f>
        <v>20282.991389482409</v>
      </c>
      <c r="V21" s="27">
        <f>V5*'[2]Eurostat POM Portables GU'!Q12</f>
        <v>21291</v>
      </c>
      <c r="W21" s="27">
        <f>W5*'[2]Eurostat POM Portables GU'!R12</f>
        <v>20204</v>
      </c>
      <c r="X21" s="27">
        <f>X5*'[2]Eurostat POM Portables GU'!S12</f>
        <v>20533</v>
      </c>
      <c r="Y21" s="27">
        <f>Y5*'[2]Eurostat POM Portables GU'!T12</f>
        <v>20144.944280773663</v>
      </c>
      <c r="Z21" s="27">
        <f>Z5*'[2]Eurostat POM Portables GU'!U12</f>
        <v>20676.638875350309</v>
      </c>
      <c r="AA21" s="27">
        <f>AA5*'[2]Eurostat POM Portables GU'!V12</f>
        <v>21942.092075557972</v>
      </c>
      <c r="AB21" s="27">
        <f>$AB$8*'[2]Eurostat POM Portables GU'!W12</f>
        <v>23932.665245150871</v>
      </c>
      <c r="AC21" s="6">
        <f t="shared" si="3"/>
        <v>24411.318550053889</v>
      </c>
      <c r="AD21" s="6">
        <f t="shared" si="3"/>
        <v>24899.544921054967</v>
      </c>
      <c r="AE21" s="6">
        <f t="shared" si="3"/>
        <v>25397.535819476067</v>
      </c>
      <c r="AF21" s="6">
        <f t="shared" si="3"/>
        <v>25905.486535865588</v>
      </c>
      <c r="AG21" s="6">
        <f t="shared" si="3"/>
        <v>26423.596266582899</v>
      </c>
      <c r="AH21" s="6">
        <f t="shared" si="3"/>
        <v>26952.068191914557</v>
      </c>
      <c r="AI21" s="6">
        <f t="shared" si="3"/>
        <v>27491.10955575285</v>
      </c>
      <c r="AJ21" s="6">
        <f t="shared" si="3"/>
        <v>28040.931746867907</v>
      </c>
      <c r="AK21" s="6">
        <f t="shared" si="3"/>
        <v>28601.750381805265</v>
      </c>
      <c r="AL21" s="6">
        <f t="shared" si="3"/>
        <v>29173.785389441371</v>
      </c>
      <c r="AM21" s="6">
        <f t="shared" si="3"/>
        <v>29757.261097230199</v>
      </c>
      <c r="AN21" s="6">
        <f t="shared" si="3"/>
        <v>30352.406319174803</v>
      </c>
      <c r="AO21" s="6">
        <f t="shared" si="3"/>
        <v>30959.454445558298</v>
      </c>
      <c r="AP21" s="6">
        <f t="shared" si="3"/>
        <v>31578.643534469466</v>
      </c>
      <c r="AQ21" s="6">
        <f t="shared" si="3"/>
        <v>32210.216405158855</v>
      </c>
      <c r="AR21" s="6">
        <f t="shared" si="3"/>
        <v>32854.420733262035</v>
      </c>
      <c r="AS21" s="6">
        <f t="shared" si="1"/>
        <v>33511.509147927274</v>
      </c>
      <c r="AT21" s="6">
        <f t="shared" si="1"/>
        <v>34181.739330885823</v>
      </c>
      <c r="AU21" s="6">
        <f t="shared" si="4"/>
        <v>34523.556724194677</v>
      </c>
      <c r="AV21" s="6">
        <f t="shared" si="4"/>
        <v>34868.792291436621</v>
      </c>
      <c r="AW21" s="6">
        <f t="shared" si="4"/>
        <v>35217.480214350988</v>
      </c>
      <c r="AX21" s="6">
        <f t="shared" si="4"/>
        <v>35569.6550164945</v>
      </c>
      <c r="AY21" s="6">
        <f t="shared" si="4"/>
        <v>35925.351566659447</v>
      </c>
      <c r="AZ21" s="6">
        <f t="shared" si="4"/>
        <v>36284.605082326045</v>
      </c>
      <c r="BA21" s="6">
        <f t="shared" si="4"/>
        <v>36647.451133149305</v>
      </c>
      <c r="BB21" s="6">
        <f t="shared" si="4"/>
        <v>37013.925644480798</v>
      </c>
      <c r="BC21" s="6">
        <f t="shared" si="4"/>
        <v>37384.064900925609</v>
      </c>
      <c r="BD21" s="6">
        <f t="shared" si="4"/>
        <v>37757.905549934861</v>
      </c>
      <c r="BE21" s="6">
        <f t="shared" si="4"/>
        <v>38135.484605434212</v>
      </c>
    </row>
    <row r="22" spans="1:57" x14ac:dyDescent="0.35">
      <c r="A22" t="s">
        <v>14</v>
      </c>
      <c r="C22" s="39" t="s">
        <v>68</v>
      </c>
      <c r="D22" s="4" t="s">
        <v>15</v>
      </c>
      <c r="E22" s="4" t="s">
        <v>59</v>
      </c>
      <c r="F22" s="1" t="s">
        <v>27</v>
      </c>
      <c r="G22" s="5">
        <f t="shared" si="0"/>
        <v>23105.154067495303</v>
      </c>
      <c r="H22" s="5">
        <f t="shared" si="0"/>
        <v>23567.257148845209</v>
      </c>
      <c r="I22" s="5">
        <f t="shared" si="0"/>
        <v>24038.602291822113</v>
      </c>
      <c r="J22" s="5">
        <f t="shared" si="0"/>
        <v>24519.374337658555</v>
      </c>
      <c r="K22" s="5">
        <f t="shared" si="0"/>
        <v>25009.761824411726</v>
      </c>
      <c r="L22" s="5">
        <f t="shared" si="0"/>
        <v>25509.95706089996</v>
      </c>
      <c r="M22" s="5">
        <f t="shared" si="0"/>
        <v>26020.15620211796</v>
      </c>
      <c r="N22" s="5">
        <f t="shared" si="0"/>
        <v>26540.559326160321</v>
      </c>
      <c r="O22" s="5">
        <f t="shared" si="0"/>
        <v>27071.370512683527</v>
      </c>
      <c r="P22" s="5">
        <f t="shared" si="0"/>
        <v>27612.797922937196</v>
      </c>
      <c r="Q22" s="5">
        <f t="shared" si="0"/>
        <v>28165.053881395939</v>
      </c>
      <c r="R22" s="27">
        <f>R4*'[2]Eurostat POM Portables GU'!M13</f>
        <v>28728.354959023858</v>
      </c>
      <c r="S22" s="27">
        <f>S4*'[2]Eurostat POM Portables GU'!N13</f>
        <v>29307.340639460741</v>
      </c>
      <c r="T22" s="27">
        <f>T4*'[2]Eurostat POM Portables GU'!O13</f>
        <v>29969.007039601518</v>
      </c>
      <c r="U22" s="27">
        <f>U4*'[2]Eurostat POM Portables GU'!P13</f>
        <v>31689.735554089715</v>
      </c>
      <c r="V22" s="27">
        <f>V4*'[2]Eurostat POM Portables GU'!Q13</f>
        <v>31384.241872791517</v>
      </c>
      <c r="W22" s="27">
        <f>W4*'[2]Eurostat POM Portables GU'!R13</f>
        <v>31620.014678795094</v>
      </c>
      <c r="X22" s="27">
        <f>X4*'[2]Eurostat POM Portables GU'!S13</f>
        <v>33614.801183784097</v>
      </c>
      <c r="Y22" s="27">
        <f>Y4*'[2]Eurostat POM Portables GU'!T13</f>
        <v>35244.073489996568</v>
      </c>
      <c r="Z22" s="27">
        <f>Z4*'[2]Eurostat POM Portables GU'!U13</f>
        <v>35586.538001664645</v>
      </c>
      <c r="AA22" s="27">
        <f>AA4*'[2]Eurostat POM Portables GU'!V13</f>
        <v>40631.529468104229</v>
      </c>
      <c r="AB22" s="27">
        <f>AB4*'[2]Eurostat POM Portables GU'!W13</f>
        <v>40435.184992478949</v>
      </c>
      <c r="AC22" s="6">
        <f t="shared" si="3"/>
        <v>41243.888692328532</v>
      </c>
      <c r="AD22" s="6">
        <f t="shared" si="3"/>
        <v>42068.766466175104</v>
      </c>
      <c r="AE22" s="6">
        <f t="shared" si="3"/>
        <v>42910.141795498603</v>
      </c>
      <c r="AF22" s="6">
        <f t="shared" si="3"/>
        <v>43768.344631408574</v>
      </c>
      <c r="AG22" s="6">
        <f t="shared" si="3"/>
        <v>44643.711524036742</v>
      </c>
      <c r="AH22" s="6">
        <f t="shared" si="3"/>
        <v>45536.58575451748</v>
      </c>
      <c r="AI22" s="6">
        <f t="shared" si="3"/>
        <v>46447.317469607828</v>
      </c>
      <c r="AJ22" s="6">
        <f t="shared" si="3"/>
        <v>47376.263818999985</v>
      </c>
      <c r="AK22" s="6">
        <f t="shared" si="3"/>
        <v>48323.789095379987</v>
      </c>
      <c r="AL22" s="6">
        <f t="shared" si="3"/>
        <v>49290.264877287584</v>
      </c>
      <c r="AM22" s="6">
        <f t="shared" si="3"/>
        <v>50276.070174833338</v>
      </c>
      <c r="AN22" s="6">
        <f t="shared" si="3"/>
        <v>51281.591578330008</v>
      </c>
      <c r="AO22" s="6">
        <f t="shared" si="3"/>
        <v>52307.223409896607</v>
      </c>
      <c r="AP22" s="6">
        <f t="shared" si="3"/>
        <v>53353.367878094541</v>
      </c>
      <c r="AQ22" s="6">
        <f t="shared" si="3"/>
        <v>54420.435235656434</v>
      </c>
      <c r="AR22" s="6">
        <f t="shared" si="3"/>
        <v>55508.843940369559</v>
      </c>
      <c r="AS22" s="6">
        <f t="shared" si="1"/>
        <v>56619.020819176949</v>
      </c>
      <c r="AT22" s="6">
        <f t="shared" si="1"/>
        <v>57751.401235560486</v>
      </c>
      <c r="AU22" s="6">
        <f t="shared" si="4"/>
        <v>58328.915247916091</v>
      </c>
      <c r="AV22" s="6">
        <f t="shared" si="4"/>
        <v>58912.204400395254</v>
      </c>
      <c r="AW22" s="6">
        <f t="shared" si="4"/>
        <v>59501.326444399208</v>
      </c>
      <c r="AX22" s="6">
        <f t="shared" si="4"/>
        <v>60096.339708843203</v>
      </c>
      <c r="AY22" s="6">
        <f t="shared" si="4"/>
        <v>60697.303105931634</v>
      </c>
      <c r="AZ22" s="6">
        <f t="shared" si="4"/>
        <v>61304.276136990949</v>
      </c>
      <c r="BA22" s="6">
        <f t="shared" si="4"/>
        <v>61917.318898360856</v>
      </c>
      <c r="BB22" s="6">
        <f t="shared" si="4"/>
        <v>62536.492087344464</v>
      </c>
      <c r="BC22" s="6">
        <f t="shared" si="4"/>
        <v>63161.857008217907</v>
      </c>
      <c r="BD22" s="6">
        <f t="shared" si="4"/>
        <v>63793.475578300087</v>
      </c>
      <c r="BE22" s="6">
        <f t="shared" si="4"/>
        <v>64431.410334083092</v>
      </c>
    </row>
    <row r="23" spans="1:57" x14ac:dyDescent="0.35">
      <c r="A23" t="s">
        <v>14</v>
      </c>
      <c r="C23" s="39" t="s">
        <v>68</v>
      </c>
      <c r="D23" s="4" t="s">
        <v>15</v>
      </c>
      <c r="E23" s="4" t="s">
        <v>59</v>
      </c>
      <c r="F23" s="1" t="s">
        <v>28</v>
      </c>
      <c r="G23" s="5">
        <f t="shared" si="0"/>
        <v>1027.2756620703806</v>
      </c>
      <c r="H23" s="5">
        <f t="shared" si="0"/>
        <v>1047.8211753117882</v>
      </c>
      <c r="I23" s="5">
        <f t="shared" si="0"/>
        <v>1068.777598818024</v>
      </c>
      <c r="J23" s="5">
        <f t="shared" si="0"/>
        <v>1090.1531507943844</v>
      </c>
      <c r="K23" s="5">
        <f t="shared" si="0"/>
        <v>1111.9562138102722</v>
      </c>
      <c r="L23" s="5">
        <f t="shared" si="0"/>
        <v>1134.1953380864777</v>
      </c>
      <c r="M23" s="5">
        <f t="shared" si="0"/>
        <v>1156.8792448482072</v>
      </c>
      <c r="N23" s="5">
        <f t="shared" si="0"/>
        <v>1180.0168297451714</v>
      </c>
      <c r="O23" s="5">
        <f t="shared" si="0"/>
        <v>1203.6171663400748</v>
      </c>
      <c r="P23" s="5">
        <f t="shared" si="0"/>
        <v>1227.6895096668763</v>
      </c>
      <c r="Q23" s="5">
        <f t="shared" si="0"/>
        <v>1252.2432998602139</v>
      </c>
      <c r="R23" s="27">
        <f>$R$8*'[2]Eurostat POM Portables GU'!M14</f>
        <v>1277.2881658574183</v>
      </c>
      <c r="S23" s="27">
        <f>$S$8*'[2]Eurostat POM Portables GU'!N14</f>
        <v>1104.8339008416021</v>
      </c>
      <c r="T23" s="27">
        <f>$T$8*'[2]Eurostat POM Portables GU'!O14</f>
        <v>1107.5219769779094</v>
      </c>
      <c r="U23" s="27">
        <f>$U$8*'[2]Eurostat POM Portables GU'!P14</f>
        <v>1065.9011665120472</v>
      </c>
      <c r="V23" s="27">
        <f>$V$8*'[2]Eurostat POM Portables GU'!Q14</f>
        <v>1176.16374698405</v>
      </c>
      <c r="W23" s="27">
        <f>$W$8*'[2]Eurostat POM Portables GU'!R14</f>
        <v>1102.3963546958598</v>
      </c>
      <c r="X23" s="27">
        <f>$X$8*'[2]Eurostat POM Portables GU'!S14</f>
        <v>1119.1646767042121</v>
      </c>
      <c r="Y23" s="27">
        <f>$Y$8*'[2]Eurostat POM Portables GU'!T14</f>
        <v>1087.6518896643213</v>
      </c>
      <c r="Z23" s="27">
        <f>$Z$8*'[2]Eurostat POM Portables GU'!U14</f>
        <v>1147.3533358652553</v>
      </c>
      <c r="AA23" s="27">
        <f>$AA$8*'[2]Eurostat POM Portables GU'!V14</f>
        <v>1163.760478784611</v>
      </c>
      <c r="AB23" s="27">
        <f>$AB$8*'[2]Eurostat POM Portables GU'!W14</f>
        <v>1823.489536373781</v>
      </c>
      <c r="AC23" s="6">
        <f t="shared" si="3"/>
        <v>1859.9593271012566</v>
      </c>
      <c r="AD23" s="6">
        <f t="shared" si="3"/>
        <v>1897.1585136432818</v>
      </c>
      <c r="AE23" s="6">
        <f t="shared" si="3"/>
        <v>1935.1016839161475</v>
      </c>
      <c r="AF23" s="6">
        <f t="shared" si="3"/>
        <v>1973.8037175944705</v>
      </c>
      <c r="AG23" s="6">
        <f t="shared" si="3"/>
        <v>2013.2797919463599</v>
      </c>
      <c r="AH23" s="6">
        <f t="shared" si="3"/>
        <v>2053.5453877852869</v>
      </c>
      <c r="AI23" s="6">
        <f t="shared" si="3"/>
        <v>2094.6162955409927</v>
      </c>
      <c r="AJ23" s="6">
        <f t="shared" si="3"/>
        <v>2136.5086214518124</v>
      </c>
      <c r="AK23" s="6">
        <f t="shared" si="3"/>
        <v>2179.2387938808488</v>
      </c>
      <c r="AL23" s="6">
        <f t="shared" si="3"/>
        <v>2222.823569758466</v>
      </c>
      <c r="AM23" s="6">
        <f t="shared" si="3"/>
        <v>2267.2800411536355</v>
      </c>
      <c r="AN23" s="6">
        <f t="shared" si="3"/>
        <v>2312.6256419767083</v>
      </c>
      <c r="AO23" s="6">
        <f t="shared" si="3"/>
        <v>2358.8781548162424</v>
      </c>
      <c r="AP23" s="6">
        <f t="shared" si="3"/>
        <v>2406.0557179125672</v>
      </c>
      <c r="AQ23" s="6">
        <f t="shared" si="3"/>
        <v>2454.1768322708185</v>
      </c>
      <c r="AR23" s="6">
        <f t="shared" si="3"/>
        <v>2503.2603689162347</v>
      </c>
      <c r="AS23" s="6">
        <f t="shared" si="1"/>
        <v>2553.3255762945596</v>
      </c>
      <c r="AT23" s="6">
        <f t="shared" si="1"/>
        <v>2604.3920878204508</v>
      </c>
      <c r="AU23" s="6">
        <f t="shared" si="4"/>
        <v>2630.4360086986553</v>
      </c>
      <c r="AV23" s="6">
        <f t="shared" si="4"/>
        <v>2656.7403687856417</v>
      </c>
      <c r="AW23" s="6">
        <f t="shared" si="4"/>
        <v>2683.3077724734981</v>
      </c>
      <c r="AX23" s="6">
        <f t="shared" si="4"/>
        <v>2710.1408501982332</v>
      </c>
      <c r="AY23" s="6">
        <f t="shared" si="4"/>
        <v>2737.2422587002156</v>
      </c>
      <c r="AZ23" s="6">
        <f t="shared" si="4"/>
        <v>2764.614681287218</v>
      </c>
      <c r="BA23" s="6">
        <f t="shared" si="4"/>
        <v>2792.2608281000903</v>
      </c>
      <c r="BB23" s="6">
        <f t="shared" si="4"/>
        <v>2820.1834363810913</v>
      </c>
      <c r="BC23" s="6">
        <f t="shared" si="4"/>
        <v>2848.3852707449023</v>
      </c>
      <c r="BD23" s="6">
        <f t="shared" si="4"/>
        <v>2876.8691234523512</v>
      </c>
      <c r="BE23" s="6">
        <f t="shared" si="4"/>
        <v>2905.6378146868747</v>
      </c>
    </row>
    <row r="24" spans="1:57" x14ac:dyDescent="0.35">
      <c r="A24" t="s">
        <v>14</v>
      </c>
      <c r="C24" s="39" t="s">
        <v>68</v>
      </c>
      <c r="D24" s="4" t="s">
        <v>15</v>
      </c>
      <c r="E24" s="4" t="s">
        <v>59</v>
      </c>
      <c r="F24" s="1" t="s">
        <v>29</v>
      </c>
      <c r="G24" s="5">
        <f t="shared" si="0"/>
        <v>1134.4455014106959</v>
      </c>
      <c r="H24" s="5">
        <f t="shared" si="0"/>
        <v>1157.1344114389099</v>
      </c>
      <c r="I24" s="5">
        <f t="shared" si="0"/>
        <v>1180.2770996676882</v>
      </c>
      <c r="J24" s="5">
        <f t="shared" si="0"/>
        <v>1203.882641661042</v>
      </c>
      <c r="K24" s="5">
        <f t="shared" si="0"/>
        <v>1227.9602944942628</v>
      </c>
      <c r="L24" s="5">
        <f t="shared" si="0"/>
        <v>1252.5195003841482</v>
      </c>
      <c r="M24" s="5">
        <f t="shared" si="0"/>
        <v>1277.5698903918312</v>
      </c>
      <c r="N24" s="5">
        <f t="shared" si="0"/>
        <v>1303.1212881996678</v>
      </c>
      <c r="O24" s="5">
        <f t="shared" si="0"/>
        <v>1329.1837139636611</v>
      </c>
      <c r="P24" s="5">
        <f t="shared" si="0"/>
        <v>1355.7673882429344</v>
      </c>
      <c r="Q24" s="5">
        <f t="shared" si="0"/>
        <v>1382.882736007793</v>
      </c>
      <c r="R24" s="27">
        <f>$R$8*'[2]Eurostat POM Portables GU'!M15</f>
        <v>1410.540390727949</v>
      </c>
      <c r="S24" s="27">
        <f>$S$8*'[2]Eurostat POM Portables GU'!N15</f>
        <v>1091.2059936946573</v>
      </c>
      <c r="T24" s="27">
        <f>$T$8*'[2]Eurostat POM Portables GU'!O15</f>
        <v>1080.0956293438628</v>
      </c>
      <c r="U24" s="27">
        <f>$U$8*'[2]Eurostat POM Portables GU'!P15</f>
        <v>1103.8254902310482</v>
      </c>
      <c r="V24" s="27">
        <f>$V$8*'[2]Eurostat POM Portables GU'!Q15</f>
        <v>1266.7459101846127</v>
      </c>
      <c r="W24" s="27">
        <f>$W$8*'[2]Eurostat POM Portables GU'!R15</f>
        <v>1160.9977869342265</v>
      </c>
      <c r="X24" s="27">
        <f>$X$8*'[2]Eurostat POM Portables GU'!S15</f>
        <v>1559.0254982221206</v>
      </c>
      <c r="Y24" s="27">
        <f>$Y$8*'[2]Eurostat POM Portables GU'!T15</f>
        <v>1877.9505895662217</v>
      </c>
      <c r="Z24" s="27">
        <f>$Z$8*'[2]Eurostat POM Portables GU'!U15</f>
        <v>1863.3324475676004</v>
      </c>
      <c r="AA24" s="27">
        <f>$AA$8*'[2]Eurostat POM Portables GU'!V15</f>
        <v>1577.0527136827136</v>
      </c>
      <c r="AB24" s="27">
        <f>$AB$8*'[2]Eurostat POM Portables GU'!W15</f>
        <v>2014.6003826302251</v>
      </c>
      <c r="AC24" s="6">
        <f t="shared" si="3"/>
        <v>2054.8923902828296</v>
      </c>
      <c r="AD24" s="6">
        <f t="shared" si="3"/>
        <v>2095.9902380884864</v>
      </c>
      <c r="AE24" s="6">
        <f t="shared" si="3"/>
        <v>2137.9100428502561</v>
      </c>
      <c r="AF24" s="6">
        <f t="shared" si="3"/>
        <v>2180.6682437072614</v>
      </c>
      <c r="AG24" s="6">
        <f t="shared" si="3"/>
        <v>2224.2816085814065</v>
      </c>
      <c r="AH24" s="6">
        <f t="shared" si="3"/>
        <v>2268.7672407530345</v>
      </c>
      <c r="AI24" s="6">
        <f t="shared" si="3"/>
        <v>2314.142585568095</v>
      </c>
      <c r="AJ24" s="6">
        <f t="shared" si="3"/>
        <v>2360.4254372794567</v>
      </c>
      <c r="AK24" s="6">
        <f t="shared" si="3"/>
        <v>2407.6339460250456</v>
      </c>
      <c r="AL24" s="6">
        <f t="shared" si="3"/>
        <v>2455.7866249455465</v>
      </c>
      <c r="AM24" s="6">
        <f t="shared" si="3"/>
        <v>2504.9023574444573</v>
      </c>
      <c r="AN24" s="6">
        <f t="shared" si="3"/>
        <v>2555.0004045933465</v>
      </c>
      <c r="AO24" s="6">
        <f t="shared" si="3"/>
        <v>2606.1004126852135</v>
      </c>
      <c r="AP24" s="6">
        <f t="shared" si="3"/>
        <v>2658.2224209389178</v>
      </c>
      <c r="AQ24" s="6">
        <f t="shared" si="3"/>
        <v>2711.386869357696</v>
      </c>
      <c r="AR24" s="6">
        <f t="shared" si="3"/>
        <v>2765.6146067448499</v>
      </c>
      <c r="AS24" s="6">
        <f t="shared" si="1"/>
        <v>2820.9268988797467</v>
      </c>
      <c r="AT24" s="6">
        <f t="shared" si="1"/>
        <v>2877.3454368573416</v>
      </c>
      <c r="AU24" s="6">
        <f t="shared" si="4"/>
        <v>2906.1188912259149</v>
      </c>
      <c r="AV24" s="6">
        <f t="shared" si="4"/>
        <v>2935.1800801381742</v>
      </c>
      <c r="AW24" s="6">
        <f t="shared" si="4"/>
        <v>2964.5318809395558</v>
      </c>
      <c r="AX24" s="6">
        <f t="shared" si="4"/>
        <v>2994.1771997489514</v>
      </c>
      <c r="AY24" s="6">
        <f t="shared" si="4"/>
        <v>3024.1189717464408</v>
      </c>
      <c r="AZ24" s="6">
        <f t="shared" si="4"/>
        <v>3054.3601614639051</v>
      </c>
      <c r="BA24" s="6">
        <f t="shared" si="4"/>
        <v>3084.9037630785442</v>
      </c>
      <c r="BB24" s="6">
        <f t="shared" si="4"/>
        <v>3115.7528007093297</v>
      </c>
      <c r="BC24" s="6">
        <f t="shared" si="4"/>
        <v>3146.910328716423</v>
      </c>
      <c r="BD24" s="6">
        <f t="shared" si="4"/>
        <v>3178.3794320035872</v>
      </c>
      <c r="BE24" s="6">
        <f t="shared" si="4"/>
        <v>3210.1632263236229</v>
      </c>
    </row>
    <row r="25" spans="1:57" x14ac:dyDescent="0.35">
      <c r="A25" t="s">
        <v>14</v>
      </c>
      <c r="C25" s="39" t="s">
        <v>68</v>
      </c>
      <c r="D25" s="4" t="s">
        <v>15</v>
      </c>
      <c r="E25" s="4" t="s">
        <v>59</v>
      </c>
      <c r="F25" s="1" t="s">
        <v>30</v>
      </c>
      <c r="G25" s="5">
        <f t="shared" si="0"/>
        <v>104.00471973285529</v>
      </c>
      <c r="H25" s="5">
        <f t="shared" si="0"/>
        <v>106.0848141275124</v>
      </c>
      <c r="I25" s="5">
        <f t="shared" si="0"/>
        <v>108.20651041006265</v>
      </c>
      <c r="J25" s="5">
        <f t="shared" si="0"/>
        <v>110.37064061826391</v>
      </c>
      <c r="K25" s="5">
        <f t="shared" si="0"/>
        <v>112.57805343062918</v>
      </c>
      <c r="L25" s="5">
        <f t="shared" si="0"/>
        <v>114.82961449924177</v>
      </c>
      <c r="M25" s="5">
        <f t="shared" si="0"/>
        <v>117.12620678922661</v>
      </c>
      <c r="N25" s="5">
        <f t="shared" si="0"/>
        <v>119.46873092501114</v>
      </c>
      <c r="O25" s="5">
        <f t="shared" si="0"/>
        <v>121.85810554351137</v>
      </c>
      <c r="P25" s="5">
        <f t="shared" si="0"/>
        <v>124.2952676543816</v>
      </c>
      <c r="Q25" s="5">
        <f t="shared" si="0"/>
        <v>126.78117300746923</v>
      </c>
      <c r="R25" s="27">
        <f>$R$8*'[2]Eurostat POM Portables GU'!M16</f>
        <v>129.31679646761862</v>
      </c>
      <c r="S25" s="27">
        <f>$S$8*'[2]Eurostat POM Portables GU'!N16</f>
        <v>115.0723792254784</v>
      </c>
      <c r="T25" s="27">
        <f>$T$8*'[2]Eurostat POM Portables GU'!O16</f>
        <v>143.76151686039657</v>
      </c>
      <c r="U25" s="27">
        <f>$U$8*'[2]Eurostat POM Portables GU'!P16</f>
        <v>128.11645942766953</v>
      </c>
      <c r="V25" s="27">
        <f>$V$8*'[2]Eurostat POM Portables GU'!Q16</f>
        <v>119.02074932166954</v>
      </c>
      <c r="W25" s="27">
        <f>$W$8*'[2]Eurostat POM Portables GU'!R16</f>
        <v>152.63949526558059</v>
      </c>
      <c r="X25" s="27">
        <f>$X$8*'[2]Eurostat POM Portables GU'!S16</f>
        <v>174.42300546507136</v>
      </c>
      <c r="Y25" s="27">
        <f>$Y$8*'[2]Eurostat POM Portables GU'!T16</f>
        <v>168.36798389214403</v>
      </c>
      <c r="Z25" s="27">
        <f>$Z$8*'[2]Eurostat POM Portables GU'!U16</f>
        <v>107.84355604072755</v>
      </c>
      <c r="AA25" s="27">
        <f>$AA$8*'[2]Eurostat POM Portables GU'!V16</f>
        <v>196.14082015407664</v>
      </c>
      <c r="AB25" s="27">
        <f>$AB$8*'[2]Eurostat POM Portables GU'!W16</f>
        <v>215.80922472613094</v>
      </c>
      <c r="AC25" s="6">
        <f t="shared" si="3"/>
        <v>220.12540922065355</v>
      </c>
      <c r="AD25" s="6">
        <f t="shared" si="3"/>
        <v>224.52791740506663</v>
      </c>
      <c r="AE25" s="6">
        <f t="shared" si="3"/>
        <v>229.01847575316796</v>
      </c>
      <c r="AF25" s="6">
        <f t="shared" si="3"/>
        <v>233.59884526823132</v>
      </c>
      <c r="AG25" s="6">
        <f t="shared" si="3"/>
        <v>238.27082217359595</v>
      </c>
      <c r="AH25" s="6">
        <f t="shared" si="3"/>
        <v>243.03623861706785</v>
      </c>
      <c r="AI25" s="6">
        <f t="shared" si="3"/>
        <v>247.89696338940922</v>
      </c>
      <c r="AJ25" s="6">
        <f t="shared" si="3"/>
        <v>252.85490265719741</v>
      </c>
      <c r="AK25" s="6">
        <f t="shared" si="3"/>
        <v>257.91200071034137</v>
      </c>
      <c r="AL25" s="6">
        <f t="shared" si="3"/>
        <v>263.07024072454823</v>
      </c>
      <c r="AM25" s="6">
        <f t="shared" si="3"/>
        <v>268.33164553903919</v>
      </c>
      <c r="AN25" s="6">
        <f t="shared" si="3"/>
        <v>273.69827844981995</v>
      </c>
      <c r="AO25" s="6">
        <f t="shared" si="3"/>
        <v>279.17224401881634</v>
      </c>
      <c r="AP25" s="6">
        <f t="shared" si="3"/>
        <v>284.75568889919265</v>
      </c>
      <c r="AQ25" s="6">
        <f t="shared" si="3"/>
        <v>290.45080267717651</v>
      </c>
      <c r="AR25" s="6">
        <f t="shared" si="3"/>
        <v>296.25981873072004</v>
      </c>
      <c r="AS25" s="6">
        <f t="shared" si="1"/>
        <v>302.18501510533446</v>
      </c>
      <c r="AT25" s="6">
        <f t="shared" si="1"/>
        <v>308.22871540744114</v>
      </c>
      <c r="AU25" s="6">
        <f t="shared" si="4"/>
        <v>311.31100256151558</v>
      </c>
      <c r="AV25" s="6">
        <f t="shared" si="4"/>
        <v>314.42411258713071</v>
      </c>
      <c r="AW25" s="6">
        <f t="shared" si="4"/>
        <v>317.56835371300201</v>
      </c>
      <c r="AX25" s="6">
        <f t="shared" si="4"/>
        <v>320.74403725013201</v>
      </c>
      <c r="AY25" s="6">
        <f t="shared" si="4"/>
        <v>323.95147762263332</v>
      </c>
      <c r="AZ25" s="6">
        <f t="shared" si="4"/>
        <v>327.19099239885963</v>
      </c>
      <c r="BA25" s="6">
        <f t="shared" si="4"/>
        <v>330.46290232284821</v>
      </c>
      <c r="BB25" s="6">
        <f t="shared" si="4"/>
        <v>333.76753134607668</v>
      </c>
      <c r="BC25" s="6">
        <f t="shared" si="4"/>
        <v>337.10520665953743</v>
      </c>
      <c r="BD25" s="6">
        <f t="shared" si="4"/>
        <v>340.47625872613281</v>
      </c>
      <c r="BE25" s="6">
        <f t="shared" si="4"/>
        <v>343.88102131339411</v>
      </c>
    </row>
    <row r="26" spans="1:57" x14ac:dyDescent="0.35">
      <c r="A26" t="s">
        <v>14</v>
      </c>
      <c r="C26" s="39" t="s">
        <v>68</v>
      </c>
      <c r="D26" s="4" t="s">
        <v>15</v>
      </c>
      <c r="E26" s="4" t="s">
        <v>59</v>
      </c>
      <c r="F26" s="1" t="s">
        <v>31</v>
      </c>
      <c r="G26" s="5">
        <f t="shared" si="0"/>
        <v>1163.8755609186583</v>
      </c>
      <c r="H26" s="5">
        <f t="shared" si="0"/>
        <v>1187.1530721370314</v>
      </c>
      <c r="I26" s="5">
        <f t="shared" si="0"/>
        <v>1210.8961335797719</v>
      </c>
      <c r="J26" s="5">
        <f t="shared" si="0"/>
        <v>1235.1140562513674</v>
      </c>
      <c r="K26" s="5">
        <f t="shared" si="0"/>
        <v>1259.8163373763948</v>
      </c>
      <c r="L26" s="5">
        <f t="shared" si="0"/>
        <v>1285.0126641239228</v>
      </c>
      <c r="M26" s="5">
        <f t="shared" si="0"/>
        <v>1310.7129174064014</v>
      </c>
      <c r="N26" s="5">
        <f t="shared" si="0"/>
        <v>1336.9271757545293</v>
      </c>
      <c r="O26" s="5">
        <f t="shared" si="0"/>
        <v>1363.66571926962</v>
      </c>
      <c r="P26" s="5">
        <f t="shared" si="0"/>
        <v>1390.9390336550125</v>
      </c>
      <c r="Q26" s="5">
        <f t="shared" si="0"/>
        <v>1418.7578143281128</v>
      </c>
      <c r="R26" s="27">
        <f>$R$8*'[2]Eurostat POM Portables GU'!M17</f>
        <v>1447.1329706146751</v>
      </c>
      <c r="S26" s="27">
        <f>$S$8*'[2]Eurostat POM Portables GU'!N17</f>
        <v>1356.5330022290534</v>
      </c>
      <c r="T26" s="27">
        <f>$T$8*'[2]Eurostat POM Portables GU'!O17</f>
        <v>1335.0280667666923</v>
      </c>
      <c r="U26" s="27">
        <f>$U$8*'[2]Eurostat POM Portables GU'!P17</f>
        <v>1651.2788104010738</v>
      </c>
      <c r="V26" s="27">
        <f>$V$8*'[2]Eurostat POM Portables GU'!Q17</f>
        <v>1898.0123033420223</v>
      </c>
      <c r="W26" s="27">
        <f>$W$8*'[2]Eurostat POM Portables GU'!R17</f>
        <v>1356.7955134718275</v>
      </c>
      <c r="X26" s="27">
        <f>$X$8*'[2]Eurostat POM Portables GU'!S17</f>
        <v>1978.3815295640063</v>
      </c>
      <c r="Y26" s="27">
        <f>$Y$8*'[2]Eurostat POM Portables GU'!T17</f>
        <v>1543.5934473000332</v>
      </c>
      <c r="Z26" s="27">
        <f>$Z$8*'[2]Eurostat POM Portables GU'!U17</f>
        <v>1701.2480497312406</v>
      </c>
      <c r="AA26" s="27">
        <f>$AA$8*'[2]Eurostat POM Portables GU'!V17</f>
        <v>2228.7585818020957</v>
      </c>
      <c r="AB26" s="27">
        <f>$AB$8*'[2]Eurostat POM Portables GU'!W17</f>
        <v>2344.1237354777154</v>
      </c>
      <c r="AC26" s="6">
        <f t="shared" si="3"/>
        <v>2391.0062101872695</v>
      </c>
      <c r="AD26" s="6">
        <f t="shared" si="3"/>
        <v>2438.8263343910148</v>
      </c>
      <c r="AE26" s="6">
        <f t="shared" si="3"/>
        <v>2487.6028610788353</v>
      </c>
      <c r="AF26" s="6">
        <f t="shared" si="3"/>
        <v>2537.354918300412</v>
      </c>
      <c r="AG26" s="6">
        <f t="shared" si="3"/>
        <v>2588.1020166664202</v>
      </c>
      <c r="AH26" s="6">
        <f t="shared" si="3"/>
        <v>2639.8640569997488</v>
      </c>
      <c r="AI26" s="6">
        <f t="shared" si="3"/>
        <v>2692.6613381397437</v>
      </c>
      <c r="AJ26" s="6">
        <f t="shared" si="3"/>
        <v>2746.5145649025385</v>
      </c>
      <c r="AK26" s="6">
        <f t="shared" si="3"/>
        <v>2801.4448562005891</v>
      </c>
      <c r="AL26" s="6">
        <f t="shared" si="3"/>
        <v>2857.4737533246007</v>
      </c>
      <c r="AM26" s="6">
        <f t="shared" si="3"/>
        <v>2914.6232283910927</v>
      </c>
      <c r="AN26" s="6">
        <f t="shared" si="3"/>
        <v>2972.9156929589144</v>
      </c>
      <c r="AO26" s="6">
        <f t="shared" si="3"/>
        <v>3032.3740068180928</v>
      </c>
      <c r="AP26" s="6">
        <f t="shared" si="3"/>
        <v>3093.0214869544548</v>
      </c>
      <c r="AQ26" s="6">
        <f t="shared" si="3"/>
        <v>3154.8819166935436</v>
      </c>
      <c r="AR26" s="6">
        <f t="shared" si="3"/>
        <v>3217.9795550274143</v>
      </c>
      <c r="AS26" s="6">
        <f t="shared" si="1"/>
        <v>3282.3391461279625</v>
      </c>
      <c r="AT26" s="6">
        <f t="shared" si="1"/>
        <v>3347.9859290505219</v>
      </c>
      <c r="AU26" s="6">
        <f t="shared" si="4"/>
        <v>3381.4657883410273</v>
      </c>
      <c r="AV26" s="6">
        <f t="shared" si="4"/>
        <v>3415.2804462244376</v>
      </c>
      <c r="AW26" s="6">
        <f t="shared" si="4"/>
        <v>3449.4332506866822</v>
      </c>
      <c r="AX26" s="6">
        <f t="shared" si="4"/>
        <v>3483.9275831935488</v>
      </c>
      <c r="AY26" s="6">
        <f t="shared" si="4"/>
        <v>3518.7668590254843</v>
      </c>
      <c r="AZ26" s="6">
        <f t="shared" si="4"/>
        <v>3553.9545276157392</v>
      </c>
      <c r="BA26" s="6">
        <f t="shared" si="4"/>
        <v>3589.4940728918964</v>
      </c>
      <c r="BB26" s="6">
        <f t="shared" si="4"/>
        <v>3625.3890136208151</v>
      </c>
      <c r="BC26" s="6">
        <f t="shared" si="4"/>
        <v>3661.6429037570233</v>
      </c>
      <c r="BD26" s="6">
        <f t="shared" si="4"/>
        <v>3698.2593327945933</v>
      </c>
      <c r="BE26" s="6">
        <f t="shared" si="4"/>
        <v>3735.2419261225391</v>
      </c>
    </row>
    <row r="27" spans="1:57" x14ac:dyDescent="0.35">
      <c r="A27" t="s">
        <v>14</v>
      </c>
      <c r="C27" s="39" t="s">
        <v>68</v>
      </c>
      <c r="D27" s="4" t="s">
        <v>15</v>
      </c>
      <c r="E27" s="4" t="s">
        <v>59</v>
      </c>
      <c r="F27" s="1" t="s">
        <v>32</v>
      </c>
      <c r="G27" s="5">
        <f t="shared" si="0"/>
        <v>16384.795266306399</v>
      </c>
      <c r="H27" s="5">
        <f t="shared" si="0"/>
        <v>16712.491171632526</v>
      </c>
      <c r="I27" s="5">
        <f t="shared" si="0"/>
        <v>17046.740995065178</v>
      </c>
      <c r="J27" s="5">
        <f t="shared" si="0"/>
        <v>17387.675814966482</v>
      </c>
      <c r="K27" s="5">
        <f t="shared" si="0"/>
        <v>17735.429331265812</v>
      </c>
      <c r="L27" s="5">
        <f t="shared" si="0"/>
        <v>18090.13791789113</v>
      </c>
      <c r="M27" s="5">
        <f t="shared" si="0"/>
        <v>18451.940676248953</v>
      </c>
      <c r="N27" s="5">
        <f t="shared" si="0"/>
        <v>18820.97948977393</v>
      </c>
      <c r="O27" s="5">
        <f t="shared" si="0"/>
        <v>19197.399079569408</v>
      </c>
      <c r="P27" s="5">
        <f t="shared" si="0"/>
        <v>19581.347061160795</v>
      </c>
      <c r="Q27" s="5">
        <f t="shared" si="0"/>
        <v>19972.974002384013</v>
      </c>
      <c r="R27" s="27">
        <f>$R$8*'[2]Eurostat POM Portables GU'!M18</f>
        <v>20372.433482431694</v>
      </c>
      <c r="S27" s="27">
        <f>$S$8*'[2]Eurostat POM Portables GU'!N18</f>
        <v>20464.797322507282</v>
      </c>
      <c r="T27" s="27">
        <f>$T$8*'[2]Eurostat POM Portables GU'!O18</f>
        <v>18517.345242848798</v>
      </c>
      <c r="U27" s="27">
        <f>$U$8*'[2]Eurostat POM Portables GU'!P18</f>
        <v>17059.725254886231</v>
      </c>
      <c r="V27" s="27">
        <f>$V$8*'[2]Eurostat POM Portables GU'!Q18</f>
        <v>17220.522382010597</v>
      </c>
      <c r="W27" s="27">
        <f>$W$8*'[2]Eurostat POM Portables GU'!R18</f>
        <v>16995.819715214173</v>
      </c>
      <c r="X27" s="27">
        <f>$X$8*'[2]Eurostat POM Portables GU'!S18</f>
        <v>16937.992508021143</v>
      </c>
      <c r="Y27" s="27">
        <f>$Y$8*'[2]Eurostat POM Portables GU'!T18</f>
        <v>16012.724992449552</v>
      </c>
      <c r="Z27" s="27">
        <f>$Z$8*'[2]Eurostat POM Portables GU'!U18</f>
        <v>16429.291900111475</v>
      </c>
      <c r="AA27" s="27">
        <f>$AA$8*'[2]Eurostat POM Portables GU'!V18</f>
        <v>17717.122869181989</v>
      </c>
      <c r="AB27" s="27">
        <f>$AB$8*'[2]Eurostat POM Portables GU'!W18</f>
        <v>20543.463592935255</v>
      </c>
      <c r="AC27" s="6">
        <f t="shared" si="3"/>
        <v>20954.33286479396</v>
      </c>
      <c r="AD27" s="6">
        <f t="shared" si="3"/>
        <v>21373.41952208984</v>
      </c>
      <c r="AE27" s="6">
        <f t="shared" si="3"/>
        <v>21800.887912531638</v>
      </c>
      <c r="AF27" s="6">
        <f t="shared" si="3"/>
        <v>22236.905670782271</v>
      </c>
      <c r="AG27" s="6">
        <f t="shared" si="3"/>
        <v>22681.643784197917</v>
      </c>
      <c r="AH27" s="6">
        <f t="shared" si="3"/>
        <v>23135.276659881874</v>
      </c>
      <c r="AI27" s="6">
        <f t="shared" si="3"/>
        <v>23597.982193079511</v>
      </c>
      <c r="AJ27" s="6">
        <f t="shared" si="3"/>
        <v>24069.941836941103</v>
      </c>
      <c r="AK27" s="6">
        <f t="shared" si="3"/>
        <v>24551.340673679926</v>
      </c>
      <c r="AL27" s="6">
        <f t="shared" si="3"/>
        <v>25042.367487153526</v>
      </c>
      <c r="AM27" s="6">
        <f t="shared" si="3"/>
        <v>25543.214836896597</v>
      </c>
      <c r="AN27" s="6">
        <f t="shared" si="3"/>
        <v>26054.079133634528</v>
      </c>
      <c r="AO27" s="6">
        <f t="shared" si="3"/>
        <v>26575.160716307219</v>
      </c>
      <c r="AP27" s="6">
        <f t="shared" si="3"/>
        <v>27106.663930633364</v>
      </c>
      <c r="AQ27" s="6">
        <f t="shared" si="3"/>
        <v>27648.79720924603</v>
      </c>
      <c r="AR27" s="6">
        <f t="shared" si="3"/>
        <v>28201.77315343095</v>
      </c>
      <c r="AS27" s="6">
        <f t="shared" si="1"/>
        <v>28765.808616499569</v>
      </c>
      <c r="AT27" s="6">
        <f t="shared" si="1"/>
        <v>29341.124788829562</v>
      </c>
      <c r="AU27" s="6">
        <f t="shared" si="4"/>
        <v>29634.536036717858</v>
      </c>
      <c r="AV27" s="6">
        <f t="shared" si="4"/>
        <v>29930.881397085035</v>
      </c>
      <c r="AW27" s="6">
        <f t="shared" si="4"/>
        <v>30230.190211055884</v>
      </c>
      <c r="AX27" s="6">
        <f t="shared" si="4"/>
        <v>30532.492113166441</v>
      </c>
      <c r="AY27" s="6">
        <f t="shared" si="4"/>
        <v>30837.817034298107</v>
      </c>
      <c r="AZ27" s="6">
        <f t="shared" si="4"/>
        <v>31146.195204641088</v>
      </c>
      <c r="BA27" s="6">
        <f t="shared" si="4"/>
        <v>31457.657156687499</v>
      </c>
      <c r="BB27" s="6">
        <f t="shared" si="4"/>
        <v>31772.233728254374</v>
      </c>
      <c r="BC27" s="6">
        <f t="shared" si="4"/>
        <v>32089.956065536917</v>
      </c>
      <c r="BD27" s="6">
        <f t="shared" si="4"/>
        <v>32410.855626192286</v>
      </c>
      <c r="BE27" s="6">
        <f t="shared" si="4"/>
        <v>32734.964182454209</v>
      </c>
    </row>
    <row r="28" spans="1:57" x14ac:dyDescent="0.35">
      <c r="A28" t="s">
        <v>14</v>
      </c>
      <c r="C28" s="39" t="s">
        <v>68</v>
      </c>
      <c r="D28" s="4" t="s">
        <v>15</v>
      </c>
      <c r="E28" s="4" t="s">
        <v>59</v>
      </c>
      <c r="F28" s="1" t="s">
        <v>33</v>
      </c>
      <c r="G28" s="5">
        <f t="shared" ref="G28:Q43" si="5">H28/1.02</f>
        <v>639.18035677059879</v>
      </c>
      <c r="H28" s="5">
        <f t="shared" si="5"/>
        <v>651.9639639060108</v>
      </c>
      <c r="I28" s="5">
        <f t="shared" si="5"/>
        <v>665.00324318413107</v>
      </c>
      <c r="J28" s="5">
        <f t="shared" si="5"/>
        <v>678.30330804781374</v>
      </c>
      <c r="K28" s="5">
        <f t="shared" si="5"/>
        <v>691.86937420877007</v>
      </c>
      <c r="L28" s="5">
        <f t="shared" si="5"/>
        <v>705.70676169294552</v>
      </c>
      <c r="M28" s="5">
        <f t="shared" si="5"/>
        <v>719.82089692680449</v>
      </c>
      <c r="N28" s="5">
        <f t="shared" si="5"/>
        <v>734.21731486534065</v>
      </c>
      <c r="O28" s="5">
        <f t="shared" si="5"/>
        <v>748.90166116264743</v>
      </c>
      <c r="P28" s="5">
        <f t="shared" si="5"/>
        <v>763.87969438590039</v>
      </c>
      <c r="Q28" s="5">
        <f t="shared" si="5"/>
        <v>779.15728827361841</v>
      </c>
      <c r="R28" s="27">
        <f>$R$8*'[2]Eurostat POM Portables GU'!M19</f>
        <v>794.74043403909081</v>
      </c>
      <c r="S28" s="27">
        <f>$S$8*'[2]Eurostat POM Portables GU'!N19</f>
        <v>335.51420684808744</v>
      </c>
      <c r="T28" s="27">
        <f>$T$8*'[2]Eurostat POM Portables GU'!O19</f>
        <v>359.78901718646199</v>
      </c>
      <c r="U28" s="27">
        <f>$U$8*'[2]Eurostat POM Portables GU'!P19</f>
        <v>384.00079040966068</v>
      </c>
      <c r="V28" s="27">
        <f>$V$8*'[2]Eurostat POM Portables GU'!Q19</f>
        <v>357.40491537308515</v>
      </c>
      <c r="W28" s="27">
        <f>$W$8*'[2]Eurostat POM Portables GU'!R19</f>
        <v>293.26293920783775</v>
      </c>
      <c r="X28" s="27">
        <f>$X$8*'[2]Eurostat POM Portables GU'!S19</f>
        <v>324.52997556075724</v>
      </c>
      <c r="Y28" s="27">
        <f>$Y$8*'[2]Eurostat POM Portables GU'!T19</f>
        <v>344.79291765711736</v>
      </c>
      <c r="Z28" s="27">
        <f>$Z$8*'[2]Eurostat POM Portables GU'!U19</f>
        <v>360.66267216037136</v>
      </c>
      <c r="AA28" s="27">
        <f>$AA$8*'[2]Eurostat POM Portables GU'!V19</f>
        <v>419.34001502947285</v>
      </c>
      <c r="AB28" s="27">
        <f>$AB$8*'[2]Eurostat POM Portables GU'!W19</f>
        <v>434.92003217828687</v>
      </c>
      <c r="AC28" s="6">
        <f t="shared" si="3"/>
        <v>443.61843282185259</v>
      </c>
      <c r="AD28" s="6">
        <f t="shared" si="3"/>
        <v>452.49080147828965</v>
      </c>
      <c r="AE28" s="6">
        <f t="shared" si="3"/>
        <v>461.54061750785547</v>
      </c>
      <c r="AF28" s="6">
        <f t="shared" si="3"/>
        <v>470.7714298580126</v>
      </c>
      <c r="AG28" s="6">
        <f t="shared" si="3"/>
        <v>480.18685845517285</v>
      </c>
      <c r="AH28" s="6">
        <f t="shared" si="3"/>
        <v>489.79059562427631</v>
      </c>
      <c r="AI28" s="6">
        <f t="shared" si="3"/>
        <v>499.58640753676184</v>
      </c>
      <c r="AJ28" s="6">
        <f t="shared" si="3"/>
        <v>509.57813568749708</v>
      </c>
      <c r="AK28" s="6">
        <f t="shared" si="3"/>
        <v>519.76969840124707</v>
      </c>
      <c r="AL28" s="6">
        <f t="shared" si="3"/>
        <v>530.16509236927197</v>
      </c>
      <c r="AM28" s="6">
        <f t="shared" si="3"/>
        <v>540.76839421665738</v>
      </c>
      <c r="AN28" s="6">
        <f t="shared" si="3"/>
        <v>551.5837621009905</v>
      </c>
      <c r="AO28" s="6">
        <f t="shared" si="3"/>
        <v>562.61543734301029</v>
      </c>
      <c r="AP28" s="6">
        <f t="shared" si="3"/>
        <v>573.86774608987048</v>
      </c>
      <c r="AQ28" s="6">
        <f t="shared" si="3"/>
        <v>585.34510101166791</v>
      </c>
      <c r="AR28" s="6">
        <f t="shared" ref="AR28:AT42" si="6">AQ28+(AQ28*0.02)</f>
        <v>597.05200303190122</v>
      </c>
      <c r="AS28" s="6">
        <f t="shared" si="6"/>
        <v>608.99304309253921</v>
      </c>
      <c r="AT28" s="6">
        <f t="shared" si="6"/>
        <v>621.17290395438999</v>
      </c>
      <c r="AU28" s="6">
        <f t="shared" si="4"/>
        <v>627.38463299393391</v>
      </c>
      <c r="AV28" s="6">
        <f t="shared" si="4"/>
        <v>633.65847932387328</v>
      </c>
      <c r="AW28" s="6">
        <f t="shared" si="4"/>
        <v>639.99506411711207</v>
      </c>
      <c r="AX28" s="6">
        <f t="shared" si="4"/>
        <v>646.3950147582832</v>
      </c>
      <c r="AY28" s="6">
        <f t="shared" si="4"/>
        <v>652.85896490586606</v>
      </c>
      <c r="AZ28" s="6">
        <f t="shared" si="4"/>
        <v>659.38755455492469</v>
      </c>
      <c r="BA28" s="6">
        <f t="shared" si="4"/>
        <v>665.98143010047397</v>
      </c>
      <c r="BB28" s="6">
        <f t="shared" si="4"/>
        <v>672.64124440147873</v>
      </c>
      <c r="BC28" s="6">
        <f t="shared" si="4"/>
        <v>679.36765684549357</v>
      </c>
      <c r="BD28" s="6">
        <f t="shared" si="4"/>
        <v>686.16133341394846</v>
      </c>
      <c r="BE28" s="6">
        <f t="shared" si="4"/>
        <v>693.02294674808797</v>
      </c>
    </row>
    <row r="29" spans="1:57" x14ac:dyDescent="0.35">
      <c r="A29" t="s">
        <v>14</v>
      </c>
      <c r="C29" s="39" t="s">
        <v>68</v>
      </c>
      <c r="D29" s="4" t="s">
        <v>15</v>
      </c>
      <c r="E29" s="4" t="s">
        <v>59</v>
      </c>
      <c r="F29" s="1" t="s">
        <v>34</v>
      </c>
      <c r="G29" s="5">
        <f t="shared" si="5"/>
        <v>393.14117229504302</v>
      </c>
      <c r="H29" s="5">
        <f t="shared" si="5"/>
        <v>401.00399574094388</v>
      </c>
      <c r="I29" s="5">
        <f t="shared" si="5"/>
        <v>409.02407565576277</v>
      </c>
      <c r="J29" s="5">
        <f t="shared" si="5"/>
        <v>417.20455716887801</v>
      </c>
      <c r="K29" s="5">
        <f t="shared" si="5"/>
        <v>425.54864831225558</v>
      </c>
      <c r="L29" s="5">
        <f t="shared" si="5"/>
        <v>434.05962127850069</v>
      </c>
      <c r="M29" s="5">
        <f t="shared" si="5"/>
        <v>442.74081370407072</v>
      </c>
      <c r="N29" s="5">
        <f t="shared" si="5"/>
        <v>451.59562997815215</v>
      </c>
      <c r="O29" s="5">
        <f t="shared" si="5"/>
        <v>460.62754257771519</v>
      </c>
      <c r="P29" s="5">
        <f t="shared" si="5"/>
        <v>469.84009342926947</v>
      </c>
      <c r="Q29" s="5">
        <f t="shared" si="5"/>
        <v>479.23689529785486</v>
      </c>
      <c r="R29" s="27">
        <f>$R$8*'[2]Eurostat POM Portables GU'!M20</f>
        <v>488.82163320381198</v>
      </c>
      <c r="S29" s="27">
        <f>$S$8*'[2]Eurostat POM Portables GU'!N20</f>
        <v>543.7256831076985</v>
      </c>
      <c r="T29" s="27">
        <f>$T$8*'[2]Eurostat POM Portables GU'!O20</f>
        <v>554.80779565055957</v>
      </c>
      <c r="U29" s="27">
        <f>$U$8*'[2]Eurostat POM Portables GU'!P20</f>
        <v>476.35713369854358</v>
      </c>
      <c r="V29" s="27">
        <f>$V$8*'[2]Eurostat POM Portables GU'!Q20</f>
        <v>491.53462907914621</v>
      </c>
      <c r="W29" s="27">
        <f>$W$8*'[2]Eurostat POM Portables GU'!R20</f>
        <v>515.4561296828283</v>
      </c>
      <c r="X29" s="27">
        <f>$X$8*'[2]Eurostat POM Portables GU'!S20</f>
        <v>549.9993254466151</v>
      </c>
      <c r="Y29" s="27">
        <f>$Y$8*'[2]Eurostat POM Portables GU'!T20</f>
        <v>503.54317782261245</v>
      </c>
      <c r="Z29" s="27">
        <f>$Z$8*'[2]Eurostat POM Portables GU'!U20</f>
        <v>478.60523481589513</v>
      </c>
      <c r="AA29" s="27">
        <f>$AA$8*'[2]Eurostat POM Portables GU'!V20</f>
        <v>513.94178982001472</v>
      </c>
      <c r="AB29" s="27">
        <f>$AB$8*'[2]Eurostat POM Portables GU'!W20</f>
        <v>589.84045239945772</v>
      </c>
      <c r="AC29" s="6">
        <f t="shared" ref="AC29:AR42" si="7">AB29+(AB29*0.02)</f>
        <v>601.63726144744692</v>
      </c>
      <c r="AD29" s="6">
        <f t="shared" si="7"/>
        <v>613.67000667639581</v>
      </c>
      <c r="AE29" s="6">
        <f t="shared" si="7"/>
        <v>625.94340680992377</v>
      </c>
      <c r="AF29" s="6">
        <f t="shared" si="7"/>
        <v>638.46227494612219</v>
      </c>
      <c r="AG29" s="6">
        <f t="shared" si="7"/>
        <v>651.23152044504468</v>
      </c>
      <c r="AH29" s="6">
        <f t="shared" si="7"/>
        <v>664.25615085394554</v>
      </c>
      <c r="AI29" s="6">
        <f t="shared" si="7"/>
        <v>677.54127387102449</v>
      </c>
      <c r="AJ29" s="6">
        <f t="shared" si="7"/>
        <v>691.092099348445</v>
      </c>
      <c r="AK29" s="6">
        <f t="shared" si="7"/>
        <v>704.91394133541394</v>
      </c>
      <c r="AL29" s="6">
        <f t="shared" si="7"/>
        <v>719.01222016212216</v>
      </c>
      <c r="AM29" s="6">
        <f t="shared" si="7"/>
        <v>733.39246456536466</v>
      </c>
      <c r="AN29" s="6">
        <f t="shared" si="7"/>
        <v>748.060313856672</v>
      </c>
      <c r="AO29" s="6">
        <f t="shared" si="7"/>
        <v>763.02152013380544</v>
      </c>
      <c r="AP29" s="6">
        <f t="shared" si="7"/>
        <v>778.28195053648153</v>
      </c>
      <c r="AQ29" s="6">
        <f t="shared" si="7"/>
        <v>793.84758954721121</v>
      </c>
      <c r="AR29" s="6">
        <f t="shared" si="7"/>
        <v>809.7245413381554</v>
      </c>
      <c r="AS29" s="6">
        <f t="shared" si="6"/>
        <v>825.91903216491846</v>
      </c>
      <c r="AT29" s="6">
        <f t="shared" si="6"/>
        <v>842.43741280821678</v>
      </c>
      <c r="AU29" s="6">
        <f t="shared" si="4"/>
        <v>850.86178693629893</v>
      </c>
      <c r="AV29" s="6">
        <f t="shared" si="4"/>
        <v>859.37040480566191</v>
      </c>
      <c r="AW29" s="6">
        <f t="shared" si="4"/>
        <v>867.96410885371847</v>
      </c>
      <c r="AX29" s="6">
        <f t="shared" si="4"/>
        <v>876.64374994225568</v>
      </c>
      <c r="AY29" s="6">
        <f t="shared" si="4"/>
        <v>885.4101874416782</v>
      </c>
      <c r="AZ29" s="6">
        <f t="shared" si="4"/>
        <v>894.26428931609496</v>
      </c>
      <c r="BA29" s="6">
        <f t="shared" si="4"/>
        <v>903.20693220925591</v>
      </c>
      <c r="BB29" s="6">
        <f t="shared" si="4"/>
        <v>912.23900153134844</v>
      </c>
      <c r="BC29" s="6">
        <f t="shared" si="4"/>
        <v>921.36139154666193</v>
      </c>
      <c r="BD29" s="6">
        <f t="shared" si="4"/>
        <v>930.5750054621285</v>
      </c>
      <c r="BE29" s="6">
        <f t="shared" si="4"/>
        <v>939.88075551674979</v>
      </c>
    </row>
    <row r="30" spans="1:57" x14ac:dyDescent="0.35">
      <c r="A30" t="s">
        <v>14</v>
      </c>
      <c r="C30" s="39" t="s">
        <v>68</v>
      </c>
      <c r="D30" s="4" t="s">
        <v>15</v>
      </c>
      <c r="E30" s="4" t="s">
        <v>59</v>
      </c>
      <c r="F30" s="1" t="s">
        <v>35</v>
      </c>
      <c r="G30" s="5">
        <f t="shared" si="5"/>
        <v>101.45041268122081</v>
      </c>
      <c r="H30" s="5">
        <f t="shared" si="5"/>
        <v>103.47942093484522</v>
      </c>
      <c r="I30" s="5">
        <f t="shared" si="5"/>
        <v>105.54900935354213</v>
      </c>
      <c r="J30" s="5">
        <f t="shared" si="5"/>
        <v>107.65998954061298</v>
      </c>
      <c r="K30" s="5">
        <f t="shared" si="5"/>
        <v>109.81318933142525</v>
      </c>
      <c r="L30" s="5">
        <f t="shared" si="5"/>
        <v>112.00945311805376</v>
      </c>
      <c r="M30" s="5">
        <f t="shared" si="5"/>
        <v>114.24964218041484</v>
      </c>
      <c r="N30" s="5">
        <f t="shared" si="5"/>
        <v>116.53463502402313</v>
      </c>
      <c r="O30" s="5">
        <f t="shared" si="5"/>
        <v>118.8653277245036</v>
      </c>
      <c r="P30" s="5">
        <f t="shared" si="5"/>
        <v>121.24263427899368</v>
      </c>
      <c r="Q30" s="5">
        <f t="shared" si="5"/>
        <v>123.66748696457356</v>
      </c>
      <c r="R30" s="27">
        <f>$R$8*'[2]Eurostat POM Portables GU'!M21</f>
        <v>126.14083670386503</v>
      </c>
      <c r="S30" s="27">
        <f>$S$8*'[2]Eurostat POM Portables GU'!N21</f>
        <v>129.8127685885004</v>
      </c>
      <c r="T30" s="27">
        <f>$T$8*'[2]Eurostat POM Portables GU'!O21</f>
        <v>127.43132513936122</v>
      </c>
      <c r="U30" s="27">
        <f>$U$8*'[2]Eurostat POM Portables GU'!P21</f>
        <v>118.81152416300408</v>
      </c>
      <c r="V30" s="27">
        <f>$V$8*'[2]Eurostat POM Portables GU'!Q21</f>
        <v>120.77621760075021</v>
      </c>
      <c r="W30" s="27">
        <f>$W$8*'[2]Eurostat POM Portables GU'!R21</f>
        <v>135.12800845552755</v>
      </c>
      <c r="X30" s="27">
        <f>$X$8*'[2]Eurostat POM Portables GU'!S21</f>
        <v>132.95041372195428</v>
      </c>
      <c r="Y30" s="27">
        <f>$Y$8*'[2]Eurostat POM Portables GU'!T21</f>
        <v>138.10403702299098</v>
      </c>
      <c r="Z30" s="27">
        <f>$Z$8*'[2]Eurostat POM Portables GU'!U21</f>
        <v>154.42686722991758</v>
      </c>
      <c r="AA30" s="27">
        <f>$AA$8*'[2]Eurostat POM Portables GU'!V21</f>
        <v>164.18458646636947</v>
      </c>
      <c r="AB30" s="27">
        <f>$AB$8*'[2]Eurostat POM Portables GU'!W21</f>
        <v>180.95213017636752</v>
      </c>
      <c r="AC30" s="6">
        <f t="shared" si="7"/>
        <v>184.57117277989488</v>
      </c>
      <c r="AD30" s="6">
        <f t="shared" si="7"/>
        <v>188.26259623549277</v>
      </c>
      <c r="AE30" s="6">
        <f t="shared" si="7"/>
        <v>192.02784816020261</v>
      </c>
      <c r="AF30" s="6">
        <f t="shared" si="7"/>
        <v>195.86840512340666</v>
      </c>
      <c r="AG30" s="6">
        <f t="shared" si="7"/>
        <v>199.78577322587481</v>
      </c>
      <c r="AH30" s="6">
        <f t="shared" si="7"/>
        <v>203.78148869039231</v>
      </c>
      <c r="AI30" s="6">
        <f t="shared" si="7"/>
        <v>207.85711846420014</v>
      </c>
      <c r="AJ30" s="6">
        <f t="shared" si="7"/>
        <v>212.01426083348414</v>
      </c>
      <c r="AK30" s="6">
        <f t="shared" si="7"/>
        <v>216.25454605015383</v>
      </c>
      <c r="AL30" s="6">
        <f t="shared" si="7"/>
        <v>220.5796369711569</v>
      </c>
      <c r="AM30" s="6">
        <f t="shared" si="7"/>
        <v>224.99122971058003</v>
      </c>
      <c r="AN30" s="6">
        <f t="shared" si="7"/>
        <v>229.49105430479162</v>
      </c>
      <c r="AO30" s="6">
        <f t="shared" si="7"/>
        <v>234.08087539088746</v>
      </c>
      <c r="AP30" s="6">
        <f t="shared" si="7"/>
        <v>238.7624928987052</v>
      </c>
      <c r="AQ30" s="6">
        <f t="shared" si="7"/>
        <v>243.53774275667931</v>
      </c>
      <c r="AR30" s="6">
        <f t="shared" si="7"/>
        <v>248.40849761181289</v>
      </c>
      <c r="AS30" s="6">
        <f t="shared" si="6"/>
        <v>253.37666756404914</v>
      </c>
      <c r="AT30" s="6">
        <f t="shared" si="6"/>
        <v>258.4442009153301</v>
      </c>
      <c r="AU30" s="6">
        <f t="shared" si="4"/>
        <v>261.02864292448339</v>
      </c>
      <c r="AV30" s="6">
        <f t="shared" si="4"/>
        <v>263.6389293537282</v>
      </c>
      <c r="AW30" s="6">
        <f t="shared" si="4"/>
        <v>266.27531864726546</v>
      </c>
      <c r="AX30" s="6">
        <f t="shared" si="4"/>
        <v>268.93807183373809</v>
      </c>
      <c r="AY30" s="6">
        <f t="shared" si="4"/>
        <v>271.62745255207545</v>
      </c>
      <c r="AZ30" s="6">
        <f t="shared" si="4"/>
        <v>274.34372707759621</v>
      </c>
      <c r="BA30" s="6">
        <f t="shared" si="4"/>
        <v>277.0871643483722</v>
      </c>
      <c r="BB30" s="6">
        <f t="shared" si="4"/>
        <v>279.8580359918559</v>
      </c>
      <c r="BC30" s="6">
        <f t="shared" si="4"/>
        <v>282.65661635177446</v>
      </c>
      <c r="BD30" s="6">
        <f t="shared" si="4"/>
        <v>285.48318251529219</v>
      </c>
      <c r="BE30" s="6">
        <f t="shared" si="4"/>
        <v>288.33801434044511</v>
      </c>
    </row>
    <row r="31" spans="1:57" x14ac:dyDescent="0.35">
      <c r="A31" t="s">
        <v>14</v>
      </c>
      <c r="C31" s="39" t="s">
        <v>68</v>
      </c>
      <c r="D31" s="4" t="s">
        <v>15</v>
      </c>
      <c r="E31" s="4" t="s">
        <v>59</v>
      </c>
      <c r="F31" s="1" t="s">
        <v>36</v>
      </c>
      <c r="G31" s="5">
        <f t="shared" si="5"/>
        <v>48.481858408305378</v>
      </c>
      <c r="H31" s="5">
        <f t="shared" si="5"/>
        <v>49.451495576471487</v>
      </c>
      <c r="I31" s="5">
        <f t="shared" si="5"/>
        <v>50.440525488000915</v>
      </c>
      <c r="J31" s="5">
        <f t="shared" si="5"/>
        <v>51.449335997760933</v>
      </c>
      <c r="K31" s="5">
        <f t="shared" si="5"/>
        <v>52.478322717716154</v>
      </c>
      <c r="L31" s="5">
        <f t="shared" si="5"/>
        <v>53.527889172070481</v>
      </c>
      <c r="M31" s="5">
        <f t="shared" si="5"/>
        <v>54.598446955511889</v>
      </c>
      <c r="N31" s="5">
        <f t="shared" si="5"/>
        <v>55.690415894622127</v>
      </c>
      <c r="O31" s="5">
        <f t="shared" si="5"/>
        <v>56.804224212514569</v>
      </c>
      <c r="P31" s="5">
        <f t="shared" si="5"/>
        <v>57.940308696764859</v>
      </c>
      <c r="Q31" s="5">
        <f t="shared" si="5"/>
        <v>59.099114870700156</v>
      </c>
      <c r="R31" s="27">
        <f>$R$8*'[2]Eurostat POM Portables GU'!M22</f>
        <v>60.281097168114158</v>
      </c>
      <c r="S31" s="27">
        <f>$S$8*'[2]Eurostat POM Portables GU'!N22</f>
        <v>72.499075418976631</v>
      </c>
      <c r="T31" s="27">
        <f>$T$8*'[2]Eurostat POM Portables GU'!O22</f>
        <v>62.096600826398479</v>
      </c>
      <c r="U31" s="27">
        <f>$U$8*'[2]Eurostat POM Portables GU'!P22</f>
        <v>71.279970516261656</v>
      </c>
      <c r="V31" s="27">
        <f>$V$8*'[2]Eurostat POM Portables GU'!Q22</f>
        <v>51.891642329624659</v>
      </c>
      <c r="W31" s="27">
        <f>$W$8*'[2]Eurostat POM Portables GU'!R22</f>
        <v>51.982917538503962</v>
      </c>
      <c r="X31" s="27">
        <f>$X$8*'[2]Eurostat POM Portables GU'!S22</f>
        <v>45.044393902811372</v>
      </c>
      <c r="Y31" s="27">
        <f>$Y$8*'[2]Eurostat POM Portables GU'!T22</f>
        <v>53.193181724166379</v>
      </c>
      <c r="Z31" s="27">
        <f>$Z$8*'[2]Eurostat POM Portables GU'!U22</f>
        <v>109.50268767212336</v>
      </c>
      <c r="AA31" s="27">
        <f>$AA$8*'[2]Eurostat POM Portables GU'!V22</f>
        <v>90.018445683285321</v>
      </c>
      <c r="AB31" s="27">
        <f>$AB$8*'[2]Eurostat POM Portables GU'!W22</f>
        <v>104.12683982078693</v>
      </c>
      <c r="AC31" s="6">
        <f t="shared" si="7"/>
        <v>106.20937661720266</v>
      </c>
      <c r="AD31" s="6">
        <f t="shared" si="7"/>
        <v>108.33356414954672</v>
      </c>
      <c r="AE31" s="6">
        <f t="shared" si="7"/>
        <v>110.50023543253765</v>
      </c>
      <c r="AF31" s="6">
        <f t="shared" si="7"/>
        <v>112.71024014118841</v>
      </c>
      <c r="AG31" s="6">
        <f t="shared" si="7"/>
        <v>114.96444494401217</v>
      </c>
      <c r="AH31" s="6">
        <f t="shared" si="7"/>
        <v>117.26373384289242</v>
      </c>
      <c r="AI31" s="6">
        <f t="shared" si="7"/>
        <v>119.60900851975028</v>
      </c>
      <c r="AJ31" s="6">
        <f t="shared" si="7"/>
        <v>122.00118869014528</v>
      </c>
      <c r="AK31" s="6">
        <f t="shared" si="7"/>
        <v>124.44121246394819</v>
      </c>
      <c r="AL31" s="6">
        <f t="shared" si="7"/>
        <v>126.93003671322715</v>
      </c>
      <c r="AM31" s="6">
        <f t="shared" si="7"/>
        <v>129.46863744749169</v>
      </c>
      <c r="AN31" s="6">
        <f t="shared" si="7"/>
        <v>132.05801019644153</v>
      </c>
      <c r="AO31" s="6">
        <f t="shared" si="7"/>
        <v>134.69917040037035</v>
      </c>
      <c r="AP31" s="6">
        <f t="shared" si="7"/>
        <v>137.39315380837775</v>
      </c>
      <c r="AQ31" s="6">
        <f t="shared" si="7"/>
        <v>140.14101688454531</v>
      </c>
      <c r="AR31" s="6">
        <f t="shared" si="7"/>
        <v>142.94383722223623</v>
      </c>
      <c r="AS31" s="6">
        <f t="shared" si="6"/>
        <v>145.80271396668095</v>
      </c>
      <c r="AT31" s="6">
        <f t="shared" si="6"/>
        <v>148.71876824601458</v>
      </c>
      <c r="AU31" s="6">
        <f t="shared" si="4"/>
        <v>150.20595592847474</v>
      </c>
      <c r="AV31" s="6">
        <f t="shared" si="4"/>
        <v>151.7080154877595</v>
      </c>
      <c r="AW31" s="6">
        <f t="shared" si="4"/>
        <v>153.22509564263709</v>
      </c>
      <c r="AX31" s="6">
        <f t="shared" si="4"/>
        <v>154.75734659906345</v>
      </c>
      <c r="AY31" s="6">
        <f t="shared" si="4"/>
        <v>156.30492006505409</v>
      </c>
      <c r="AZ31" s="6">
        <f t="shared" si="4"/>
        <v>157.86796926570463</v>
      </c>
      <c r="BA31" s="6">
        <f t="shared" si="4"/>
        <v>159.44664895836166</v>
      </c>
      <c r="BB31" s="6">
        <f t="shared" si="4"/>
        <v>161.04111544794529</v>
      </c>
      <c r="BC31" s="6">
        <f t="shared" si="4"/>
        <v>162.65152660242475</v>
      </c>
      <c r="BD31" s="6">
        <f t="shared" si="4"/>
        <v>164.27804186844901</v>
      </c>
      <c r="BE31" s="6">
        <f t="shared" si="4"/>
        <v>165.92082228713349</v>
      </c>
    </row>
    <row r="32" spans="1:57" x14ac:dyDescent="0.35">
      <c r="A32" t="s">
        <v>14</v>
      </c>
      <c r="C32" s="39" t="s">
        <v>68</v>
      </c>
      <c r="D32" s="4" t="s">
        <v>15</v>
      </c>
      <c r="E32" s="4" t="s">
        <v>59</v>
      </c>
      <c r="F32" s="1" t="s">
        <v>37</v>
      </c>
      <c r="G32" s="5">
        <f t="shared" si="5"/>
        <v>4318.4447696872157</v>
      </c>
      <c r="H32" s="5">
        <f t="shared" si="5"/>
        <v>4404.8136650809602</v>
      </c>
      <c r="I32" s="5">
        <f t="shared" si="5"/>
        <v>4492.9099383825796</v>
      </c>
      <c r="J32" s="5">
        <f t="shared" si="5"/>
        <v>4582.7681371502313</v>
      </c>
      <c r="K32" s="5">
        <f t="shared" si="5"/>
        <v>4674.4234998932361</v>
      </c>
      <c r="L32" s="5">
        <f t="shared" si="5"/>
        <v>4767.9119698911009</v>
      </c>
      <c r="M32" s="5">
        <f t="shared" si="5"/>
        <v>4863.2702092889231</v>
      </c>
      <c r="N32" s="5">
        <f t="shared" si="5"/>
        <v>4960.5356134747017</v>
      </c>
      <c r="O32" s="5">
        <f t="shared" si="5"/>
        <v>5059.7463257441959</v>
      </c>
      <c r="P32" s="5">
        <f t="shared" si="5"/>
        <v>5160.9412522590801</v>
      </c>
      <c r="Q32" s="5">
        <f t="shared" si="5"/>
        <v>5264.1600773042619</v>
      </c>
      <c r="R32" s="27">
        <f>$R$8*'[2]Eurostat POM Portables GU'!M23</f>
        <v>5369.4432788503473</v>
      </c>
      <c r="S32" s="27">
        <f>$S$8*'[2]Eurostat POM Portables GU'!N23</f>
        <v>5161.9174825978953</v>
      </c>
      <c r="T32" s="27">
        <f>$T$8*'[2]Eurostat POM Portables GU'!O23</f>
        <v>4737.8492134234575</v>
      </c>
      <c r="U32" s="27">
        <f>$U$8*'[2]Eurostat POM Portables GU'!P23</f>
        <v>5344.7825919499846</v>
      </c>
      <c r="V32" s="27">
        <f>$V$8*'[2]Eurostat POM Portables GU'!Q23</f>
        <v>5828.1546865478304</v>
      </c>
      <c r="W32" s="27">
        <f>$W$8*'[2]Eurostat POM Portables GU'!R23</f>
        <v>6053.1832359159789</v>
      </c>
      <c r="X32" s="27">
        <f>$X$8*'[2]Eurostat POM Portables GU'!S23</f>
        <v>5880.2446666078285</v>
      </c>
      <c r="Y32" s="27">
        <f>$Y$8*'[2]Eurostat POM Portables GU'!T23</f>
        <v>6330.3190176088683</v>
      </c>
      <c r="Z32" s="27">
        <f>$Z$8*'[2]Eurostat POM Portables GU'!U23</f>
        <v>5589.9973427028008</v>
      </c>
      <c r="AA32" s="27">
        <f>$AA$8*'[2]Eurostat POM Portables GU'!V23</f>
        <v>6850.4603318726568</v>
      </c>
      <c r="AB32" s="27">
        <f>$AB$8*'[2]Eurostat POM Portables GU'!W23</f>
        <v>7537.1324116619617</v>
      </c>
      <c r="AC32" s="6">
        <f t="shared" si="7"/>
        <v>7687.875059895201</v>
      </c>
      <c r="AD32" s="6">
        <f t="shared" si="7"/>
        <v>7841.6325610931053</v>
      </c>
      <c r="AE32" s="6">
        <f t="shared" si="7"/>
        <v>7998.4652123149672</v>
      </c>
      <c r="AF32" s="6">
        <f t="shared" si="7"/>
        <v>8158.4345165612667</v>
      </c>
      <c r="AG32" s="6">
        <f t="shared" si="7"/>
        <v>8321.6032068924924</v>
      </c>
      <c r="AH32" s="6">
        <f t="shared" si="7"/>
        <v>8488.0352710303414</v>
      </c>
      <c r="AI32" s="6">
        <f t="shared" si="7"/>
        <v>8657.7959764509487</v>
      </c>
      <c r="AJ32" s="6">
        <f t="shared" si="7"/>
        <v>8830.951895979968</v>
      </c>
      <c r="AK32" s="6">
        <f t="shared" si="7"/>
        <v>9007.5709338995675</v>
      </c>
      <c r="AL32" s="6">
        <f t="shared" si="7"/>
        <v>9187.7223525775589</v>
      </c>
      <c r="AM32" s="6">
        <f t="shared" si="7"/>
        <v>9371.4767996291102</v>
      </c>
      <c r="AN32" s="6">
        <f t="shared" si="7"/>
        <v>9558.9063356216921</v>
      </c>
      <c r="AO32" s="6">
        <f t="shared" si="7"/>
        <v>9750.0844623341254</v>
      </c>
      <c r="AP32" s="6">
        <f t="shared" si="7"/>
        <v>9945.0861515808083</v>
      </c>
      <c r="AQ32" s="6">
        <f t="shared" si="7"/>
        <v>10143.987874612425</v>
      </c>
      <c r="AR32" s="6">
        <f t="shared" si="7"/>
        <v>10346.867632104673</v>
      </c>
      <c r="AS32" s="6">
        <f t="shared" si="6"/>
        <v>10553.804984746766</v>
      </c>
      <c r="AT32" s="6">
        <f t="shared" si="6"/>
        <v>10764.881084441702</v>
      </c>
      <c r="AU32" s="6">
        <f t="shared" si="4"/>
        <v>10872.529895286119</v>
      </c>
      <c r="AV32" s="6">
        <f t="shared" si="4"/>
        <v>10981.25519423898</v>
      </c>
      <c r="AW32" s="6">
        <f t="shared" si="4"/>
        <v>11091.06774618137</v>
      </c>
      <c r="AX32" s="6">
        <f t="shared" si="4"/>
        <v>11201.978423643184</v>
      </c>
      <c r="AY32" s="6">
        <f t="shared" si="4"/>
        <v>11313.998207879617</v>
      </c>
      <c r="AZ32" s="6">
        <f t="shared" si="4"/>
        <v>11427.138189958412</v>
      </c>
      <c r="BA32" s="6">
        <f t="shared" si="4"/>
        <v>11541.409571857996</v>
      </c>
      <c r="BB32" s="6">
        <f t="shared" si="4"/>
        <v>11656.823667576575</v>
      </c>
      <c r="BC32" s="6">
        <f t="shared" si="4"/>
        <v>11773.391904252341</v>
      </c>
      <c r="BD32" s="6">
        <f t="shared" si="4"/>
        <v>11891.125823294864</v>
      </c>
      <c r="BE32" s="6">
        <f t="shared" si="4"/>
        <v>12010.037081527813</v>
      </c>
    </row>
    <row r="33" spans="1:57" x14ac:dyDescent="0.35">
      <c r="A33" t="s">
        <v>14</v>
      </c>
      <c r="C33" s="39" t="s">
        <v>68</v>
      </c>
      <c r="D33" s="4" t="s">
        <v>15</v>
      </c>
      <c r="E33" s="4" t="s">
        <v>59</v>
      </c>
      <c r="F33" s="1" t="s">
        <v>38</v>
      </c>
      <c r="G33" s="5">
        <f t="shared" si="5"/>
        <v>1527.464511194574</v>
      </c>
      <c r="H33" s="5">
        <f t="shared" si="5"/>
        <v>1558.0138014184656</v>
      </c>
      <c r="I33" s="5">
        <f t="shared" si="5"/>
        <v>1589.1740774468349</v>
      </c>
      <c r="J33" s="5">
        <f t="shared" si="5"/>
        <v>1620.9575589957717</v>
      </c>
      <c r="K33" s="5">
        <f t="shared" si="5"/>
        <v>1653.3767101756871</v>
      </c>
      <c r="L33" s="5">
        <f t="shared" si="5"/>
        <v>1686.4442443792009</v>
      </c>
      <c r="M33" s="5">
        <f t="shared" si="5"/>
        <v>1720.1731292667848</v>
      </c>
      <c r="N33" s="5">
        <f t="shared" si="5"/>
        <v>1754.5765918521206</v>
      </c>
      <c r="O33" s="5">
        <f t="shared" si="5"/>
        <v>1789.6681236891629</v>
      </c>
      <c r="P33" s="5">
        <f t="shared" si="5"/>
        <v>1825.4614861629461</v>
      </c>
      <c r="Q33" s="5">
        <f t="shared" si="5"/>
        <v>1861.970715886205</v>
      </c>
      <c r="R33" s="27">
        <f>$R$8*'[2]Eurostat POM Portables GU'!M24</f>
        <v>1899.2101302039291</v>
      </c>
      <c r="S33" s="27">
        <f>$S$8*'[2]Eurostat POM Portables GU'!N24</f>
        <v>1867.5795202394861</v>
      </c>
      <c r="T33" s="27">
        <f>$T$8*'[2]Eurostat POM Portables GU'!O24</f>
        <v>2039.8782222472773</v>
      </c>
      <c r="U33" s="27">
        <f>$U$8*'[2]Eurostat POM Portables GU'!P24</f>
        <v>2155.897948970653</v>
      </c>
      <c r="V33" s="27">
        <f>$V$8*'[2]Eurostat POM Portables GU'!Q24</f>
        <v>1379.7980673574079</v>
      </c>
      <c r="W33" s="27">
        <f>$W$8*'[2]Eurostat POM Portables GU'!R24</f>
        <v>1537.4258104889102</v>
      </c>
      <c r="X33" s="27">
        <f>$X$8*'[2]Eurostat POM Portables GU'!S24</f>
        <v>2380.5399949518082</v>
      </c>
      <c r="Y33" s="27">
        <f>$Y$8*'[2]Eurostat POM Portables GU'!T24</f>
        <v>2062.9703520850612</v>
      </c>
      <c r="Z33" s="27">
        <f>$Z$8*'[2]Eurostat POM Portables GU'!U24</f>
        <v>2786.7030131944216</v>
      </c>
      <c r="AA33" s="27">
        <f>$AA$8*'[2]Eurostat POM Portables GU'!V24</f>
        <v>2218.0645665916427</v>
      </c>
      <c r="AB33" s="27">
        <f>$AB$8*'[2]Eurostat POM Portables GU'!W24</f>
        <v>2241.2667351669384</v>
      </c>
      <c r="AC33" s="6">
        <f t="shared" si="7"/>
        <v>2286.0920698702771</v>
      </c>
      <c r="AD33" s="6">
        <f t="shared" si="7"/>
        <v>2331.8139112676827</v>
      </c>
      <c r="AE33" s="6">
        <f t="shared" si="7"/>
        <v>2378.4501894930363</v>
      </c>
      <c r="AF33" s="6">
        <f t="shared" si="7"/>
        <v>2426.019193282897</v>
      </c>
      <c r="AG33" s="6">
        <f t="shared" si="7"/>
        <v>2474.5395771485551</v>
      </c>
      <c r="AH33" s="6">
        <f t="shared" si="7"/>
        <v>2524.0303686915263</v>
      </c>
      <c r="AI33" s="6">
        <f t="shared" si="7"/>
        <v>2574.5109760653568</v>
      </c>
      <c r="AJ33" s="6">
        <f t="shared" si="7"/>
        <v>2626.0011955866639</v>
      </c>
      <c r="AK33" s="6">
        <f t="shared" si="7"/>
        <v>2678.5212194983974</v>
      </c>
      <c r="AL33" s="6">
        <f t="shared" si="7"/>
        <v>2732.0916438883655</v>
      </c>
      <c r="AM33" s="6">
        <f t="shared" si="7"/>
        <v>2786.7334767661328</v>
      </c>
      <c r="AN33" s="6">
        <f t="shared" si="7"/>
        <v>2842.4681463014554</v>
      </c>
      <c r="AO33" s="6">
        <f t="shared" si="7"/>
        <v>2899.3175092274846</v>
      </c>
      <c r="AP33" s="6">
        <f t="shared" si="7"/>
        <v>2957.3038594120344</v>
      </c>
      <c r="AQ33" s="6">
        <f t="shared" si="7"/>
        <v>3016.4499366002751</v>
      </c>
      <c r="AR33" s="6">
        <f t="shared" si="7"/>
        <v>3076.7789353322805</v>
      </c>
      <c r="AS33" s="6">
        <f t="shared" si="6"/>
        <v>3138.3145140389261</v>
      </c>
      <c r="AT33" s="6">
        <f t="shared" si="6"/>
        <v>3201.0808043197044</v>
      </c>
      <c r="AU33" s="6">
        <f t="shared" si="4"/>
        <v>3233.0916123629013</v>
      </c>
      <c r="AV33" s="6">
        <f t="shared" si="4"/>
        <v>3265.4225284865302</v>
      </c>
      <c r="AW33" s="6">
        <f t="shared" si="4"/>
        <v>3298.0767537713955</v>
      </c>
      <c r="AX33" s="6">
        <f t="shared" si="4"/>
        <v>3331.0575213091092</v>
      </c>
      <c r="AY33" s="6">
        <f t="shared" si="4"/>
        <v>3364.3680965222002</v>
      </c>
      <c r="AZ33" s="6">
        <f t="shared" si="4"/>
        <v>3398.011777487422</v>
      </c>
      <c r="BA33" s="6">
        <f t="shared" si="4"/>
        <v>3431.9918952622961</v>
      </c>
      <c r="BB33" s="6">
        <f t="shared" si="4"/>
        <v>3466.3118142149192</v>
      </c>
      <c r="BC33" s="6">
        <f t="shared" si="4"/>
        <v>3500.9749323570686</v>
      </c>
      <c r="BD33" s="6">
        <f t="shared" si="4"/>
        <v>3535.9846816806394</v>
      </c>
      <c r="BE33" s="6">
        <f t="shared" si="4"/>
        <v>3571.3445284974459</v>
      </c>
    </row>
    <row r="34" spans="1:57" x14ac:dyDescent="0.35">
      <c r="A34" t="s">
        <v>14</v>
      </c>
      <c r="C34" s="39" t="s">
        <v>68</v>
      </c>
      <c r="D34" s="4" t="s">
        <v>15</v>
      </c>
      <c r="E34" s="4" t="s">
        <v>59</v>
      </c>
      <c r="F34" s="1" t="s">
        <v>39</v>
      </c>
      <c r="G34" s="5">
        <f t="shared" si="5"/>
        <v>5551.7308483133338</v>
      </c>
      <c r="H34" s="5">
        <f t="shared" si="5"/>
        <v>5662.7654652796009</v>
      </c>
      <c r="I34" s="5">
        <f t="shared" si="5"/>
        <v>5776.0207745851931</v>
      </c>
      <c r="J34" s="5">
        <f t="shared" si="5"/>
        <v>5891.5411900768968</v>
      </c>
      <c r="K34" s="5">
        <f t="shared" si="5"/>
        <v>6009.3720138784347</v>
      </c>
      <c r="L34" s="5">
        <f t="shared" si="5"/>
        <v>6129.5594541560031</v>
      </c>
      <c r="M34" s="5">
        <f t="shared" si="5"/>
        <v>6252.1506432391234</v>
      </c>
      <c r="N34" s="5">
        <f t="shared" si="5"/>
        <v>6377.1936561039056</v>
      </c>
      <c r="O34" s="5">
        <f t="shared" si="5"/>
        <v>6504.737529225984</v>
      </c>
      <c r="P34" s="5">
        <f t="shared" si="5"/>
        <v>6634.8322798105037</v>
      </c>
      <c r="Q34" s="5">
        <f t="shared" si="5"/>
        <v>6767.5289254067138</v>
      </c>
      <c r="R34" s="27">
        <f>$R$8*'[2]Eurostat POM Portables GU'!M25</f>
        <v>6902.8795039148481</v>
      </c>
      <c r="S34" s="27">
        <f>$S$8*'[2]Eurostat POM Portables GU'!N25</f>
        <v>7369.4993801259543</v>
      </c>
      <c r="T34" s="27">
        <f>$T$8*'[2]Eurostat POM Portables GU'!O25</f>
        <v>7860.8239122111981</v>
      </c>
      <c r="U34" s="27">
        <f>$U$8*'[2]Eurostat POM Portables GU'!P25</f>
        <v>8193.2038199841336</v>
      </c>
      <c r="V34" s="27">
        <f>$V$8*'[2]Eurostat POM Portables GU'!Q25</f>
        <v>8639.7126823234339</v>
      </c>
      <c r="W34" s="27">
        <f>$W$8*'[2]Eurostat POM Portables GU'!R25</f>
        <v>8833.6488384728291</v>
      </c>
      <c r="X34" s="27">
        <f>$X$8*'[2]Eurostat POM Portables GU'!S25</f>
        <v>8880.5584807510349</v>
      </c>
      <c r="Y34" s="27">
        <f>$Y$8*'[2]Eurostat POM Portables GU'!T25</f>
        <v>8813.5485445581508</v>
      </c>
      <c r="Z34" s="27">
        <f>$Z$8*'[2]Eurostat POM Portables GU'!U25</f>
        <v>12379.674480414878</v>
      </c>
      <c r="AA34" s="27">
        <f>$AA$8*'[2]Eurostat POM Portables GU'!V25</f>
        <v>12302.520910048994</v>
      </c>
      <c r="AB34" s="27">
        <f>$AB$8*'[2]Eurostat POM Portables GU'!W25</f>
        <v>13235.537212830026</v>
      </c>
      <c r="AC34" s="6">
        <f t="shared" si="7"/>
        <v>13500.247957086627</v>
      </c>
      <c r="AD34" s="6">
        <f t="shared" si="7"/>
        <v>13770.252916228359</v>
      </c>
      <c r="AE34" s="6">
        <f t="shared" si="7"/>
        <v>14045.657974552927</v>
      </c>
      <c r="AF34" s="6">
        <f t="shared" si="7"/>
        <v>14326.571134043985</v>
      </c>
      <c r="AG34" s="6">
        <f t="shared" si="7"/>
        <v>14613.102556724865</v>
      </c>
      <c r="AH34" s="6">
        <f t="shared" si="7"/>
        <v>14905.364607859363</v>
      </c>
      <c r="AI34" s="6">
        <f t="shared" si="7"/>
        <v>15203.47190001655</v>
      </c>
      <c r="AJ34" s="6">
        <f t="shared" si="7"/>
        <v>15507.541338016881</v>
      </c>
      <c r="AK34" s="6">
        <f t="shared" si="7"/>
        <v>15817.692164777218</v>
      </c>
      <c r="AL34" s="6">
        <f t="shared" si="7"/>
        <v>16134.046008072763</v>
      </c>
      <c r="AM34" s="6">
        <f t="shared" si="7"/>
        <v>16456.726928234217</v>
      </c>
      <c r="AN34" s="6">
        <f t="shared" si="7"/>
        <v>16785.861466798902</v>
      </c>
      <c r="AO34" s="6">
        <f t="shared" si="7"/>
        <v>17121.578696134879</v>
      </c>
      <c r="AP34" s="6">
        <f t="shared" si="7"/>
        <v>17464.010270057577</v>
      </c>
      <c r="AQ34" s="6">
        <f t="shared" si="7"/>
        <v>17813.290475458729</v>
      </c>
      <c r="AR34" s="6">
        <f t="shared" si="7"/>
        <v>18169.556284967905</v>
      </c>
      <c r="AS34" s="6">
        <f t="shared" si="6"/>
        <v>18532.947410667264</v>
      </c>
      <c r="AT34" s="6">
        <f t="shared" si="6"/>
        <v>18903.60635888061</v>
      </c>
      <c r="AU34" s="6">
        <f t="shared" si="4"/>
        <v>19092.642422469416</v>
      </c>
      <c r="AV34" s="6">
        <f t="shared" si="4"/>
        <v>19283.56884669411</v>
      </c>
      <c r="AW34" s="6">
        <f t="shared" si="4"/>
        <v>19476.404535161051</v>
      </c>
      <c r="AX34" s="6">
        <f t="shared" si="4"/>
        <v>19671.168580512662</v>
      </c>
      <c r="AY34" s="6">
        <f t="shared" si="4"/>
        <v>19867.880266317788</v>
      </c>
      <c r="AZ34" s="6">
        <f t="shared" si="4"/>
        <v>20066.559068980965</v>
      </c>
      <c r="BA34" s="6">
        <f t="shared" si="4"/>
        <v>20267.224659670774</v>
      </c>
      <c r="BB34" s="6">
        <f t="shared" si="4"/>
        <v>20469.896906267481</v>
      </c>
      <c r="BC34" s="6">
        <f t="shared" si="4"/>
        <v>20674.595875330157</v>
      </c>
      <c r="BD34" s="6">
        <f t="shared" si="4"/>
        <v>20881.341834083458</v>
      </c>
      <c r="BE34" s="6">
        <f t="shared" si="4"/>
        <v>21090.155252424291</v>
      </c>
    </row>
    <row r="35" spans="1:57" x14ac:dyDescent="0.35">
      <c r="A35" t="s">
        <v>14</v>
      </c>
      <c r="C35" s="39" t="s">
        <v>68</v>
      </c>
      <c r="D35" s="4" t="s">
        <v>15</v>
      </c>
      <c r="E35" s="4" t="s">
        <v>59</v>
      </c>
      <c r="F35" s="1" t="s">
        <v>40</v>
      </c>
      <c r="G35" s="5">
        <f t="shared" si="5"/>
        <v>943.98304082143102</v>
      </c>
      <c r="H35" s="5">
        <f t="shared" si="5"/>
        <v>962.86270163785969</v>
      </c>
      <c r="I35" s="5">
        <f t="shared" si="5"/>
        <v>982.11995567061695</v>
      </c>
      <c r="J35" s="5">
        <f t="shared" si="5"/>
        <v>1001.7623547840293</v>
      </c>
      <c r="K35" s="5">
        <f t="shared" si="5"/>
        <v>1021.7976018797099</v>
      </c>
      <c r="L35" s="5">
        <f t="shared" si="5"/>
        <v>1042.2335539173041</v>
      </c>
      <c r="M35" s="5">
        <f t="shared" si="5"/>
        <v>1063.0782249956503</v>
      </c>
      <c r="N35" s="5">
        <f t="shared" si="5"/>
        <v>1084.3397894955633</v>
      </c>
      <c r="O35" s="5">
        <f t="shared" si="5"/>
        <v>1106.0265852854745</v>
      </c>
      <c r="P35" s="5">
        <f t="shared" si="5"/>
        <v>1128.147116991184</v>
      </c>
      <c r="Q35" s="5">
        <f t="shared" si="5"/>
        <v>1150.7100593310076</v>
      </c>
      <c r="R35" s="27">
        <f>$R$8*'[2]Eurostat POM Portables GU'!M26</f>
        <v>1173.7242605176277</v>
      </c>
      <c r="S35" s="27">
        <f>$S$8*'[2]Eurostat POM Portables GU'!N26</f>
        <v>1203.1286576458672</v>
      </c>
      <c r="T35" s="27">
        <f>$T$8*'[2]Eurostat POM Portables GU'!O26</f>
        <v>1205.070447010658</v>
      </c>
      <c r="U35" s="27">
        <f>$U$8*'[2]Eurostat POM Portables GU'!P26</f>
        <v>1263.8046404247075</v>
      </c>
      <c r="V35" s="27">
        <f>$V$8*'[2]Eurostat POM Portables GU'!Q26</f>
        <v>1086.2837710951196</v>
      </c>
      <c r="W35" s="27">
        <f>$W$8*'[2]Eurostat POM Portables GU'!R26</f>
        <v>1225.8040767037141</v>
      </c>
      <c r="X35" s="27">
        <f>$X$8*'[2]Eurostat POM Portables GU'!S26</f>
        <v>1482.297896273132</v>
      </c>
      <c r="Y35" s="27">
        <f>$Y$8*'[2]Eurostat POM Portables GU'!T26</f>
        <v>1622.8876312366785</v>
      </c>
      <c r="Z35" s="27">
        <f>$Z$8*'[2]Eurostat POM Portables GU'!U26</f>
        <v>1650.1978456882925</v>
      </c>
      <c r="AA35" s="27">
        <f>$AA$8*'[2]Eurostat POM Portables GU'!V26</f>
        <v>1529.873234813067</v>
      </c>
      <c r="AB35" s="27">
        <f>$AB$8*'[2]Eurostat POM Portables GU'!W26</f>
        <v>1822.2196968637713</v>
      </c>
      <c r="AC35" s="6">
        <f t="shared" si="7"/>
        <v>1858.6640908010468</v>
      </c>
      <c r="AD35" s="6">
        <f t="shared" si="7"/>
        <v>1895.8373726170678</v>
      </c>
      <c r="AE35" s="6">
        <f t="shared" si="7"/>
        <v>1933.7541200694091</v>
      </c>
      <c r="AF35" s="6">
        <f t="shared" si="7"/>
        <v>1972.4292024707972</v>
      </c>
      <c r="AG35" s="6">
        <f t="shared" si="7"/>
        <v>2011.8777865202132</v>
      </c>
      <c r="AH35" s="6">
        <f t="shared" si="7"/>
        <v>2052.1153422506177</v>
      </c>
      <c r="AI35" s="6">
        <f t="shared" si="7"/>
        <v>2093.1576490956299</v>
      </c>
      <c r="AJ35" s="6">
        <f t="shared" si="7"/>
        <v>2135.0208020775426</v>
      </c>
      <c r="AK35" s="6">
        <f t="shared" si="7"/>
        <v>2177.7212181190935</v>
      </c>
      <c r="AL35" s="6">
        <f t="shared" si="7"/>
        <v>2221.2756424814752</v>
      </c>
      <c r="AM35" s="6">
        <f t="shared" si="7"/>
        <v>2265.7011553311045</v>
      </c>
      <c r="AN35" s="6">
        <f t="shared" si="7"/>
        <v>2311.0151784377267</v>
      </c>
      <c r="AO35" s="6">
        <f t="shared" si="7"/>
        <v>2357.2354820064811</v>
      </c>
      <c r="AP35" s="6">
        <f t="shared" si="7"/>
        <v>2404.3801916466109</v>
      </c>
      <c r="AQ35" s="6">
        <f t="shared" si="7"/>
        <v>2452.4677954795429</v>
      </c>
      <c r="AR35" s="6">
        <f t="shared" si="7"/>
        <v>2501.5171513891337</v>
      </c>
      <c r="AS35" s="6">
        <f t="shared" si="6"/>
        <v>2551.5474944169164</v>
      </c>
      <c r="AT35" s="6">
        <f t="shared" si="6"/>
        <v>2602.5784443052548</v>
      </c>
      <c r="AU35" s="6">
        <f t="shared" si="4"/>
        <v>2628.6042287483074</v>
      </c>
      <c r="AV35" s="6">
        <f t="shared" si="4"/>
        <v>2654.8902710357906</v>
      </c>
      <c r="AW35" s="6">
        <f t="shared" si="4"/>
        <v>2681.4391737461488</v>
      </c>
      <c r="AX35" s="6">
        <f t="shared" si="4"/>
        <v>2708.2535654836101</v>
      </c>
      <c r="AY35" s="6">
        <f t="shared" si="4"/>
        <v>2735.3361011384463</v>
      </c>
      <c r="AZ35" s="6">
        <f t="shared" si="4"/>
        <v>2762.6894621498309</v>
      </c>
      <c r="BA35" s="6">
        <f t="shared" si="4"/>
        <v>2790.3163567713291</v>
      </c>
      <c r="BB35" s="6">
        <f t="shared" si="4"/>
        <v>2818.2195203390424</v>
      </c>
      <c r="BC35" s="6">
        <f t="shared" si="4"/>
        <v>2846.4017155424331</v>
      </c>
      <c r="BD35" s="6">
        <f t="shared" si="4"/>
        <v>2874.8657326978573</v>
      </c>
      <c r="BE35" s="6">
        <f t="shared" si="4"/>
        <v>2903.6143900248358</v>
      </c>
    </row>
    <row r="36" spans="1:57" x14ac:dyDescent="0.35">
      <c r="A36" t="s">
        <v>14</v>
      </c>
      <c r="C36" s="39" t="s">
        <v>68</v>
      </c>
      <c r="D36" s="4" t="s">
        <v>15</v>
      </c>
      <c r="E36" s="4" t="s">
        <v>59</v>
      </c>
      <c r="F36" s="1" t="s">
        <v>41</v>
      </c>
      <c r="G36" s="5">
        <f t="shared" si="5"/>
        <v>1497.2737124125376</v>
      </c>
      <c r="H36" s="5">
        <f t="shared" si="5"/>
        <v>1527.2191866607884</v>
      </c>
      <c r="I36" s="5">
        <f t="shared" si="5"/>
        <v>1557.7635703940041</v>
      </c>
      <c r="J36" s="5">
        <f t="shared" si="5"/>
        <v>1588.9188418018841</v>
      </c>
      <c r="K36" s="5">
        <f t="shared" si="5"/>
        <v>1620.6972186379219</v>
      </c>
      <c r="L36" s="5">
        <f t="shared" si="5"/>
        <v>1653.1111630106805</v>
      </c>
      <c r="M36" s="5">
        <f t="shared" si="5"/>
        <v>1686.1733862708941</v>
      </c>
      <c r="N36" s="5">
        <f t="shared" si="5"/>
        <v>1719.8968539963121</v>
      </c>
      <c r="O36" s="5">
        <f t="shared" si="5"/>
        <v>1754.2947910762384</v>
      </c>
      <c r="P36" s="5">
        <f t="shared" si="5"/>
        <v>1789.3806868977633</v>
      </c>
      <c r="Q36" s="5">
        <f t="shared" si="5"/>
        <v>1825.1683006357187</v>
      </c>
      <c r="R36" s="27">
        <f>$R$8*'[2]Eurostat POM Portables GU'!M27</f>
        <v>1861.6716666484331</v>
      </c>
      <c r="S36" s="27">
        <f>$S$8*'[2]Eurostat POM Portables GU'!N27</f>
        <v>1904.8198624226682</v>
      </c>
      <c r="T36" s="27">
        <f>$T$8*'[2]Eurostat POM Portables GU'!O27</f>
        <v>1212.2026931383923</v>
      </c>
      <c r="U36" s="27">
        <f>$U$8*'[2]Eurostat POM Portables GU'!P27</f>
        <v>1206.1695936361082</v>
      </c>
      <c r="V36" s="27">
        <f>$V$8*'[2]Eurostat POM Portables GU'!Q27</f>
        <v>1857.9876265789828</v>
      </c>
      <c r="W36" s="27">
        <f>$W$8*'[2]Eurostat POM Portables GU'!R27</f>
        <v>1613.2629580915022</v>
      </c>
      <c r="X36" s="27">
        <f>$X$8*'[2]Eurostat POM Portables GU'!S27</f>
        <v>2397.7375609058918</v>
      </c>
      <c r="Y36" s="27">
        <f>$Y$8*'[2]Eurostat POM Portables GU'!T27</f>
        <v>1851.5191949206733</v>
      </c>
      <c r="Z36" s="27">
        <f>$Z$8*'[2]Eurostat POM Portables GU'!U27</f>
        <v>2728.6334060955683</v>
      </c>
      <c r="AA36" s="27">
        <f>$AA$8*'[2]Eurostat POM Portables GU'!V27</f>
        <v>3122.6524414523296</v>
      </c>
      <c r="AB36" s="27">
        <f>$AB$8*'[2]Eurostat POM Portables GU'!W27</f>
        <v>4364.4383959029838</v>
      </c>
      <c r="AC36" s="6">
        <f t="shared" si="7"/>
        <v>4451.7271638210432</v>
      </c>
      <c r="AD36" s="6">
        <f t="shared" si="7"/>
        <v>4540.7617070974638</v>
      </c>
      <c r="AE36" s="6">
        <f t="shared" si="7"/>
        <v>4631.5769412394129</v>
      </c>
      <c r="AF36" s="6">
        <f t="shared" si="7"/>
        <v>4724.2084800642015</v>
      </c>
      <c r="AG36" s="6">
        <f t="shared" si="7"/>
        <v>4818.6926496654851</v>
      </c>
      <c r="AH36" s="6">
        <f t="shared" si="7"/>
        <v>4915.0665026587949</v>
      </c>
      <c r="AI36" s="6">
        <f t="shared" si="7"/>
        <v>5013.3678327119706</v>
      </c>
      <c r="AJ36" s="6">
        <f t="shared" si="7"/>
        <v>5113.6351893662104</v>
      </c>
      <c r="AK36" s="6">
        <f t="shared" si="7"/>
        <v>5215.907893153535</v>
      </c>
      <c r="AL36" s="6">
        <f t="shared" si="7"/>
        <v>5320.2260510166061</v>
      </c>
      <c r="AM36" s="6">
        <f t="shared" si="7"/>
        <v>5426.6305720369382</v>
      </c>
      <c r="AN36" s="6">
        <f t="shared" si="7"/>
        <v>5535.1631834776772</v>
      </c>
      <c r="AO36" s="6">
        <f t="shared" si="7"/>
        <v>5645.8664471472312</v>
      </c>
      <c r="AP36" s="6">
        <f t="shared" si="7"/>
        <v>5758.7837760901757</v>
      </c>
      <c r="AQ36" s="6">
        <f t="shared" si="7"/>
        <v>5873.9594516119796</v>
      </c>
      <c r="AR36" s="6">
        <f t="shared" si="7"/>
        <v>5991.438640644219</v>
      </c>
      <c r="AS36" s="6">
        <f t="shared" si="6"/>
        <v>6111.2674134571034</v>
      </c>
      <c r="AT36" s="6">
        <f t="shared" si="6"/>
        <v>6233.4927617262456</v>
      </c>
      <c r="AU36" s="6">
        <f t="shared" si="4"/>
        <v>6295.8276893435077</v>
      </c>
      <c r="AV36" s="6">
        <f t="shared" si="4"/>
        <v>6358.7859662369428</v>
      </c>
      <c r="AW36" s="6">
        <f t="shared" ref="AV36:BE42" si="8">AV36+(AV36*0.01)</f>
        <v>6422.3738258993126</v>
      </c>
      <c r="AX36" s="6">
        <f t="shared" si="8"/>
        <v>6486.5975641583054</v>
      </c>
      <c r="AY36" s="6">
        <f t="shared" si="8"/>
        <v>6551.4635397998882</v>
      </c>
      <c r="AZ36" s="6">
        <f t="shared" si="8"/>
        <v>6616.9781751978871</v>
      </c>
      <c r="BA36" s="6">
        <f t="shared" si="8"/>
        <v>6683.1479569498661</v>
      </c>
      <c r="BB36" s="6">
        <f t="shared" si="8"/>
        <v>6749.9794365193648</v>
      </c>
      <c r="BC36" s="6">
        <f t="shared" si="8"/>
        <v>6817.4792308845581</v>
      </c>
      <c r="BD36" s="6">
        <f t="shared" si="8"/>
        <v>6885.6540231934041</v>
      </c>
      <c r="BE36" s="6">
        <f t="shared" si="8"/>
        <v>6954.5105634253378</v>
      </c>
    </row>
    <row r="37" spans="1:57" x14ac:dyDescent="0.35">
      <c r="A37" t="s">
        <v>14</v>
      </c>
      <c r="C37" s="39" t="s">
        <v>68</v>
      </c>
      <c r="D37" s="4" t="s">
        <v>15</v>
      </c>
      <c r="E37" s="4" t="s">
        <v>59</v>
      </c>
      <c r="F37" s="1" t="s">
        <v>42</v>
      </c>
      <c r="G37" s="5">
        <f t="shared" si="5"/>
        <v>544.17845882647191</v>
      </c>
      <c r="H37" s="5">
        <f t="shared" si="5"/>
        <v>555.06202800300139</v>
      </c>
      <c r="I37" s="5">
        <f t="shared" si="5"/>
        <v>566.16326856306148</v>
      </c>
      <c r="J37" s="5">
        <f t="shared" si="5"/>
        <v>577.48653393432267</v>
      </c>
      <c r="K37" s="5">
        <f t="shared" si="5"/>
        <v>589.03626461300917</v>
      </c>
      <c r="L37" s="5">
        <f t="shared" si="5"/>
        <v>600.81698990526934</v>
      </c>
      <c r="M37" s="5">
        <f t="shared" si="5"/>
        <v>612.83332970337472</v>
      </c>
      <c r="N37" s="5">
        <f t="shared" si="5"/>
        <v>625.08999629744221</v>
      </c>
      <c r="O37" s="5">
        <f t="shared" si="5"/>
        <v>637.59179622339104</v>
      </c>
      <c r="P37" s="5">
        <f t="shared" si="5"/>
        <v>650.3436321478589</v>
      </c>
      <c r="Q37" s="5">
        <f t="shared" si="5"/>
        <v>663.3505047908161</v>
      </c>
      <c r="R37" s="27">
        <f>$R$8*'[2]Eurostat POM Portables GU'!M28</f>
        <v>676.61751488663242</v>
      </c>
      <c r="S37" s="27">
        <f>$S$8*'[2]Eurostat POM Portables GU'!N28</f>
        <v>695.30138504820786</v>
      </c>
      <c r="T37" s="27">
        <f>$T$8*'[2]Eurostat POM Portables GU'!O28</f>
        <v>662.97786901639188</v>
      </c>
      <c r="U37" s="27">
        <f>$U$8*'[2]Eurostat POM Portables GU'!P28</f>
        <v>584.68324573494704</v>
      </c>
      <c r="V37" s="27">
        <f>$V$8*'[2]Eurostat POM Portables GU'!Q28</f>
        <v>659.35388562270032</v>
      </c>
      <c r="W37" s="27">
        <f>$W$8*'[2]Eurostat POM Portables GU'!R28</f>
        <v>852.13376760730625</v>
      </c>
      <c r="X37" s="27">
        <f>$X$8*'[2]Eurostat POM Portables GU'!S28</f>
        <v>965.70947280623511</v>
      </c>
      <c r="Y37" s="27">
        <f>$Y$8*'[2]Eurostat POM Portables GU'!T28</f>
        <v>1013.6439846567854</v>
      </c>
      <c r="Z37" s="27">
        <f>$Z$8*'[2]Eurostat POM Portables GU'!U28</f>
        <v>1115.4469583384127</v>
      </c>
      <c r="AA37" s="27">
        <f>$AA$8*'[2]Eurostat POM Portables GU'!V28</f>
        <v>1276.9912280717624</v>
      </c>
      <c r="AB37" s="27">
        <f>$AB$8*'[2]Eurostat POM Portables GU'!W28</f>
        <v>1441.2678438608923</v>
      </c>
      <c r="AC37" s="6">
        <f t="shared" si="7"/>
        <v>1470.0932007381102</v>
      </c>
      <c r="AD37" s="6">
        <f t="shared" si="7"/>
        <v>1499.4950647528724</v>
      </c>
      <c r="AE37" s="6">
        <f t="shared" si="7"/>
        <v>1529.4849660479299</v>
      </c>
      <c r="AF37" s="6">
        <f t="shared" si="7"/>
        <v>1560.0746653688884</v>
      </c>
      <c r="AG37" s="6">
        <f t="shared" si="7"/>
        <v>1591.2761586762663</v>
      </c>
      <c r="AH37" s="6">
        <f t="shared" si="7"/>
        <v>1623.1016818497917</v>
      </c>
      <c r="AI37" s="6">
        <f t="shared" si="7"/>
        <v>1655.5637154867875</v>
      </c>
      <c r="AJ37" s="6">
        <f t="shared" si="7"/>
        <v>1688.6749897965233</v>
      </c>
      <c r="AK37" s="6">
        <f t="shared" si="7"/>
        <v>1722.4484895924538</v>
      </c>
      <c r="AL37" s="6">
        <f t="shared" si="7"/>
        <v>1756.8974593843029</v>
      </c>
      <c r="AM37" s="6">
        <f t="shared" si="7"/>
        <v>1792.0354085719889</v>
      </c>
      <c r="AN37" s="6">
        <f t="shared" si="7"/>
        <v>1827.8761167434286</v>
      </c>
      <c r="AO37" s="6">
        <f t="shared" si="7"/>
        <v>1864.4336390782971</v>
      </c>
      <c r="AP37" s="6">
        <f t="shared" si="7"/>
        <v>1901.7223118598631</v>
      </c>
      <c r="AQ37" s="6">
        <f t="shared" si="7"/>
        <v>1939.7567580970604</v>
      </c>
      <c r="AR37" s="6">
        <f t="shared" si="7"/>
        <v>1978.5518932590016</v>
      </c>
      <c r="AS37" s="6">
        <f t="shared" si="6"/>
        <v>2018.1229311241816</v>
      </c>
      <c r="AT37" s="6">
        <f t="shared" si="6"/>
        <v>2058.4853897466651</v>
      </c>
      <c r="AU37" s="6">
        <f t="shared" ref="AU37:AU42" si="9">AT37+(AT37*0.01)</f>
        <v>2079.0702436441316</v>
      </c>
      <c r="AV37" s="6">
        <f t="shared" si="8"/>
        <v>2099.8609460805728</v>
      </c>
      <c r="AW37" s="6">
        <f t="shared" si="8"/>
        <v>2120.8595555413785</v>
      </c>
      <c r="AX37" s="6">
        <f t="shared" si="8"/>
        <v>2142.0681510967925</v>
      </c>
      <c r="AY37" s="6">
        <f t="shared" si="8"/>
        <v>2163.4888326077603</v>
      </c>
      <c r="AZ37" s="6">
        <f t="shared" si="8"/>
        <v>2185.1237209338378</v>
      </c>
      <c r="BA37" s="6">
        <f t="shared" si="8"/>
        <v>2206.9749581431761</v>
      </c>
      <c r="BB37" s="6">
        <f t="shared" si="8"/>
        <v>2229.0447077246076</v>
      </c>
      <c r="BC37" s="6">
        <f t="shared" si="8"/>
        <v>2251.3351548018536</v>
      </c>
      <c r="BD37" s="6">
        <f t="shared" si="8"/>
        <v>2273.848506349872</v>
      </c>
      <c r="BE37" s="6">
        <f t="shared" si="8"/>
        <v>2296.5869914133705</v>
      </c>
    </row>
    <row r="38" spans="1:57" x14ac:dyDescent="0.35">
      <c r="A38" t="s">
        <v>14</v>
      </c>
      <c r="C38" s="39" t="s">
        <v>68</v>
      </c>
      <c r="D38" s="4" t="s">
        <v>15</v>
      </c>
      <c r="E38" s="4" t="s">
        <v>59</v>
      </c>
      <c r="F38" s="1" t="s">
        <v>43</v>
      </c>
      <c r="G38" s="5">
        <f t="shared" si="5"/>
        <v>372.04037491197568</v>
      </c>
      <c r="H38" s="5">
        <f t="shared" si="5"/>
        <v>379.48118241021518</v>
      </c>
      <c r="I38" s="5">
        <f t="shared" si="5"/>
        <v>387.07080605841952</v>
      </c>
      <c r="J38" s="5">
        <f t="shared" si="5"/>
        <v>394.81222217958793</v>
      </c>
      <c r="K38" s="5">
        <f t="shared" si="5"/>
        <v>402.70846662317967</v>
      </c>
      <c r="L38" s="5">
        <f t="shared" si="5"/>
        <v>410.76263595564325</v>
      </c>
      <c r="M38" s="5">
        <f t="shared" si="5"/>
        <v>418.97788867475612</v>
      </c>
      <c r="N38" s="5">
        <f t="shared" si="5"/>
        <v>427.35744644825127</v>
      </c>
      <c r="O38" s="5">
        <f t="shared" si="5"/>
        <v>435.90459537721631</v>
      </c>
      <c r="P38" s="5">
        <f t="shared" si="5"/>
        <v>444.62268728476067</v>
      </c>
      <c r="Q38" s="5">
        <f t="shared" si="5"/>
        <v>453.51514103045588</v>
      </c>
      <c r="R38" s="27">
        <f>$R$8*'[2]Eurostat POM Portables GU'!M29</f>
        <v>462.58544385106501</v>
      </c>
      <c r="S38" s="27">
        <f>$S$8*'[2]Eurostat POM Portables GU'!N29</f>
        <v>502.00760000480602</v>
      </c>
      <c r="T38" s="27">
        <f>$T$8*'[2]Eurostat POM Portables GU'!O29</f>
        <v>502.46743757031805</v>
      </c>
      <c r="U38" s="27">
        <f>$U$8*'[2]Eurostat POM Portables GU'!P29</f>
        <v>499.27227278316735</v>
      </c>
      <c r="V38" s="27">
        <f>$V$8*'[2]Eurostat POM Portables GU'!Q29</f>
        <v>465.55018761219412</v>
      </c>
      <c r="W38" s="27">
        <f>$W$8*'[2]Eurostat POM Portables GU'!R29</f>
        <v>601.18175190418378</v>
      </c>
      <c r="X38" s="27">
        <f>$X$8*'[2]Eurostat POM Portables GU'!S29</f>
        <v>522.54142706638743</v>
      </c>
      <c r="Y38" s="27">
        <f>$Y$8*'[2]Eurostat POM Portables GU'!T29</f>
        <v>543.82594483216064</v>
      </c>
      <c r="Z38" s="27">
        <f>$Z$8*'[2]Eurostat POM Portables GU'!U29</f>
        <v>531.56024959719559</v>
      </c>
      <c r="AA38" s="27">
        <f>$AA$8*'[2]Eurostat POM Portables GU'!V29</f>
        <v>519.60332728437231</v>
      </c>
      <c r="AB38" s="27">
        <f>$AB$8*'[2]Eurostat POM Portables GU'!W29</f>
        <v>561.26906342424172</v>
      </c>
      <c r="AC38" s="6">
        <f t="shared" si="7"/>
        <v>572.49444469272657</v>
      </c>
      <c r="AD38" s="6">
        <f t="shared" si="7"/>
        <v>583.94433358658114</v>
      </c>
      <c r="AE38" s="6">
        <f t="shared" si="7"/>
        <v>595.62322025831281</v>
      </c>
      <c r="AF38" s="6">
        <f t="shared" si="7"/>
        <v>607.53568466347906</v>
      </c>
      <c r="AG38" s="6">
        <f t="shared" si="7"/>
        <v>619.68639835674867</v>
      </c>
      <c r="AH38" s="6">
        <f t="shared" si="7"/>
        <v>632.08012632388363</v>
      </c>
      <c r="AI38" s="6">
        <f t="shared" si="7"/>
        <v>644.72172885036127</v>
      </c>
      <c r="AJ38" s="6">
        <f t="shared" si="7"/>
        <v>657.61616342736852</v>
      </c>
      <c r="AK38" s="6">
        <f t="shared" si="7"/>
        <v>670.76848669591584</v>
      </c>
      <c r="AL38" s="6">
        <f t="shared" si="7"/>
        <v>684.18385642983412</v>
      </c>
      <c r="AM38" s="6">
        <f t="shared" si="7"/>
        <v>697.86753355843075</v>
      </c>
      <c r="AN38" s="6">
        <f t="shared" si="7"/>
        <v>711.82488422959932</v>
      </c>
      <c r="AO38" s="6">
        <f t="shared" si="7"/>
        <v>726.06138191419132</v>
      </c>
      <c r="AP38" s="6">
        <f t="shared" si="7"/>
        <v>740.58260955247511</v>
      </c>
      <c r="AQ38" s="6">
        <f t="shared" si="7"/>
        <v>755.39426174352457</v>
      </c>
      <c r="AR38" s="6">
        <f t="shared" si="7"/>
        <v>770.5021469783951</v>
      </c>
      <c r="AS38" s="6">
        <f t="shared" si="6"/>
        <v>785.91218991796302</v>
      </c>
      <c r="AT38" s="6">
        <f t="shared" si="6"/>
        <v>801.63043371632227</v>
      </c>
      <c r="AU38" s="6">
        <f t="shared" si="9"/>
        <v>809.64673805348548</v>
      </c>
      <c r="AV38" s="6">
        <f t="shared" si="8"/>
        <v>817.7432054340203</v>
      </c>
      <c r="AW38" s="6">
        <f t="shared" si="8"/>
        <v>825.92063748836051</v>
      </c>
      <c r="AX38" s="6">
        <f t="shared" si="8"/>
        <v>834.17984386324417</v>
      </c>
      <c r="AY38" s="6">
        <f t="shared" si="8"/>
        <v>842.52164230187657</v>
      </c>
      <c r="AZ38" s="6">
        <f t="shared" si="8"/>
        <v>850.94685872489538</v>
      </c>
      <c r="BA38" s="6">
        <f t="shared" si="8"/>
        <v>859.45632731214437</v>
      </c>
      <c r="BB38" s="6">
        <f t="shared" si="8"/>
        <v>868.05089058526585</v>
      </c>
      <c r="BC38" s="6">
        <f t="shared" si="8"/>
        <v>876.73139949111851</v>
      </c>
      <c r="BD38" s="6">
        <f t="shared" si="8"/>
        <v>885.49871348602971</v>
      </c>
      <c r="BE38" s="6">
        <f t="shared" si="8"/>
        <v>894.35370062088998</v>
      </c>
    </row>
    <row r="39" spans="1:57" x14ac:dyDescent="0.35">
      <c r="A39" t="s">
        <v>14</v>
      </c>
      <c r="C39" s="39" t="s">
        <v>68</v>
      </c>
      <c r="D39" s="4" t="s">
        <v>15</v>
      </c>
      <c r="E39" s="4" t="s">
        <v>59</v>
      </c>
      <c r="F39" s="1" t="s">
        <v>44</v>
      </c>
      <c r="G39" s="5">
        <f t="shared" si="5"/>
        <v>6358.7684609140351</v>
      </c>
      <c r="H39" s="5">
        <f t="shared" si="5"/>
        <v>6485.9438301323162</v>
      </c>
      <c r="I39" s="5">
        <f t="shared" si="5"/>
        <v>6615.6627067349627</v>
      </c>
      <c r="J39" s="5">
        <f t="shared" si="5"/>
        <v>6747.9759608696622</v>
      </c>
      <c r="K39" s="5">
        <f t="shared" si="5"/>
        <v>6882.935480087056</v>
      </c>
      <c r="L39" s="5">
        <f t="shared" si="5"/>
        <v>7020.5941896887971</v>
      </c>
      <c r="M39" s="5">
        <f t="shared" si="5"/>
        <v>7161.0060734825729</v>
      </c>
      <c r="N39" s="5">
        <f t="shared" si="5"/>
        <v>7304.2261949522244</v>
      </c>
      <c r="O39" s="5">
        <f t="shared" si="5"/>
        <v>7450.3107188512695</v>
      </c>
      <c r="P39" s="5">
        <f t="shared" si="5"/>
        <v>7599.3169332282951</v>
      </c>
      <c r="Q39" s="5">
        <f t="shared" si="5"/>
        <v>7751.3032718928607</v>
      </c>
      <c r="R39" s="27">
        <f>R6*'[2]Eurostat POM Portables GU'!M30</f>
        <v>7906.3293373307179</v>
      </c>
      <c r="S39" s="27">
        <f>S6*'[2]Eurostat POM Portables GU'!N30</f>
        <v>7529.2603138369204</v>
      </c>
      <c r="T39" s="27">
        <f>T6*'[2]Eurostat POM Portables GU'!O30</f>
        <v>7782.943347114413</v>
      </c>
      <c r="U39" s="27">
        <f>U6*'[2]Eurostat POM Portables GU'!P30</f>
        <v>7712.8260756199479</v>
      </c>
      <c r="V39" s="27">
        <f>V6*'[2]Eurostat POM Portables GU'!Q30</f>
        <v>9323.3358870939974</v>
      </c>
      <c r="W39" s="27">
        <f>W6*'[2]Eurostat POM Portables GU'!R30</f>
        <v>8655.2906264692829</v>
      </c>
      <c r="X39" s="27">
        <f>X6*'[2]Eurostat POM Portables GU'!S30</f>
        <v>8292.7376076920355</v>
      </c>
      <c r="Y39" s="27">
        <f>Y6*'[2]Eurostat POM Portables GU'!T30</f>
        <v>8760.7961416970866</v>
      </c>
      <c r="Z39" s="27">
        <f>Z6*'[2]Eurostat POM Portables GU'!U30</f>
        <v>8793.2360341408257</v>
      </c>
      <c r="AA39" s="27">
        <f>AA6*'[2]Eurostat POM Portables GU'!V30</f>
        <v>9533.1734704831779</v>
      </c>
      <c r="AB39" s="27">
        <f>AB6*'[2]Eurostat POM Portables GU'!W30</f>
        <v>9974.5455458737106</v>
      </c>
      <c r="AC39" s="6">
        <f t="shared" si="7"/>
        <v>10174.036456791186</v>
      </c>
      <c r="AD39" s="6">
        <f t="shared" si="7"/>
        <v>10377.517185927009</v>
      </c>
      <c r="AE39" s="6">
        <f t="shared" si="7"/>
        <v>10585.067529645548</v>
      </c>
      <c r="AF39" s="6">
        <f t="shared" si="7"/>
        <v>10796.76888023846</v>
      </c>
      <c r="AG39" s="6">
        <f t="shared" si="7"/>
        <v>11012.70425784323</v>
      </c>
      <c r="AH39" s="6">
        <f t="shared" si="7"/>
        <v>11232.958343000095</v>
      </c>
      <c r="AI39" s="6">
        <f t="shared" si="7"/>
        <v>11457.617509860096</v>
      </c>
      <c r="AJ39" s="6">
        <f t="shared" si="7"/>
        <v>11686.769860057299</v>
      </c>
      <c r="AK39" s="6">
        <f t="shared" si="7"/>
        <v>11920.505257258445</v>
      </c>
      <c r="AL39" s="6">
        <f t="shared" si="7"/>
        <v>12158.915362403613</v>
      </c>
      <c r="AM39" s="6">
        <f t="shared" si="7"/>
        <v>12402.093669651686</v>
      </c>
      <c r="AN39" s="6">
        <f t="shared" si="7"/>
        <v>12650.135543044718</v>
      </c>
      <c r="AO39" s="6">
        <f t="shared" si="7"/>
        <v>12903.138253905612</v>
      </c>
      <c r="AP39" s="6">
        <f t="shared" si="7"/>
        <v>13161.201018983724</v>
      </c>
      <c r="AQ39" s="6">
        <f t="shared" si="7"/>
        <v>13424.425039363397</v>
      </c>
      <c r="AR39" s="6">
        <f t="shared" si="7"/>
        <v>13692.913540150665</v>
      </c>
      <c r="AS39" s="6">
        <f t="shared" si="6"/>
        <v>13966.771810953678</v>
      </c>
      <c r="AT39" s="6">
        <f t="shared" si="6"/>
        <v>14246.107247172751</v>
      </c>
      <c r="AU39" s="6">
        <f t="shared" si="9"/>
        <v>14388.568319644479</v>
      </c>
      <c r="AV39" s="6">
        <f t="shared" si="8"/>
        <v>14532.454002840923</v>
      </c>
      <c r="AW39" s="6">
        <f t="shared" si="8"/>
        <v>14677.778542869331</v>
      </c>
      <c r="AX39" s="6">
        <f t="shared" si="8"/>
        <v>14824.556328298026</v>
      </c>
      <c r="AY39" s="6">
        <f t="shared" si="8"/>
        <v>14972.801891581006</v>
      </c>
      <c r="AZ39" s="6">
        <f t="shared" si="8"/>
        <v>15122.529910496816</v>
      </c>
      <c r="BA39" s="6">
        <f t="shared" si="8"/>
        <v>15273.755209601784</v>
      </c>
      <c r="BB39" s="6">
        <f t="shared" si="8"/>
        <v>15426.492761697802</v>
      </c>
      <c r="BC39" s="6">
        <f t="shared" si="8"/>
        <v>15580.75768931478</v>
      </c>
      <c r="BD39" s="6">
        <f t="shared" si="8"/>
        <v>15736.565266207928</v>
      </c>
      <c r="BE39" s="6">
        <f t="shared" si="8"/>
        <v>15893.930918870008</v>
      </c>
    </row>
    <row r="40" spans="1:57" x14ac:dyDescent="0.35">
      <c r="A40" t="s">
        <v>14</v>
      </c>
      <c r="C40" s="39" t="s">
        <v>68</v>
      </c>
      <c r="D40" s="4" t="s">
        <v>15</v>
      </c>
      <c r="E40" s="4" t="s">
        <v>59</v>
      </c>
      <c r="F40" s="1" t="s">
        <v>45</v>
      </c>
      <c r="G40" s="5">
        <f t="shared" si="5"/>
        <v>2703.2085006964535</v>
      </c>
      <c r="H40" s="5">
        <f t="shared" si="5"/>
        <v>2757.2726707103825</v>
      </c>
      <c r="I40" s="5">
        <f t="shared" si="5"/>
        <v>2812.4181241245901</v>
      </c>
      <c r="J40" s="5">
        <f t="shared" si="5"/>
        <v>2868.6664866070819</v>
      </c>
      <c r="K40" s="5">
        <f t="shared" si="5"/>
        <v>2926.0398163392238</v>
      </c>
      <c r="L40" s="5">
        <f t="shared" si="5"/>
        <v>2984.5606126660082</v>
      </c>
      <c r="M40" s="5">
        <f t="shared" si="5"/>
        <v>3044.2518249193286</v>
      </c>
      <c r="N40" s="5">
        <f t="shared" si="5"/>
        <v>3105.136861417715</v>
      </c>
      <c r="O40" s="5">
        <f t="shared" si="5"/>
        <v>3167.2395986460692</v>
      </c>
      <c r="P40" s="5">
        <f t="shared" si="5"/>
        <v>3230.5843906189907</v>
      </c>
      <c r="Q40" s="5">
        <f t="shared" si="5"/>
        <v>3295.1960784313706</v>
      </c>
      <c r="R40" s="27">
        <f>R7*'[2]Eurostat POM Portables GU'!M31</f>
        <v>3361.0999999999981</v>
      </c>
      <c r="S40" s="27">
        <f>S7*'[2]Eurostat POM Portables GU'!N31</f>
        <v>3371.5999999999995</v>
      </c>
      <c r="T40" s="27">
        <f>T7*'[2]Eurostat POM Portables GU'!O31</f>
        <v>3442.6</v>
      </c>
      <c r="U40" s="27">
        <f>U7*'[2]Eurostat POM Portables GU'!P31</f>
        <v>3434.1000000000004</v>
      </c>
      <c r="V40" s="27">
        <f>V7*'[2]Eurostat POM Portables GU'!Q31</f>
        <v>3497.5</v>
      </c>
      <c r="W40" s="27">
        <f>W7*'[2]Eurostat POM Portables GU'!R31</f>
        <v>3424.3000000000006</v>
      </c>
      <c r="X40" s="27">
        <f>X7*'[2]Eurostat POM Portables GU'!S31</f>
        <v>3943.3</v>
      </c>
      <c r="Y40" s="27">
        <f>Y7*'[2]Eurostat POM Portables GU'!T31</f>
        <v>3699.2</v>
      </c>
      <c r="Z40" s="27">
        <f>Z7*'[2]Eurostat POM Portables GU'!U31</f>
        <v>3981.4725555491759</v>
      </c>
      <c r="AA40" s="27">
        <f>AA7*'[2]Eurostat POM Portables GU'!V31</f>
        <v>4351.8727390608256</v>
      </c>
      <c r="AB40" s="27">
        <f>AB7*'[2]Eurostat POM Portables GU'!W31</f>
        <v>5028.218759102826</v>
      </c>
      <c r="AC40" s="6">
        <f t="shared" si="7"/>
        <v>5128.7831342848822</v>
      </c>
      <c r="AD40" s="6">
        <f t="shared" si="7"/>
        <v>5231.3587969705795</v>
      </c>
      <c r="AE40" s="6">
        <f t="shared" si="7"/>
        <v>5335.9859729099908</v>
      </c>
      <c r="AF40" s="6">
        <f t="shared" si="7"/>
        <v>5442.7056923681903</v>
      </c>
      <c r="AG40" s="6">
        <f t="shared" si="7"/>
        <v>5551.5598062155541</v>
      </c>
      <c r="AH40" s="6">
        <f t="shared" si="7"/>
        <v>5662.5910023398656</v>
      </c>
      <c r="AI40" s="6">
        <f t="shared" si="7"/>
        <v>5775.8428223866631</v>
      </c>
      <c r="AJ40" s="6">
        <f t="shared" si="7"/>
        <v>5891.3596788343966</v>
      </c>
      <c r="AK40" s="6">
        <f t="shared" si="7"/>
        <v>6009.1868724110846</v>
      </c>
      <c r="AL40" s="6">
        <f t="shared" si="7"/>
        <v>6129.3706098593066</v>
      </c>
      <c r="AM40" s="6">
        <f t="shared" si="7"/>
        <v>6251.9580220564931</v>
      </c>
      <c r="AN40" s="6">
        <f t="shared" si="7"/>
        <v>6376.9971824976228</v>
      </c>
      <c r="AO40" s="6">
        <f t="shared" si="7"/>
        <v>6504.5371261475757</v>
      </c>
      <c r="AP40" s="6">
        <f t="shared" si="7"/>
        <v>6634.6278686705273</v>
      </c>
      <c r="AQ40" s="6">
        <f t="shared" si="7"/>
        <v>6767.3204260439379</v>
      </c>
      <c r="AR40" s="6">
        <f t="shared" si="7"/>
        <v>6902.6668345648168</v>
      </c>
      <c r="AS40" s="6">
        <f t="shared" si="6"/>
        <v>7040.7201712561127</v>
      </c>
      <c r="AT40" s="6">
        <f t="shared" si="6"/>
        <v>7181.5345746812354</v>
      </c>
      <c r="AU40" s="6">
        <f t="shared" si="9"/>
        <v>7253.3499204280479</v>
      </c>
      <c r="AV40" s="6">
        <f t="shared" si="8"/>
        <v>7325.8834196323287</v>
      </c>
      <c r="AW40" s="6">
        <f t="shared" si="8"/>
        <v>7399.1422538286524</v>
      </c>
      <c r="AX40" s="6">
        <f t="shared" si="8"/>
        <v>7473.1336763669387</v>
      </c>
      <c r="AY40" s="6">
        <f t="shared" si="8"/>
        <v>7547.8650131306085</v>
      </c>
      <c r="AZ40" s="6">
        <f t="shared" si="8"/>
        <v>7623.343663261915</v>
      </c>
      <c r="BA40" s="6">
        <f t="shared" si="8"/>
        <v>7699.5770998945345</v>
      </c>
      <c r="BB40" s="6">
        <f t="shared" si="8"/>
        <v>7776.5728708934803</v>
      </c>
      <c r="BC40" s="6">
        <f t="shared" si="8"/>
        <v>7854.3385996024153</v>
      </c>
      <c r="BD40" s="6">
        <f t="shared" si="8"/>
        <v>7932.8819855984393</v>
      </c>
      <c r="BE40" s="6">
        <f t="shared" si="8"/>
        <v>8012.2108054544233</v>
      </c>
    </row>
    <row r="41" spans="1:57" x14ac:dyDescent="0.35">
      <c r="A41" t="s">
        <v>14</v>
      </c>
      <c r="C41" s="39" t="s">
        <v>68</v>
      </c>
      <c r="D41" s="4" t="s">
        <v>15</v>
      </c>
      <c r="E41" s="4" t="s">
        <v>59</v>
      </c>
      <c r="F41" s="1" t="s">
        <v>46</v>
      </c>
      <c r="G41" s="5">
        <f t="shared" si="5"/>
        <v>1962.9294407669167</v>
      </c>
      <c r="H41" s="5">
        <f t="shared" si="5"/>
        <v>2002.188029582255</v>
      </c>
      <c r="I41" s="5">
        <f t="shared" si="5"/>
        <v>2042.2317901739002</v>
      </c>
      <c r="J41" s="5">
        <f t="shared" si="5"/>
        <v>2083.0764259773782</v>
      </c>
      <c r="K41" s="5">
        <f t="shared" si="5"/>
        <v>2124.7379544969258</v>
      </c>
      <c r="L41" s="5">
        <f t="shared" si="5"/>
        <v>2167.2327135868645</v>
      </c>
      <c r="M41" s="5">
        <f t="shared" si="5"/>
        <v>2210.577367858602</v>
      </c>
      <c r="N41" s="5">
        <f t="shared" si="5"/>
        <v>2254.7889152157741</v>
      </c>
      <c r="O41" s="5">
        <f t="shared" si="5"/>
        <v>2299.8846935200895</v>
      </c>
      <c r="P41" s="5">
        <f t="shared" si="5"/>
        <v>2345.8823873904912</v>
      </c>
      <c r="Q41" s="5">
        <f t="shared" si="5"/>
        <v>2392.8000351383012</v>
      </c>
      <c r="R41" s="27">
        <f>$R$8*'[2]Eurostat POM Portables GU'!M32</f>
        <v>2440.656035841067</v>
      </c>
      <c r="S41" s="27">
        <f>$S$8*'[2]Eurostat POM Portables GU'!N32</f>
        <v>2452.3279850650288</v>
      </c>
      <c r="T41" s="27">
        <f>$T$8*'[2]Eurostat POM Portables GU'!O32</f>
        <v>2511.6393164105202</v>
      </c>
      <c r="U41" s="27">
        <f>$U$8*'[2]Eurostat POM Portables GU'!P32</f>
        <v>2658.1561338163624</v>
      </c>
      <c r="V41" s="27">
        <f>$V$8*'[2]Eurostat POM Portables GU'!Q32</f>
        <v>2836.8367389943655</v>
      </c>
      <c r="W41" s="27">
        <f>$W$8*'[2]Eurostat POM Portables GU'!R32</f>
        <v>2843.8930350971996</v>
      </c>
      <c r="X41" s="27">
        <f>$X$8*'[2]Eurostat POM Portables GU'!S32</f>
        <v>2764.8394495411389</v>
      </c>
      <c r="Y41" s="27">
        <f>$Y$8*'[2]Eurostat POM Portables GU'!T32</f>
        <v>2999.3025074036173</v>
      </c>
      <c r="Z41" s="27">
        <f>$Z$8*'[2]Eurostat POM Portables GU'!U32</f>
        <v>3117.2530843725094</v>
      </c>
      <c r="AA41" s="27">
        <f>$AA$8*'[2]Eurostat POM Portables GU'!V32</f>
        <v>3624.6420966253672</v>
      </c>
      <c r="AB41" s="27">
        <f>$AB$8*'[2]Eurostat POM Portables GU'!W32</f>
        <v>4199.9941793567414</v>
      </c>
      <c r="AC41" s="6">
        <f t="shared" si="7"/>
        <v>4283.9940629438761</v>
      </c>
      <c r="AD41" s="6">
        <f t="shared" si="7"/>
        <v>4369.6739442027538</v>
      </c>
      <c r="AE41" s="6">
        <f t="shared" si="7"/>
        <v>4457.067423086809</v>
      </c>
      <c r="AF41" s="6">
        <f t="shared" si="7"/>
        <v>4546.208771548545</v>
      </c>
      <c r="AG41" s="6">
        <f t="shared" si="7"/>
        <v>4637.1329469795155</v>
      </c>
      <c r="AH41" s="6">
        <f t="shared" si="7"/>
        <v>4729.8756059191055</v>
      </c>
      <c r="AI41" s="6">
        <f t="shared" si="7"/>
        <v>4824.4731180374874</v>
      </c>
      <c r="AJ41" s="6">
        <f t="shared" si="7"/>
        <v>4920.9625803982372</v>
      </c>
      <c r="AK41" s="6">
        <f t="shared" si="7"/>
        <v>5019.3818320062019</v>
      </c>
      <c r="AL41" s="6">
        <f t="shared" si="7"/>
        <v>5119.7694686463255</v>
      </c>
      <c r="AM41" s="6">
        <f t="shared" si="7"/>
        <v>5222.1648580192523</v>
      </c>
      <c r="AN41" s="6">
        <f t="shared" si="7"/>
        <v>5326.6081551796369</v>
      </c>
      <c r="AO41" s="6">
        <f t="shared" si="7"/>
        <v>5433.14031828323</v>
      </c>
      <c r="AP41" s="6">
        <f t="shared" si="7"/>
        <v>5541.8031246488945</v>
      </c>
      <c r="AQ41" s="6">
        <f t="shared" si="7"/>
        <v>5652.6391871418728</v>
      </c>
      <c r="AR41" s="6">
        <f t="shared" si="7"/>
        <v>5765.6919708847099</v>
      </c>
      <c r="AS41" s="6">
        <f t="shared" si="6"/>
        <v>5881.0058103024039</v>
      </c>
      <c r="AT41" s="6">
        <f t="shared" si="6"/>
        <v>5998.6259265084518</v>
      </c>
      <c r="AU41" s="6">
        <f t="shared" si="9"/>
        <v>6058.6121857735361</v>
      </c>
      <c r="AV41" s="6">
        <f t="shared" si="8"/>
        <v>6119.1983076312717</v>
      </c>
      <c r="AW41" s="6">
        <f t="shared" si="8"/>
        <v>6180.3902907075844</v>
      </c>
      <c r="AX41" s="6">
        <f t="shared" si="8"/>
        <v>6242.1941936146604</v>
      </c>
      <c r="AY41" s="6">
        <f t="shared" si="8"/>
        <v>6304.6161355508075</v>
      </c>
      <c r="AZ41" s="6">
        <f t="shared" si="8"/>
        <v>6367.6622969063155</v>
      </c>
      <c r="BA41" s="6">
        <f t="shared" si="8"/>
        <v>6431.3389198753785</v>
      </c>
      <c r="BB41" s="6">
        <f t="shared" si="8"/>
        <v>6495.6523090741321</v>
      </c>
      <c r="BC41" s="6">
        <f t="shared" si="8"/>
        <v>6560.6088321648731</v>
      </c>
      <c r="BD41" s="6">
        <f t="shared" si="8"/>
        <v>6626.2149204865218</v>
      </c>
      <c r="BE41" s="6">
        <f t="shared" si="8"/>
        <v>6692.4770696913874</v>
      </c>
    </row>
    <row r="42" spans="1:57" x14ac:dyDescent="0.35">
      <c r="A42" t="s">
        <v>14</v>
      </c>
      <c r="C42" s="39" t="s">
        <v>68</v>
      </c>
      <c r="D42" s="4" t="s">
        <v>15</v>
      </c>
      <c r="E42" s="4" t="s">
        <v>59</v>
      </c>
      <c r="F42" s="1" t="s">
        <v>47</v>
      </c>
      <c r="G42" s="5">
        <f t="shared" si="5"/>
        <v>20646.335072440474</v>
      </c>
      <c r="H42" s="5">
        <f t="shared" si="5"/>
        <v>21059.261773889284</v>
      </c>
      <c r="I42" s="5">
        <f t="shared" si="5"/>
        <v>21480.447009367072</v>
      </c>
      <c r="J42" s="5">
        <f t="shared" si="5"/>
        <v>21910.055949554415</v>
      </c>
      <c r="K42" s="5">
        <f t="shared" si="5"/>
        <v>22348.257068545503</v>
      </c>
      <c r="L42" s="5">
        <f t="shared" si="5"/>
        <v>22795.222209916414</v>
      </c>
      <c r="M42" s="5">
        <f t="shared" si="5"/>
        <v>23251.126654114742</v>
      </c>
      <c r="N42" s="5">
        <f t="shared" si="5"/>
        <v>23716.149187197036</v>
      </c>
      <c r="O42" s="5">
        <f t="shared" si="5"/>
        <v>24190.472170940975</v>
      </c>
      <c r="P42" s="5">
        <f t="shared" si="5"/>
        <v>24674.281614359796</v>
      </c>
      <c r="Q42" s="5">
        <f t="shared" si="5"/>
        <v>25167.767246646992</v>
      </c>
      <c r="R42" s="27">
        <f>$R$8*'[2]Eurostat POM Portables GU'!M33</f>
        <v>25671.122591579933</v>
      </c>
      <c r="S42" s="27">
        <f>$S$8*'[2]Eurostat POM Portables GU'!N33</f>
        <v>24597.72020753632</v>
      </c>
      <c r="T42" s="27">
        <f>$T$8*'[2]Eurostat POM Portables GU'!O33</f>
        <v>26014.407155759523</v>
      </c>
      <c r="U42" s="27">
        <f>$U$8*'[2]Eurostat POM Portables GU'!P33</f>
        <v>26149.629715168627</v>
      </c>
      <c r="V42" s="27">
        <f>$V$8*'[2]Eurostat POM Portables GU'!Q33</f>
        <v>26648.10467610629</v>
      </c>
      <c r="W42" s="27">
        <f>$W$8*'[2]Eurostat POM Portables GU'!R33</f>
        <v>26831.534430390475</v>
      </c>
      <c r="X42" s="27">
        <f>$X$8*'[2]Eurostat POM Portables GU'!S33</f>
        <v>25805.295634090646</v>
      </c>
      <c r="Y42" s="27">
        <f>$Y$8*'[2]Eurostat POM Portables GU'!T33</f>
        <v>25219.340093060586</v>
      </c>
      <c r="Z42" s="27">
        <f>$Z$8*'[2]Eurostat POM Portables GU'!U33</f>
        <v>24088.566509149285</v>
      </c>
      <c r="AA42" s="27">
        <f>$AA$8*'[2]Eurostat POM Portables GU'!V33</f>
        <v>25393.750604257642</v>
      </c>
      <c r="AB42" s="27">
        <f>$AB$8*'[2]Eurostat POM Portables GU'!W33</f>
        <v>27602.266508769251</v>
      </c>
      <c r="AC42" s="6">
        <f>AB42+(AB42*0.02)</f>
        <v>28154.311838944635</v>
      </c>
      <c r="AD42" s="6">
        <f t="shared" si="7"/>
        <v>28717.398075723529</v>
      </c>
      <c r="AE42" s="6">
        <f t="shared" si="7"/>
        <v>29291.746037238001</v>
      </c>
      <c r="AF42" s="6">
        <f t="shared" si="7"/>
        <v>29877.580957982762</v>
      </c>
      <c r="AG42" s="6">
        <f t="shared" si="7"/>
        <v>30475.132577142416</v>
      </c>
      <c r="AH42" s="6">
        <f t="shared" si="7"/>
        <v>31084.635228685263</v>
      </c>
      <c r="AI42" s="6">
        <f t="shared" si="7"/>
        <v>31706.32793325897</v>
      </c>
      <c r="AJ42" s="6">
        <f t="shared" si="7"/>
        <v>32340.454491924149</v>
      </c>
      <c r="AK42" s="6">
        <f t="shared" si="7"/>
        <v>32987.263581762629</v>
      </c>
      <c r="AL42" s="6">
        <f t="shared" si="7"/>
        <v>33647.008853397878</v>
      </c>
      <c r="AM42" s="6">
        <f t="shared" si="7"/>
        <v>34319.949030465832</v>
      </c>
      <c r="AN42" s="6">
        <f t="shared" si="7"/>
        <v>35006.348011075148</v>
      </c>
      <c r="AO42" s="6">
        <f t="shared" si="7"/>
        <v>35706.474971296651</v>
      </c>
      <c r="AP42" s="6">
        <f t="shared" si="7"/>
        <v>36420.604470722581</v>
      </c>
      <c r="AQ42" s="6">
        <f t="shared" si="7"/>
        <v>37149.016560137032</v>
      </c>
      <c r="AR42" s="6">
        <f t="shared" si="7"/>
        <v>37891.996891339775</v>
      </c>
      <c r="AS42" s="6">
        <f t="shared" si="6"/>
        <v>38649.836829166568</v>
      </c>
      <c r="AT42" s="6">
        <f t="shared" si="6"/>
        <v>39422.833565749897</v>
      </c>
      <c r="AU42" s="6">
        <f t="shared" si="9"/>
        <v>39817.061901407396</v>
      </c>
      <c r="AV42" s="6">
        <f t="shared" si="8"/>
        <v>40215.232520421472</v>
      </c>
      <c r="AW42" s="6">
        <f t="shared" si="8"/>
        <v>40617.384845625689</v>
      </c>
      <c r="AX42" s="6">
        <f t="shared" si="8"/>
        <v>41023.558694081948</v>
      </c>
      <c r="AY42" s="6">
        <f t="shared" si="8"/>
        <v>41433.794281022769</v>
      </c>
      <c r="AZ42" s="6">
        <f t="shared" si="8"/>
        <v>41848.132223832996</v>
      </c>
      <c r="BA42" s="6">
        <f t="shared" si="8"/>
        <v>42266.613546071327</v>
      </c>
      <c r="BB42" s="6">
        <f t="shared" si="8"/>
        <v>42689.27968153204</v>
      </c>
      <c r="BC42" s="6">
        <f t="shared" si="8"/>
        <v>43116.172478347362</v>
      </c>
      <c r="BD42" s="6">
        <f t="shared" si="8"/>
        <v>43547.334203130835</v>
      </c>
      <c r="BE42" s="6">
        <f t="shared" si="8"/>
        <v>43982.807545162141</v>
      </c>
    </row>
    <row r="43" spans="1:57" x14ac:dyDescent="0.35">
      <c r="A43" s="44" t="s">
        <v>14</v>
      </c>
      <c r="B43" s="44"/>
      <c r="C43" s="44" t="s">
        <v>68</v>
      </c>
      <c r="D43" s="4" t="s">
        <v>15</v>
      </c>
      <c r="E43" s="4" t="s">
        <v>59</v>
      </c>
      <c r="F43" s="1" t="s">
        <v>81</v>
      </c>
      <c r="G43" s="5">
        <f t="shared" si="5"/>
        <v>120640.03987277093</v>
      </c>
      <c r="H43" s="5">
        <f t="shared" si="5"/>
        <v>123052.84067022635</v>
      </c>
      <c r="I43" s="5">
        <f t="shared" si="5"/>
        <v>125513.89748363088</v>
      </c>
      <c r="J43" s="5">
        <f t="shared" si="5"/>
        <v>128024.17543330349</v>
      </c>
      <c r="K43" s="5">
        <f t="shared" si="5"/>
        <v>130584.65894196957</v>
      </c>
      <c r="L43" s="5">
        <f t="shared" si="5"/>
        <v>133196.35212080897</v>
      </c>
      <c r="M43" s="5">
        <f t="shared" si="5"/>
        <v>135860.27916322515</v>
      </c>
      <c r="N43" s="5">
        <f t="shared" si="5"/>
        <v>138577.48474648964</v>
      </c>
      <c r="O43" s="5">
        <f t="shared" si="5"/>
        <v>141349.03444141944</v>
      </c>
      <c r="P43" s="5">
        <f t="shared" si="5"/>
        <v>144176.01513024783</v>
      </c>
      <c r="Q43" s="5">
        <f t="shared" si="5"/>
        <v>147059.5354328528</v>
      </c>
      <c r="R43" s="27">
        <f t="shared" ref="R43:BE43" si="10">SUM(R12:R42)</f>
        <v>150000.72614150986</v>
      </c>
      <c r="S43" s="27">
        <f t="shared" si="10"/>
        <v>149136.35257062232</v>
      </c>
      <c r="T43" s="27">
        <f t="shared" si="10"/>
        <v>146620.20978985957</v>
      </c>
      <c r="U43" s="27">
        <f t="shared" si="10"/>
        <v>147235.79261196411</v>
      </c>
      <c r="V43" s="27">
        <f t="shared" si="10"/>
        <v>152575.68560471036</v>
      </c>
      <c r="W43" s="27">
        <f t="shared" si="10"/>
        <v>151323.44641915991</v>
      </c>
      <c r="X43" s="27">
        <f t="shared" si="10"/>
        <v>155217.64541324636</v>
      </c>
      <c r="Y43" s="27">
        <f t="shared" si="10"/>
        <v>156160.39649650978</v>
      </c>
      <c r="Z43" s="27">
        <f t="shared" si="10"/>
        <v>161723.46850463393</v>
      </c>
      <c r="AA43" s="27">
        <f t="shared" si="10"/>
        <v>175117.08580954897</v>
      </c>
      <c r="AB43" s="27">
        <f t="shared" si="10"/>
        <v>189377.78272196284</v>
      </c>
      <c r="AC43" s="27">
        <f t="shared" si="10"/>
        <v>193165.33837640219</v>
      </c>
      <c r="AD43" s="27">
        <f t="shared" si="10"/>
        <v>197028.64514393019</v>
      </c>
      <c r="AE43" s="27">
        <f t="shared" si="10"/>
        <v>200969.21804680873</v>
      </c>
      <c r="AF43" s="27">
        <f t="shared" si="10"/>
        <v>204988.60240774491</v>
      </c>
      <c r="AG43" s="27">
        <f t="shared" si="10"/>
        <v>209088.37445589984</v>
      </c>
      <c r="AH43" s="27">
        <f t="shared" si="10"/>
        <v>213270.14194501791</v>
      </c>
      <c r="AI43" s="27">
        <f t="shared" si="10"/>
        <v>217535.54478391822</v>
      </c>
      <c r="AJ43" s="27">
        <f t="shared" si="10"/>
        <v>221886.25567959659</v>
      </c>
      <c r="AK43" s="27">
        <f t="shared" si="10"/>
        <v>226323.98079318856</v>
      </c>
      <c r="AL43" s="27">
        <f t="shared" si="10"/>
        <v>230850.46040905223</v>
      </c>
      <c r="AM43" s="27">
        <f t="shared" si="10"/>
        <v>235467.46961723329</v>
      </c>
      <c r="AN43" s="27">
        <f t="shared" si="10"/>
        <v>240176.81900957791</v>
      </c>
      <c r="AO43" s="27">
        <f t="shared" si="10"/>
        <v>244980.35538976954</v>
      </c>
      <c r="AP43" s="27">
        <f t="shared" si="10"/>
        <v>249879.96249756496</v>
      </c>
      <c r="AQ43" s="27">
        <f t="shared" si="10"/>
        <v>254877.56174751624</v>
      </c>
      <c r="AR43" s="27">
        <f t="shared" si="10"/>
        <v>259975.11298246655</v>
      </c>
      <c r="AS43" s="27">
        <f t="shared" si="10"/>
        <v>265174.6152421158</v>
      </c>
      <c r="AT43" s="27">
        <f t="shared" si="10"/>
        <v>270478.10754695826</v>
      </c>
      <c r="AU43" s="27">
        <f t="shared" si="10"/>
        <v>273182.88862242777</v>
      </c>
      <c r="AV43" s="27">
        <f t="shared" si="10"/>
        <v>275914.71750865201</v>
      </c>
      <c r="AW43" s="27">
        <f t="shared" si="10"/>
        <v>278673.86468373856</v>
      </c>
      <c r="AX43" s="27">
        <f t="shared" si="10"/>
        <v>281460.60333057598</v>
      </c>
      <c r="AY43" s="27">
        <f t="shared" si="10"/>
        <v>284275.20936388173</v>
      </c>
      <c r="AZ43" s="27">
        <f t="shared" si="10"/>
        <v>287117.96145752055</v>
      </c>
      <c r="BA43" s="27">
        <f t="shared" si="10"/>
        <v>289989.14107209572</v>
      </c>
      <c r="BB43" s="27">
        <f t="shared" si="10"/>
        <v>292889.03248281672</v>
      </c>
      <c r="BC43" s="27">
        <f t="shared" si="10"/>
        <v>295817.92280764482</v>
      </c>
      <c r="BD43" s="27">
        <f t="shared" si="10"/>
        <v>298776.10203572136</v>
      </c>
      <c r="BE43" s="27">
        <f t="shared" si="10"/>
        <v>301763.86305607855</v>
      </c>
    </row>
    <row r="44" spans="1:57" x14ac:dyDescent="0.35">
      <c r="F44" s="28" t="s">
        <v>49</v>
      </c>
      <c r="G44" s="29">
        <f t="shared" ref="G44:P44" si="11">_xlfn.RRI(1,G43,H43)</f>
        <v>2.0000000000000018E-2</v>
      </c>
      <c r="H44" s="29">
        <f t="shared" si="11"/>
        <v>2.0000000000000018E-2</v>
      </c>
      <c r="I44" s="29">
        <f>_xlfn.RRI(1,I43,J43)</f>
        <v>2.0000000000000018E-2</v>
      </c>
      <c r="J44" s="29">
        <f t="shared" si="11"/>
        <v>2.0000000000000018E-2</v>
      </c>
      <c r="K44" s="29">
        <f t="shared" si="11"/>
        <v>2.0000000000000018E-2</v>
      </c>
      <c r="L44" s="29">
        <f t="shared" si="11"/>
        <v>2.0000000000000018E-2</v>
      </c>
      <c r="M44" s="29">
        <f t="shared" si="11"/>
        <v>2.0000000000000018E-2</v>
      </c>
      <c r="N44" s="29">
        <f t="shared" si="11"/>
        <v>2.0000000000000018E-2</v>
      </c>
      <c r="O44" s="29">
        <f t="shared" si="11"/>
        <v>2.0000000000000018E-2</v>
      </c>
      <c r="P44" s="29">
        <f t="shared" si="11"/>
        <v>2.0000000000000018E-2</v>
      </c>
      <c r="Q44" s="29">
        <f>_xlfn.RRI(1,Q43,R43)</f>
        <v>2.0000000000000018E-2</v>
      </c>
      <c r="R44" s="29">
        <f>_xlfn.RRI(1,R43,S43)</f>
        <v>-5.7624625768284421E-3</v>
      </c>
      <c r="S44" s="29">
        <f t="shared" ref="S44:BE44" si="12">_xlfn.RRI(1,S43,T43)</f>
        <v>-1.6871424957045633E-2</v>
      </c>
      <c r="T44" s="29">
        <f t="shared" si="12"/>
        <v>4.1984854815499961E-3</v>
      </c>
      <c r="U44" s="29">
        <f t="shared" si="12"/>
        <v>3.626762825815999E-2</v>
      </c>
      <c r="V44" s="29">
        <f t="shared" si="12"/>
        <v>-8.2073312047551417E-3</v>
      </c>
      <c r="W44" s="29">
        <f t="shared" si="12"/>
        <v>2.5734273744332237E-2</v>
      </c>
      <c r="X44" s="29">
        <f t="shared" si="12"/>
        <v>6.0737365313943137E-3</v>
      </c>
      <c r="Y44" s="29">
        <f t="shared" si="12"/>
        <v>3.562408992889865E-2</v>
      </c>
      <c r="Z44" s="29">
        <f t="shared" si="12"/>
        <v>8.2818019108533258E-2</v>
      </c>
      <c r="AA44" s="29">
        <f t="shared" si="12"/>
        <v>8.1435211455741729E-2</v>
      </c>
      <c r="AB44" s="29">
        <f t="shared" si="12"/>
        <v>2.0000000000000462E-2</v>
      </c>
      <c r="AC44" s="29">
        <f t="shared" si="12"/>
        <v>1.9999999999999796E-2</v>
      </c>
      <c r="AD44" s="29">
        <f t="shared" si="12"/>
        <v>1.9999999999999796E-2</v>
      </c>
      <c r="AE44" s="29">
        <f t="shared" si="12"/>
        <v>2.0000000000000018E-2</v>
      </c>
      <c r="AF44" s="29">
        <f t="shared" si="12"/>
        <v>2.000000000000024E-2</v>
      </c>
      <c r="AG44" s="29">
        <f t="shared" si="12"/>
        <v>2.000000000000024E-2</v>
      </c>
      <c r="AH44" s="29">
        <f t="shared" si="12"/>
        <v>1.9999999999999796E-2</v>
      </c>
      <c r="AI44" s="29">
        <f t="shared" si="12"/>
        <v>2.0000000000000018E-2</v>
      </c>
      <c r="AJ44" s="29">
        <f t="shared" si="12"/>
        <v>2.000000000000024E-2</v>
      </c>
      <c r="AK44" s="29">
        <f t="shared" si="12"/>
        <v>1.9999999999999574E-2</v>
      </c>
      <c r="AL44" s="29">
        <f t="shared" si="12"/>
        <v>2.0000000000000018E-2</v>
      </c>
      <c r="AM44" s="29">
        <f t="shared" si="12"/>
        <v>1.9999999999999796E-2</v>
      </c>
      <c r="AN44" s="29">
        <f t="shared" si="12"/>
        <v>2.000000000000024E-2</v>
      </c>
      <c r="AO44" s="29">
        <f t="shared" si="12"/>
        <v>2.000000000000024E-2</v>
      </c>
      <c r="AP44" s="29">
        <f t="shared" si="12"/>
        <v>2.0000000000000018E-2</v>
      </c>
      <c r="AQ44" s="29">
        <f t="shared" si="12"/>
        <v>2.0000000000000018E-2</v>
      </c>
      <c r="AR44" s="29">
        <f t="shared" si="12"/>
        <v>1.9999999999999574E-2</v>
      </c>
      <c r="AS44" s="29">
        <f t="shared" si="12"/>
        <v>2.0000000000000462E-2</v>
      </c>
      <c r="AT44" s="29">
        <f t="shared" si="12"/>
        <v>9.9999999999997868E-3</v>
      </c>
      <c r="AU44" s="29">
        <f t="shared" si="12"/>
        <v>9.9999999999997868E-3</v>
      </c>
      <c r="AV44" s="29">
        <f t="shared" si="12"/>
        <v>1.0000000000000009E-2</v>
      </c>
      <c r="AW44" s="29">
        <f t="shared" si="12"/>
        <v>1.0000000000000009E-2</v>
      </c>
      <c r="AX44" s="29">
        <f t="shared" si="12"/>
        <v>1.0000000000000009E-2</v>
      </c>
      <c r="AY44" s="29">
        <f t="shared" si="12"/>
        <v>1.0000000000000009E-2</v>
      </c>
      <c r="AZ44" s="29">
        <f t="shared" si="12"/>
        <v>9.9999999999997868E-3</v>
      </c>
      <c r="BA44" s="29">
        <f t="shared" si="12"/>
        <v>1.0000000000000231E-2</v>
      </c>
      <c r="BB44" s="29">
        <f t="shared" si="12"/>
        <v>9.9999999999997868E-3</v>
      </c>
      <c r="BC44" s="29">
        <f t="shared" si="12"/>
        <v>1.0000000000000231E-2</v>
      </c>
      <c r="BD44" s="29">
        <f t="shared" si="12"/>
        <v>1.0000000000000009E-2</v>
      </c>
      <c r="BE44" s="29">
        <f t="shared" si="12"/>
        <v>-1</v>
      </c>
    </row>
    <row r="45" spans="1:57" x14ac:dyDescent="0.35">
      <c r="R45" s="9"/>
      <c r="S45" s="9"/>
      <c r="T45" s="9"/>
      <c r="U45" s="9"/>
      <c r="V45" s="9"/>
      <c r="X45" s="9"/>
      <c r="Y45" s="9"/>
      <c r="Z45" s="9"/>
      <c r="AA45" s="9"/>
    </row>
    <row r="46" spans="1:57" x14ac:dyDescent="0.35">
      <c r="F46" s="12" t="s">
        <v>70</v>
      </c>
      <c r="G46" s="12"/>
      <c r="H46" s="12"/>
      <c r="I46" s="13"/>
      <c r="J46" s="13"/>
      <c r="K46" s="13"/>
      <c r="L46" s="13"/>
      <c r="M46" s="13"/>
      <c r="N46" s="13"/>
      <c r="O46" s="13"/>
      <c r="P46" s="13"/>
      <c r="Q46" s="13"/>
      <c r="R46" s="9"/>
      <c r="U46" s="13"/>
      <c r="V46" s="13"/>
      <c r="W46" s="35"/>
      <c r="X46" s="13"/>
    </row>
    <row r="47" spans="1:57" x14ac:dyDescent="0.35">
      <c r="F47" s="6" t="s">
        <v>71</v>
      </c>
      <c r="G47" s="6"/>
      <c r="H47" s="6"/>
      <c r="I47" s="13"/>
      <c r="J47" s="13"/>
      <c r="K47" s="13"/>
    </row>
    <row r="48" spans="1:57" x14ac:dyDescent="0.35">
      <c r="F48" s="30" t="s">
        <v>67</v>
      </c>
      <c r="G48" s="29">
        <f>_xlfn.RRI(5,V43,AA43)</f>
        <v>2.7942064544905776E-2</v>
      </c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FA849-81E6-4AF8-B94F-07DD95524B54}">
  <sheetPr>
    <tabColor theme="4" tint="-0.249977111117893"/>
  </sheetPr>
  <dimension ref="A1:BE48"/>
  <sheetViews>
    <sheetView zoomScale="60" zoomScaleNormal="60" workbookViewId="0">
      <selection activeCell="G11" sqref="G11:BE11"/>
    </sheetView>
  </sheetViews>
  <sheetFormatPr baseColWidth="10" defaultRowHeight="14.5" x14ac:dyDescent="0.35"/>
  <cols>
    <col min="5" max="5" width="19.6328125" bestFit="1" customWidth="1"/>
    <col min="6" max="6" width="27.1796875" customWidth="1"/>
    <col min="7" max="17" width="10.36328125" style="13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1" t="s">
        <v>61</v>
      </c>
      <c r="I1" s="16"/>
      <c r="J1" s="16"/>
      <c r="K1" s="16"/>
      <c r="L1" s="16"/>
      <c r="M1" s="16"/>
      <c r="N1" s="16"/>
      <c r="O1" s="16"/>
      <c r="P1" s="16"/>
      <c r="Q1" s="16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7" x14ac:dyDescent="0.35">
      <c r="F2" s="1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46" t="s">
        <v>62</v>
      </c>
      <c r="S2" s="46"/>
      <c r="T2" s="46"/>
      <c r="U2" s="46"/>
      <c r="V2" s="46"/>
      <c r="W2" s="46"/>
      <c r="X2" s="46"/>
      <c r="Y2" s="46"/>
      <c r="Z2" s="46"/>
      <c r="AA2" s="46"/>
      <c r="AB2" s="46"/>
    </row>
    <row r="3" spans="1:57" x14ac:dyDescent="0.35">
      <c r="F3" s="17" t="s">
        <v>63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8">
        <v>2011</v>
      </c>
      <c r="S3" s="18">
        <v>2012</v>
      </c>
      <c r="T3" s="18">
        <v>2013</v>
      </c>
      <c r="U3" s="18">
        <v>2014</v>
      </c>
      <c r="V3" s="18">
        <v>2015</v>
      </c>
      <c r="W3" s="18">
        <v>2016</v>
      </c>
      <c r="X3" s="18">
        <v>2017</v>
      </c>
      <c r="Y3" s="18">
        <v>2018</v>
      </c>
      <c r="Z3" s="18">
        <v>2019</v>
      </c>
      <c r="AA3" s="18">
        <v>2020</v>
      </c>
      <c r="AB3" s="18">
        <v>2021</v>
      </c>
    </row>
    <row r="4" spans="1:57" x14ac:dyDescent="0.35">
      <c r="F4" s="19" t="s">
        <v>27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1">
        <v>2.564803010987677E-2</v>
      </c>
      <c r="S4" s="21">
        <v>2.4533916317483452E-2</v>
      </c>
      <c r="T4" s="21">
        <v>2.5907534774696973E-2</v>
      </c>
      <c r="U4" s="21">
        <v>2.4802110817941952E-2</v>
      </c>
      <c r="V4" s="21">
        <v>2.2084805653710248E-2</v>
      </c>
      <c r="W4" s="21">
        <v>2.485193686417864E-2</v>
      </c>
      <c r="X4" s="21">
        <v>3.6294093784409086E-2</v>
      </c>
      <c r="Y4" s="21">
        <v>3.4740686881781876E-2</v>
      </c>
      <c r="Z4" s="21">
        <v>4.4641235048819748E-2</v>
      </c>
      <c r="AA4" s="21">
        <v>4.0558918946916211E-2</v>
      </c>
      <c r="AB4" s="9">
        <v>3.8315019064011614E-2</v>
      </c>
    </row>
    <row r="5" spans="1:57" x14ac:dyDescent="0.35">
      <c r="F5" s="19" t="s">
        <v>26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1">
        <v>2.4424514200298952E-2</v>
      </c>
      <c r="S5" s="21">
        <v>2.5853804673457159E-2</v>
      </c>
      <c r="T5" s="21">
        <v>2.9437516983182876E-2</v>
      </c>
      <c r="U5" s="21">
        <v>2.8446598845552826E-2</v>
      </c>
      <c r="V5" s="21">
        <v>2.403769620172562E-2</v>
      </c>
      <c r="W5" s="21">
        <v>2.3550240513094602E-2</v>
      </c>
      <c r="X5" s="21">
        <v>2.7317197128517882E-2</v>
      </c>
      <c r="Y5" s="21">
        <v>3.0357371589599079E-2</v>
      </c>
      <c r="Z5" s="21">
        <v>2.9273790666504203E-2</v>
      </c>
      <c r="AA5" s="21">
        <v>3.9236418712313891E-2</v>
      </c>
      <c r="AB5" s="9"/>
    </row>
    <row r="6" spans="1:57" x14ac:dyDescent="0.35">
      <c r="F6" s="19" t="s">
        <v>44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1">
        <v>8.4247212829414095E-3</v>
      </c>
      <c r="S6" s="21">
        <v>8.5767271118822527E-3</v>
      </c>
      <c r="T6" s="21">
        <v>9.9827118980592745E-3</v>
      </c>
      <c r="U6" s="21">
        <v>9.1274221079522284E-3</v>
      </c>
      <c r="V6" s="21">
        <v>4.7175502569386405E-3</v>
      </c>
      <c r="W6" s="21">
        <v>5.6443089220734322E-3</v>
      </c>
      <c r="X6" s="21">
        <v>8.5016055453748917E-3</v>
      </c>
      <c r="Y6" s="21">
        <v>6.2227914335435779E-3</v>
      </c>
      <c r="Z6" s="21">
        <v>6.9295652388807541E-3</v>
      </c>
      <c r="AA6" s="21">
        <v>9.0637415112705712E-3</v>
      </c>
      <c r="AB6" s="9">
        <v>6.5685301010836982E-3</v>
      </c>
    </row>
    <row r="7" spans="1:57" x14ac:dyDescent="0.35">
      <c r="F7" s="19" t="s">
        <v>45</v>
      </c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1">
        <v>7.7435178696566229E-2</v>
      </c>
      <c r="S7" s="21">
        <v>8.7345766557935051E-2</v>
      </c>
      <c r="T7" s="21">
        <v>7.1359708633864177E-2</v>
      </c>
      <c r="U7" s="21">
        <v>6.3029661016949151E-2</v>
      </c>
      <c r="V7" s="21">
        <v>5.7709182883394404E-2</v>
      </c>
      <c r="W7" s="21">
        <v>5.0184575476404265E-2</v>
      </c>
      <c r="X7" s="21">
        <v>0.10309965237543453</v>
      </c>
      <c r="Y7" s="21">
        <v>0.103577961513134</v>
      </c>
      <c r="Z7" s="21">
        <v>8.9596371361313668E-2</v>
      </c>
      <c r="AA7" s="21">
        <v>3.851700914299324E-2</v>
      </c>
      <c r="AB7" s="9">
        <v>3.5851128190190235E-2</v>
      </c>
    </row>
    <row r="8" spans="1:57" x14ac:dyDescent="0.35">
      <c r="F8" s="22" t="s">
        <v>64</v>
      </c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4">
        <v>2.3686664146417669E-2</v>
      </c>
      <c r="S8" s="24">
        <v>2.4226901054333335E-2</v>
      </c>
      <c r="T8" s="24">
        <v>2.5542911384780785E-2</v>
      </c>
      <c r="U8" s="24">
        <v>2.4230820703198992E-2</v>
      </c>
      <c r="V8" s="25">
        <v>2.0482841501815893E-2</v>
      </c>
      <c r="W8" s="25">
        <v>2.1307429135070579E-2</v>
      </c>
      <c r="X8" s="25">
        <v>3.0360078473186253E-2</v>
      </c>
      <c r="Y8" s="25">
        <v>3.0255907690084884E-2</v>
      </c>
      <c r="Z8" s="25">
        <v>3.3332499676152441E-2</v>
      </c>
      <c r="AA8" s="25">
        <v>3.287225526257416E-2</v>
      </c>
      <c r="AB8" s="26">
        <v>2.7459360302633455E-2</v>
      </c>
    </row>
    <row r="9" spans="1:57" x14ac:dyDescent="0.35">
      <c r="F9" s="1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"/>
      <c r="S9" s="1"/>
      <c r="T9" s="1"/>
      <c r="U9" s="1"/>
      <c r="V9" s="1"/>
      <c r="W9" s="1"/>
      <c r="X9" s="1"/>
      <c r="Y9" s="1"/>
      <c r="Z9" s="1"/>
      <c r="AA9" s="3"/>
      <c r="AC9" s="13" t="s">
        <v>65</v>
      </c>
    </row>
    <row r="10" spans="1:57" x14ac:dyDescent="0.35">
      <c r="F10" s="1"/>
      <c r="G10" s="47" t="s">
        <v>5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 t="s">
        <v>6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9" t="s">
        <v>7</v>
      </c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52" t="s">
        <v>82</v>
      </c>
      <c r="H11" s="52" t="s">
        <v>83</v>
      </c>
      <c r="I11" s="52" t="s">
        <v>84</v>
      </c>
      <c r="J11" s="52" t="s">
        <v>85</v>
      </c>
      <c r="K11" s="52" t="s">
        <v>86</v>
      </c>
      <c r="L11" s="52" t="s">
        <v>87</v>
      </c>
      <c r="M11" s="52" t="s">
        <v>88</v>
      </c>
      <c r="N11" s="52" t="s">
        <v>89</v>
      </c>
      <c r="O11" s="52" t="s">
        <v>90</v>
      </c>
      <c r="P11" s="52" t="s">
        <v>91</v>
      </c>
      <c r="Q11" s="52" t="s">
        <v>92</v>
      </c>
      <c r="R11" s="52" t="s">
        <v>93</v>
      </c>
      <c r="S11" s="52" t="s">
        <v>94</v>
      </c>
      <c r="T11" s="52" t="s">
        <v>95</v>
      </c>
      <c r="U11" s="52" t="s">
        <v>96</v>
      </c>
      <c r="V11" s="52" t="s">
        <v>97</v>
      </c>
      <c r="W11" s="52" t="s">
        <v>98</v>
      </c>
      <c r="X11" s="52" t="s">
        <v>99</v>
      </c>
      <c r="Y11" s="52" t="s">
        <v>100</v>
      </c>
      <c r="Z11" s="52" t="s">
        <v>101</v>
      </c>
      <c r="AA11" s="52" t="s">
        <v>102</v>
      </c>
      <c r="AB11" s="52" t="s">
        <v>103</v>
      </c>
      <c r="AC11" s="52" t="s">
        <v>104</v>
      </c>
      <c r="AD11" s="52" t="s">
        <v>105</v>
      </c>
      <c r="AE11" s="52" t="s">
        <v>106</v>
      </c>
      <c r="AF11" s="52" t="s">
        <v>107</v>
      </c>
      <c r="AG11" s="52" t="s">
        <v>108</v>
      </c>
      <c r="AH11" s="52" t="s">
        <v>109</v>
      </c>
      <c r="AI11" s="52" t="s">
        <v>110</v>
      </c>
      <c r="AJ11" s="52" t="s">
        <v>111</v>
      </c>
      <c r="AK11" s="52" t="s">
        <v>112</v>
      </c>
      <c r="AL11" s="52" t="s">
        <v>113</v>
      </c>
      <c r="AM11" s="52" t="s">
        <v>114</v>
      </c>
      <c r="AN11" s="52" t="s">
        <v>115</v>
      </c>
      <c r="AO11" s="52" t="s">
        <v>116</v>
      </c>
      <c r="AP11" s="52" t="s">
        <v>117</v>
      </c>
      <c r="AQ11" s="52" t="s">
        <v>118</v>
      </c>
      <c r="AR11" s="52" t="s">
        <v>119</v>
      </c>
      <c r="AS11" s="52" t="s">
        <v>120</v>
      </c>
      <c r="AT11" s="52" t="s">
        <v>121</v>
      </c>
      <c r="AU11" s="52" t="s">
        <v>122</v>
      </c>
      <c r="AV11" s="52" t="s">
        <v>123</v>
      </c>
      <c r="AW11" s="52" t="s">
        <v>124</v>
      </c>
      <c r="AX11" s="52" t="s">
        <v>125</v>
      </c>
      <c r="AY11" s="52" t="s">
        <v>126</v>
      </c>
      <c r="AZ11" s="52" t="s">
        <v>127</v>
      </c>
      <c r="BA11" s="52" t="s">
        <v>128</v>
      </c>
      <c r="BB11" s="52" t="s">
        <v>129</v>
      </c>
      <c r="BC11" s="52" t="s">
        <v>130</v>
      </c>
      <c r="BD11" s="52" t="s">
        <v>131</v>
      </c>
      <c r="BE11" s="52" t="s">
        <v>132</v>
      </c>
    </row>
    <row r="12" spans="1:57" x14ac:dyDescent="0.35">
      <c r="A12" t="s">
        <v>14</v>
      </c>
      <c r="C12" s="40" t="s">
        <v>61</v>
      </c>
      <c r="D12" s="4" t="s">
        <v>15</v>
      </c>
      <c r="E12" s="4" t="s">
        <v>59</v>
      </c>
      <c r="F12" s="1" t="s">
        <v>17</v>
      </c>
      <c r="G12" s="5">
        <f t="shared" ref="G12:Q27" si="0">H12/1.02</f>
        <v>68.845557810910876</v>
      </c>
      <c r="H12" s="5">
        <f t="shared" si="0"/>
        <v>70.222468967129089</v>
      </c>
      <c r="I12" s="5">
        <f t="shared" si="0"/>
        <v>71.626918346471669</v>
      </c>
      <c r="J12" s="5">
        <f t="shared" si="0"/>
        <v>73.059456713401104</v>
      </c>
      <c r="K12" s="5">
        <f t="shared" si="0"/>
        <v>74.52064584766913</v>
      </c>
      <c r="L12" s="5">
        <f t="shared" si="0"/>
        <v>76.011058764622518</v>
      </c>
      <c r="M12" s="5">
        <f t="shared" si="0"/>
        <v>77.531279939914967</v>
      </c>
      <c r="N12" s="5">
        <f t="shared" si="0"/>
        <v>79.081905538713272</v>
      </c>
      <c r="O12" s="5">
        <f t="shared" si="0"/>
        <v>80.663543649487536</v>
      </c>
      <c r="P12" s="5">
        <f t="shared" si="0"/>
        <v>82.276814522477295</v>
      </c>
      <c r="Q12" s="5">
        <f>R12/1.02</f>
        <v>83.922350812926837</v>
      </c>
      <c r="R12" s="27">
        <f>$R$8*'[2]Eurostat POM Portables GU'!M3</f>
        <v>85.600797829185382</v>
      </c>
      <c r="S12" s="27">
        <f>$S$8*'[2]Eurostat POM Portables GU'!N3</f>
        <v>90.05574406626944</v>
      </c>
      <c r="T12" s="27">
        <f>$T$8*'[2]Eurostat POM Portables GU'!O3</f>
        <v>99.401465713620894</v>
      </c>
      <c r="U12" s="27">
        <f>$U$8*'[2]Eurostat POM Portables GU'!P3</f>
        <v>99.0224472719555</v>
      </c>
      <c r="V12" s="27">
        <f>$V$8*'[2]Eurostat POM Portables GU'!Q3</f>
        <v>93.141437743207661</v>
      </c>
      <c r="W12" s="27">
        <f>$W$8*'[2]Eurostat POM Portables GU'!R3</f>
        <v>100.31643492099172</v>
      </c>
      <c r="X12" s="27">
        <f>$X$8*'[2]Eurostat POM Portables GU'!S3</f>
        <v>144.07754497550823</v>
      </c>
      <c r="Y12" s="27">
        <f>$Y$8*'[2]Eurostat POM Portables GU'!T3</f>
        <v>164.87779172509985</v>
      </c>
      <c r="Z12" s="27">
        <f>$Z$8*'[2]Eurostat POM Portables GU'!U3</f>
        <v>192.01004942986876</v>
      </c>
      <c r="AA12" s="27">
        <f>$AA$8*'[2]Eurostat POM Portables GU'!V3</f>
        <v>208.63968181142209</v>
      </c>
      <c r="AB12" s="27">
        <f>$AB$8*'[2]Eurostat POM Portables GU'!W3</f>
        <v>168.57301289786679</v>
      </c>
      <c r="AC12" s="6">
        <f>AB12+(AB12*0.02)</f>
        <v>171.94447315582411</v>
      </c>
      <c r="AD12" s="6">
        <f t="shared" ref="AD12:AT27" si="1">AC12+(AC12*0.02)</f>
        <v>175.38336261894059</v>
      </c>
      <c r="AE12" s="6">
        <f t="shared" si="1"/>
        <v>178.8910298713194</v>
      </c>
      <c r="AF12" s="6">
        <f t="shared" si="1"/>
        <v>182.46885046874579</v>
      </c>
      <c r="AG12" s="6">
        <f t="shared" si="1"/>
        <v>186.1182274781207</v>
      </c>
      <c r="AH12" s="6">
        <f t="shared" si="1"/>
        <v>189.8405920276831</v>
      </c>
      <c r="AI12" s="6">
        <f t="shared" si="1"/>
        <v>193.63740386823676</v>
      </c>
      <c r="AJ12" s="6">
        <f t="shared" si="1"/>
        <v>197.51015194560151</v>
      </c>
      <c r="AK12" s="6">
        <f t="shared" si="1"/>
        <v>201.46035498451354</v>
      </c>
      <c r="AL12" s="6">
        <f t="shared" si="1"/>
        <v>205.48956208420381</v>
      </c>
      <c r="AM12" s="6">
        <f t="shared" si="1"/>
        <v>209.59935332588788</v>
      </c>
      <c r="AN12" s="6">
        <f t="shared" si="1"/>
        <v>213.79134039240563</v>
      </c>
      <c r="AO12" s="6">
        <f t="shared" si="1"/>
        <v>218.06716720025375</v>
      </c>
      <c r="AP12" s="6">
        <f t="shared" si="1"/>
        <v>222.42851054425881</v>
      </c>
      <c r="AQ12" s="6">
        <f t="shared" si="1"/>
        <v>226.87708075514399</v>
      </c>
      <c r="AR12" s="6">
        <f t="shared" si="1"/>
        <v>231.41462237024686</v>
      </c>
      <c r="AS12" s="6">
        <f t="shared" si="1"/>
        <v>236.04291481765179</v>
      </c>
      <c r="AT12" s="6">
        <f t="shared" si="1"/>
        <v>240.76377311400483</v>
      </c>
      <c r="AU12" s="6">
        <f>AT12+(AT12*0.01)</f>
        <v>243.17141084514489</v>
      </c>
      <c r="AV12" s="6">
        <f t="shared" ref="AV12:BE12" si="2">AU12+(AU12*0.01)</f>
        <v>245.60312495359634</v>
      </c>
      <c r="AW12" s="6">
        <f t="shared" si="2"/>
        <v>248.05915620313229</v>
      </c>
      <c r="AX12" s="6">
        <f t="shared" si="2"/>
        <v>250.53974776516361</v>
      </c>
      <c r="AY12" s="6">
        <f t="shared" si="2"/>
        <v>253.04514524281524</v>
      </c>
      <c r="AZ12" s="6">
        <f t="shared" si="2"/>
        <v>255.57559669524338</v>
      </c>
      <c r="BA12" s="6">
        <f t="shared" si="2"/>
        <v>258.13135266219581</v>
      </c>
      <c r="BB12" s="6">
        <f t="shared" si="2"/>
        <v>260.71266618881776</v>
      </c>
      <c r="BC12" s="6">
        <f t="shared" si="2"/>
        <v>263.31979285070594</v>
      </c>
      <c r="BD12" s="6">
        <f t="shared" si="2"/>
        <v>265.952990779213</v>
      </c>
      <c r="BE12" s="6">
        <f t="shared" si="2"/>
        <v>268.61252068700514</v>
      </c>
    </row>
    <row r="13" spans="1:57" x14ac:dyDescent="0.35">
      <c r="A13" t="s">
        <v>14</v>
      </c>
      <c r="C13" s="40" t="s">
        <v>61</v>
      </c>
      <c r="D13" s="4" t="s">
        <v>15</v>
      </c>
      <c r="E13" s="4" t="s">
        <v>59</v>
      </c>
      <c r="F13" s="1" t="s">
        <v>18</v>
      </c>
      <c r="G13" s="5">
        <f t="shared" si="0"/>
        <v>83.840407674964069</v>
      </c>
      <c r="H13" s="5">
        <f t="shared" si="0"/>
        <v>85.51721582846335</v>
      </c>
      <c r="I13" s="5">
        <f t="shared" si="0"/>
        <v>87.227560145032612</v>
      </c>
      <c r="J13" s="5">
        <f t="shared" si="0"/>
        <v>88.972111347933264</v>
      </c>
      <c r="K13" s="5">
        <f t="shared" si="0"/>
        <v>90.751553574891929</v>
      </c>
      <c r="L13" s="5">
        <f t="shared" si="0"/>
        <v>92.566584646389771</v>
      </c>
      <c r="M13" s="5">
        <f t="shared" si="0"/>
        <v>94.417916339317571</v>
      </c>
      <c r="N13" s="5">
        <f t="shared" si="0"/>
        <v>96.306274666103931</v>
      </c>
      <c r="O13" s="5">
        <f t="shared" si="0"/>
        <v>98.232400159426007</v>
      </c>
      <c r="P13" s="5">
        <f t="shared" si="0"/>
        <v>100.19704816261454</v>
      </c>
      <c r="Q13" s="5">
        <f t="shared" si="0"/>
        <v>102.20098912586683</v>
      </c>
      <c r="R13" s="27">
        <f>$R$8*'[2]Eurostat POM Portables GU'!M4</f>
        <v>104.24500890838416</v>
      </c>
      <c r="S13" s="27">
        <f>$S$8*'[2]Eurostat POM Portables GU'!N4</f>
        <v>103.18237159040568</v>
      </c>
      <c r="T13" s="27">
        <f>$T$8*'[2]Eurostat POM Portables GU'!O4</f>
        <v>112.33772427026589</v>
      </c>
      <c r="U13" s="27">
        <f>$U$8*'[2]Eurostat POM Portables GU'!P4</f>
        <v>102.30252500890614</v>
      </c>
      <c r="V13" s="27">
        <f>$V$8*'[2]Eurostat POM Portables GU'!Q4</f>
        <v>93.524654297291363</v>
      </c>
      <c r="W13" s="27">
        <f>$W$8*'[2]Eurostat POM Portables GU'!R4</f>
        <v>97.694562584298609</v>
      </c>
      <c r="X13" s="27">
        <f>$X$8*'[2]Eurostat POM Portables GU'!S4</f>
        <v>145.3033355726694</v>
      </c>
      <c r="Y13" s="27">
        <f>$Y$8*'[2]Eurostat POM Portables GU'!T4</f>
        <v>148.85906583521762</v>
      </c>
      <c r="Z13" s="27">
        <f>$Z$8*'[2]Eurostat POM Portables GU'!U4</f>
        <v>180.42882074701316</v>
      </c>
      <c r="AA13" s="27">
        <f>$AA$8*'[2]Eurostat POM Portables GU'!V4</f>
        <v>184.44622427830362</v>
      </c>
      <c r="AB13" s="27">
        <f>$AB$8*'[2]Eurostat POM Portables GU'!W4</f>
        <v>171.31894892813014</v>
      </c>
      <c r="AC13" s="6">
        <f t="shared" ref="AC13:AR28" si="3">AB13+(AB13*0.02)</f>
        <v>174.74532790669275</v>
      </c>
      <c r="AD13" s="6">
        <f t="shared" si="3"/>
        <v>178.24023446482661</v>
      </c>
      <c r="AE13" s="6">
        <f t="shared" si="3"/>
        <v>181.80503915412314</v>
      </c>
      <c r="AF13" s="6">
        <f t="shared" si="3"/>
        <v>185.44113993720561</v>
      </c>
      <c r="AG13" s="6">
        <f t="shared" si="3"/>
        <v>189.14996273594971</v>
      </c>
      <c r="AH13" s="6">
        <f t="shared" si="3"/>
        <v>192.9329619906687</v>
      </c>
      <c r="AI13" s="6">
        <f t="shared" si="3"/>
        <v>196.79162123048206</v>
      </c>
      <c r="AJ13" s="6">
        <f t="shared" si="3"/>
        <v>200.72745365509169</v>
      </c>
      <c r="AK13" s="6">
        <f t="shared" si="3"/>
        <v>204.74200272819354</v>
      </c>
      <c r="AL13" s="6">
        <f t="shared" si="3"/>
        <v>208.8368427827574</v>
      </c>
      <c r="AM13" s="6">
        <f t="shared" si="3"/>
        <v>213.01357963841255</v>
      </c>
      <c r="AN13" s="6">
        <f t="shared" si="3"/>
        <v>217.2738512311808</v>
      </c>
      <c r="AO13" s="6">
        <f t="shared" si="3"/>
        <v>221.61932825580442</v>
      </c>
      <c r="AP13" s="6">
        <f t="shared" si="3"/>
        <v>226.05171482092049</v>
      </c>
      <c r="AQ13" s="6">
        <f t="shared" si="3"/>
        <v>230.5727491173389</v>
      </c>
      <c r="AR13" s="6">
        <f t="shared" si="3"/>
        <v>235.18420409968567</v>
      </c>
      <c r="AS13" s="6">
        <f t="shared" si="1"/>
        <v>239.88788818167939</v>
      </c>
      <c r="AT13" s="6">
        <f t="shared" si="1"/>
        <v>244.68564594531298</v>
      </c>
      <c r="AU13" s="6">
        <f t="shared" ref="AU13:BE36" si="4">AT13+(AT13*0.01)</f>
        <v>247.13250240476611</v>
      </c>
      <c r="AV13" s="6">
        <f t="shared" si="4"/>
        <v>249.60382742881379</v>
      </c>
      <c r="AW13" s="6">
        <f t="shared" si="4"/>
        <v>252.09986570310193</v>
      </c>
      <c r="AX13" s="6">
        <f t="shared" si="4"/>
        <v>254.62086436013294</v>
      </c>
      <c r="AY13" s="6">
        <f t="shared" si="4"/>
        <v>257.16707300373429</v>
      </c>
      <c r="AZ13" s="6">
        <f t="shared" si="4"/>
        <v>259.73874373377163</v>
      </c>
      <c r="BA13" s="6">
        <f t="shared" si="4"/>
        <v>262.33613117110934</v>
      </c>
      <c r="BB13" s="6">
        <f t="shared" si="4"/>
        <v>264.95949248282045</v>
      </c>
      <c r="BC13" s="6">
        <f t="shared" si="4"/>
        <v>267.60908740764864</v>
      </c>
      <c r="BD13" s="6">
        <f t="shared" si="4"/>
        <v>270.28517828172511</v>
      </c>
      <c r="BE13" s="6">
        <f t="shared" si="4"/>
        <v>272.98803006454239</v>
      </c>
    </row>
    <row r="14" spans="1:57" x14ac:dyDescent="0.35">
      <c r="A14" t="s">
        <v>14</v>
      </c>
      <c r="C14" s="40" t="s">
        <v>61</v>
      </c>
      <c r="D14" s="4" t="s">
        <v>15</v>
      </c>
      <c r="E14" s="4" t="s">
        <v>59</v>
      </c>
      <c r="F14" s="1" t="s">
        <v>19</v>
      </c>
      <c r="G14" s="5">
        <f t="shared" si="0"/>
        <v>11.887392499245076</v>
      </c>
      <c r="H14" s="5">
        <f t="shared" si="0"/>
        <v>12.125140349229978</v>
      </c>
      <c r="I14" s="5">
        <f t="shared" si="0"/>
        <v>12.367643156214578</v>
      </c>
      <c r="J14" s="5">
        <f t="shared" si="0"/>
        <v>12.61499601933887</v>
      </c>
      <c r="K14" s="5">
        <f t="shared" si="0"/>
        <v>12.867295939725647</v>
      </c>
      <c r="L14" s="5">
        <f t="shared" si="0"/>
        <v>13.12464185852016</v>
      </c>
      <c r="M14" s="5">
        <f t="shared" si="0"/>
        <v>13.387134695690564</v>
      </c>
      <c r="N14" s="5">
        <f t="shared" si="0"/>
        <v>13.654877389604376</v>
      </c>
      <c r="O14" s="5">
        <f t="shared" si="0"/>
        <v>13.927974937396463</v>
      </c>
      <c r="P14" s="5">
        <f t="shared" si="0"/>
        <v>14.206534436144393</v>
      </c>
      <c r="Q14" s="5">
        <f t="shared" si="0"/>
        <v>14.490665124867281</v>
      </c>
      <c r="R14" s="27">
        <f>$R$8*'[2]Eurostat POM Portables GU'!M5</f>
        <v>14.780478427364626</v>
      </c>
      <c r="S14" s="27">
        <f>$S$8*'[2]Eurostat POM Portables GU'!N5</f>
        <v>14.593873337812479</v>
      </c>
      <c r="T14" s="27">
        <f>$T$8*'[2]Eurostat POM Portables GU'!O5</f>
        <v>17.292551007496591</v>
      </c>
      <c r="U14" s="27">
        <f>$U$8*'[2]Eurostat POM Portables GU'!P5</f>
        <v>17.688499113335265</v>
      </c>
      <c r="V14" s="27">
        <f>$V$8*'[2]Eurostat POM Portables GU'!Q5</f>
        <v>15.566959541380079</v>
      </c>
      <c r="W14" s="27">
        <f>$W$8*'[2]Eurostat POM Portables GU'!R5</f>
        <v>15.980571851302935</v>
      </c>
      <c r="X14" s="27">
        <f>$X$8*'[2]Eurostat POM Portables GU'!S5</f>
        <v>24.743463955646796</v>
      </c>
      <c r="Y14" s="27">
        <f>$Y$8*'[2]Eurostat POM Portables GU'!T5</f>
        <v>20.876576306158569</v>
      </c>
      <c r="Z14" s="27">
        <f>$Z$8*'[2]Eurostat POM Portables GU'!U5</f>
        <v>31.399214694935601</v>
      </c>
      <c r="AA14" s="27">
        <f>$AA$8*'[2]Eurostat POM Portables GU'!V5</f>
        <v>30.899919946819711</v>
      </c>
      <c r="AB14" s="27">
        <f>$AB$8*'[2]Eurostat POM Portables GU'!W5</f>
        <v>27.514279023238721</v>
      </c>
      <c r="AC14" s="6">
        <f t="shared" si="3"/>
        <v>28.064564603703495</v>
      </c>
      <c r="AD14" s="6">
        <f t="shared" si="3"/>
        <v>28.625855895777566</v>
      </c>
      <c r="AE14" s="6">
        <f t="shared" si="3"/>
        <v>29.198373013693118</v>
      </c>
      <c r="AF14" s="6">
        <f t="shared" si="3"/>
        <v>29.782340473966979</v>
      </c>
      <c r="AG14" s="6">
        <f t="shared" si="3"/>
        <v>30.37798728344632</v>
      </c>
      <c r="AH14" s="6">
        <f t="shared" si="3"/>
        <v>30.985547029115246</v>
      </c>
      <c r="AI14" s="6">
        <f t="shared" si="3"/>
        <v>31.605257969697551</v>
      </c>
      <c r="AJ14" s="6">
        <f t="shared" si="3"/>
        <v>32.237363129091499</v>
      </c>
      <c r="AK14" s="6">
        <f t="shared" si="3"/>
        <v>32.882110391673329</v>
      </c>
      <c r="AL14" s="6">
        <f t="shared" si="3"/>
        <v>33.539752599506798</v>
      </c>
      <c r="AM14" s="6">
        <f t="shared" si="3"/>
        <v>34.210547651496931</v>
      </c>
      <c r="AN14" s="6">
        <f t="shared" si="3"/>
        <v>34.894758604526871</v>
      </c>
      <c r="AO14" s="6">
        <f t="shared" si="3"/>
        <v>35.592653776617411</v>
      </c>
      <c r="AP14" s="6">
        <f t="shared" si="3"/>
        <v>36.304506852149757</v>
      </c>
      <c r="AQ14" s="6">
        <f t="shared" si="3"/>
        <v>37.030596989192752</v>
      </c>
      <c r="AR14" s="6">
        <f t="shared" si="3"/>
        <v>37.771208928976606</v>
      </c>
      <c r="AS14" s="6">
        <f t="shared" si="1"/>
        <v>38.526633107556137</v>
      </c>
      <c r="AT14" s="6">
        <f t="shared" si="1"/>
        <v>39.297165769707263</v>
      </c>
      <c r="AU14" s="6">
        <f t="shared" si="4"/>
        <v>39.690137427404338</v>
      </c>
      <c r="AV14" s="6">
        <f t="shared" si="4"/>
        <v>40.087038801678382</v>
      </c>
      <c r="AW14" s="6">
        <f t="shared" si="4"/>
        <v>40.487909189695166</v>
      </c>
      <c r="AX14" s="6">
        <f t="shared" si="4"/>
        <v>40.892788281592118</v>
      </c>
      <c r="AY14" s="6">
        <f t="shared" si="4"/>
        <v>41.301716164408042</v>
      </c>
      <c r="AZ14" s="6">
        <f t="shared" si="4"/>
        <v>41.714733326052119</v>
      </c>
      <c r="BA14" s="6">
        <f t="shared" si="4"/>
        <v>42.131880659312642</v>
      </c>
      <c r="BB14" s="6">
        <f t="shared" si="4"/>
        <v>42.55319946590577</v>
      </c>
      <c r="BC14" s="6">
        <f t="shared" si="4"/>
        <v>42.978731460564831</v>
      </c>
      <c r="BD14" s="6">
        <f t="shared" si="4"/>
        <v>43.408518775170478</v>
      </c>
      <c r="BE14" s="6">
        <f t="shared" si="4"/>
        <v>43.842603962922183</v>
      </c>
    </row>
    <row r="15" spans="1:57" x14ac:dyDescent="0.35">
      <c r="A15" t="s">
        <v>14</v>
      </c>
      <c r="C15" s="40" t="s">
        <v>61</v>
      </c>
      <c r="D15" s="4" t="s">
        <v>15</v>
      </c>
      <c r="E15" s="4" t="s">
        <v>59</v>
      </c>
      <c r="F15" s="1" t="s">
        <v>20</v>
      </c>
      <c r="G15" s="5">
        <f t="shared" si="0"/>
        <v>6.3197493392621178</v>
      </c>
      <c r="H15" s="5">
        <f t="shared" si="0"/>
        <v>6.4461443260473601</v>
      </c>
      <c r="I15" s="5">
        <f t="shared" si="0"/>
        <v>6.5750672125683076</v>
      </c>
      <c r="J15" s="5">
        <f t="shared" si="0"/>
        <v>6.7065685568196738</v>
      </c>
      <c r="K15" s="5">
        <f t="shared" si="0"/>
        <v>6.8406999279560674</v>
      </c>
      <c r="L15" s="5">
        <f t="shared" si="0"/>
        <v>6.9775139265151891</v>
      </c>
      <c r="M15" s="5">
        <f t="shared" si="0"/>
        <v>7.1170642050454926</v>
      </c>
      <c r="N15" s="5">
        <f t="shared" si="0"/>
        <v>7.2594054891464026</v>
      </c>
      <c r="O15" s="5">
        <f t="shared" si="0"/>
        <v>7.4045935989293312</v>
      </c>
      <c r="P15" s="5">
        <f t="shared" si="0"/>
        <v>7.5526854709079183</v>
      </c>
      <c r="Q15" s="5">
        <f t="shared" si="0"/>
        <v>7.7037391803260764</v>
      </c>
      <c r="R15" s="27">
        <f>$R$8*'[2]Eurostat POM Portables GU'!M6</f>
        <v>7.8578139639325979</v>
      </c>
      <c r="S15" s="27">
        <f>$S$8*'[2]Eurostat POM Portables GU'!N6</f>
        <v>9.8555033489028006</v>
      </c>
      <c r="T15" s="27">
        <f>$T$8*'[2]Eurostat POM Portables GU'!O6</f>
        <v>10.053179062822021</v>
      </c>
      <c r="U15" s="27">
        <f>$U$8*'[2]Eurostat POM Portables GU'!P6</f>
        <v>8.4080947840100499</v>
      </c>
      <c r="V15" s="27">
        <f>$V$8*'[2]Eurostat POM Portables GU'!Q6</f>
        <v>5.448435839483027</v>
      </c>
      <c r="W15" s="27">
        <f>$W$8*'[2]Eurostat POM Portables GU'!R6</f>
        <v>8.4164345083528787</v>
      </c>
      <c r="X15" s="27">
        <f>$X$8*'[2]Eurostat POM Portables GU'!S6</f>
        <v>17.244524572769791</v>
      </c>
      <c r="Y15" s="27">
        <f>$Y$8*'[2]Eurostat POM Portables GU'!T6</f>
        <v>20.392481783117212</v>
      </c>
      <c r="Z15" s="27">
        <f>$Z$8*'[2]Eurostat POM Portables GU'!U6</f>
        <v>30.199244706594111</v>
      </c>
      <c r="AA15" s="27">
        <f>$AA$8*'[2]Eurostat POM Portables GU'!V6</f>
        <v>34.581612536228015</v>
      </c>
      <c r="AB15" s="27">
        <f>$AB$8*'[2]Eurostat POM Portables GU'!W6</f>
        <v>28.804868957462496</v>
      </c>
      <c r="AC15" s="6">
        <f t="shared" si="3"/>
        <v>29.380966336611746</v>
      </c>
      <c r="AD15" s="6">
        <f t="shared" si="3"/>
        <v>29.96858566334398</v>
      </c>
      <c r="AE15" s="6">
        <f t="shared" si="3"/>
        <v>30.56795737661086</v>
      </c>
      <c r="AF15" s="6">
        <f t="shared" si="3"/>
        <v>31.179316524143076</v>
      </c>
      <c r="AG15" s="6">
        <f t="shared" si="3"/>
        <v>31.802902854625938</v>
      </c>
      <c r="AH15" s="6">
        <f t="shared" si="3"/>
        <v>32.438960911718453</v>
      </c>
      <c r="AI15" s="6">
        <f t="shared" si="3"/>
        <v>33.08774012995282</v>
      </c>
      <c r="AJ15" s="6">
        <f t="shared" si="3"/>
        <v>33.749494932551876</v>
      </c>
      <c r="AK15" s="6">
        <f t="shared" si="3"/>
        <v>34.424484831202911</v>
      </c>
      <c r="AL15" s="6">
        <f t="shared" si="3"/>
        <v>35.112974527826971</v>
      </c>
      <c r="AM15" s="6">
        <f t="shared" si="3"/>
        <v>35.815234018383514</v>
      </c>
      <c r="AN15" s="6">
        <f t="shared" si="3"/>
        <v>36.531538698751184</v>
      </c>
      <c r="AO15" s="6">
        <f t="shared" si="3"/>
        <v>37.262169472726207</v>
      </c>
      <c r="AP15" s="6">
        <f t="shared" si="3"/>
        <v>38.007412862180729</v>
      </c>
      <c r="AQ15" s="6">
        <f t="shared" si="3"/>
        <v>38.767561119424343</v>
      </c>
      <c r="AR15" s="6">
        <f t="shared" si="3"/>
        <v>39.54291234181283</v>
      </c>
      <c r="AS15" s="6">
        <f t="shared" si="1"/>
        <v>40.333770588649088</v>
      </c>
      <c r="AT15" s="6">
        <f t="shared" si="1"/>
        <v>41.140446000422067</v>
      </c>
      <c r="AU15" s="6">
        <f t="shared" si="4"/>
        <v>41.551850460426287</v>
      </c>
      <c r="AV15" s="6">
        <f t="shared" si="4"/>
        <v>41.967368965030552</v>
      </c>
      <c r="AW15" s="6">
        <f t="shared" si="4"/>
        <v>42.387042654680855</v>
      </c>
      <c r="AX15" s="6">
        <f t="shared" si="4"/>
        <v>42.81091308122766</v>
      </c>
      <c r="AY15" s="6">
        <f t="shared" si="4"/>
        <v>43.239022212039934</v>
      </c>
      <c r="AZ15" s="6">
        <f t="shared" si="4"/>
        <v>43.671412434160331</v>
      </c>
      <c r="BA15" s="6">
        <f t="shared" si="4"/>
        <v>44.108126558501937</v>
      </c>
      <c r="BB15" s="6">
        <f t="shared" si="4"/>
        <v>44.549207824086956</v>
      </c>
      <c r="BC15" s="6">
        <f t="shared" si="4"/>
        <v>44.994699902327824</v>
      </c>
      <c r="BD15" s="6">
        <f t="shared" si="4"/>
        <v>45.444646901351099</v>
      </c>
      <c r="BE15" s="6">
        <f t="shared" si="4"/>
        <v>45.899093370364611</v>
      </c>
    </row>
    <row r="16" spans="1:57" x14ac:dyDescent="0.35">
      <c r="A16" t="s">
        <v>14</v>
      </c>
      <c r="C16" s="40" t="s">
        <v>61</v>
      </c>
      <c r="D16" s="4" t="s">
        <v>15</v>
      </c>
      <c r="E16" s="4" t="s">
        <v>59</v>
      </c>
      <c r="F16" s="1" t="s">
        <v>21</v>
      </c>
      <c r="G16" s="5">
        <f t="shared" si="0"/>
        <v>5.2502650204999082</v>
      </c>
      <c r="H16" s="5">
        <f t="shared" si="0"/>
        <v>5.3552703209099066</v>
      </c>
      <c r="I16" s="5">
        <f t="shared" si="0"/>
        <v>5.4623757273281051</v>
      </c>
      <c r="J16" s="5">
        <f t="shared" si="0"/>
        <v>5.5716232418746676</v>
      </c>
      <c r="K16" s="5">
        <f t="shared" si="0"/>
        <v>5.6830557067121612</v>
      </c>
      <c r="L16" s="5">
        <f t="shared" si="0"/>
        <v>5.7967168208464042</v>
      </c>
      <c r="M16" s="5">
        <f t="shared" si="0"/>
        <v>5.9126511572633325</v>
      </c>
      <c r="N16" s="5">
        <f t="shared" si="0"/>
        <v>6.0309041804085988</v>
      </c>
      <c r="O16" s="5">
        <f t="shared" si="0"/>
        <v>6.151522264016771</v>
      </c>
      <c r="P16" s="5">
        <f t="shared" si="0"/>
        <v>6.2745527092971063</v>
      </c>
      <c r="Q16" s="5">
        <f t="shared" si="0"/>
        <v>6.4000437634830485</v>
      </c>
      <c r="R16" s="27">
        <f>$R$8*'[2]Eurostat POM Portables GU'!M7</f>
        <v>6.5280446387527098</v>
      </c>
      <c r="S16" s="27">
        <f>$S$8*'[2]Eurostat POM Portables GU'!N7</f>
        <v>6.2505404720180007</v>
      </c>
      <c r="T16" s="27">
        <f>$T$8*'[2]Eurostat POM Portables GU'!O7</f>
        <v>5.1136908592331132</v>
      </c>
      <c r="U16" s="27">
        <f>$U$8*'[2]Eurostat POM Portables GU'!P7</f>
        <v>4.6038559336078082</v>
      </c>
      <c r="V16" s="27">
        <f>$V$8*'[2]Eurostat POM Portables GU'!Q7</f>
        <v>4.2194653493740741</v>
      </c>
      <c r="W16" s="27">
        <f>$W$8*'[2]Eurostat POM Portables GU'!R7</f>
        <v>4.4958675474998921</v>
      </c>
      <c r="X16" s="27">
        <f>$X$8*'[2]Eurostat POM Portables GU'!S7</f>
        <v>7.0738982842523965</v>
      </c>
      <c r="Y16" s="27">
        <f>$Y$8*'[2]Eurostat POM Portables GU'!T7</f>
        <v>6.1116933533971469</v>
      </c>
      <c r="Z16" s="27">
        <f>$Z$8*'[2]Eurostat POM Portables GU'!U7</f>
        <v>5.8331874433266773</v>
      </c>
      <c r="AA16" s="27">
        <f>$AA$8*'[2]Eurostat POM Portables GU'!V7</f>
        <v>6.6730678183025542</v>
      </c>
      <c r="AB16" s="27">
        <f>$AB$8*'[2]Eurostat POM Portables GU'!W7</f>
        <v>5.4094939796187909</v>
      </c>
      <c r="AC16" s="6">
        <f t="shared" si="3"/>
        <v>5.517683859211167</v>
      </c>
      <c r="AD16" s="6">
        <f t="shared" si="3"/>
        <v>5.6280375363953903</v>
      </c>
      <c r="AE16" s="6">
        <f t="shared" si="3"/>
        <v>5.7405982871232979</v>
      </c>
      <c r="AF16" s="6">
        <f t="shared" si="3"/>
        <v>5.8554102528657639</v>
      </c>
      <c r="AG16" s="6">
        <f t="shared" si="3"/>
        <v>5.972518457923079</v>
      </c>
      <c r="AH16" s="6">
        <f t="shared" si="3"/>
        <v>6.0919688270815406</v>
      </c>
      <c r="AI16" s="6">
        <f t="shared" si="3"/>
        <v>6.2138082036231719</v>
      </c>
      <c r="AJ16" s="6">
        <f t="shared" si="3"/>
        <v>6.3380843676956351</v>
      </c>
      <c r="AK16" s="6">
        <f t="shared" si="3"/>
        <v>6.4648460550495477</v>
      </c>
      <c r="AL16" s="6">
        <f t="shared" si="3"/>
        <v>6.5941429761505388</v>
      </c>
      <c r="AM16" s="6">
        <f t="shared" si="3"/>
        <v>6.7260258356735498</v>
      </c>
      <c r="AN16" s="6">
        <f t="shared" si="3"/>
        <v>6.8605463523870212</v>
      </c>
      <c r="AO16" s="6">
        <f t="shared" si="3"/>
        <v>6.9977572794347616</v>
      </c>
      <c r="AP16" s="6">
        <f t="shared" si="3"/>
        <v>7.1377124250234569</v>
      </c>
      <c r="AQ16" s="6">
        <f t="shared" si="3"/>
        <v>7.2804666735239261</v>
      </c>
      <c r="AR16" s="6">
        <f t="shared" si="3"/>
        <v>7.4260760069944043</v>
      </c>
      <c r="AS16" s="6">
        <f t="shared" si="1"/>
        <v>7.5745975271342925</v>
      </c>
      <c r="AT16" s="6">
        <f t="shared" si="1"/>
        <v>7.726089477676978</v>
      </c>
      <c r="AU16" s="6">
        <f t="shared" si="4"/>
        <v>7.8033503724537479</v>
      </c>
      <c r="AV16" s="6">
        <f t="shared" si="4"/>
        <v>7.8813838761782851</v>
      </c>
      <c r="AW16" s="6">
        <f t="shared" si="4"/>
        <v>7.960197714940068</v>
      </c>
      <c r="AX16" s="6">
        <f t="shared" si="4"/>
        <v>8.0397996920894688</v>
      </c>
      <c r="AY16" s="6">
        <f t="shared" si="4"/>
        <v>8.1201976890103627</v>
      </c>
      <c r="AZ16" s="6">
        <f t="shared" si="4"/>
        <v>8.2013996659004658</v>
      </c>
      <c r="BA16" s="6">
        <f t="shared" si="4"/>
        <v>8.2834136625594699</v>
      </c>
      <c r="BB16" s="6">
        <f t="shared" si="4"/>
        <v>8.3662477991850643</v>
      </c>
      <c r="BC16" s="6">
        <f t="shared" si="4"/>
        <v>8.4499102771769152</v>
      </c>
      <c r="BD16" s="6">
        <f t="shared" si="4"/>
        <v>8.5344093799486842</v>
      </c>
      <c r="BE16" s="6">
        <f t="shared" si="4"/>
        <v>8.6197534737481707</v>
      </c>
    </row>
    <row r="17" spans="1:57" x14ac:dyDescent="0.35">
      <c r="A17" t="s">
        <v>14</v>
      </c>
      <c r="C17" s="40" t="s">
        <v>61</v>
      </c>
      <c r="D17" s="4" t="s">
        <v>15</v>
      </c>
      <c r="E17" s="4" t="s">
        <v>59</v>
      </c>
      <c r="F17" s="1" t="s">
        <v>22</v>
      </c>
      <c r="G17" s="5">
        <f t="shared" si="0"/>
        <v>64.50053449349997</v>
      </c>
      <c r="H17" s="5">
        <f t="shared" si="0"/>
        <v>65.790545183369971</v>
      </c>
      <c r="I17" s="5">
        <f t="shared" si="0"/>
        <v>67.106356087037369</v>
      </c>
      <c r="J17" s="5">
        <f t="shared" si="0"/>
        <v>68.448483208778114</v>
      </c>
      <c r="K17" s="5">
        <f t="shared" si="0"/>
        <v>69.81745287295368</v>
      </c>
      <c r="L17" s="5">
        <f t="shared" si="0"/>
        <v>71.213801930412757</v>
      </c>
      <c r="M17" s="5">
        <f t="shared" si="0"/>
        <v>72.638077969021012</v>
      </c>
      <c r="N17" s="5">
        <f t="shared" si="0"/>
        <v>74.090839528401432</v>
      </c>
      <c r="O17" s="5">
        <f t="shared" si="0"/>
        <v>75.572656318969464</v>
      </c>
      <c r="P17" s="5">
        <f t="shared" si="0"/>
        <v>77.084109445348858</v>
      </c>
      <c r="Q17" s="5">
        <f t="shared" si="0"/>
        <v>78.625791634255833</v>
      </c>
      <c r="R17" s="27">
        <f>$R$8*'[2]Eurostat POM Portables GU'!M8</f>
        <v>80.198307466940946</v>
      </c>
      <c r="S17" s="27">
        <f>$S$8*'[2]Eurostat POM Portables GU'!N8</f>
        <v>90.577723067052489</v>
      </c>
      <c r="T17" s="27">
        <f>$T$8*'[2]Eurostat POM Portables GU'!O8</f>
        <v>93.768027693530257</v>
      </c>
      <c r="U17" s="27">
        <f>$U$8*'[2]Eurostat POM Portables GU'!P8</f>
        <v>96.220589012403195</v>
      </c>
      <c r="V17" s="27">
        <f>$V$8*'[2]Eurostat POM Portables GU'!Q8</f>
        <v>81.21446655470001</v>
      </c>
      <c r="W17" s="27">
        <f>$W$8*'[2]Eurostat POM Portables GU'!R8</f>
        <v>86.231165709630631</v>
      </c>
      <c r="X17" s="27">
        <f>$X$8*'[2]Eurostat POM Portables GU'!S8</f>
        <v>123.38335891502894</v>
      </c>
      <c r="Y17" s="27">
        <f>$Y$8*'[2]Eurostat POM Portables GU'!T8</f>
        <v>122.47591432946361</v>
      </c>
      <c r="Z17" s="27">
        <f>$Z$8*'[2]Eurostat POM Portables GU'!U8</f>
        <v>143.09642110972243</v>
      </c>
      <c r="AA17" s="27">
        <f>$AA$8*'[2]Eurostat POM Portables GU'!V8</f>
        <v>163.14500286815556</v>
      </c>
      <c r="AB17" s="27">
        <f>$AB$8*'[2]Eurostat POM Portables GU'!W8</f>
        <v>142.95342973550976</v>
      </c>
      <c r="AC17" s="6">
        <f t="shared" si="3"/>
        <v>145.81249833021997</v>
      </c>
      <c r="AD17" s="6">
        <f t="shared" si="3"/>
        <v>148.72874829682436</v>
      </c>
      <c r="AE17" s="6">
        <f t="shared" si="3"/>
        <v>151.70332326276085</v>
      </c>
      <c r="AF17" s="6">
        <f t="shared" si="3"/>
        <v>154.73738972801607</v>
      </c>
      <c r="AG17" s="6">
        <f t="shared" si="3"/>
        <v>157.8321375225764</v>
      </c>
      <c r="AH17" s="6">
        <f t="shared" si="3"/>
        <v>160.98878027302794</v>
      </c>
      <c r="AI17" s="6">
        <f t="shared" si="3"/>
        <v>164.20855587848851</v>
      </c>
      <c r="AJ17" s="6">
        <f t="shared" si="3"/>
        <v>167.49272699605828</v>
      </c>
      <c r="AK17" s="6">
        <f t="shared" si="3"/>
        <v>170.84258153597943</v>
      </c>
      <c r="AL17" s="6">
        <f t="shared" si="3"/>
        <v>174.25943316669901</v>
      </c>
      <c r="AM17" s="6">
        <f t="shared" si="3"/>
        <v>177.744621830033</v>
      </c>
      <c r="AN17" s="6">
        <f t="shared" si="3"/>
        <v>181.29951426663365</v>
      </c>
      <c r="AO17" s="6">
        <f t="shared" si="3"/>
        <v>184.92550455196633</v>
      </c>
      <c r="AP17" s="6">
        <f t="shared" si="3"/>
        <v>188.62401464300567</v>
      </c>
      <c r="AQ17" s="6">
        <f t="shared" si="3"/>
        <v>192.39649493586577</v>
      </c>
      <c r="AR17" s="6">
        <f t="shared" si="3"/>
        <v>196.2444248345831</v>
      </c>
      <c r="AS17" s="6">
        <f t="shared" si="1"/>
        <v>200.16931333127476</v>
      </c>
      <c r="AT17" s="6">
        <f t="shared" si="1"/>
        <v>204.17269959790025</v>
      </c>
      <c r="AU17" s="6">
        <f t="shared" si="4"/>
        <v>206.21442659387924</v>
      </c>
      <c r="AV17" s="6">
        <f t="shared" si="4"/>
        <v>208.27657085981804</v>
      </c>
      <c r="AW17" s="6">
        <f t="shared" si="4"/>
        <v>210.35933656841621</v>
      </c>
      <c r="AX17" s="6">
        <f t="shared" si="4"/>
        <v>212.46292993410037</v>
      </c>
      <c r="AY17" s="6">
        <f t="shared" si="4"/>
        <v>214.58755923344137</v>
      </c>
      <c r="AZ17" s="6">
        <f t="shared" si="4"/>
        <v>216.73343482577579</v>
      </c>
      <c r="BA17" s="6">
        <f t="shared" si="4"/>
        <v>218.90076917403354</v>
      </c>
      <c r="BB17" s="6">
        <f t="shared" si="4"/>
        <v>221.08977686577387</v>
      </c>
      <c r="BC17" s="6">
        <f t="shared" si="4"/>
        <v>223.3006746344316</v>
      </c>
      <c r="BD17" s="6">
        <f t="shared" si="4"/>
        <v>225.53368138077593</v>
      </c>
      <c r="BE17" s="6">
        <f t="shared" si="4"/>
        <v>227.78901819458369</v>
      </c>
    </row>
    <row r="18" spans="1:57" x14ac:dyDescent="0.35">
      <c r="A18" t="s">
        <v>14</v>
      </c>
      <c r="C18" s="40" t="s">
        <v>61</v>
      </c>
      <c r="D18" s="4" t="s">
        <v>15</v>
      </c>
      <c r="E18" s="4" t="s">
        <v>59</v>
      </c>
      <c r="F18" s="1" t="s">
        <v>23</v>
      </c>
      <c r="G18" s="5">
        <f t="shared" si="0"/>
        <v>64.42814332122893</v>
      </c>
      <c r="H18" s="5">
        <f t="shared" si="0"/>
        <v>65.716706187653514</v>
      </c>
      <c r="I18" s="5">
        <f t="shared" si="0"/>
        <v>67.031040311406585</v>
      </c>
      <c r="J18" s="5">
        <f t="shared" si="0"/>
        <v>68.371661117634716</v>
      </c>
      <c r="K18" s="5">
        <f t="shared" si="0"/>
        <v>69.739094339987417</v>
      </c>
      <c r="L18" s="5">
        <f t="shared" si="0"/>
        <v>71.133876226787166</v>
      </c>
      <c r="M18" s="5">
        <f t="shared" si="0"/>
        <v>72.556553751322909</v>
      </c>
      <c r="N18" s="5">
        <f t="shared" si="0"/>
        <v>74.007684826349362</v>
      </c>
      <c r="O18" s="5">
        <f t="shared" si="0"/>
        <v>75.487838522876345</v>
      </c>
      <c r="P18" s="5">
        <f t="shared" si="0"/>
        <v>76.997595293333873</v>
      </c>
      <c r="Q18" s="5">
        <f t="shared" si="0"/>
        <v>78.537547199200546</v>
      </c>
      <c r="R18" s="27">
        <f>$R$8*'[2]Eurostat POM Portables GU'!M9</f>
        <v>80.108298143184555</v>
      </c>
      <c r="S18" s="27">
        <f>$S$8*'[2]Eurostat POM Portables GU'!N9</f>
        <v>89.736441505250667</v>
      </c>
      <c r="T18" s="27">
        <f>$T$8*'[2]Eurostat POM Portables GU'!O9</f>
        <v>80.000398457133414</v>
      </c>
      <c r="U18" s="27">
        <f>$U$8*'[2]Eurostat POM Portables GU'!P9</f>
        <v>85.21979641315086</v>
      </c>
      <c r="V18" s="27">
        <f>$V$8*'[2]Eurostat POM Portables GU'!Q9</f>
        <v>75.561202300198829</v>
      </c>
      <c r="W18" s="27">
        <f>$W$8*'[2]Eurostat POM Portables GU'!R9</f>
        <v>83.908655933907937</v>
      </c>
      <c r="X18" s="27">
        <f>$X$8*'[2]Eurostat POM Portables GU'!S9</f>
        <v>112.18048995842321</v>
      </c>
      <c r="Y18" s="27">
        <f>$Y$8*'[2]Eurostat POM Portables GU'!T9</f>
        <v>135.39518691312986</v>
      </c>
      <c r="Z18" s="27">
        <f>$Z$8*'[2]Eurostat POM Portables GU'!U9</f>
        <v>134.46330369359896</v>
      </c>
      <c r="AA18" s="27">
        <f>$AA$8*'[2]Eurostat POM Portables GU'!V9</f>
        <v>162.12596295501575</v>
      </c>
      <c r="AB18" s="27">
        <f>$AB$8*'[2]Eurostat POM Portables GU'!W9</f>
        <v>140.4271685876675</v>
      </c>
      <c r="AC18" s="6">
        <f t="shared" si="3"/>
        <v>143.23571195942085</v>
      </c>
      <c r="AD18" s="6">
        <f t="shared" si="3"/>
        <v>146.10042619860928</v>
      </c>
      <c r="AE18" s="6">
        <f t="shared" si="3"/>
        <v>149.02243472258147</v>
      </c>
      <c r="AF18" s="6">
        <f t="shared" si="3"/>
        <v>152.0028834170331</v>
      </c>
      <c r="AG18" s="6">
        <f t="shared" si="3"/>
        <v>155.04294108537377</v>
      </c>
      <c r="AH18" s="6">
        <f t="shared" si="3"/>
        <v>158.14379990708125</v>
      </c>
      <c r="AI18" s="6">
        <f t="shared" si="3"/>
        <v>161.30667590522287</v>
      </c>
      <c r="AJ18" s="6">
        <f t="shared" si="3"/>
        <v>164.53280942332734</v>
      </c>
      <c r="AK18" s="6">
        <f t="shared" si="3"/>
        <v>167.82346561179389</v>
      </c>
      <c r="AL18" s="6">
        <f t="shared" si="3"/>
        <v>171.17993492402977</v>
      </c>
      <c r="AM18" s="6">
        <f t="shared" si="3"/>
        <v>174.60353362251035</v>
      </c>
      <c r="AN18" s="6">
        <f t="shared" si="3"/>
        <v>178.09560429496057</v>
      </c>
      <c r="AO18" s="6">
        <f t="shared" si="3"/>
        <v>181.65751638085979</v>
      </c>
      <c r="AP18" s="6">
        <f t="shared" si="3"/>
        <v>185.29066670847698</v>
      </c>
      <c r="AQ18" s="6">
        <f t="shared" si="3"/>
        <v>188.99648004264651</v>
      </c>
      <c r="AR18" s="6">
        <f t="shared" si="3"/>
        <v>192.77640964349945</v>
      </c>
      <c r="AS18" s="6">
        <f t="shared" si="1"/>
        <v>196.63193783636945</v>
      </c>
      <c r="AT18" s="6">
        <f t="shared" si="1"/>
        <v>200.56457659309683</v>
      </c>
      <c r="AU18" s="6">
        <f t="shared" si="4"/>
        <v>202.57022235902781</v>
      </c>
      <c r="AV18" s="6">
        <f t="shared" si="4"/>
        <v>204.5959245826181</v>
      </c>
      <c r="AW18" s="6">
        <f t="shared" si="4"/>
        <v>206.64188382844426</v>
      </c>
      <c r="AX18" s="6">
        <f t="shared" si="4"/>
        <v>208.70830266672871</v>
      </c>
      <c r="AY18" s="6">
        <f t="shared" si="4"/>
        <v>210.79538569339601</v>
      </c>
      <c r="AZ18" s="6">
        <f t="shared" si="4"/>
        <v>212.90333955032997</v>
      </c>
      <c r="BA18" s="6">
        <f t="shared" si="4"/>
        <v>215.03237294583329</v>
      </c>
      <c r="BB18" s="6">
        <f t="shared" si="4"/>
        <v>217.18269667529162</v>
      </c>
      <c r="BC18" s="6">
        <f t="shared" si="4"/>
        <v>219.35452364204454</v>
      </c>
      <c r="BD18" s="6">
        <f t="shared" si="4"/>
        <v>221.54806887846499</v>
      </c>
      <c r="BE18" s="6">
        <f t="shared" si="4"/>
        <v>223.76354956724964</v>
      </c>
    </row>
    <row r="19" spans="1:57" x14ac:dyDescent="0.35">
      <c r="A19" t="s">
        <v>14</v>
      </c>
      <c r="C19" s="40" t="s">
        <v>61</v>
      </c>
      <c r="D19" s="4" t="s">
        <v>15</v>
      </c>
      <c r="E19" s="4" t="s">
        <v>59</v>
      </c>
      <c r="F19" s="1" t="s">
        <v>24</v>
      </c>
      <c r="G19" s="5">
        <f t="shared" si="0"/>
        <v>9.0893212885012975</v>
      </c>
      <c r="H19" s="5">
        <f t="shared" si="0"/>
        <v>9.2711077142713236</v>
      </c>
      <c r="I19" s="5">
        <f t="shared" si="0"/>
        <v>9.4565298685567498</v>
      </c>
      <c r="J19" s="5">
        <f t="shared" si="0"/>
        <v>9.6456604659278842</v>
      </c>
      <c r="K19" s="5">
        <f t="shared" si="0"/>
        <v>9.8385736752464421</v>
      </c>
      <c r="L19" s="5">
        <f t="shared" si="0"/>
        <v>10.035345148751372</v>
      </c>
      <c r="M19" s="5">
        <f t="shared" si="0"/>
        <v>10.2360520517264</v>
      </c>
      <c r="N19" s="5">
        <f t="shared" si="0"/>
        <v>10.440773092760928</v>
      </c>
      <c r="O19" s="5">
        <f t="shared" si="0"/>
        <v>10.649588554616146</v>
      </c>
      <c r="P19" s="5">
        <f t="shared" si="0"/>
        <v>10.862580325708469</v>
      </c>
      <c r="Q19" s="5">
        <f t="shared" si="0"/>
        <v>11.079831932222639</v>
      </c>
      <c r="R19" s="27">
        <f>$R$8*'[2]Eurostat POM Portables GU'!M10</f>
        <v>11.301428570867092</v>
      </c>
      <c r="S19" s="27">
        <f>$S$8*'[2]Eurostat POM Portables GU'!N10</f>
        <v>12.614172118157629</v>
      </c>
      <c r="T19" s="27">
        <f>$T$8*'[2]Eurostat POM Portables GU'!O10</f>
        <v>11.904197222142932</v>
      </c>
      <c r="U19" s="27">
        <f>$U$8*'[2]Eurostat POM Portables GU'!P10</f>
        <v>10.867571547026154</v>
      </c>
      <c r="V19" s="27">
        <f>$V$8*'[2]Eurostat POM Portables GU'!Q10</f>
        <v>9.504038456842574</v>
      </c>
      <c r="W19" s="27">
        <f>$W$8*'[2]Eurostat POM Portables GU'!R10</f>
        <v>10.206258555698808</v>
      </c>
      <c r="X19" s="27">
        <f>$X$8*'[2]Eurostat POM Portables GU'!S10</f>
        <v>14.846078373388078</v>
      </c>
      <c r="Y19" s="27">
        <f>$Y$8*'[2]Eurostat POM Portables GU'!T10</f>
        <v>14.613603414310999</v>
      </c>
      <c r="Z19" s="27">
        <f>$Z$8*'[2]Eurostat POM Portables GU'!U10</f>
        <v>15.832937346172409</v>
      </c>
      <c r="AA19" s="27">
        <f>$AA$8*'[2]Eurostat POM Portables GU'!V10</f>
        <v>17.816762352315195</v>
      </c>
      <c r="AB19" s="27">
        <f>$AB$8*'[2]Eurostat POM Portables GU'!W10</f>
        <v>14.278867357369396</v>
      </c>
      <c r="AC19" s="6">
        <f t="shared" si="3"/>
        <v>14.564444704516784</v>
      </c>
      <c r="AD19" s="6">
        <f t="shared" si="3"/>
        <v>14.85573359860712</v>
      </c>
      <c r="AE19" s="6">
        <f t="shared" si="3"/>
        <v>15.152848270579263</v>
      </c>
      <c r="AF19" s="6">
        <f t="shared" si="3"/>
        <v>15.455905235990848</v>
      </c>
      <c r="AG19" s="6">
        <f t="shared" si="3"/>
        <v>15.765023340710664</v>
      </c>
      <c r="AH19" s="6">
        <f t="shared" si="3"/>
        <v>16.080323807524877</v>
      </c>
      <c r="AI19" s="6">
        <f t="shared" si="3"/>
        <v>16.401930283675373</v>
      </c>
      <c r="AJ19" s="6">
        <f t="shared" si="3"/>
        <v>16.729968889348882</v>
      </c>
      <c r="AK19" s="6">
        <f t="shared" si="3"/>
        <v>17.064568267135861</v>
      </c>
      <c r="AL19" s="6">
        <f t="shared" si="3"/>
        <v>17.405859632478577</v>
      </c>
      <c r="AM19" s="6">
        <f t="shared" si="3"/>
        <v>17.753976825128149</v>
      </c>
      <c r="AN19" s="6">
        <f t="shared" si="3"/>
        <v>18.10905636163071</v>
      </c>
      <c r="AO19" s="6">
        <f t="shared" si="3"/>
        <v>18.471237488863324</v>
      </c>
      <c r="AP19" s="6">
        <f t="shared" si="3"/>
        <v>18.84066223864059</v>
      </c>
      <c r="AQ19" s="6">
        <f t="shared" si="3"/>
        <v>19.217475483413402</v>
      </c>
      <c r="AR19" s="6">
        <f t="shared" si="3"/>
        <v>19.601824993081671</v>
      </c>
      <c r="AS19" s="6">
        <f t="shared" si="1"/>
        <v>19.993861492943303</v>
      </c>
      <c r="AT19" s="6">
        <f t="shared" si="1"/>
        <v>20.393738722802169</v>
      </c>
      <c r="AU19" s="6">
        <f t="shared" si="4"/>
        <v>20.597676110030189</v>
      </c>
      <c r="AV19" s="6">
        <f t="shared" si="4"/>
        <v>20.803652871130492</v>
      </c>
      <c r="AW19" s="6">
        <f t="shared" si="4"/>
        <v>21.011689399841796</v>
      </c>
      <c r="AX19" s="6">
        <f t="shared" si="4"/>
        <v>21.221806293840213</v>
      </c>
      <c r="AY19" s="6">
        <f t="shared" si="4"/>
        <v>21.434024356778615</v>
      </c>
      <c r="AZ19" s="6">
        <f t="shared" si="4"/>
        <v>21.648364600346401</v>
      </c>
      <c r="BA19" s="6">
        <f t="shared" si="4"/>
        <v>21.864848246349865</v>
      </c>
      <c r="BB19" s="6">
        <f t="shared" si="4"/>
        <v>22.083496728813365</v>
      </c>
      <c r="BC19" s="6">
        <f t="shared" si="4"/>
        <v>22.304331696101499</v>
      </c>
      <c r="BD19" s="6">
        <f t="shared" si="4"/>
        <v>22.527375013062514</v>
      </c>
      <c r="BE19" s="6">
        <f t="shared" si="4"/>
        <v>22.75264876319314</v>
      </c>
    </row>
    <row r="20" spans="1:57" x14ac:dyDescent="0.35">
      <c r="A20" t="s">
        <v>14</v>
      </c>
      <c r="C20" s="40" t="s">
        <v>61</v>
      </c>
      <c r="D20" s="4" t="s">
        <v>15</v>
      </c>
      <c r="E20" s="4" t="s">
        <v>59</v>
      </c>
      <c r="F20" s="1" t="s">
        <v>25</v>
      </c>
      <c r="G20" s="5">
        <f t="shared" si="0"/>
        <v>52.636002364445737</v>
      </c>
      <c r="H20" s="5">
        <f t="shared" si="0"/>
        <v>53.688722411734652</v>
      </c>
      <c r="I20" s="5">
        <f t="shared" si="0"/>
        <v>54.762496859969346</v>
      </c>
      <c r="J20" s="5">
        <f t="shared" si="0"/>
        <v>55.857746797168737</v>
      </c>
      <c r="K20" s="5">
        <f t="shared" si="0"/>
        <v>56.974901733112112</v>
      </c>
      <c r="L20" s="5">
        <f t="shared" si="0"/>
        <v>58.114399767774358</v>
      </c>
      <c r="M20" s="5">
        <f t="shared" si="0"/>
        <v>59.27668776312985</v>
      </c>
      <c r="N20" s="5">
        <f t="shared" si="0"/>
        <v>60.462221518392447</v>
      </c>
      <c r="O20" s="5">
        <f t="shared" si="0"/>
        <v>61.6714659487603</v>
      </c>
      <c r="P20" s="5">
        <f t="shared" si="0"/>
        <v>62.904895267735505</v>
      </c>
      <c r="Q20" s="5">
        <f t="shared" si="0"/>
        <v>64.162993173090214</v>
      </c>
      <c r="R20" s="27">
        <f>$R$8*'[2]Eurostat POM Portables GU'!M11</f>
        <v>65.446253036552022</v>
      </c>
      <c r="S20" s="27">
        <f>$S$8*'[2]Eurostat POM Portables GU'!N11</f>
        <v>66.67243170152534</v>
      </c>
      <c r="T20" s="27">
        <f>$T$8*'[2]Eurostat POM Portables GU'!O11</f>
        <v>69.04248947306246</v>
      </c>
      <c r="U20" s="27">
        <f>$U$8*'[2]Eurostat POM Portables GU'!P11</f>
        <v>64.235905684180523</v>
      </c>
      <c r="V20" s="27">
        <f>$V$8*'[2]Eurostat POM Portables GU'!Q11</f>
        <v>58.662858061200716</v>
      </c>
      <c r="W20" s="27">
        <f>$W$8*'[2]Eurostat POM Portables GU'!R11</f>
        <v>64.476280562723574</v>
      </c>
      <c r="X20" s="27">
        <f>$X$8*'[2]Eurostat POM Portables GU'!S11</f>
        <v>96.545049544732279</v>
      </c>
      <c r="Y20" s="27">
        <f>$Y$8*'[2]Eurostat POM Portables GU'!T11</f>
        <v>104.68544060769369</v>
      </c>
      <c r="Z20" s="27">
        <f>$Z$8*'[2]Eurostat POM Portables GU'!U11</f>
        <v>120.53031882896722</v>
      </c>
      <c r="AA20" s="27">
        <f>$AA$8*'[2]Eurostat POM Portables GU'!V11</f>
        <v>119.1947975820939</v>
      </c>
      <c r="AB20" s="27">
        <f>$AB$8*'[2]Eurostat POM Portables GU'!W11</f>
        <v>111.64975899050764</v>
      </c>
      <c r="AC20" s="6">
        <f t="shared" si="3"/>
        <v>113.88275417031778</v>
      </c>
      <c r="AD20" s="6">
        <f t="shared" si="3"/>
        <v>116.16040925372414</v>
      </c>
      <c r="AE20" s="6">
        <f t="shared" si="3"/>
        <v>118.48361743879862</v>
      </c>
      <c r="AF20" s="6">
        <f t="shared" si="3"/>
        <v>120.8532897875746</v>
      </c>
      <c r="AG20" s="6">
        <f t="shared" si="3"/>
        <v>123.27035558332609</v>
      </c>
      <c r="AH20" s="6">
        <f t="shared" si="3"/>
        <v>125.73576269499262</v>
      </c>
      <c r="AI20" s="6">
        <f t="shared" si="3"/>
        <v>128.25047794889247</v>
      </c>
      <c r="AJ20" s="6">
        <f t="shared" si="3"/>
        <v>130.81548750787033</v>
      </c>
      <c r="AK20" s="6">
        <f t="shared" si="3"/>
        <v>133.43179725802773</v>
      </c>
      <c r="AL20" s="6">
        <f t="shared" si="3"/>
        <v>136.10043320318829</v>
      </c>
      <c r="AM20" s="6">
        <f t="shared" si="3"/>
        <v>138.82244186725205</v>
      </c>
      <c r="AN20" s="6">
        <f t="shared" si="3"/>
        <v>141.5988907045971</v>
      </c>
      <c r="AO20" s="6">
        <f t="shared" si="3"/>
        <v>144.43086851868904</v>
      </c>
      <c r="AP20" s="6">
        <f t="shared" si="3"/>
        <v>147.31948588906283</v>
      </c>
      <c r="AQ20" s="6">
        <f t="shared" si="3"/>
        <v>150.26587560684408</v>
      </c>
      <c r="AR20" s="6">
        <f t="shared" si="3"/>
        <v>153.27119311898096</v>
      </c>
      <c r="AS20" s="6">
        <f t="shared" si="1"/>
        <v>156.33661698136058</v>
      </c>
      <c r="AT20" s="6">
        <f t="shared" si="1"/>
        <v>159.46334932098779</v>
      </c>
      <c r="AU20" s="6">
        <f t="shared" si="4"/>
        <v>161.05798281419766</v>
      </c>
      <c r="AV20" s="6">
        <f t="shared" si="4"/>
        <v>162.66856264233962</v>
      </c>
      <c r="AW20" s="6">
        <f t="shared" si="4"/>
        <v>164.29524826876303</v>
      </c>
      <c r="AX20" s="6">
        <f t="shared" si="4"/>
        <v>165.93820075145067</v>
      </c>
      <c r="AY20" s="6">
        <f t="shared" si="4"/>
        <v>167.59758275896516</v>
      </c>
      <c r="AZ20" s="6">
        <f t="shared" si="4"/>
        <v>169.2735585865548</v>
      </c>
      <c r="BA20" s="6">
        <f t="shared" si="4"/>
        <v>170.96629417242033</v>
      </c>
      <c r="BB20" s="6">
        <f t="shared" si="4"/>
        <v>172.67595711414452</v>
      </c>
      <c r="BC20" s="6">
        <f t="shared" si="4"/>
        <v>174.40271668528598</v>
      </c>
      <c r="BD20" s="6">
        <f t="shared" si="4"/>
        <v>176.14674385213885</v>
      </c>
      <c r="BE20" s="6">
        <f t="shared" si="4"/>
        <v>177.90821129066023</v>
      </c>
    </row>
    <row r="21" spans="1:57" x14ac:dyDescent="0.35">
      <c r="A21" t="s">
        <v>14</v>
      </c>
      <c r="C21" s="40" t="s">
        <v>61</v>
      </c>
      <c r="D21" s="4" t="s">
        <v>15</v>
      </c>
      <c r="E21" s="4" t="s">
        <v>59</v>
      </c>
      <c r="F21" s="1" t="s">
        <v>26</v>
      </c>
      <c r="G21" s="5">
        <f t="shared" si="0"/>
        <v>657.24005281137022</v>
      </c>
      <c r="H21" s="5">
        <f t="shared" si="0"/>
        <v>670.3848538675976</v>
      </c>
      <c r="I21" s="5">
        <f t="shared" si="0"/>
        <v>683.79255094494954</v>
      </c>
      <c r="J21" s="5">
        <f t="shared" si="0"/>
        <v>697.46840196384858</v>
      </c>
      <c r="K21" s="5">
        <f t="shared" si="0"/>
        <v>711.41777000312561</v>
      </c>
      <c r="L21" s="5">
        <f t="shared" si="0"/>
        <v>725.64612540318808</v>
      </c>
      <c r="M21" s="5">
        <f t="shared" si="0"/>
        <v>740.15904791125183</v>
      </c>
      <c r="N21" s="5">
        <f t="shared" si="0"/>
        <v>754.96222886947692</v>
      </c>
      <c r="O21" s="5">
        <f t="shared" si="0"/>
        <v>770.06147344686644</v>
      </c>
      <c r="P21" s="5">
        <f t="shared" si="0"/>
        <v>785.46270291580379</v>
      </c>
      <c r="Q21" s="5">
        <f t="shared" si="0"/>
        <v>801.17195697411989</v>
      </c>
      <c r="R21" s="27">
        <f>R5*'[2]Eurostat POM Portables GU'!M12</f>
        <v>817.19539611360233</v>
      </c>
      <c r="S21" s="27">
        <f>S5*'[2]Eurostat POM Portables GU'!N12</f>
        <v>862.30194727381661</v>
      </c>
      <c r="T21" s="27">
        <f>T5*'[2]Eurostat POM Portables GU'!O12</f>
        <v>948.68285981703457</v>
      </c>
      <c r="U21" s="27">
        <f>U5*'[2]Eurostat POM Portables GU'!P12</f>
        <v>863.72408074752047</v>
      </c>
      <c r="V21" s="27">
        <f>V5*'[2]Eurostat POM Portables GU'!Q12</f>
        <v>755</v>
      </c>
      <c r="W21" s="27">
        <f>W5*'[2]Eurostat POM Portables GU'!R12</f>
        <v>705</v>
      </c>
      <c r="X21" s="27">
        <f>X5*'[2]Eurostat POM Portables GU'!S12</f>
        <v>860</v>
      </c>
      <c r="Y21" s="27">
        <f>Y5*'[2]Eurostat POM Portables GU'!T12</f>
        <v>951.06609453054955</v>
      </c>
      <c r="Z21" s="27">
        <f>Z5*'[2]Eurostat POM Portables GU'!U12</f>
        <v>966.12291336663827</v>
      </c>
      <c r="AA21" s="27">
        <f>AA5*'[2]Eurostat POM Portables GU'!V12</f>
        <v>1383.7900151458864</v>
      </c>
      <c r="AB21" s="27">
        <f>$AB$8*'[2]Eurostat POM Portables GU'!W12</f>
        <v>1035.0531272474655</v>
      </c>
      <c r="AC21" s="6">
        <f t="shared" si="3"/>
        <v>1055.7541897924148</v>
      </c>
      <c r="AD21" s="6">
        <f t="shared" si="3"/>
        <v>1076.869273588263</v>
      </c>
      <c r="AE21" s="6">
        <f t="shared" si="3"/>
        <v>1098.4066590600282</v>
      </c>
      <c r="AF21" s="6">
        <f t="shared" si="3"/>
        <v>1120.3747922412288</v>
      </c>
      <c r="AG21" s="6">
        <f t="shared" si="3"/>
        <v>1142.7822880860533</v>
      </c>
      <c r="AH21" s="6">
        <f t="shared" si="3"/>
        <v>1165.6379338477743</v>
      </c>
      <c r="AI21" s="6">
        <f t="shared" si="3"/>
        <v>1188.9506925247299</v>
      </c>
      <c r="AJ21" s="6">
        <f t="shared" si="3"/>
        <v>1212.7297063752244</v>
      </c>
      <c r="AK21" s="6">
        <f t="shared" si="3"/>
        <v>1236.984300502729</v>
      </c>
      <c r="AL21" s="6">
        <f t="shared" si="3"/>
        <v>1261.7239865127835</v>
      </c>
      <c r="AM21" s="6">
        <f t="shared" si="3"/>
        <v>1286.9584662430393</v>
      </c>
      <c r="AN21" s="6">
        <f t="shared" si="3"/>
        <v>1312.6976355679001</v>
      </c>
      <c r="AO21" s="6">
        <f t="shared" si="3"/>
        <v>1338.951588279258</v>
      </c>
      <c r="AP21" s="6">
        <f t="shared" si="3"/>
        <v>1365.7306200448431</v>
      </c>
      <c r="AQ21" s="6">
        <f t="shared" si="3"/>
        <v>1393.0452324457401</v>
      </c>
      <c r="AR21" s="6">
        <f t="shared" si="3"/>
        <v>1420.9061370946549</v>
      </c>
      <c r="AS21" s="6">
        <f t="shared" si="1"/>
        <v>1449.324259836548</v>
      </c>
      <c r="AT21" s="6">
        <f t="shared" si="1"/>
        <v>1478.3107450332789</v>
      </c>
      <c r="AU21" s="6">
        <f t="shared" si="4"/>
        <v>1493.0938524836117</v>
      </c>
      <c r="AV21" s="6">
        <f t="shared" si="4"/>
        <v>1508.0247910084479</v>
      </c>
      <c r="AW21" s="6">
        <f t="shared" si="4"/>
        <v>1523.1050389185323</v>
      </c>
      <c r="AX21" s="6">
        <f t="shared" si="4"/>
        <v>1538.3360893077177</v>
      </c>
      <c r="AY21" s="6">
        <f t="shared" si="4"/>
        <v>1553.7194502007949</v>
      </c>
      <c r="AZ21" s="6">
        <f t="shared" si="4"/>
        <v>1569.2566447028028</v>
      </c>
      <c r="BA21" s="6">
        <f t="shared" si="4"/>
        <v>1584.9492111498307</v>
      </c>
      <c r="BB21" s="6">
        <f t="shared" si="4"/>
        <v>1600.7987032613291</v>
      </c>
      <c r="BC21" s="6">
        <f t="shared" si="4"/>
        <v>1616.8066902939424</v>
      </c>
      <c r="BD21" s="6">
        <f t="shared" si="4"/>
        <v>1632.9747571968819</v>
      </c>
      <c r="BE21" s="6">
        <f t="shared" si="4"/>
        <v>1649.3045047688506</v>
      </c>
    </row>
    <row r="22" spans="1:57" x14ac:dyDescent="0.35">
      <c r="A22" t="s">
        <v>14</v>
      </c>
      <c r="C22" s="40" t="s">
        <v>61</v>
      </c>
      <c r="D22" s="4" t="s">
        <v>15</v>
      </c>
      <c r="E22" s="4" t="s">
        <v>59</v>
      </c>
      <c r="F22" s="1" t="s">
        <v>27</v>
      </c>
      <c r="G22" s="5">
        <f t="shared" si="0"/>
        <v>893.94941332571068</v>
      </c>
      <c r="H22" s="5">
        <f t="shared" si="0"/>
        <v>911.82840159222496</v>
      </c>
      <c r="I22" s="5">
        <f t="shared" si="0"/>
        <v>930.06496962406948</v>
      </c>
      <c r="J22" s="5">
        <f t="shared" si="0"/>
        <v>948.66626901655093</v>
      </c>
      <c r="K22" s="5">
        <f t="shared" si="0"/>
        <v>967.63959439688199</v>
      </c>
      <c r="L22" s="5">
        <f t="shared" si="0"/>
        <v>986.99238628481964</v>
      </c>
      <c r="M22" s="5">
        <f t="shared" si="0"/>
        <v>1006.7322340105161</v>
      </c>
      <c r="N22" s="5">
        <f t="shared" si="0"/>
        <v>1026.8668786907265</v>
      </c>
      <c r="O22" s="5">
        <f t="shared" si="0"/>
        <v>1047.404216264541</v>
      </c>
      <c r="P22" s="5">
        <f t="shared" si="0"/>
        <v>1068.3523005898319</v>
      </c>
      <c r="Q22" s="5">
        <f t="shared" si="0"/>
        <v>1089.7193466016286</v>
      </c>
      <c r="R22" s="27">
        <f>R4*'[2]Eurostat POM Portables GU'!M13</f>
        <v>1111.5137335336613</v>
      </c>
      <c r="S22" s="27">
        <f>S4*'[2]Eurostat POM Portables GU'!N13</f>
        <v>1068.4141507256938</v>
      </c>
      <c r="T22" s="27">
        <f>T4*'[2]Eurostat POM Portables GU'!O13</f>
        <v>1099.5398957530149</v>
      </c>
      <c r="U22" s="27">
        <f>U4*'[2]Eurostat POM Portables GU'!P13</f>
        <v>1091.1484036939314</v>
      </c>
      <c r="V22" s="27">
        <f>V4*'[2]Eurostat POM Portables GU'!Q13</f>
        <v>969.56713780918733</v>
      </c>
      <c r="W22" s="27">
        <f>W4*'[2]Eurostat POM Portables GU'!R13</f>
        <v>1131.0364986256341</v>
      </c>
      <c r="X22" s="27">
        <f>X4*'[2]Eurostat POM Portables GU'!S13</f>
        <v>1838.0417915238293</v>
      </c>
      <c r="Y22" s="27">
        <f>Y4*'[2]Eurostat POM Portables GU'!T13</f>
        <v>1812.0394870668608</v>
      </c>
      <c r="Z22" s="27">
        <f>Z4*'[2]Eurostat POM Portables GU'!U13</f>
        <v>2495.668245404268</v>
      </c>
      <c r="AA22" s="27">
        <f>AA4*'[2]Eurostat POM Portables GU'!V13</f>
        <v>2651.2554137220191</v>
      </c>
      <c r="AB22" s="27">
        <f>AB4*'[2]Eurostat POM Portables GU'!W13</f>
        <v>2421.9306700552384</v>
      </c>
      <c r="AC22" s="6">
        <f t="shared" si="3"/>
        <v>2470.3692834563431</v>
      </c>
      <c r="AD22" s="6">
        <f t="shared" si="3"/>
        <v>2519.7766691254701</v>
      </c>
      <c r="AE22" s="6">
        <f t="shared" si="3"/>
        <v>2570.1722025079794</v>
      </c>
      <c r="AF22" s="6">
        <f t="shared" si="3"/>
        <v>2621.5756465581389</v>
      </c>
      <c r="AG22" s="6">
        <f t="shared" si="3"/>
        <v>2674.0071594893016</v>
      </c>
      <c r="AH22" s="6">
        <f t="shared" si="3"/>
        <v>2727.4873026790874</v>
      </c>
      <c r="AI22" s="6">
        <f t="shared" si="3"/>
        <v>2782.0370487326691</v>
      </c>
      <c r="AJ22" s="6">
        <f t="shared" si="3"/>
        <v>2837.6777897073225</v>
      </c>
      <c r="AK22" s="6">
        <f t="shared" si="3"/>
        <v>2894.431345501469</v>
      </c>
      <c r="AL22" s="6">
        <f t="shared" si="3"/>
        <v>2952.3199724114984</v>
      </c>
      <c r="AM22" s="6">
        <f t="shared" si="3"/>
        <v>3011.3663718597281</v>
      </c>
      <c r="AN22" s="6">
        <f t="shared" si="3"/>
        <v>3071.5936992969228</v>
      </c>
      <c r="AO22" s="6">
        <f t="shared" si="3"/>
        <v>3133.0255732828614</v>
      </c>
      <c r="AP22" s="6">
        <f t="shared" si="3"/>
        <v>3195.6860847485186</v>
      </c>
      <c r="AQ22" s="6">
        <f t="shared" si="3"/>
        <v>3259.5998064434889</v>
      </c>
      <c r="AR22" s="6">
        <f t="shared" si="3"/>
        <v>3324.7918025723588</v>
      </c>
      <c r="AS22" s="6">
        <f t="shared" si="1"/>
        <v>3391.2876386238058</v>
      </c>
      <c r="AT22" s="6">
        <f t="shared" si="1"/>
        <v>3459.1133913962822</v>
      </c>
      <c r="AU22" s="6">
        <f t="shared" si="4"/>
        <v>3493.7045253102451</v>
      </c>
      <c r="AV22" s="6">
        <f t="shared" si="4"/>
        <v>3528.6415705633476</v>
      </c>
      <c r="AW22" s="6">
        <f t="shared" si="4"/>
        <v>3563.9279862689809</v>
      </c>
      <c r="AX22" s="6">
        <f t="shared" si="4"/>
        <v>3599.5672661316707</v>
      </c>
      <c r="AY22" s="6">
        <f t="shared" si="4"/>
        <v>3635.5629387929876</v>
      </c>
      <c r="AZ22" s="6">
        <f t="shared" si="4"/>
        <v>3671.9185681809176</v>
      </c>
      <c r="BA22" s="6">
        <f t="shared" si="4"/>
        <v>3708.6377538627266</v>
      </c>
      <c r="BB22" s="6">
        <f t="shared" si="4"/>
        <v>3745.724131401354</v>
      </c>
      <c r="BC22" s="6">
        <f t="shared" si="4"/>
        <v>3783.1813727153676</v>
      </c>
      <c r="BD22" s="6">
        <f t="shared" si="4"/>
        <v>3821.0131864425211</v>
      </c>
      <c r="BE22" s="6">
        <f t="shared" si="4"/>
        <v>3859.2233183069466</v>
      </c>
    </row>
    <row r="23" spans="1:57" x14ac:dyDescent="0.35">
      <c r="A23" t="s">
        <v>14</v>
      </c>
      <c r="C23" s="40" t="s">
        <v>61</v>
      </c>
      <c r="D23" s="4" t="s">
        <v>15</v>
      </c>
      <c r="E23" s="4" t="s">
        <v>59</v>
      </c>
      <c r="F23" s="1" t="s">
        <v>28</v>
      </c>
      <c r="G23" s="5">
        <f t="shared" si="0"/>
        <v>35.243070710902863</v>
      </c>
      <c r="H23" s="5">
        <f t="shared" si="0"/>
        <v>35.947932125120921</v>
      </c>
      <c r="I23" s="5">
        <f t="shared" si="0"/>
        <v>36.666890767623343</v>
      </c>
      <c r="J23" s="5">
        <f t="shared" si="0"/>
        <v>37.400228582975814</v>
      </c>
      <c r="K23" s="5">
        <f t="shared" si="0"/>
        <v>38.148233154635328</v>
      </c>
      <c r="L23" s="5">
        <f t="shared" si="0"/>
        <v>38.911197817728038</v>
      </c>
      <c r="M23" s="5">
        <f t="shared" si="0"/>
        <v>39.689421774082597</v>
      </c>
      <c r="N23" s="5">
        <f t="shared" si="0"/>
        <v>40.483210209564248</v>
      </c>
      <c r="O23" s="5">
        <f t="shared" si="0"/>
        <v>41.292874413755534</v>
      </c>
      <c r="P23" s="5">
        <f t="shared" si="0"/>
        <v>42.118731902030646</v>
      </c>
      <c r="Q23" s="5">
        <f t="shared" si="0"/>
        <v>42.961106540071263</v>
      </c>
      <c r="R23" s="27">
        <f>$R$8*'[2]Eurostat POM Portables GU'!M14</f>
        <v>43.820328670872691</v>
      </c>
      <c r="S23" s="27">
        <f>$S$8*'[2]Eurostat POM Portables GU'!N14</f>
        <v>38.496545775335669</v>
      </c>
      <c r="T23" s="27">
        <f>$T$8*'[2]Eurostat POM Portables GU'!O14</f>
        <v>40.536600367647104</v>
      </c>
      <c r="U23" s="27">
        <f>$U$8*'[2]Eurostat POM Portables GU'!P14</f>
        <v>37.194309779410453</v>
      </c>
      <c r="V23" s="27">
        <f>$V$8*'[2]Eurostat POM Portables GU'!Q14</f>
        <v>34.308759515541617</v>
      </c>
      <c r="W23" s="27">
        <f>$W$8*'[2]Eurostat POM Portables GU'!R14</f>
        <v>34.070579186977852</v>
      </c>
      <c r="X23" s="27">
        <f>$X$8*'[2]Eurostat POM Portables GU'!S14</f>
        <v>51.369252776631143</v>
      </c>
      <c r="Y23" s="27">
        <f>$Y$8*'[2]Eurostat POM Portables GU'!T14</f>
        <v>49.801224057879722</v>
      </c>
      <c r="Z23" s="27">
        <f>$Z$8*'[2]Eurostat POM Portables GU'!U14</f>
        <v>59.931834417722087</v>
      </c>
      <c r="AA23" s="27">
        <f>$AA$8*'[2]Eurostat POM Portables GU'!V14</f>
        <v>60.813672235762198</v>
      </c>
      <c r="AB23" s="27">
        <f>$AB$8*'[2]Eurostat POM Portables GU'!W14</f>
        <v>78.863282789163279</v>
      </c>
      <c r="AC23" s="6">
        <f t="shared" si="3"/>
        <v>80.440548444946543</v>
      </c>
      <c r="AD23" s="6">
        <f t="shared" si="3"/>
        <v>82.04935941384548</v>
      </c>
      <c r="AE23" s="6">
        <f t="shared" si="3"/>
        <v>83.690346602122389</v>
      </c>
      <c r="AF23" s="6">
        <f t="shared" si="3"/>
        <v>85.364153534164842</v>
      </c>
      <c r="AG23" s="6">
        <f t="shared" si="3"/>
        <v>87.071436604848145</v>
      </c>
      <c r="AH23" s="6">
        <f t="shared" si="3"/>
        <v>88.812865336945109</v>
      </c>
      <c r="AI23" s="6">
        <f t="shared" si="3"/>
        <v>90.589122643684007</v>
      </c>
      <c r="AJ23" s="6">
        <f t="shared" si="3"/>
        <v>92.400905096557693</v>
      </c>
      <c r="AK23" s="6">
        <f t="shared" si="3"/>
        <v>94.248923198488853</v>
      </c>
      <c r="AL23" s="6">
        <f t="shared" si="3"/>
        <v>96.133901662458626</v>
      </c>
      <c r="AM23" s="6">
        <f t="shared" si="3"/>
        <v>98.056579695707796</v>
      </c>
      <c r="AN23" s="6">
        <f t="shared" si="3"/>
        <v>100.01771128962196</v>
      </c>
      <c r="AO23" s="6">
        <f t="shared" si="3"/>
        <v>102.01806551541439</v>
      </c>
      <c r="AP23" s="6">
        <f t="shared" si="3"/>
        <v>104.05842682572268</v>
      </c>
      <c r="AQ23" s="6">
        <f t="shared" si="3"/>
        <v>106.13959536223713</v>
      </c>
      <c r="AR23" s="6">
        <f t="shared" si="3"/>
        <v>108.26238726948188</v>
      </c>
      <c r="AS23" s="6">
        <f t="shared" si="1"/>
        <v>110.42763501487151</v>
      </c>
      <c r="AT23" s="6">
        <f t="shared" si="1"/>
        <v>112.63618771516894</v>
      </c>
      <c r="AU23" s="6">
        <f t="shared" si="4"/>
        <v>113.76254959232064</v>
      </c>
      <c r="AV23" s="6">
        <f t="shared" si="4"/>
        <v>114.90017508824384</v>
      </c>
      <c r="AW23" s="6">
        <f t="shared" si="4"/>
        <v>116.04917683912628</v>
      </c>
      <c r="AX23" s="6">
        <f t="shared" si="4"/>
        <v>117.20966860751754</v>
      </c>
      <c r="AY23" s="6">
        <f t="shared" si="4"/>
        <v>118.38176529359272</v>
      </c>
      <c r="AZ23" s="6">
        <f t="shared" si="4"/>
        <v>119.56558294652865</v>
      </c>
      <c r="BA23" s="6">
        <f t="shared" si="4"/>
        <v>120.76123877599393</v>
      </c>
      <c r="BB23" s="6">
        <f t="shared" si="4"/>
        <v>121.96885116375387</v>
      </c>
      <c r="BC23" s="6">
        <f t="shared" si="4"/>
        <v>123.18853967539141</v>
      </c>
      <c r="BD23" s="6">
        <f t="shared" si="4"/>
        <v>124.42042507214532</v>
      </c>
      <c r="BE23" s="6">
        <f t="shared" si="4"/>
        <v>125.66462932286677</v>
      </c>
    </row>
    <row r="24" spans="1:57" x14ac:dyDescent="0.35">
      <c r="A24" t="s">
        <v>14</v>
      </c>
      <c r="C24" s="40" t="s">
        <v>61</v>
      </c>
      <c r="D24" s="4" t="s">
        <v>15</v>
      </c>
      <c r="E24" s="4" t="s">
        <v>59</v>
      </c>
      <c r="F24" s="1" t="s">
        <v>29</v>
      </c>
      <c r="G24" s="5">
        <f t="shared" si="0"/>
        <v>38.919780249932195</v>
      </c>
      <c r="H24" s="5">
        <f t="shared" si="0"/>
        <v>39.698175854930838</v>
      </c>
      <c r="I24" s="5">
        <f t="shared" si="0"/>
        <v>40.492139372029456</v>
      </c>
      <c r="J24" s="5">
        <f t="shared" si="0"/>
        <v>41.301982159470043</v>
      </c>
      <c r="K24" s="5">
        <f t="shared" si="0"/>
        <v>42.128021802659447</v>
      </c>
      <c r="L24" s="5">
        <f t="shared" si="0"/>
        <v>42.970582238712637</v>
      </c>
      <c r="M24" s="5">
        <f t="shared" si="0"/>
        <v>43.829993883486893</v>
      </c>
      <c r="N24" s="5">
        <f t="shared" si="0"/>
        <v>44.706593761156633</v>
      </c>
      <c r="O24" s="5">
        <f t="shared" si="0"/>
        <v>45.600725636379764</v>
      </c>
      <c r="P24" s="5">
        <f t="shared" si="0"/>
        <v>46.512740149107358</v>
      </c>
      <c r="Q24" s="5">
        <f t="shared" si="0"/>
        <v>47.442994952089506</v>
      </c>
      <c r="R24" s="27">
        <f>$R$8*'[2]Eurostat POM Portables GU'!M15</f>
        <v>48.391854851131299</v>
      </c>
      <c r="S24" s="27">
        <f>$S$8*'[2]Eurostat POM Portables GU'!N15</f>
        <v>38.021698514670739</v>
      </c>
      <c r="T24" s="27">
        <f>$T$8*'[2]Eurostat POM Portables GU'!O15</f>
        <v>39.532763950225224</v>
      </c>
      <c r="U24" s="27">
        <f>$U$8*'[2]Eurostat POM Portables GU'!P15</f>
        <v>38.517667975175428</v>
      </c>
      <c r="V24" s="27">
        <f>$V$8*'[2]Eurostat POM Portables GU'!Q15</f>
        <v>36.951046069275868</v>
      </c>
      <c r="W24" s="27">
        <f>$W$8*'[2]Eurostat POM Portables GU'!R15</f>
        <v>35.881710663458854</v>
      </c>
      <c r="X24" s="27">
        <f>$X$8*'[2]Eurostat POM Portables GU'!S15</f>
        <v>71.558704961299995</v>
      </c>
      <c r="Y24" s="27">
        <f>$Y$8*'[2]Eurostat POM Portables GU'!T15</f>
        <v>85.987289655221232</v>
      </c>
      <c r="Z24" s="27">
        <f>$Z$8*'[2]Eurostat POM Portables GU'!U15</f>
        <v>97.330899054365133</v>
      </c>
      <c r="AA24" s="27">
        <f>$AA$8*'[2]Eurostat POM Portables GU'!V15</f>
        <v>82.410743943273417</v>
      </c>
      <c r="AB24" s="27">
        <f>$AB$8*'[2]Eurostat POM Portables GU'!W15</f>
        <v>87.128550240255947</v>
      </c>
      <c r="AC24" s="6">
        <f t="shared" si="3"/>
        <v>88.871121245061062</v>
      </c>
      <c r="AD24" s="6">
        <f t="shared" si="3"/>
        <v>90.64854366996228</v>
      </c>
      <c r="AE24" s="6">
        <f t="shared" si="3"/>
        <v>92.461514543361531</v>
      </c>
      <c r="AF24" s="6">
        <f t="shared" si="3"/>
        <v>94.310744834228757</v>
      </c>
      <c r="AG24" s="6">
        <f t="shared" si="3"/>
        <v>96.196959730913335</v>
      </c>
      <c r="AH24" s="6">
        <f t="shared" si="3"/>
        <v>98.120898925531606</v>
      </c>
      <c r="AI24" s="6">
        <f t="shared" si="3"/>
        <v>100.08331690404223</v>
      </c>
      <c r="AJ24" s="6">
        <f t="shared" si="3"/>
        <v>102.08498324212307</v>
      </c>
      <c r="AK24" s="6">
        <f t="shared" si="3"/>
        <v>104.12668290696553</v>
      </c>
      <c r="AL24" s="6">
        <f t="shared" si="3"/>
        <v>106.20921656510484</v>
      </c>
      <c r="AM24" s="6">
        <f t="shared" si="3"/>
        <v>108.33340089640694</v>
      </c>
      <c r="AN24" s="6">
        <f t="shared" si="3"/>
        <v>110.50006891433509</v>
      </c>
      <c r="AO24" s="6">
        <f t="shared" si="3"/>
        <v>112.71007029262179</v>
      </c>
      <c r="AP24" s="6">
        <f t="shared" si="3"/>
        <v>114.96427169847423</v>
      </c>
      <c r="AQ24" s="6">
        <f t="shared" si="3"/>
        <v>117.26355713244372</v>
      </c>
      <c r="AR24" s="6">
        <f t="shared" si="3"/>
        <v>119.60882827509259</v>
      </c>
      <c r="AS24" s="6">
        <f t="shared" si="1"/>
        <v>122.00100484059445</v>
      </c>
      <c r="AT24" s="6">
        <f t="shared" si="1"/>
        <v>124.44102493740634</v>
      </c>
      <c r="AU24" s="6">
        <f t="shared" si="4"/>
        <v>125.68543518678041</v>
      </c>
      <c r="AV24" s="6">
        <f t="shared" si="4"/>
        <v>126.94228953864821</v>
      </c>
      <c r="AW24" s="6">
        <f t="shared" si="4"/>
        <v>128.21171243403469</v>
      </c>
      <c r="AX24" s="6">
        <f t="shared" si="4"/>
        <v>129.49382955837504</v>
      </c>
      <c r="AY24" s="6">
        <f t="shared" si="4"/>
        <v>130.7887678539588</v>
      </c>
      <c r="AZ24" s="6">
        <f t="shared" si="4"/>
        <v>132.0966555324984</v>
      </c>
      <c r="BA24" s="6">
        <f t="shared" si="4"/>
        <v>133.41762208782339</v>
      </c>
      <c r="BB24" s="6">
        <f t="shared" si="4"/>
        <v>134.75179830870161</v>
      </c>
      <c r="BC24" s="6">
        <f t="shared" si="4"/>
        <v>136.09931629178863</v>
      </c>
      <c r="BD24" s="6">
        <f t="shared" si="4"/>
        <v>137.4603094547065</v>
      </c>
      <c r="BE24" s="6">
        <f t="shared" si="4"/>
        <v>138.83491254925357</v>
      </c>
    </row>
    <row r="25" spans="1:57" x14ac:dyDescent="0.35">
      <c r="A25" t="s">
        <v>14</v>
      </c>
      <c r="C25" s="40" t="s">
        <v>61</v>
      </c>
      <c r="D25" s="4" t="s">
        <v>15</v>
      </c>
      <c r="E25" s="4" t="s">
        <v>59</v>
      </c>
      <c r="F25" s="1" t="s">
        <v>30</v>
      </c>
      <c r="G25" s="5">
        <f t="shared" si="0"/>
        <v>3.5681227806227604</v>
      </c>
      <c r="H25" s="5">
        <f t="shared" si="0"/>
        <v>3.6394852362352159</v>
      </c>
      <c r="I25" s="5">
        <f t="shared" si="0"/>
        <v>3.7122749409599205</v>
      </c>
      <c r="J25" s="5">
        <f t="shared" si="0"/>
        <v>3.7865204397791188</v>
      </c>
      <c r="K25" s="5">
        <f t="shared" si="0"/>
        <v>3.8622508485747011</v>
      </c>
      <c r="L25" s="5">
        <f t="shared" si="0"/>
        <v>3.9394958655461951</v>
      </c>
      <c r="M25" s="5">
        <f t="shared" si="0"/>
        <v>4.0182857828571192</v>
      </c>
      <c r="N25" s="5">
        <f t="shared" si="0"/>
        <v>4.0986514985142612</v>
      </c>
      <c r="O25" s="5">
        <f t="shared" si="0"/>
        <v>4.1806245284845467</v>
      </c>
      <c r="P25" s="5">
        <f t="shared" si="0"/>
        <v>4.2642370190542378</v>
      </c>
      <c r="Q25" s="5">
        <f t="shared" si="0"/>
        <v>4.3495217594353228</v>
      </c>
      <c r="R25" s="27">
        <f>$R$8*'[2]Eurostat POM Portables GU'!M16</f>
        <v>4.4365121946240293</v>
      </c>
      <c r="S25" s="27">
        <f>$S$8*'[2]Eurostat POM Portables GU'!N16</f>
        <v>4.009552124492167</v>
      </c>
      <c r="T25" s="27">
        <f>$T$8*'[2]Eurostat POM Portables GU'!O16</f>
        <v>5.261839745264842</v>
      </c>
      <c r="U25" s="27">
        <f>$U$8*'[2]Eurostat POM Portables GU'!P16</f>
        <v>4.4705864197402141</v>
      </c>
      <c r="V25" s="27">
        <f>$V$8*'[2]Eurostat POM Portables GU'!Q16</f>
        <v>3.4718416345577938</v>
      </c>
      <c r="W25" s="27">
        <f>$W$8*'[2]Eurostat POM Portables GU'!R16</f>
        <v>4.7174648105046266</v>
      </c>
      <c r="X25" s="27">
        <f>$X$8*'[2]Eurostat POM Portables GU'!S16</f>
        <v>8.0059526933792142</v>
      </c>
      <c r="Y25" s="27">
        <f>$Y$8*'[2]Eurostat POM Portables GU'!T16</f>
        <v>7.709205279433629</v>
      </c>
      <c r="Z25" s="27">
        <f>$Z$8*'[2]Eurostat POM Portables GU'!U16</f>
        <v>5.6331924452697626</v>
      </c>
      <c r="AA25" s="27">
        <f>$AA$8*'[2]Eurostat POM Portables GU'!V16</f>
        <v>10.249569190870623</v>
      </c>
      <c r="AB25" s="27">
        <f>$AB$8*'[2]Eurostat POM Portables GU'!W16</f>
        <v>9.3334365668651103</v>
      </c>
      <c r="AC25" s="6">
        <f t="shared" si="3"/>
        <v>9.520105298202413</v>
      </c>
      <c r="AD25" s="6">
        <f t="shared" si="3"/>
        <v>9.7105074041664619</v>
      </c>
      <c r="AE25" s="6">
        <f t="shared" si="3"/>
        <v>9.9047175522497906</v>
      </c>
      <c r="AF25" s="6">
        <f t="shared" si="3"/>
        <v>10.102811903294786</v>
      </c>
      <c r="AG25" s="6">
        <f t="shared" si="3"/>
        <v>10.304868141360682</v>
      </c>
      <c r="AH25" s="6">
        <f t="shared" si="3"/>
        <v>10.510965504187896</v>
      </c>
      <c r="AI25" s="6">
        <f t="shared" si="3"/>
        <v>10.721184814271654</v>
      </c>
      <c r="AJ25" s="6">
        <f t="shared" si="3"/>
        <v>10.935608510557087</v>
      </c>
      <c r="AK25" s="6">
        <f t="shared" si="3"/>
        <v>11.154320680768228</v>
      </c>
      <c r="AL25" s="6">
        <f t="shared" si="3"/>
        <v>11.377407094383592</v>
      </c>
      <c r="AM25" s="6">
        <f t="shared" si="3"/>
        <v>11.604955236271264</v>
      </c>
      <c r="AN25" s="6">
        <f t="shared" si="3"/>
        <v>11.837054340996689</v>
      </c>
      <c r="AO25" s="6">
        <f t="shared" si="3"/>
        <v>12.073795427816624</v>
      </c>
      <c r="AP25" s="6">
        <f t="shared" si="3"/>
        <v>12.315271336372955</v>
      </c>
      <c r="AQ25" s="6">
        <f t="shared" si="3"/>
        <v>12.561576763100414</v>
      </c>
      <c r="AR25" s="6">
        <f t="shared" si="3"/>
        <v>12.812808298362421</v>
      </c>
      <c r="AS25" s="6">
        <f t="shared" si="1"/>
        <v>13.069064464329671</v>
      </c>
      <c r="AT25" s="6">
        <f t="shared" si="1"/>
        <v>13.330445753616264</v>
      </c>
      <c r="AU25" s="6">
        <f t="shared" si="4"/>
        <v>13.463750211152426</v>
      </c>
      <c r="AV25" s="6">
        <f t="shared" si="4"/>
        <v>13.59838771326395</v>
      </c>
      <c r="AW25" s="6">
        <f t="shared" si="4"/>
        <v>13.73437159039659</v>
      </c>
      <c r="AX25" s="6">
        <f t="shared" si="4"/>
        <v>13.871715306300556</v>
      </c>
      <c r="AY25" s="6">
        <f t="shared" si="4"/>
        <v>14.010432459363562</v>
      </c>
      <c r="AZ25" s="6">
        <f t="shared" si="4"/>
        <v>14.150536783957198</v>
      </c>
      <c r="BA25" s="6">
        <f t="shared" si="4"/>
        <v>14.292042151796771</v>
      </c>
      <c r="BB25" s="6">
        <f t="shared" si="4"/>
        <v>14.434962573314738</v>
      </c>
      <c r="BC25" s="6">
        <f t="shared" si="4"/>
        <v>14.579312199047886</v>
      </c>
      <c r="BD25" s="6">
        <f t="shared" si="4"/>
        <v>14.725105321038365</v>
      </c>
      <c r="BE25" s="6">
        <f t="shared" si="4"/>
        <v>14.872356374248749</v>
      </c>
    </row>
    <row r="26" spans="1:57" x14ac:dyDescent="0.35">
      <c r="A26" t="s">
        <v>14</v>
      </c>
      <c r="C26" s="40" t="s">
        <v>61</v>
      </c>
      <c r="D26" s="4" t="s">
        <v>15</v>
      </c>
      <c r="E26" s="4" t="s">
        <v>59</v>
      </c>
      <c r="F26" s="1" t="s">
        <v>31</v>
      </c>
      <c r="G26" s="5">
        <f t="shared" si="0"/>
        <v>39.929446600028321</v>
      </c>
      <c r="H26" s="5">
        <f t="shared" si="0"/>
        <v>40.72803553202889</v>
      </c>
      <c r="I26" s="5">
        <f t="shared" si="0"/>
        <v>41.542596242669468</v>
      </c>
      <c r="J26" s="5">
        <f t="shared" si="0"/>
        <v>42.373448167522859</v>
      </c>
      <c r="K26" s="5">
        <f t="shared" si="0"/>
        <v>43.220917130873318</v>
      </c>
      <c r="L26" s="5">
        <f t="shared" si="0"/>
        <v>44.085335473490787</v>
      </c>
      <c r="M26" s="5">
        <f t="shared" si="0"/>
        <v>44.967042182960604</v>
      </c>
      <c r="N26" s="5">
        <f t="shared" si="0"/>
        <v>45.866383026619815</v>
      </c>
      <c r="O26" s="5">
        <f t="shared" si="0"/>
        <v>46.783710687152215</v>
      </c>
      <c r="P26" s="5">
        <f t="shared" si="0"/>
        <v>47.719384900895264</v>
      </c>
      <c r="Q26" s="5">
        <f t="shared" si="0"/>
        <v>48.673772598913168</v>
      </c>
      <c r="R26" s="27">
        <f>$R$8*'[2]Eurostat POM Portables GU'!M17</f>
        <v>49.647248050891434</v>
      </c>
      <c r="S26" s="27">
        <f>$S$8*'[2]Eurostat POM Portables GU'!N17</f>
        <v>47.266683957004339</v>
      </c>
      <c r="T26" s="27">
        <f>$T$8*'[2]Eurostat POM Portables GU'!O17</f>
        <v>48.86358947908564</v>
      </c>
      <c r="U26" s="27">
        <f>$U$8*'[2]Eurostat POM Portables GU'!P17</f>
        <v>57.620891632207204</v>
      </c>
      <c r="V26" s="27">
        <f>$V$8*'[2]Eurostat POM Portables GU'!Q17</f>
        <v>55.365120579408355</v>
      </c>
      <c r="W26" s="27">
        <f>$W$8*'[2]Eurostat POM Portables GU'!R17</f>
        <v>41.933020537818898</v>
      </c>
      <c r="X26" s="27">
        <f>$X$8*'[2]Eurostat POM Portables GU'!S17</f>
        <v>90.806994713300085</v>
      </c>
      <c r="Y26" s="27">
        <f>$Y$8*'[2]Eurostat POM Portables GU'!T17</f>
        <v>70.677800364038291</v>
      </c>
      <c r="Z26" s="27">
        <f>$Z$8*'[2]Eurostat POM Portables GU'!U17</f>
        <v>88.86444413662241</v>
      </c>
      <c r="AA26" s="27">
        <f>$AA$8*'[2]Eurostat POM Portables GU'!V17</f>
        <v>116.46640039530025</v>
      </c>
      <c r="AB26" s="27">
        <f>$AB$8*'[2]Eurostat POM Portables GU'!W17</f>
        <v>101.37995823732271</v>
      </c>
      <c r="AC26" s="6">
        <f t="shared" si="3"/>
        <v>103.40755740206916</v>
      </c>
      <c r="AD26" s="6">
        <f t="shared" si="3"/>
        <v>105.47570855011054</v>
      </c>
      <c r="AE26" s="6">
        <f t="shared" si="3"/>
        <v>107.58522272111276</v>
      </c>
      <c r="AF26" s="6">
        <f t="shared" si="3"/>
        <v>109.73692717553502</v>
      </c>
      <c r="AG26" s="6">
        <f t="shared" si="3"/>
        <v>111.93166571904571</v>
      </c>
      <c r="AH26" s="6">
        <f t="shared" si="3"/>
        <v>114.17029903342663</v>
      </c>
      <c r="AI26" s="6">
        <f t="shared" si="3"/>
        <v>116.45370501409516</v>
      </c>
      <c r="AJ26" s="6">
        <f t="shared" si="3"/>
        <v>118.78277911437706</v>
      </c>
      <c r="AK26" s="6">
        <f t="shared" si="3"/>
        <v>121.1584346966646</v>
      </c>
      <c r="AL26" s="6">
        <f t="shared" si="3"/>
        <v>123.58160339059789</v>
      </c>
      <c r="AM26" s="6">
        <f t="shared" si="3"/>
        <v>126.05323545840984</v>
      </c>
      <c r="AN26" s="6">
        <f t="shared" si="3"/>
        <v>128.57430016757803</v>
      </c>
      <c r="AO26" s="6">
        <f t="shared" si="3"/>
        <v>131.1457861709296</v>
      </c>
      <c r="AP26" s="6">
        <f t="shared" si="3"/>
        <v>133.7687018943482</v>
      </c>
      <c r="AQ26" s="6">
        <f t="shared" si="3"/>
        <v>136.44407593223517</v>
      </c>
      <c r="AR26" s="6">
        <f t="shared" si="3"/>
        <v>139.17295745087986</v>
      </c>
      <c r="AS26" s="6">
        <f t="shared" si="1"/>
        <v>141.95641659989747</v>
      </c>
      <c r="AT26" s="6">
        <f t="shared" si="1"/>
        <v>144.79554493189542</v>
      </c>
      <c r="AU26" s="6">
        <f t="shared" si="4"/>
        <v>146.24350038121437</v>
      </c>
      <c r="AV26" s="6">
        <f t="shared" si="4"/>
        <v>147.70593538502652</v>
      </c>
      <c r="AW26" s="6">
        <f t="shared" si="4"/>
        <v>149.1829947388768</v>
      </c>
      <c r="AX26" s="6">
        <f t="shared" si="4"/>
        <v>150.67482468626557</v>
      </c>
      <c r="AY26" s="6">
        <f t="shared" si="4"/>
        <v>152.18157293312822</v>
      </c>
      <c r="AZ26" s="6">
        <f t="shared" si="4"/>
        <v>153.7033886624595</v>
      </c>
      <c r="BA26" s="6">
        <f t="shared" si="4"/>
        <v>155.24042254908409</v>
      </c>
      <c r="BB26" s="6">
        <f t="shared" si="4"/>
        <v>156.79282677457493</v>
      </c>
      <c r="BC26" s="6">
        <f t="shared" si="4"/>
        <v>158.36075504232068</v>
      </c>
      <c r="BD26" s="6">
        <f t="shared" si="4"/>
        <v>159.94436259274389</v>
      </c>
      <c r="BE26" s="6">
        <f t="shared" si="4"/>
        <v>161.54380621867134</v>
      </c>
    </row>
    <row r="27" spans="1:57" x14ac:dyDescent="0.35">
      <c r="A27" t="s">
        <v>14</v>
      </c>
      <c r="C27" s="40" t="s">
        <v>61</v>
      </c>
      <c r="D27" s="4" t="s">
        <v>15</v>
      </c>
      <c r="E27" s="4" t="s">
        <v>59</v>
      </c>
      <c r="F27" s="1" t="s">
        <v>32</v>
      </c>
      <c r="G27" s="5">
        <f t="shared" si="0"/>
        <v>562.11834804915372</v>
      </c>
      <c r="H27" s="5">
        <f t="shared" si="0"/>
        <v>573.3607150101368</v>
      </c>
      <c r="I27" s="5">
        <f t="shared" si="0"/>
        <v>584.82792931033953</v>
      </c>
      <c r="J27" s="5">
        <f t="shared" si="0"/>
        <v>596.52448789654636</v>
      </c>
      <c r="K27" s="5">
        <f t="shared" si="0"/>
        <v>608.45497765447726</v>
      </c>
      <c r="L27" s="5">
        <f t="shared" si="0"/>
        <v>620.62407720756687</v>
      </c>
      <c r="M27" s="5">
        <f t="shared" si="0"/>
        <v>633.03655875171819</v>
      </c>
      <c r="N27" s="5">
        <f t="shared" si="0"/>
        <v>645.69728992675255</v>
      </c>
      <c r="O27" s="5">
        <f t="shared" si="0"/>
        <v>658.61123572528766</v>
      </c>
      <c r="P27" s="5">
        <f t="shared" si="0"/>
        <v>671.78346043979343</v>
      </c>
      <c r="Q27" s="5">
        <f t="shared" si="0"/>
        <v>685.21912964858927</v>
      </c>
      <c r="R27" s="27">
        <f>$R$8*'[2]Eurostat POM Portables GU'!M18</f>
        <v>698.92351224156107</v>
      </c>
      <c r="S27" s="27">
        <f>$S$8*'[2]Eurostat POM Portables GU'!N18</f>
        <v>713.07008800938047</v>
      </c>
      <c r="T27" s="27">
        <f>$T$8*'[2]Eurostat POM Portables GU'!O18</f>
        <v>677.75650468567187</v>
      </c>
      <c r="U27" s="27">
        <f>$U$8*'[2]Eurostat POM Portables GU'!P18</f>
        <v>595.29412840238115</v>
      </c>
      <c r="V27" s="27">
        <f>$V$8*'[2]Eurostat POM Portables GU'!Q18</f>
        <v>502.32356051730568</v>
      </c>
      <c r="W27" s="27">
        <f>$W$8*'[2]Eurostat POM Portables GU'!R18</f>
        <v>525.27153141263796</v>
      </c>
      <c r="X27" s="27">
        <f>$X$8*'[2]Eurostat POM Portables GU'!S18</f>
        <v>777.44771326729619</v>
      </c>
      <c r="Y27" s="27">
        <f>$Y$8*'[2]Eurostat POM Portables GU'!T18</f>
        <v>733.187992136258</v>
      </c>
      <c r="Z27" s="27">
        <f>$Z$8*'[2]Eurostat POM Portables GU'!U18</f>
        <v>858.18166991719033</v>
      </c>
      <c r="AA27" s="27">
        <f>$AA$8*'[2]Eurostat POM Portables GU'!V18</f>
        <v>925.82908834677266</v>
      </c>
      <c r="AB27" s="27">
        <f>$AB$8*'[2]Eurostat POM Portables GU'!W18</f>
        <v>888.4750619520081</v>
      </c>
      <c r="AC27" s="6">
        <f t="shared" si="3"/>
        <v>906.24456319104831</v>
      </c>
      <c r="AD27" s="6">
        <f t="shared" si="3"/>
        <v>924.36945445486924</v>
      </c>
      <c r="AE27" s="6">
        <f t="shared" si="3"/>
        <v>942.85684354396665</v>
      </c>
      <c r="AF27" s="6">
        <f t="shared" si="3"/>
        <v>961.71398041484599</v>
      </c>
      <c r="AG27" s="6">
        <f t="shared" si="3"/>
        <v>980.94826002314289</v>
      </c>
      <c r="AH27" s="6">
        <f t="shared" si="3"/>
        <v>1000.5672252236058</v>
      </c>
      <c r="AI27" s="6">
        <f t="shared" si="3"/>
        <v>1020.5785697280779</v>
      </c>
      <c r="AJ27" s="6">
        <f t="shared" si="3"/>
        <v>1040.9901411226394</v>
      </c>
      <c r="AK27" s="6">
        <f t="shared" si="3"/>
        <v>1061.8099439450923</v>
      </c>
      <c r="AL27" s="6">
        <f t="shared" si="3"/>
        <v>1083.0461428239942</v>
      </c>
      <c r="AM27" s="6">
        <f t="shared" si="3"/>
        <v>1104.707065680474</v>
      </c>
      <c r="AN27" s="6">
        <f t="shared" si="3"/>
        <v>1126.8012069940835</v>
      </c>
      <c r="AO27" s="6">
        <f t="shared" si="3"/>
        <v>1149.3372311339651</v>
      </c>
      <c r="AP27" s="6">
        <f t="shared" si="3"/>
        <v>1172.3239757566444</v>
      </c>
      <c r="AQ27" s="6">
        <f t="shared" si="3"/>
        <v>1195.7704552717773</v>
      </c>
      <c r="AR27" s="6">
        <f t="shared" si="3"/>
        <v>1219.685864377213</v>
      </c>
      <c r="AS27" s="6">
        <f t="shared" si="1"/>
        <v>1244.0795816647571</v>
      </c>
      <c r="AT27" s="6">
        <f t="shared" si="1"/>
        <v>1268.9611732980522</v>
      </c>
      <c r="AU27" s="6">
        <f t="shared" si="4"/>
        <v>1281.6507850310327</v>
      </c>
      <c r="AV27" s="6">
        <f t="shared" si="4"/>
        <v>1294.4672928813429</v>
      </c>
      <c r="AW27" s="6">
        <f t="shared" si="4"/>
        <v>1307.4119658101563</v>
      </c>
      <c r="AX27" s="6">
        <f t="shared" si="4"/>
        <v>1320.4860854682579</v>
      </c>
      <c r="AY27" s="6">
        <f t="shared" si="4"/>
        <v>1333.6909463229404</v>
      </c>
      <c r="AZ27" s="6">
        <f t="shared" si="4"/>
        <v>1347.0278557861698</v>
      </c>
      <c r="BA27" s="6">
        <f t="shared" si="4"/>
        <v>1360.4981343440315</v>
      </c>
      <c r="BB27" s="6">
        <f t="shared" si="4"/>
        <v>1374.1031156874719</v>
      </c>
      <c r="BC27" s="6">
        <f t="shared" si="4"/>
        <v>1387.8441468443466</v>
      </c>
      <c r="BD27" s="6">
        <f t="shared" si="4"/>
        <v>1401.7225883127901</v>
      </c>
      <c r="BE27" s="6">
        <f t="shared" si="4"/>
        <v>1415.7398141959179</v>
      </c>
    </row>
    <row r="28" spans="1:57" x14ac:dyDescent="0.35">
      <c r="A28" t="s">
        <v>14</v>
      </c>
      <c r="C28" s="40" t="s">
        <v>61</v>
      </c>
      <c r="D28" s="4" t="s">
        <v>15</v>
      </c>
      <c r="E28" s="4" t="s">
        <v>59</v>
      </c>
      <c r="F28" s="1" t="s">
        <v>33</v>
      </c>
      <c r="G28" s="5">
        <f t="shared" ref="G28:Q43" si="5">H28/1.02</f>
        <v>21.928562451568133</v>
      </c>
      <c r="H28" s="5">
        <f t="shared" si="5"/>
        <v>22.367133700599496</v>
      </c>
      <c r="I28" s="5">
        <f t="shared" si="5"/>
        <v>22.814476374611488</v>
      </c>
      <c r="J28" s="5">
        <f t="shared" si="5"/>
        <v>23.270765902103719</v>
      </c>
      <c r="K28" s="5">
        <f t="shared" si="5"/>
        <v>23.736181220145795</v>
      </c>
      <c r="L28" s="5">
        <f t="shared" si="5"/>
        <v>24.210904844548711</v>
      </c>
      <c r="M28" s="5">
        <f t="shared" si="5"/>
        <v>24.695122941439685</v>
      </c>
      <c r="N28" s="5">
        <f t="shared" si="5"/>
        <v>25.189025400268481</v>
      </c>
      <c r="O28" s="5">
        <f t="shared" si="5"/>
        <v>25.692805908273851</v>
      </c>
      <c r="P28" s="5">
        <f t="shared" si="5"/>
        <v>26.206662026439329</v>
      </c>
      <c r="Q28" s="5">
        <f t="shared" si="5"/>
        <v>26.730795266968116</v>
      </c>
      <c r="R28" s="27">
        <f>$R$8*'[2]Eurostat POM Portables GU'!M19</f>
        <v>27.265411172307477</v>
      </c>
      <c r="S28" s="27">
        <f>$S$8*'[2]Eurostat POM Portables GU'!N19</f>
        <v>11.690569969263279</v>
      </c>
      <c r="T28" s="27">
        <f>$T$8*'[2]Eurostat POM Portables GU'!O19</f>
        <v>13.168699050246504</v>
      </c>
      <c r="U28" s="27">
        <f>$U$8*'[2]Eurostat POM Portables GU'!P19</f>
        <v>13.399595387227638</v>
      </c>
      <c r="V28" s="27">
        <f>$V$8*'[2]Eurostat POM Portables GU'!Q19</f>
        <v>10.425520530326267</v>
      </c>
      <c r="W28" s="27">
        <f>$W$8*'[2]Eurostat POM Portables GU'!R19</f>
        <v>9.063562438614106</v>
      </c>
      <c r="X28" s="27">
        <f>$X$8*'[2]Eurostat POM Portables GU'!S19</f>
        <v>14.895808181927157</v>
      </c>
      <c r="Y28" s="27">
        <f>$Y$8*'[2]Eurostat POM Portables GU'!T19</f>
        <v>15.787320841332463</v>
      </c>
      <c r="Z28" s="27">
        <f>$Z$8*'[2]Eurostat POM Portables GU'!U19</f>
        <v>18.839162159464919</v>
      </c>
      <c r="AA28" s="27">
        <f>$AA$8*'[2]Eurostat POM Portables GU'!V19</f>
        <v>21.913105569605612</v>
      </c>
      <c r="AB28" s="27">
        <f>$AB$8*'[2]Eurostat POM Portables GU'!W19</f>
        <v>18.809661807303918</v>
      </c>
      <c r="AC28" s="6">
        <f t="shared" si="3"/>
        <v>19.185855043449997</v>
      </c>
      <c r="AD28" s="6">
        <f t="shared" si="3"/>
        <v>19.569572144318997</v>
      </c>
      <c r="AE28" s="6">
        <f t="shared" si="3"/>
        <v>19.960963587205377</v>
      </c>
      <c r="AF28" s="6">
        <f t="shared" si="3"/>
        <v>20.360182858949486</v>
      </c>
      <c r="AG28" s="6">
        <f t="shared" si="3"/>
        <v>20.767386516128475</v>
      </c>
      <c r="AH28" s="6">
        <f t="shared" si="3"/>
        <v>21.182734246451044</v>
      </c>
      <c r="AI28" s="6">
        <f t="shared" si="3"/>
        <v>21.606388931380064</v>
      </c>
      <c r="AJ28" s="6">
        <f t="shared" si="3"/>
        <v>22.038516710007666</v>
      </c>
      <c r="AK28" s="6">
        <f t="shared" si="3"/>
        <v>22.479287044207819</v>
      </c>
      <c r="AL28" s="6">
        <f t="shared" si="3"/>
        <v>22.928872785091976</v>
      </c>
      <c r="AM28" s="6">
        <f t="shared" si="3"/>
        <v>23.387450240793815</v>
      </c>
      <c r="AN28" s="6">
        <f t="shared" si="3"/>
        <v>23.85519924560969</v>
      </c>
      <c r="AO28" s="6">
        <f t="shared" si="3"/>
        <v>24.332303230521884</v>
      </c>
      <c r="AP28" s="6">
        <f t="shared" si="3"/>
        <v>24.81894929513232</v>
      </c>
      <c r="AQ28" s="6">
        <f t="shared" si="3"/>
        <v>25.315328281034965</v>
      </c>
      <c r="AR28" s="6">
        <f t="shared" ref="AR28:AT42" si="6">AQ28+(AQ28*0.02)</f>
        <v>25.821634846655666</v>
      </c>
      <c r="AS28" s="6">
        <f t="shared" si="6"/>
        <v>26.338067543588778</v>
      </c>
      <c r="AT28" s="6">
        <f t="shared" si="6"/>
        <v>26.864828894460555</v>
      </c>
      <c r="AU28" s="6">
        <f t="shared" si="4"/>
        <v>27.133477183405159</v>
      </c>
      <c r="AV28" s="6">
        <f t="shared" si="4"/>
        <v>27.404811955239211</v>
      </c>
      <c r="AW28" s="6">
        <f t="shared" si="4"/>
        <v>27.678860074791604</v>
      </c>
      <c r="AX28" s="6">
        <f t="shared" si="4"/>
        <v>27.955648675539521</v>
      </c>
      <c r="AY28" s="6">
        <f t="shared" si="4"/>
        <v>28.235205162294918</v>
      </c>
      <c r="AZ28" s="6">
        <f t="shared" si="4"/>
        <v>28.517557213917868</v>
      </c>
      <c r="BA28" s="6">
        <f t="shared" si="4"/>
        <v>28.802732786057046</v>
      </c>
      <c r="BB28" s="6">
        <f t="shared" si="4"/>
        <v>29.090760113917618</v>
      </c>
      <c r="BC28" s="6">
        <f t="shared" si="4"/>
        <v>29.381667715056793</v>
      </c>
      <c r="BD28" s="6">
        <f t="shared" si="4"/>
        <v>29.675484392207359</v>
      </c>
      <c r="BE28" s="6">
        <f t="shared" si="4"/>
        <v>29.972239236129433</v>
      </c>
    </row>
    <row r="29" spans="1:57" x14ac:dyDescent="0.35">
      <c r="A29" t="s">
        <v>14</v>
      </c>
      <c r="C29" s="40" t="s">
        <v>61</v>
      </c>
      <c r="D29" s="4" t="s">
        <v>15</v>
      </c>
      <c r="E29" s="4" t="s">
        <v>59</v>
      </c>
      <c r="F29" s="1" t="s">
        <v>34</v>
      </c>
      <c r="G29" s="5">
        <f t="shared" si="5"/>
        <v>13.487618412604991</v>
      </c>
      <c r="H29" s="5">
        <f t="shared" si="5"/>
        <v>13.757370780857091</v>
      </c>
      <c r="I29" s="5">
        <f t="shared" si="5"/>
        <v>14.032518196474232</v>
      </c>
      <c r="J29" s="5">
        <f t="shared" si="5"/>
        <v>14.313168560403717</v>
      </c>
      <c r="K29" s="5">
        <f t="shared" si="5"/>
        <v>14.599431931611791</v>
      </c>
      <c r="L29" s="5">
        <f t="shared" si="5"/>
        <v>14.891420570244028</v>
      </c>
      <c r="M29" s="5">
        <f t="shared" si="5"/>
        <v>15.189248981648909</v>
      </c>
      <c r="N29" s="5">
        <f t="shared" si="5"/>
        <v>15.493033961281887</v>
      </c>
      <c r="O29" s="5">
        <f t="shared" si="5"/>
        <v>15.802894640507525</v>
      </c>
      <c r="P29" s="5">
        <f t="shared" si="5"/>
        <v>16.118952533317675</v>
      </c>
      <c r="Q29" s="5">
        <f t="shared" si="5"/>
        <v>16.441331583984027</v>
      </c>
      <c r="R29" s="27">
        <f>$R$8*'[2]Eurostat POM Portables GU'!M20</f>
        <v>16.770158215663709</v>
      </c>
      <c r="S29" s="27">
        <f>$S$8*'[2]Eurostat POM Portables GU'!N20</f>
        <v>18.945436624488668</v>
      </c>
      <c r="T29" s="27">
        <f>$T$8*'[2]Eurostat POM Portables GU'!O20</f>
        <v>20.306614550900726</v>
      </c>
      <c r="U29" s="27">
        <f>$U$8*'[2]Eurostat POM Portables GU'!P20</f>
        <v>16.622343002394508</v>
      </c>
      <c r="V29" s="27">
        <f>$V$8*'[2]Eurostat POM Portables GU'!Q20</f>
        <v>14.338091465478634</v>
      </c>
      <c r="W29" s="27">
        <f>$W$8*'[2]Eurostat POM Portables GU'!R20</f>
        <v>15.930648544839464</v>
      </c>
      <c r="X29" s="27">
        <f>$X$8*'[2]Eurostat POM Portables GU'!S20</f>
        <v>25.244769571396045</v>
      </c>
      <c r="Y29" s="27">
        <f>$Y$8*'[2]Eurostat POM Portables GU'!T20</f>
        <v>23.056151384336903</v>
      </c>
      <c r="Z29" s="27">
        <f>$Z$8*'[2]Eurostat POM Portables GU'!U20</f>
        <v>24.999874744609471</v>
      </c>
      <c r="AA29" s="27">
        <f>$AA$8*'[2]Eurostat POM Portables GU'!V20</f>
        <v>26.856632549523088</v>
      </c>
      <c r="AB29" s="27">
        <f>$AB$8*'[2]Eurostat POM Portables GU'!W20</f>
        <v>25.50974572114648</v>
      </c>
      <c r="AC29" s="6">
        <f t="shared" ref="AC29:AR42" si="7">AB29+(AB29*0.02)</f>
        <v>26.019940635569409</v>
      </c>
      <c r="AD29" s="6">
        <f t="shared" si="7"/>
        <v>26.540339448280797</v>
      </c>
      <c r="AE29" s="6">
        <f t="shared" si="7"/>
        <v>27.071146237246413</v>
      </c>
      <c r="AF29" s="6">
        <f t="shared" si="7"/>
        <v>27.612569161991342</v>
      </c>
      <c r="AG29" s="6">
        <f t="shared" si="7"/>
        <v>28.164820545231169</v>
      </c>
      <c r="AH29" s="6">
        <f t="shared" si="7"/>
        <v>28.728116956135793</v>
      </c>
      <c r="AI29" s="6">
        <f t="shared" si="7"/>
        <v>29.302679295258507</v>
      </c>
      <c r="AJ29" s="6">
        <f t="shared" si="7"/>
        <v>29.888732881163676</v>
      </c>
      <c r="AK29" s="6">
        <f t="shared" si="7"/>
        <v>30.486507538786949</v>
      </c>
      <c r="AL29" s="6">
        <f t="shared" si="7"/>
        <v>31.096237689562688</v>
      </c>
      <c r="AM29" s="6">
        <f t="shared" si="7"/>
        <v>31.718162443353943</v>
      </c>
      <c r="AN29" s="6">
        <f t="shared" si="7"/>
        <v>32.352525692221022</v>
      </c>
      <c r="AO29" s="6">
        <f t="shared" si="7"/>
        <v>32.999576206065441</v>
      </c>
      <c r="AP29" s="6">
        <f t="shared" si="7"/>
        <v>33.659567730186751</v>
      </c>
      <c r="AQ29" s="6">
        <f t="shared" si="7"/>
        <v>34.332759084790489</v>
      </c>
      <c r="AR29" s="6">
        <f t="shared" si="7"/>
        <v>35.019414266486301</v>
      </c>
      <c r="AS29" s="6">
        <f t="shared" si="6"/>
        <v>35.719802551816024</v>
      </c>
      <c r="AT29" s="6">
        <f t="shared" si="6"/>
        <v>36.434198602852341</v>
      </c>
      <c r="AU29" s="6">
        <f t="shared" si="4"/>
        <v>36.798540588880861</v>
      </c>
      <c r="AV29" s="6">
        <f t="shared" si="4"/>
        <v>37.166525994769671</v>
      </c>
      <c r="AW29" s="6">
        <f t="shared" si="4"/>
        <v>37.538191254717368</v>
      </c>
      <c r="AX29" s="6">
        <f t="shared" si="4"/>
        <v>37.913573167264545</v>
      </c>
      <c r="AY29" s="6">
        <f t="shared" si="4"/>
        <v>38.292708898937192</v>
      </c>
      <c r="AZ29" s="6">
        <f t="shared" si="4"/>
        <v>38.675635987926562</v>
      </c>
      <c r="BA29" s="6">
        <f t="shared" si="4"/>
        <v>39.062392347805826</v>
      </c>
      <c r="BB29" s="6">
        <f t="shared" si="4"/>
        <v>39.453016271283886</v>
      </c>
      <c r="BC29" s="6">
        <f t="shared" si="4"/>
        <v>39.847546433996726</v>
      </c>
      <c r="BD29" s="6">
        <f t="shared" si="4"/>
        <v>40.246021898336693</v>
      </c>
      <c r="BE29" s="6">
        <f t="shared" si="4"/>
        <v>40.648482117320057</v>
      </c>
    </row>
    <row r="30" spans="1:57" x14ac:dyDescent="0.35">
      <c r="A30" t="s">
        <v>14</v>
      </c>
      <c r="C30" s="40" t="s">
        <v>61</v>
      </c>
      <c r="D30" s="4" t="s">
        <v>15</v>
      </c>
      <c r="E30" s="4" t="s">
        <v>59</v>
      </c>
      <c r="F30" s="1" t="s">
        <v>35</v>
      </c>
      <c r="G30" s="5">
        <f t="shared" si="5"/>
        <v>3.4804913615578137</v>
      </c>
      <c r="H30" s="5">
        <f t="shared" si="5"/>
        <v>3.55010118878897</v>
      </c>
      <c r="I30" s="5">
        <f t="shared" si="5"/>
        <v>3.6211032125647495</v>
      </c>
      <c r="J30" s="5">
        <f t="shared" si="5"/>
        <v>3.6935252768160445</v>
      </c>
      <c r="K30" s="5">
        <f t="shared" si="5"/>
        <v>3.7673957823523656</v>
      </c>
      <c r="L30" s="5">
        <f t="shared" si="5"/>
        <v>3.842743697999413</v>
      </c>
      <c r="M30" s="5">
        <f t="shared" si="5"/>
        <v>3.9195985719594013</v>
      </c>
      <c r="N30" s="5">
        <f t="shared" si="5"/>
        <v>3.9979905433985894</v>
      </c>
      <c r="O30" s="5">
        <f t="shared" si="5"/>
        <v>4.0779503542665614</v>
      </c>
      <c r="P30" s="5">
        <f t="shared" si="5"/>
        <v>4.1595093613518923</v>
      </c>
      <c r="Q30" s="5">
        <f t="shared" si="5"/>
        <v>4.2426995485789298</v>
      </c>
      <c r="R30" s="27">
        <f>$R$8*'[2]Eurostat POM Portables GU'!M21</f>
        <v>4.3275535395505083</v>
      </c>
      <c r="S30" s="27">
        <f>$S$8*'[2]Eurostat POM Portables GU'!N21</f>
        <v>4.5231624268440331</v>
      </c>
      <c r="T30" s="27">
        <f>$T$8*'[2]Eurostat POM Portables GU'!O21</f>
        <v>4.6641356188609713</v>
      </c>
      <c r="U30" s="27">
        <f>$U$8*'[2]Eurostat POM Portables GU'!P21</f>
        <v>4.1458934223173474</v>
      </c>
      <c r="V30" s="27">
        <f>$V$8*'[2]Eurostat POM Portables GU'!Q21</f>
        <v>3.5230487383123337</v>
      </c>
      <c r="W30" s="27">
        <f>$W$8*'[2]Eurostat POM Portables GU'!R21</f>
        <v>4.1762561104738332</v>
      </c>
      <c r="X30" s="27">
        <f>$X$8*'[2]Eurostat POM Portables GU'!S21</f>
        <v>6.1023757731104364</v>
      </c>
      <c r="Y30" s="27">
        <f>$Y$8*'[2]Eurostat POM Portables GU'!T21</f>
        <v>6.3234847072277409</v>
      </c>
      <c r="Z30" s="27">
        <f>$Z$8*'[2]Eurostat POM Portables GU'!U21</f>
        <v>8.0664649216288904</v>
      </c>
      <c r="AA30" s="27">
        <f>$AA$8*'[2]Eurostat POM Portables GU'!V21</f>
        <v>8.5796586235318557</v>
      </c>
      <c r="AB30" s="27">
        <f>$AB$8*'[2]Eurostat POM Portables GU'!W21</f>
        <v>7.8259176862505351</v>
      </c>
      <c r="AC30" s="6">
        <f t="shared" si="7"/>
        <v>7.9824360399755454</v>
      </c>
      <c r="AD30" s="6">
        <f t="shared" si="7"/>
        <v>8.1420847607750559</v>
      </c>
      <c r="AE30" s="6">
        <f t="shared" si="7"/>
        <v>8.3049264559905573</v>
      </c>
      <c r="AF30" s="6">
        <f t="shared" si="7"/>
        <v>8.4710249851103683</v>
      </c>
      <c r="AG30" s="6">
        <f t="shared" si="7"/>
        <v>8.6404454848125756</v>
      </c>
      <c r="AH30" s="6">
        <f t="shared" si="7"/>
        <v>8.813254394508828</v>
      </c>
      <c r="AI30" s="6">
        <f t="shared" si="7"/>
        <v>8.9895194823990039</v>
      </c>
      <c r="AJ30" s="6">
        <f t="shared" si="7"/>
        <v>9.1693098720469841</v>
      </c>
      <c r="AK30" s="6">
        <f t="shared" si="7"/>
        <v>9.3526960694879246</v>
      </c>
      <c r="AL30" s="6">
        <f t="shared" si="7"/>
        <v>9.5397499908776826</v>
      </c>
      <c r="AM30" s="6">
        <f t="shared" si="7"/>
        <v>9.7305449906952362</v>
      </c>
      <c r="AN30" s="6">
        <f t="shared" si="7"/>
        <v>9.9251558905091404</v>
      </c>
      <c r="AO30" s="6">
        <f t="shared" si="7"/>
        <v>10.123659008319324</v>
      </c>
      <c r="AP30" s="6">
        <f t="shared" si="7"/>
        <v>10.32613218848571</v>
      </c>
      <c r="AQ30" s="6">
        <f t="shared" si="7"/>
        <v>10.532654832255425</v>
      </c>
      <c r="AR30" s="6">
        <f t="shared" si="7"/>
        <v>10.743307928900533</v>
      </c>
      <c r="AS30" s="6">
        <f t="shared" si="6"/>
        <v>10.958174087478543</v>
      </c>
      <c r="AT30" s="6">
        <f t="shared" si="6"/>
        <v>11.177337569228113</v>
      </c>
      <c r="AU30" s="6">
        <f t="shared" si="4"/>
        <v>11.289110944920393</v>
      </c>
      <c r="AV30" s="6">
        <f t="shared" si="4"/>
        <v>11.402002054369598</v>
      </c>
      <c r="AW30" s="6">
        <f t="shared" si="4"/>
        <v>11.516022074913295</v>
      </c>
      <c r="AX30" s="6">
        <f t="shared" si="4"/>
        <v>11.631182295662427</v>
      </c>
      <c r="AY30" s="6">
        <f t="shared" si="4"/>
        <v>11.747494118619052</v>
      </c>
      <c r="AZ30" s="6">
        <f t="shared" si="4"/>
        <v>11.864969059805242</v>
      </c>
      <c r="BA30" s="6">
        <f t="shared" si="4"/>
        <v>11.983618750403295</v>
      </c>
      <c r="BB30" s="6">
        <f t="shared" si="4"/>
        <v>12.103454937907328</v>
      </c>
      <c r="BC30" s="6">
        <f t="shared" si="4"/>
        <v>12.224489487286402</v>
      </c>
      <c r="BD30" s="6">
        <f t="shared" si="4"/>
        <v>12.346734382159266</v>
      </c>
      <c r="BE30" s="6">
        <f t="shared" si="4"/>
        <v>12.470201725980859</v>
      </c>
    </row>
    <row r="31" spans="1:57" x14ac:dyDescent="0.35">
      <c r="A31" t="s">
        <v>14</v>
      </c>
      <c r="C31" s="40" t="s">
        <v>61</v>
      </c>
      <c r="D31" s="4" t="s">
        <v>15</v>
      </c>
      <c r="E31" s="4" t="s">
        <v>59</v>
      </c>
      <c r="F31" s="1" t="s">
        <v>36</v>
      </c>
      <c r="G31" s="5">
        <f t="shared" si="5"/>
        <v>1.663282434469691</v>
      </c>
      <c r="H31" s="5">
        <f t="shared" si="5"/>
        <v>1.6965480831590849</v>
      </c>
      <c r="I31" s="5">
        <f t="shared" si="5"/>
        <v>1.7304790448222667</v>
      </c>
      <c r="J31" s="5">
        <f t="shared" si="5"/>
        <v>1.7650886257187119</v>
      </c>
      <c r="K31" s="5">
        <f t="shared" si="5"/>
        <v>1.8003903982330862</v>
      </c>
      <c r="L31" s="5">
        <f t="shared" si="5"/>
        <v>1.836398206197748</v>
      </c>
      <c r="M31" s="5">
        <f t="shared" si="5"/>
        <v>1.873126170321703</v>
      </c>
      <c r="N31" s="5">
        <f t="shared" si="5"/>
        <v>1.9105886937281371</v>
      </c>
      <c r="O31" s="5">
        <f t="shared" si="5"/>
        <v>1.9488004676027</v>
      </c>
      <c r="P31" s="5">
        <f t="shared" si="5"/>
        <v>1.9877764769547541</v>
      </c>
      <c r="Q31" s="5">
        <f t="shared" si="5"/>
        <v>2.0275320064938493</v>
      </c>
      <c r="R31" s="27">
        <f>$R$8*'[2]Eurostat POM Portables GU'!M22</f>
        <v>2.0680826466237265</v>
      </c>
      <c r="S31" s="27">
        <f>$S$8*'[2]Eurostat POM Portables GU'!N22</f>
        <v>2.5261389729353367</v>
      </c>
      <c r="T31" s="27">
        <f>$T$8*'[2]Eurostat POM Portables GU'!O22</f>
        <v>2.2728082550177944</v>
      </c>
      <c r="U31" s="27">
        <f>$U$8*'[2]Eurostat POM Portables GU'!P22</f>
        <v>2.4872937451833765</v>
      </c>
      <c r="V31" s="27">
        <f>$V$8*'[2]Eurostat POM Portables GU'!Q22</f>
        <v>1.5136819869841946</v>
      </c>
      <c r="W31" s="27">
        <f>$W$8*'[2]Eurostat POM Portables GU'!R22</f>
        <v>1.6065801567843219</v>
      </c>
      <c r="X31" s="27">
        <f>$X$8*'[2]Eurostat POM Portables GU'!S22</f>
        <v>2.0675213440239837</v>
      </c>
      <c r="Y31" s="27">
        <f>$Y$8*'[2]Eurostat POM Portables GU'!T22</f>
        <v>2.4356005690518332</v>
      </c>
      <c r="Z31" s="27">
        <f>$Z$8*'[2]Eurostat POM Portables GU'!U22</f>
        <v>5.7198569444277583</v>
      </c>
      <c r="AA31" s="27">
        <f>$AA$8*'[2]Eurostat POM Portables GU'!V22</f>
        <v>4.7040197280743623</v>
      </c>
      <c r="AB31" s="27">
        <f>$AB$8*'[2]Eurostat POM Portables GU'!W22</f>
        <v>4.5033350896318867</v>
      </c>
      <c r="AC31" s="6">
        <f t="shared" si="7"/>
        <v>4.5934017914245242</v>
      </c>
      <c r="AD31" s="6">
        <f t="shared" si="7"/>
        <v>4.6852698272530144</v>
      </c>
      <c r="AE31" s="6">
        <f t="shared" si="7"/>
        <v>4.7789752237980752</v>
      </c>
      <c r="AF31" s="6">
        <f t="shared" si="7"/>
        <v>4.8745547282740365</v>
      </c>
      <c r="AG31" s="6">
        <f t="shared" si="7"/>
        <v>4.972045822839517</v>
      </c>
      <c r="AH31" s="6">
        <f t="shared" si="7"/>
        <v>5.071486739296307</v>
      </c>
      <c r="AI31" s="6">
        <f t="shared" si="7"/>
        <v>5.1729164740822329</v>
      </c>
      <c r="AJ31" s="6">
        <f t="shared" si="7"/>
        <v>5.2763748035638773</v>
      </c>
      <c r="AK31" s="6">
        <f t="shared" si="7"/>
        <v>5.3819022996351551</v>
      </c>
      <c r="AL31" s="6">
        <f t="shared" si="7"/>
        <v>5.4895403456278586</v>
      </c>
      <c r="AM31" s="6">
        <f t="shared" si="7"/>
        <v>5.5993311525404161</v>
      </c>
      <c r="AN31" s="6">
        <f t="shared" si="7"/>
        <v>5.7113177755912243</v>
      </c>
      <c r="AO31" s="6">
        <f t="shared" si="7"/>
        <v>5.8255441311030491</v>
      </c>
      <c r="AP31" s="6">
        <f t="shared" si="7"/>
        <v>5.9420550137251098</v>
      </c>
      <c r="AQ31" s="6">
        <f t="shared" si="7"/>
        <v>6.060896113999612</v>
      </c>
      <c r="AR31" s="6">
        <f t="shared" si="7"/>
        <v>6.1821140362796045</v>
      </c>
      <c r="AS31" s="6">
        <f t="shared" si="6"/>
        <v>6.3057563170051969</v>
      </c>
      <c r="AT31" s="6">
        <f t="shared" si="6"/>
        <v>6.431871443345301</v>
      </c>
      <c r="AU31" s="6">
        <f t="shared" si="4"/>
        <v>6.496190157778754</v>
      </c>
      <c r="AV31" s="6">
        <f t="shared" si="4"/>
        <v>6.5611520593565418</v>
      </c>
      <c r="AW31" s="6">
        <f t="shared" si="4"/>
        <v>6.626763579950107</v>
      </c>
      <c r="AX31" s="6">
        <f t="shared" si="4"/>
        <v>6.6930312157496079</v>
      </c>
      <c r="AY31" s="6">
        <f t="shared" si="4"/>
        <v>6.7599615279071044</v>
      </c>
      <c r="AZ31" s="6">
        <f t="shared" si="4"/>
        <v>6.8275611431861751</v>
      </c>
      <c r="BA31" s="6">
        <f t="shared" si="4"/>
        <v>6.8958367546180366</v>
      </c>
      <c r="BB31" s="6">
        <f t="shared" si="4"/>
        <v>6.964795122164217</v>
      </c>
      <c r="BC31" s="6">
        <f t="shared" si="4"/>
        <v>7.0344430733858596</v>
      </c>
      <c r="BD31" s="6">
        <f t="shared" si="4"/>
        <v>7.1047875041197184</v>
      </c>
      <c r="BE31" s="6">
        <f t="shared" si="4"/>
        <v>7.1758353791609153</v>
      </c>
    </row>
    <row r="32" spans="1:57" x14ac:dyDescent="0.35">
      <c r="A32" t="s">
        <v>14</v>
      </c>
      <c r="C32" s="40" t="s">
        <v>61</v>
      </c>
      <c r="D32" s="4" t="s">
        <v>15</v>
      </c>
      <c r="E32" s="4" t="s">
        <v>59</v>
      </c>
      <c r="F32" s="1" t="s">
        <v>37</v>
      </c>
      <c r="G32" s="5">
        <f t="shared" si="5"/>
        <v>148.15424914523871</v>
      </c>
      <c r="H32" s="5">
        <f t="shared" si="5"/>
        <v>151.11733412814348</v>
      </c>
      <c r="I32" s="5">
        <f t="shared" si="5"/>
        <v>154.13968081070635</v>
      </c>
      <c r="J32" s="5">
        <f t="shared" si="5"/>
        <v>157.22247442692048</v>
      </c>
      <c r="K32" s="5">
        <f t="shared" si="5"/>
        <v>160.3669239154589</v>
      </c>
      <c r="L32" s="5">
        <f t="shared" si="5"/>
        <v>163.57426239376807</v>
      </c>
      <c r="M32" s="5">
        <f t="shared" si="5"/>
        <v>166.84574764164344</v>
      </c>
      <c r="N32" s="5">
        <f t="shared" si="5"/>
        <v>170.18266259447631</v>
      </c>
      <c r="O32" s="5">
        <f t="shared" si="5"/>
        <v>173.58631584636584</v>
      </c>
      <c r="P32" s="5">
        <f t="shared" si="5"/>
        <v>177.05804216329315</v>
      </c>
      <c r="Q32" s="5">
        <f t="shared" si="5"/>
        <v>180.59920300655901</v>
      </c>
      <c r="R32" s="27">
        <f>$R$8*'[2]Eurostat POM Portables GU'!M23</f>
        <v>184.2111870666902</v>
      </c>
      <c r="S32" s="27">
        <f>$S$8*'[2]Eurostat POM Portables GU'!N23</f>
        <v>179.86051342737068</v>
      </c>
      <c r="T32" s="27">
        <f>$T$8*'[2]Eurostat POM Portables GU'!O23</f>
        <v>173.41082539127675</v>
      </c>
      <c r="U32" s="27">
        <f>$U$8*'[2]Eurostat POM Portables GU'!P23</f>
        <v>186.50462695252264</v>
      </c>
      <c r="V32" s="27">
        <f>$V$8*'[2]Eurostat POM Portables GU'!Q23</f>
        <v>170.00758446507191</v>
      </c>
      <c r="W32" s="27">
        <f>$W$8*'[2]Eurostat POM Portables GU'!R23</f>
        <v>187.07922780591969</v>
      </c>
      <c r="X32" s="27">
        <f>$X$8*'[2]Eurostat POM Portables GU'!S23</f>
        <v>269.90109762662581</v>
      </c>
      <c r="Y32" s="27">
        <f>$Y$8*'[2]Eurostat POM Portables GU'!T23</f>
        <v>289.85159567101317</v>
      </c>
      <c r="Z32" s="27">
        <f>$Z$8*'[2]Eurostat POM Portables GU'!U23</f>
        <v>291.99269716309539</v>
      </c>
      <c r="AA32" s="27">
        <f>$AA$8*'[2]Eurostat POM Portables GU'!V23</f>
        <v>357.97885980943261</v>
      </c>
      <c r="AB32" s="27">
        <f>$AB$8*'[2]Eurostat POM Portables GU'!W23</f>
        <v>325.97006615256174</v>
      </c>
      <c r="AC32" s="6">
        <f t="shared" si="7"/>
        <v>332.48946747561297</v>
      </c>
      <c r="AD32" s="6">
        <f t="shared" si="7"/>
        <v>339.13925682512524</v>
      </c>
      <c r="AE32" s="6">
        <f t="shared" si="7"/>
        <v>345.92204196162777</v>
      </c>
      <c r="AF32" s="6">
        <f t="shared" si="7"/>
        <v>352.84048280086034</v>
      </c>
      <c r="AG32" s="6">
        <f t="shared" si="7"/>
        <v>359.89729245687755</v>
      </c>
      <c r="AH32" s="6">
        <f t="shared" si="7"/>
        <v>367.09523830601512</v>
      </c>
      <c r="AI32" s="6">
        <f t="shared" si="7"/>
        <v>374.43714307213543</v>
      </c>
      <c r="AJ32" s="6">
        <f t="shared" si="7"/>
        <v>381.92588593357812</v>
      </c>
      <c r="AK32" s="6">
        <f t="shared" si="7"/>
        <v>389.56440365224967</v>
      </c>
      <c r="AL32" s="6">
        <f t="shared" si="7"/>
        <v>397.35569172529466</v>
      </c>
      <c r="AM32" s="6">
        <f t="shared" si="7"/>
        <v>405.30280555980056</v>
      </c>
      <c r="AN32" s="6">
        <f t="shared" si="7"/>
        <v>413.40886167099654</v>
      </c>
      <c r="AO32" s="6">
        <f t="shared" si="7"/>
        <v>421.67703890441646</v>
      </c>
      <c r="AP32" s="6">
        <f t="shared" si="7"/>
        <v>430.11057968250481</v>
      </c>
      <c r="AQ32" s="6">
        <f t="shared" si="7"/>
        <v>438.71279127615492</v>
      </c>
      <c r="AR32" s="6">
        <f t="shared" si="7"/>
        <v>447.487047101678</v>
      </c>
      <c r="AS32" s="6">
        <f t="shared" si="6"/>
        <v>456.43678804371154</v>
      </c>
      <c r="AT32" s="6">
        <f t="shared" si="6"/>
        <v>465.56552380458578</v>
      </c>
      <c r="AU32" s="6">
        <f t="shared" si="4"/>
        <v>470.22117904263166</v>
      </c>
      <c r="AV32" s="6">
        <f t="shared" si="4"/>
        <v>474.92339083305797</v>
      </c>
      <c r="AW32" s="6">
        <f t="shared" si="4"/>
        <v>479.67262474138852</v>
      </c>
      <c r="AX32" s="6">
        <f t="shared" si="4"/>
        <v>484.46935098880238</v>
      </c>
      <c r="AY32" s="6">
        <f t="shared" si="4"/>
        <v>489.31404449869041</v>
      </c>
      <c r="AZ32" s="6">
        <f t="shared" si="4"/>
        <v>494.20718494367731</v>
      </c>
      <c r="BA32" s="6">
        <f t="shared" si="4"/>
        <v>499.14925679311409</v>
      </c>
      <c r="BB32" s="6">
        <f t="shared" si="4"/>
        <v>504.14074936104521</v>
      </c>
      <c r="BC32" s="6">
        <f t="shared" si="4"/>
        <v>509.18215685465566</v>
      </c>
      <c r="BD32" s="6">
        <f t="shared" si="4"/>
        <v>514.27397842320227</v>
      </c>
      <c r="BE32" s="6">
        <f t="shared" si="4"/>
        <v>519.41671820743431</v>
      </c>
    </row>
    <row r="33" spans="1:57" x14ac:dyDescent="0.35">
      <c r="A33" t="s">
        <v>14</v>
      </c>
      <c r="C33" s="40" t="s">
        <v>61</v>
      </c>
      <c r="D33" s="4" t="s">
        <v>15</v>
      </c>
      <c r="E33" s="4" t="s">
        <v>59</v>
      </c>
      <c r="F33" s="1" t="s">
        <v>38</v>
      </c>
      <c r="G33" s="5">
        <f t="shared" si="5"/>
        <v>52.403207594668856</v>
      </c>
      <c r="H33" s="5">
        <f t="shared" si="5"/>
        <v>53.451271746562234</v>
      </c>
      <c r="I33" s="5">
        <f t="shared" si="5"/>
        <v>54.520297181493483</v>
      </c>
      <c r="J33" s="5">
        <f t="shared" si="5"/>
        <v>55.610703125123351</v>
      </c>
      <c r="K33" s="5">
        <f t="shared" si="5"/>
        <v>56.722917187625818</v>
      </c>
      <c r="L33" s="5">
        <f t="shared" si="5"/>
        <v>57.857375531378338</v>
      </c>
      <c r="M33" s="5">
        <f t="shared" si="5"/>
        <v>59.014523042005905</v>
      </c>
      <c r="N33" s="5">
        <f t="shared" si="5"/>
        <v>60.194813502846024</v>
      </c>
      <c r="O33" s="5">
        <f t="shared" si="5"/>
        <v>61.398709772902947</v>
      </c>
      <c r="P33" s="5">
        <f t="shared" si="5"/>
        <v>62.626683968361007</v>
      </c>
      <c r="Q33" s="5">
        <f t="shared" si="5"/>
        <v>63.879217647728225</v>
      </c>
      <c r="R33" s="27">
        <f>$R$8*'[2]Eurostat POM Portables GU'!M24</f>
        <v>65.156802000682788</v>
      </c>
      <c r="S33" s="27">
        <f>$S$8*'[2]Eurostat POM Portables GU'!N24</f>
        <v>65.073456231939332</v>
      </c>
      <c r="T33" s="27">
        <f>$T$8*'[2]Eurostat POM Portables GU'!O24</f>
        <v>74.661929977714237</v>
      </c>
      <c r="U33" s="27">
        <f>$U$8*'[2]Eurostat POM Portables GU'!P24</f>
        <v>75.229429037221905</v>
      </c>
      <c r="V33" s="27">
        <f>$V$8*'[2]Eurostat POM Portables GU'!Q24</f>
        <v>40.248783551068229</v>
      </c>
      <c r="W33" s="27">
        <f>$W$8*'[2]Eurostat POM Portables GU'!R24</f>
        <v>47.515566971207392</v>
      </c>
      <c r="X33" s="27">
        <f>$X$8*'[2]Eurostat POM Portables GU'!S24</f>
        <v>109.26592242499733</v>
      </c>
      <c r="Y33" s="27">
        <f>$Y$8*'[2]Eurostat POM Portables GU'!T24</f>
        <v>94.458943808445014</v>
      </c>
      <c r="Z33" s="27">
        <f>$Z$8*'[2]Eurostat POM Portables GU'!U24</f>
        <v>145.56302608575771</v>
      </c>
      <c r="AA33" s="27">
        <f>$AA$8*'[2]Eurostat POM Portables GU'!V24</f>
        <v>115.90757205583648</v>
      </c>
      <c r="AB33" s="27">
        <f>$AB$8*'[2]Eurostat POM Portables GU'!W24</f>
        <v>96.931541868296094</v>
      </c>
      <c r="AC33" s="6">
        <f t="shared" si="7"/>
        <v>98.870172705662014</v>
      </c>
      <c r="AD33" s="6">
        <f t="shared" si="7"/>
        <v>100.84757615977526</v>
      </c>
      <c r="AE33" s="6">
        <f t="shared" si="7"/>
        <v>102.86452768297076</v>
      </c>
      <c r="AF33" s="6">
        <f t="shared" si="7"/>
        <v>104.92181823663017</v>
      </c>
      <c r="AG33" s="6">
        <f t="shared" si="7"/>
        <v>107.02025460136278</v>
      </c>
      <c r="AH33" s="6">
        <f t="shared" si="7"/>
        <v>109.16065969339003</v>
      </c>
      <c r="AI33" s="6">
        <f t="shared" si="7"/>
        <v>111.34387288725783</v>
      </c>
      <c r="AJ33" s="6">
        <f t="shared" si="7"/>
        <v>113.57075034500299</v>
      </c>
      <c r="AK33" s="6">
        <f t="shared" si="7"/>
        <v>115.84216535190305</v>
      </c>
      <c r="AL33" s="6">
        <f t="shared" si="7"/>
        <v>118.1590086589411</v>
      </c>
      <c r="AM33" s="6">
        <f t="shared" si="7"/>
        <v>120.52218883211992</v>
      </c>
      <c r="AN33" s="6">
        <f t="shared" si="7"/>
        <v>122.93263260876232</v>
      </c>
      <c r="AO33" s="6">
        <f t="shared" si="7"/>
        <v>125.39128526093756</v>
      </c>
      <c r="AP33" s="6">
        <f t="shared" si="7"/>
        <v>127.89911096615631</v>
      </c>
      <c r="AQ33" s="6">
        <f t="shared" si="7"/>
        <v>130.45709318547944</v>
      </c>
      <c r="AR33" s="6">
        <f t="shared" si="7"/>
        <v>133.06623504918903</v>
      </c>
      <c r="AS33" s="6">
        <f t="shared" si="6"/>
        <v>135.72755975017282</v>
      </c>
      <c r="AT33" s="6">
        <f t="shared" si="6"/>
        <v>138.44211094517627</v>
      </c>
      <c r="AU33" s="6">
        <f t="shared" si="4"/>
        <v>139.82653205462802</v>
      </c>
      <c r="AV33" s="6">
        <f t="shared" si="4"/>
        <v>141.22479737517429</v>
      </c>
      <c r="AW33" s="6">
        <f t="shared" si="4"/>
        <v>142.63704534892602</v>
      </c>
      <c r="AX33" s="6">
        <f t="shared" si="4"/>
        <v>144.06341580241528</v>
      </c>
      <c r="AY33" s="6">
        <f t="shared" si="4"/>
        <v>145.50404996043943</v>
      </c>
      <c r="AZ33" s="6">
        <f t="shared" si="4"/>
        <v>146.95909046004383</v>
      </c>
      <c r="BA33" s="6">
        <f t="shared" si="4"/>
        <v>148.42868136464426</v>
      </c>
      <c r="BB33" s="6">
        <f t="shared" si="4"/>
        <v>149.9129681782907</v>
      </c>
      <c r="BC33" s="6">
        <f t="shared" si="4"/>
        <v>151.4120978600736</v>
      </c>
      <c r="BD33" s="6">
        <f t="shared" si="4"/>
        <v>152.92621883867434</v>
      </c>
      <c r="BE33" s="6">
        <f t="shared" si="4"/>
        <v>154.4554810270611</v>
      </c>
    </row>
    <row r="34" spans="1:57" x14ac:dyDescent="0.35">
      <c r="A34" t="s">
        <v>14</v>
      </c>
      <c r="C34" s="40" t="s">
        <v>61</v>
      </c>
      <c r="D34" s="4" t="s">
        <v>15</v>
      </c>
      <c r="E34" s="4" t="s">
        <v>59</v>
      </c>
      <c r="F34" s="1" t="s">
        <v>39</v>
      </c>
      <c r="G34" s="5">
        <f t="shared" si="5"/>
        <v>190.46498430681456</v>
      </c>
      <c r="H34" s="5">
        <f t="shared" si="5"/>
        <v>194.27428399295084</v>
      </c>
      <c r="I34" s="5">
        <f t="shared" si="5"/>
        <v>198.15976967280986</v>
      </c>
      <c r="J34" s="5">
        <f t="shared" si="5"/>
        <v>202.12296506626606</v>
      </c>
      <c r="K34" s="5">
        <f t="shared" si="5"/>
        <v>206.16542436759138</v>
      </c>
      <c r="L34" s="5">
        <f t="shared" si="5"/>
        <v>210.28873285494322</v>
      </c>
      <c r="M34" s="5">
        <f t="shared" si="5"/>
        <v>214.49450751204208</v>
      </c>
      <c r="N34" s="5">
        <f t="shared" si="5"/>
        <v>218.78439766228291</v>
      </c>
      <c r="O34" s="5">
        <f t="shared" si="5"/>
        <v>223.16008561552857</v>
      </c>
      <c r="P34" s="5">
        <f t="shared" si="5"/>
        <v>227.62328732783914</v>
      </c>
      <c r="Q34" s="5">
        <f t="shared" si="5"/>
        <v>232.17575307439591</v>
      </c>
      <c r="R34" s="27">
        <f>$R$8*'[2]Eurostat POM Portables GU'!M25</f>
        <v>236.81926813588385</v>
      </c>
      <c r="S34" s="27">
        <f>$S$8*'[2]Eurostat POM Portables GU'!N25</f>
        <v>256.780924274879</v>
      </c>
      <c r="T34" s="27">
        <f>$T$8*'[2]Eurostat POM Portables GU'!O25</f>
        <v>287.71535383817076</v>
      </c>
      <c r="U34" s="27">
        <f>$U$8*'[2]Eurostat POM Portables GU'!P25</f>
        <v>285.89945347704491</v>
      </c>
      <c r="V34" s="27">
        <f>$V$8*'[2]Eurostat POM Portables GU'!Q25</f>
        <v>252.02088183834275</v>
      </c>
      <c r="W34" s="27">
        <f>$W$8*'[2]Eurostat POM Portables GU'!R25</f>
        <v>273.01208950765931</v>
      </c>
      <c r="X34" s="27">
        <f>$X$8*'[2]Eurostat POM Portables GU'!S25</f>
        <v>407.61441358099864</v>
      </c>
      <c r="Y34" s="27">
        <f>$Y$8*'[2]Eurostat POM Portables GU'!T25</f>
        <v>403.55329677035218</v>
      </c>
      <c r="Z34" s="27">
        <f>$Z$8*'[2]Eurostat POM Portables GU'!U25</f>
        <v>646.65049371735734</v>
      </c>
      <c r="AA34" s="27">
        <f>$AA$8*'[2]Eurostat POM Portables GU'!V25</f>
        <v>642.88269617016283</v>
      </c>
      <c r="AB34" s="27">
        <f>$AB$8*'[2]Eurostat POM Portables GU'!W25</f>
        <v>572.41782486869704</v>
      </c>
      <c r="AC34" s="6">
        <f t="shared" si="7"/>
        <v>583.86618136607103</v>
      </c>
      <c r="AD34" s="6">
        <f t="shared" si="7"/>
        <v>595.5435049933925</v>
      </c>
      <c r="AE34" s="6">
        <f t="shared" si="7"/>
        <v>607.4543750932603</v>
      </c>
      <c r="AF34" s="6">
        <f t="shared" si="7"/>
        <v>619.60346259512551</v>
      </c>
      <c r="AG34" s="6">
        <f t="shared" si="7"/>
        <v>631.99553184702802</v>
      </c>
      <c r="AH34" s="6">
        <f t="shared" si="7"/>
        <v>644.63544248396863</v>
      </c>
      <c r="AI34" s="6">
        <f t="shared" si="7"/>
        <v>657.528151333648</v>
      </c>
      <c r="AJ34" s="6">
        <f t="shared" si="7"/>
        <v>670.67871436032101</v>
      </c>
      <c r="AK34" s="6">
        <f t="shared" si="7"/>
        <v>684.09228864752743</v>
      </c>
      <c r="AL34" s="6">
        <f t="shared" si="7"/>
        <v>697.77413442047794</v>
      </c>
      <c r="AM34" s="6">
        <f t="shared" si="7"/>
        <v>711.72961710888751</v>
      </c>
      <c r="AN34" s="6">
        <f t="shared" si="7"/>
        <v>725.96420945106524</v>
      </c>
      <c r="AO34" s="6">
        <f t="shared" si="7"/>
        <v>740.48349364008652</v>
      </c>
      <c r="AP34" s="6">
        <f t="shared" si="7"/>
        <v>755.29316351288821</v>
      </c>
      <c r="AQ34" s="6">
        <f t="shared" si="7"/>
        <v>770.39902678314593</v>
      </c>
      <c r="AR34" s="6">
        <f t="shared" si="7"/>
        <v>785.80700731880881</v>
      </c>
      <c r="AS34" s="6">
        <f t="shared" si="6"/>
        <v>801.52314746518505</v>
      </c>
      <c r="AT34" s="6">
        <f t="shared" si="6"/>
        <v>817.55361041448873</v>
      </c>
      <c r="AU34" s="6">
        <f t="shared" si="4"/>
        <v>825.72914651863357</v>
      </c>
      <c r="AV34" s="6">
        <f t="shared" si="4"/>
        <v>833.98643798381988</v>
      </c>
      <c r="AW34" s="6">
        <f t="shared" si="4"/>
        <v>842.3263023636581</v>
      </c>
      <c r="AX34" s="6">
        <f t="shared" si="4"/>
        <v>850.74956538729464</v>
      </c>
      <c r="AY34" s="6">
        <f t="shared" si="4"/>
        <v>859.25706104116762</v>
      </c>
      <c r="AZ34" s="6">
        <f t="shared" si="4"/>
        <v>867.84963165157933</v>
      </c>
      <c r="BA34" s="6">
        <f t="shared" si="4"/>
        <v>876.52812796809508</v>
      </c>
      <c r="BB34" s="6">
        <f t="shared" si="4"/>
        <v>885.29340924777603</v>
      </c>
      <c r="BC34" s="6">
        <f t="shared" si="4"/>
        <v>894.14634334025379</v>
      </c>
      <c r="BD34" s="6">
        <f t="shared" si="4"/>
        <v>903.08780677365633</v>
      </c>
      <c r="BE34" s="6">
        <f t="shared" si="4"/>
        <v>912.11868484139291</v>
      </c>
    </row>
    <row r="35" spans="1:57" x14ac:dyDescent="0.35">
      <c r="A35" t="s">
        <v>14</v>
      </c>
      <c r="C35" s="40" t="s">
        <v>61</v>
      </c>
      <c r="D35" s="4" t="s">
        <v>15</v>
      </c>
      <c r="E35" s="4" t="s">
        <v>59</v>
      </c>
      <c r="F35" s="1" t="s">
        <v>40</v>
      </c>
      <c r="G35" s="5">
        <f t="shared" si="5"/>
        <v>32.385524437045881</v>
      </c>
      <c r="H35" s="5">
        <f t="shared" si="5"/>
        <v>33.0332349257868</v>
      </c>
      <c r="I35" s="5">
        <f t="shared" si="5"/>
        <v>33.693899624302539</v>
      </c>
      <c r="J35" s="5">
        <f t="shared" si="5"/>
        <v>34.367777616788587</v>
      </c>
      <c r="K35" s="5">
        <f t="shared" si="5"/>
        <v>35.05513316912436</v>
      </c>
      <c r="L35" s="5">
        <f t="shared" si="5"/>
        <v>35.756235832506846</v>
      </c>
      <c r="M35" s="5">
        <f t="shared" si="5"/>
        <v>36.471360549156984</v>
      </c>
      <c r="N35" s="5">
        <f t="shared" si="5"/>
        <v>37.200787760140123</v>
      </c>
      <c r="O35" s="5">
        <f t="shared" si="5"/>
        <v>37.944803515342926</v>
      </c>
      <c r="P35" s="5">
        <f t="shared" si="5"/>
        <v>38.703699585649787</v>
      </c>
      <c r="Q35" s="5">
        <f t="shared" si="5"/>
        <v>39.477773577362782</v>
      </c>
      <c r="R35" s="27">
        <f>$R$8*'[2]Eurostat POM Portables GU'!M26</f>
        <v>40.267329048910035</v>
      </c>
      <c r="S35" s="27">
        <f>$S$8*'[2]Eurostat POM Portables GU'!N26</f>
        <v>41.92150277738677</v>
      </c>
      <c r="T35" s="27">
        <f>$T$8*'[2]Eurostat POM Portables GU'!O26</f>
        <v>44.106988521011765</v>
      </c>
      <c r="U35" s="27">
        <f>$U$8*'[2]Eurostat POM Portables GU'!P26</f>
        <v>44.100093679822166</v>
      </c>
      <c r="V35" s="27">
        <f>$V$8*'[2]Eurostat POM Portables GU'!Q26</f>
        <v>31.686955803309186</v>
      </c>
      <c r="W35" s="27">
        <f>$W$8*'[2]Eurostat POM Portables GU'!R26</f>
        <v>37.884609002155493</v>
      </c>
      <c r="X35" s="27">
        <f>$X$8*'[2]Eurostat POM Portables GU'!S26</f>
        <v>68.036935858410388</v>
      </c>
      <c r="Y35" s="27">
        <f>$Y$8*'[2]Eurostat POM Portables GU'!T26</f>
        <v>74.308509286848476</v>
      </c>
      <c r="Z35" s="27">
        <f>$Z$8*'[2]Eurostat POM Portables GU'!U26</f>
        <v>86.197844162530217</v>
      </c>
      <c r="AA35" s="27">
        <f>$AA$8*'[2]Eurostat POM Portables GU'!V26</f>
        <v>79.945324798580359</v>
      </c>
      <c r="AB35" s="27">
        <f>$AB$8*'[2]Eurostat POM Portables GU'!W26</f>
        <v>78.808364068558021</v>
      </c>
      <c r="AC35" s="6">
        <f t="shared" si="7"/>
        <v>80.384531349929176</v>
      </c>
      <c r="AD35" s="6">
        <f t="shared" si="7"/>
        <v>81.992221976927766</v>
      </c>
      <c r="AE35" s="6">
        <f t="shared" si="7"/>
        <v>83.632066416466316</v>
      </c>
      <c r="AF35" s="6">
        <f t="shared" si="7"/>
        <v>85.304707744795635</v>
      </c>
      <c r="AG35" s="6">
        <f t="shared" si="7"/>
        <v>87.010801899691543</v>
      </c>
      <c r="AH35" s="6">
        <f t="shared" si="7"/>
        <v>88.751017937685376</v>
      </c>
      <c r="AI35" s="6">
        <f t="shared" si="7"/>
        <v>90.526038296439083</v>
      </c>
      <c r="AJ35" s="6">
        <f t="shared" si="7"/>
        <v>92.336559062367868</v>
      </c>
      <c r="AK35" s="6">
        <f t="shared" si="7"/>
        <v>94.183290243615232</v>
      </c>
      <c r="AL35" s="6">
        <f t="shared" si="7"/>
        <v>96.06695604848754</v>
      </c>
      <c r="AM35" s="6">
        <f t="shared" si="7"/>
        <v>97.988295169457288</v>
      </c>
      <c r="AN35" s="6">
        <f t="shared" si="7"/>
        <v>99.948061072846428</v>
      </c>
      <c r="AO35" s="6">
        <f t="shared" si="7"/>
        <v>101.94702229430335</v>
      </c>
      <c r="AP35" s="6">
        <f t="shared" si="7"/>
        <v>103.98596274018942</v>
      </c>
      <c r="AQ35" s="6">
        <f t="shared" si="7"/>
        <v>106.06568199499321</v>
      </c>
      <c r="AR35" s="6">
        <f t="shared" si="7"/>
        <v>108.18699563489308</v>
      </c>
      <c r="AS35" s="6">
        <f t="shared" si="6"/>
        <v>110.35073554759094</v>
      </c>
      <c r="AT35" s="6">
        <f t="shared" si="6"/>
        <v>112.55775025854277</v>
      </c>
      <c r="AU35" s="6">
        <f t="shared" si="4"/>
        <v>113.6833277611282</v>
      </c>
      <c r="AV35" s="6">
        <f t="shared" si="4"/>
        <v>114.82016103873949</v>
      </c>
      <c r="AW35" s="6">
        <f t="shared" si="4"/>
        <v>115.96836264912687</v>
      </c>
      <c r="AX35" s="6">
        <f t="shared" si="4"/>
        <v>117.12804627561815</v>
      </c>
      <c r="AY35" s="6">
        <f t="shared" si="4"/>
        <v>118.29932673837433</v>
      </c>
      <c r="AZ35" s="6">
        <f t="shared" si="4"/>
        <v>119.48232000575808</v>
      </c>
      <c r="BA35" s="6">
        <f t="shared" si="4"/>
        <v>120.67714320581567</v>
      </c>
      <c r="BB35" s="6">
        <f t="shared" si="4"/>
        <v>121.88391463787383</v>
      </c>
      <c r="BC35" s="6">
        <f t="shared" si="4"/>
        <v>123.10275378425257</v>
      </c>
      <c r="BD35" s="6">
        <f t="shared" si="4"/>
        <v>124.33378132209509</v>
      </c>
      <c r="BE35" s="6">
        <f t="shared" si="4"/>
        <v>125.57711913531604</v>
      </c>
    </row>
    <row r="36" spans="1:57" x14ac:dyDescent="0.35">
      <c r="A36" t="s">
        <v>14</v>
      </c>
      <c r="C36" s="40" t="s">
        <v>61</v>
      </c>
      <c r="D36" s="4" t="s">
        <v>15</v>
      </c>
      <c r="E36" s="4" t="s">
        <v>59</v>
      </c>
      <c r="F36" s="1" t="s">
        <v>41</v>
      </c>
      <c r="G36" s="5">
        <f t="shared" si="5"/>
        <v>51.367442321938157</v>
      </c>
      <c r="H36" s="5">
        <f t="shared" si="5"/>
        <v>52.394791168376919</v>
      </c>
      <c r="I36" s="5">
        <f t="shared" si="5"/>
        <v>53.442686991744459</v>
      </c>
      <c r="J36" s="5">
        <f t="shared" si="5"/>
        <v>54.511540731579352</v>
      </c>
      <c r="K36" s="5">
        <f t="shared" si="5"/>
        <v>55.601771546210941</v>
      </c>
      <c r="L36" s="5">
        <f t="shared" si="5"/>
        <v>56.713806977135164</v>
      </c>
      <c r="M36" s="5">
        <f t="shared" si="5"/>
        <v>57.84808311667787</v>
      </c>
      <c r="N36" s="5">
        <f t="shared" si="5"/>
        <v>59.005044779011428</v>
      </c>
      <c r="O36" s="5">
        <f t="shared" si="5"/>
        <v>60.185145674591659</v>
      </c>
      <c r="P36" s="5">
        <f t="shared" si="5"/>
        <v>61.388848588083491</v>
      </c>
      <c r="Q36" s="5">
        <f t="shared" si="5"/>
        <v>62.616625559845161</v>
      </c>
      <c r="R36" s="27">
        <f>$R$8*'[2]Eurostat POM Portables GU'!M27</f>
        <v>63.868958071042066</v>
      </c>
      <c r="S36" s="27">
        <f>$S$8*'[2]Eurostat POM Portables GU'!N27</f>
        <v>66.371049052409433</v>
      </c>
      <c r="T36" s="27">
        <f>$T$8*'[2]Eurostat POM Portables GU'!O27</f>
        <v>44.368037075364221</v>
      </c>
      <c r="U36" s="27">
        <f>$U$8*'[2]Eurostat POM Portables GU'!P27</f>
        <v>42.088935561456651</v>
      </c>
      <c r="V36" s="27">
        <f>$V$8*'[2]Eurostat POM Portables GU'!Q27</f>
        <v>54.19759861380485</v>
      </c>
      <c r="W36" s="27">
        <f>$W$8*'[2]Eurostat POM Portables GU'!R27</f>
        <v>49.859384176065156</v>
      </c>
      <c r="X36" s="27">
        <f>$X$8*'[2]Eurostat POM Portables GU'!S27</f>
        <v>110.05528446530016</v>
      </c>
      <c r="Y36" s="27">
        <f>$Y$8*'[2]Eurostat POM Portables GU'!T27</f>
        <v>84.777053347617837</v>
      </c>
      <c r="Z36" s="27">
        <f>$Z$8*'[2]Eurostat POM Portables GU'!U27</f>
        <v>142.52976861522785</v>
      </c>
      <c r="AA36" s="27">
        <f>$AA$8*'[2]Eurostat POM Portables GU'!V27</f>
        <v>163.17787512341812</v>
      </c>
      <c r="AB36" s="27">
        <f>$AB$8*'[2]Eurostat POM Portables GU'!W27</f>
        <v>188.75564272030238</v>
      </c>
      <c r="AC36" s="6">
        <f t="shared" si="7"/>
        <v>192.53075557470842</v>
      </c>
      <c r="AD36" s="6">
        <f t="shared" si="7"/>
        <v>196.38137068620259</v>
      </c>
      <c r="AE36" s="6">
        <f t="shared" si="7"/>
        <v>200.30899809992664</v>
      </c>
      <c r="AF36" s="6">
        <f t="shared" si="7"/>
        <v>204.31517806192517</v>
      </c>
      <c r="AG36" s="6">
        <f t="shared" si="7"/>
        <v>208.40148162316368</v>
      </c>
      <c r="AH36" s="6">
        <f t="shared" si="7"/>
        <v>212.56951125562694</v>
      </c>
      <c r="AI36" s="6">
        <f t="shared" si="7"/>
        <v>216.82090148073948</v>
      </c>
      <c r="AJ36" s="6">
        <f t="shared" si="7"/>
        <v>221.15731951035426</v>
      </c>
      <c r="AK36" s="6">
        <f t="shared" si="7"/>
        <v>225.58046590056134</v>
      </c>
      <c r="AL36" s="6">
        <f t="shared" si="7"/>
        <v>230.09207521857257</v>
      </c>
      <c r="AM36" s="6">
        <f t="shared" si="7"/>
        <v>234.69391672294404</v>
      </c>
      <c r="AN36" s="6">
        <f t="shared" si="7"/>
        <v>239.38779505740291</v>
      </c>
      <c r="AO36" s="6">
        <f t="shared" si="7"/>
        <v>244.17555095855096</v>
      </c>
      <c r="AP36" s="6">
        <f t="shared" si="7"/>
        <v>249.05906197772197</v>
      </c>
      <c r="AQ36" s="6">
        <f t="shared" si="7"/>
        <v>254.04024321727641</v>
      </c>
      <c r="AR36" s="6">
        <f t="shared" si="7"/>
        <v>259.12104808162195</v>
      </c>
      <c r="AS36" s="6">
        <f t="shared" si="6"/>
        <v>264.30346904325438</v>
      </c>
      <c r="AT36" s="6">
        <f t="shared" si="6"/>
        <v>269.5895384241195</v>
      </c>
      <c r="AU36" s="6">
        <f t="shared" si="4"/>
        <v>272.28543380836066</v>
      </c>
      <c r="AV36" s="6">
        <f t="shared" si="4"/>
        <v>275.00828814644427</v>
      </c>
      <c r="AW36" s="6">
        <f t="shared" ref="AV36:BE42" si="8">AV36+(AV36*0.01)</f>
        <v>277.75837102790871</v>
      </c>
      <c r="AX36" s="6">
        <f t="shared" si="8"/>
        <v>280.5359547381878</v>
      </c>
      <c r="AY36" s="6">
        <f t="shared" si="8"/>
        <v>283.34131428556969</v>
      </c>
      <c r="AZ36" s="6">
        <f t="shared" si="8"/>
        <v>286.1747274284254</v>
      </c>
      <c r="BA36" s="6">
        <f t="shared" si="8"/>
        <v>289.03647470270965</v>
      </c>
      <c r="BB36" s="6">
        <f t="shared" si="8"/>
        <v>291.92683944973675</v>
      </c>
      <c r="BC36" s="6">
        <f t="shared" si="8"/>
        <v>294.8461078442341</v>
      </c>
      <c r="BD36" s="6">
        <f t="shared" si="8"/>
        <v>297.79456892267643</v>
      </c>
      <c r="BE36" s="6">
        <f t="shared" si="8"/>
        <v>300.7725146119032</v>
      </c>
    </row>
    <row r="37" spans="1:57" x14ac:dyDescent="0.35">
      <c r="A37" t="s">
        <v>14</v>
      </c>
      <c r="C37" s="40" t="s">
        <v>61</v>
      </c>
      <c r="D37" s="4" t="s">
        <v>15</v>
      </c>
      <c r="E37" s="4" t="s">
        <v>59</v>
      </c>
      <c r="F37" s="1" t="s">
        <v>42</v>
      </c>
      <c r="G37" s="5">
        <f t="shared" si="5"/>
        <v>18.669302322532335</v>
      </c>
      <c r="H37" s="5">
        <f t="shared" si="5"/>
        <v>19.042688368982983</v>
      </c>
      <c r="I37" s="5">
        <f t="shared" si="5"/>
        <v>19.423542136362641</v>
      </c>
      <c r="J37" s="5">
        <f t="shared" si="5"/>
        <v>19.812012979089893</v>
      </c>
      <c r="K37" s="5">
        <f t="shared" si="5"/>
        <v>20.208253238671691</v>
      </c>
      <c r="L37" s="5">
        <f t="shared" si="5"/>
        <v>20.612418303445125</v>
      </c>
      <c r="M37" s="5">
        <f t="shared" si="5"/>
        <v>21.024666669514026</v>
      </c>
      <c r="N37" s="5">
        <f t="shared" si="5"/>
        <v>21.445160002904306</v>
      </c>
      <c r="O37" s="5">
        <f t="shared" si="5"/>
        <v>21.874063202962393</v>
      </c>
      <c r="P37" s="5">
        <f t="shared" si="5"/>
        <v>22.311544467021641</v>
      </c>
      <c r="Q37" s="5">
        <f t="shared" si="5"/>
        <v>22.757775356362075</v>
      </c>
      <c r="R37" s="27">
        <f>$R$8*'[2]Eurostat POM Portables GU'!M28</f>
        <v>23.212930863489316</v>
      </c>
      <c r="S37" s="27">
        <f>$S$8*'[2]Eurostat POM Portables GU'!N28</f>
        <v>24.226901054333336</v>
      </c>
      <c r="T37" s="27">
        <f>$T$8*'[2]Eurostat POM Portables GU'!O28</f>
        <v>24.265765815541744</v>
      </c>
      <c r="U37" s="27">
        <f>$U$8*'[2]Eurostat POM Portables GU'!P28</f>
        <v>20.402351032093552</v>
      </c>
      <c r="V37" s="27">
        <f>$V$8*'[2]Eurostat POM Portables GU'!Q28</f>
        <v>19.233388170205124</v>
      </c>
      <c r="W37" s="27">
        <f>$W$8*'[2]Eurostat POM Portables GU'!R28</f>
        <v>26.335982410947235</v>
      </c>
      <c r="X37" s="27">
        <f>$X$8*'[2]Eurostat POM Portables GU'!S28</f>
        <v>44.325714570851929</v>
      </c>
      <c r="Y37" s="27">
        <f>$Y$8*'[2]Eurostat POM Portables GU'!T28</f>
        <v>46.412562396590211</v>
      </c>
      <c r="Z37" s="27">
        <f>$Z$8*'[2]Eurostat POM Portables GU'!U28</f>
        <v>58.265209433914464</v>
      </c>
      <c r="AA37" s="27">
        <f>$AA$8*'[2]Eurostat POM Portables GU'!V28</f>
        <v>66.730678183025546</v>
      </c>
      <c r="AB37" s="27">
        <f>$AB$8*'[2]Eurostat POM Portables GU'!W28</f>
        <v>62.332747886977941</v>
      </c>
      <c r="AC37" s="6">
        <f t="shared" si="7"/>
        <v>63.579402844717499</v>
      </c>
      <c r="AD37" s="6">
        <f t="shared" si="7"/>
        <v>64.850990901611851</v>
      </c>
      <c r="AE37" s="6">
        <f t="shared" si="7"/>
        <v>66.148010719644091</v>
      </c>
      <c r="AF37" s="6">
        <f t="shared" si="7"/>
        <v>67.47097093403697</v>
      </c>
      <c r="AG37" s="6">
        <f t="shared" si="7"/>
        <v>68.820390352717709</v>
      </c>
      <c r="AH37" s="6">
        <f t="shared" si="7"/>
        <v>70.196798159772058</v>
      </c>
      <c r="AI37" s="6">
        <f t="shared" si="7"/>
        <v>71.600734122967495</v>
      </c>
      <c r="AJ37" s="6">
        <f t="shared" si="7"/>
        <v>73.032748805426849</v>
      </c>
      <c r="AK37" s="6">
        <f t="shared" si="7"/>
        <v>74.493403781535392</v>
      </c>
      <c r="AL37" s="6">
        <f t="shared" si="7"/>
        <v>75.983271857166102</v>
      </c>
      <c r="AM37" s="6">
        <f t="shared" si="7"/>
        <v>77.502937294309419</v>
      </c>
      <c r="AN37" s="6">
        <f t="shared" si="7"/>
        <v>79.052996040195609</v>
      </c>
      <c r="AO37" s="6">
        <f t="shared" si="7"/>
        <v>80.634055960999518</v>
      </c>
      <c r="AP37" s="6">
        <f t="shared" si="7"/>
        <v>82.246737080219503</v>
      </c>
      <c r="AQ37" s="6">
        <f t="shared" si="7"/>
        <v>83.891671821823891</v>
      </c>
      <c r="AR37" s="6">
        <f t="shared" si="7"/>
        <v>85.569505258260364</v>
      </c>
      <c r="AS37" s="6">
        <f t="shared" si="6"/>
        <v>87.280895363425572</v>
      </c>
      <c r="AT37" s="6">
        <f t="shared" si="6"/>
        <v>89.026513270694082</v>
      </c>
      <c r="AU37" s="6">
        <f t="shared" ref="AU37:AU42" si="9">AT37+(AT37*0.01)</f>
        <v>89.916778403401025</v>
      </c>
      <c r="AV37" s="6">
        <f t="shared" si="8"/>
        <v>90.815946187435031</v>
      </c>
      <c r="AW37" s="6">
        <f t="shared" si="8"/>
        <v>91.724105649309379</v>
      </c>
      <c r="AX37" s="6">
        <f t="shared" si="8"/>
        <v>92.641346705802476</v>
      </c>
      <c r="AY37" s="6">
        <f t="shared" si="8"/>
        <v>93.567760172860503</v>
      </c>
      <c r="AZ37" s="6">
        <f t="shared" si="8"/>
        <v>94.503437774589102</v>
      </c>
      <c r="BA37" s="6">
        <f t="shared" si="8"/>
        <v>95.448472152334986</v>
      </c>
      <c r="BB37" s="6">
        <f t="shared" si="8"/>
        <v>96.402956873858329</v>
      </c>
      <c r="BC37" s="6">
        <f t="shared" si="8"/>
        <v>97.366986442596911</v>
      </c>
      <c r="BD37" s="6">
        <f t="shared" si="8"/>
        <v>98.340656307022883</v>
      </c>
      <c r="BE37" s="6">
        <f t="shared" si="8"/>
        <v>99.324062870093115</v>
      </c>
    </row>
    <row r="38" spans="1:57" x14ac:dyDescent="0.35">
      <c r="A38" t="s">
        <v>14</v>
      </c>
      <c r="C38" s="40" t="s">
        <v>61</v>
      </c>
      <c r="D38" s="4" t="s">
        <v>15</v>
      </c>
      <c r="E38" s="4" t="s">
        <v>59</v>
      </c>
      <c r="F38" s="1" t="s">
        <v>43</v>
      </c>
      <c r="G38" s="5">
        <f t="shared" si="5"/>
        <v>12.763706689894553</v>
      </c>
      <c r="H38" s="5">
        <f t="shared" si="5"/>
        <v>13.018980823692445</v>
      </c>
      <c r="I38" s="5">
        <f t="shared" si="5"/>
        <v>13.279360440166293</v>
      </c>
      <c r="J38" s="5">
        <f t="shared" si="5"/>
        <v>13.54494764896962</v>
      </c>
      <c r="K38" s="5">
        <f t="shared" si="5"/>
        <v>13.815846601949012</v>
      </c>
      <c r="L38" s="5">
        <f t="shared" si="5"/>
        <v>14.092163533987993</v>
      </c>
      <c r="M38" s="5">
        <f t="shared" si="5"/>
        <v>14.374006804667752</v>
      </c>
      <c r="N38" s="5">
        <f t="shared" si="5"/>
        <v>14.661486940761108</v>
      </c>
      <c r="O38" s="5">
        <f t="shared" si="5"/>
        <v>14.954716679576331</v>
      </c>
      <c r="P38" s="5">
        <f t="shared" si="5"/>
        <v>15.253811013167857</v>
      </c>
      <c r="Q38" s="5">
        <f t="shared" si="5"/>
        <v>15.558887233431214</v>
      </c>
      <c r="R38" s="27">
        <f>$R$8*'[2]Eurostat POM Portables GU'!M29</f>
        <v>15.870064978099839</v>
      </c>
      <c r="S38" s="27">
        <f>$S$8*'[2]Eurostat POM Portables GU'!N29</f>
        <v>17.491822561228666</v>
      </c>
      <c r="T38" s="27">
        <f>$T$8*'[2]Eurostat POM Portables GU'!O29</f>
        <v>18.390896197042164</v>
      </c>
      <c r="U38" s="27">
        <f>$U$8*'[2]Eurostat POM Portables GU'!P29</f>
        <v>17.421960085600077</v>
      </c>
      <c r="V38" s="27">
        <f>$V$8*'[2]Eurostat POM Portables GU'!Q29</f>
        <v>13.580123915703936</v>
      </c>
      <c r="W38" s="27">
        <f>$W$8*'[2]Eurostat POM Portables GU'!R29</f>
        <v>18.580078205781543</v>
      </c>
      <c r="X38" s="27">
        <f>$X$8*'[2]Eurostat POM Portables GU'!S29</f>
        <v>23.984461993817138</v>
      </c>
      <c r="Y38" s="27">
        <f>$Y$8*'[2]Eurostat POM Portables GU'!T29</f>
        <v>24.900612028939861</v>
      </c>
      <c r="Z38" s="27">
        <f>$Z$8*'[2]Eurostat POM Portables GU'!U29</f>
        <v>27.765972230234983</v>
      </c>
      <c r="AA38" s="27">
        <f>$AA$8*'[2]Eurostat POM Portables GU'!V29</f>
        <v>27.152482846886254</v>
      </c>
      <c r="AB38" s="27">
        <f>$AB$8*'[2]Eurostat POM Portables GU'!W29</f>
        <v>24.274074507527974</v>
      </c>
      <c r="AC38" s="6">
        <f t="shared" si="7"/>
        <v>24.759555997678532</v>
      </c>
      <c r="AD38" s="6">
        <f t="shared" si="7"/>
        <v>25.254747117632103</v>
      </c>
      <c r="AE38" s="6">
        <f t="shared" si="7"/>
        <v>25.759842059984745</v>
      </c>
      <c r="AF38" s="6">
        <f t="shared" si="7"/>
        <v>26.275038901184441</v>
      </c>
      <c r="AG38" s="6">
        <f t="shared" si="7"/>
        <v>26.800539679208129</v>
      </c>
      <c r="AH38" s="6">
        <f t="shared" si="7"/>
        <v>27.33655047279229</v>
      </c>
      <c r="AI38" s="6">
        <f t="shared" si="7"/>
        <v>27.883281482248137</v>
      </c>
      <c r="AJ38" s="6">
        <f t="shared" si="7"/>
        <v>28.440947111893099</v>
      </c>
      <c r="AK38" s="6">
        <f t="shared" si="7"/>
        <v>29.00976605413096</v>
      </c>
      <c r="AL38" s="6">
        <f t="shared" si="7"/>
        <v>29.58996137521358</v>
      </c>
      <c r="AM38" s="6">
        <f t="shared" si="7"/>
        <v>30.181760602717851</v>
      </c>
      <c r="AN38" s="6">
        <f t="shared" si="7"/>
        <v>30.785395814772208</v>
      </c>
      <c r="AO38" s="6">
        <f t="shared" si="7"/>
        <v>31.401103731067654</v>
      </c>
      <c r="AP38" s="6">
        <f t="shared" si="7"/>
        <v>32.029125805689006</v>
      </c>
      <c r="AQ38" s="6">
        <f t="shared" si="7"/>
        <v>32.669708321802787</v>
      </c>
      <c r="AR38" s="6">
        <f t="shared" si="7"/>
        <v>33.323102488238845</v>
      </c>
      <c r="AS38" s="6">
        <f t="shared" si="6"/>
        <v>33.98956453800362</v>
      </c>
      <c r="AT38" s="6">
        <f t="shared" si="6"/>
        <v>34.669355828763692</v>
      </c>
      <c r="AU38" s="6">
        <f t="shared" si="9"/>
        <v>35.016049387051332</v>
      </c>
      <c r="AV38" s="6">
        <f t="shared" si="8"/>
        <v>35.366209880921843</v>
      </c>
      <c r="AW38" s="6">
        <f t="shared" si="8"/>
        <v>35.71987197973106</v>
      </c>
      <c r="AX38" s="6">
        <f t="shared" si="8"/>
        <v>36.07707069952837</v>
      </c>
      <c r="AY38" s="6">
        <f t="shared" si="8"/>
        <v>36.437841406523653</v>
      </c>
      <c r="AZ38" s="6">
        <f t="shared" si="8"/>
        <v>36.802219820588888</v>
      </c>
      <c r="BA38" s="6">
        <f t="shared" si="8"/>
        <v>37.170242018794781</v>
      </c>
      <c r="BB38" s="6">
        <f t="shared" si="8"/>
        <v>37.541944438982732</v>
      </c>
      <c r="BC38" s="6">
        <f t="shared" si="8"/>
        <v>37.917363883372559</v>
      </c>
      <c r="BD38" s="6">
        <f t="shared" si="8"/>
        <v>38.296537522206286</v>
      </c>
      <c r="BE38" s="6">
        <f t="shared" si="8"/>
        <v>38.67950289742835</v>
      </c>
    </row>
    <row r="39" spans="1:57" x14ac:dyDescent="0.35">
      <c r="A39" t="s">
        <v>14</v>
      </c>
      <c r="C39" s="40" t="s">
        <v>61</v>
      </c>
      <c r="D39" s="4" t="s">
        <v>15</v>
      </c>
      <c r="E39" s="4" t="s">
        <v>59</v>
      </c>
      <c r="F39" s="1" t="s">
        <v>44</v>
      </c>
      <c r="G39" s="5">
        <f t="shared" si="5"/>
        <v>74.961051920766309</v>
      </c>
      <c r="H39" s="5">
        <f t="shared" si="5"/>
        <v>76.460272959181637</v>
      </c>
      <c r="I39" s="5">
        <f t="shared" si="5"/>
        <v>77.989478418365266</v>
      </c>
      <c r="J39" s="5">
        <f t="shared" si="5"/>
        <v>79.549267986732573</v>
      </c>
      <c r="K39" s="5">
        <f t="shared" si="5"/>
        <v>81.140253346467233</v>
      </c>
      <c r="L39" s="5">
        <f t="shared" si="5"/>
        <v>82.763058413396578</v>
      </c>
      <c r="M39" s="5">
        <f t="shared" si="5"/>
        <v>84.418319581664505</v>
      </c>
      <c r="N39" s="5">
        <f t="shared" si="5"/>
        <v>86.1066859732978</v>
      </c>
      <c r="O39" s="5">
        <f t="shared" si="5"/>
        <v>87.828819692763759</v>
      </c>
      <c r="P39" s="5">
        <f t="shared" si="5"/>
        <v>89.585396086619042</v>
      </c>
      <c r="Q39" s="5">
        <f t="shared" si="5"/>
        <v>91.377104008351424</v>
      </c>
      <c r="R39" s="27">
        <f>R6*'[2]Eurostat POM Portables GU'!M30</f>
        <v>93.204646088518459</v>
      </c>
      <c r="S39" s="27">
        <f>S6*'[2]Eurostat POM Portables GU'!N30</f>
        <v>90.175708854330011</v>
      </c>
      <c r="T39" s="27">
        <f>T6*'[2]Eurostat POM Portables GU'!O30</f>
        <v>106.03636578118561</v>
      </c>
      <c r="U39" s="27">
        <f>U6*'[2]Eurostat POM Portables GU'!P30</f>
        <v>98.713070097503348</v>
      </c>
      <c r="V39" s="27">
        <f>V6*'[2]Eurostat POM Portables GU'!Q30</f>
        <v>59.766644205155636</v>
      </c>
      <c r="W39" s="27">
        <f>W6*'[2]Eurostat POM Portables GU'!R30</f>
        <v>67.251940806504948</v>
      </c>
      <c r="X39" s="27">
        <f>X6*'[2]Eurostat POM Portables GU'!S30</f>
        <v>102.16379383877008</v>
      </c>
      <c r="Y39" s="27">
        <f>Y6*'[2]Eurostat POM Portables GU'!T30</f>
        <v>79.489937772085668</v>
      </c>
      <c r="Z39" s="27">
        <f>Z6*'[2]Eurostat POM Portables GU'!U30</f>
        <v>89.724010713028008</v>
      </c>
      <c r="AA39" s="27">
        <f>AA6*'[2]Eurostat POM Portables GU'!V30</f>
        <v>130.19158306789049</v>
      </c>
      <c r="AB39" s="27">
        <f>AB6*'[2]Eurostat POM Portables GU'!W30</f>
        <v>102.12093748154825</v>
      </c>
      <c r="AC39" s="6">
        <f t="shared" si="7"/>
        <v>104.16335623117922</v>
      </c>
      <c r="AD39" s="6">
        <f t="shared" si="7"/>
        <v>106.24662335580281</v>
      </c>
      <c r="AE39" s="6">
        <f t="shared" si="7"/>
        <v>108.37155582291886</v>
      </c>
      <c r="AF39" s="6">
        <f t="shared" si="7"/>
        <v>110.53898693937724</v>
      </c>
      <c r="AG39" s="6">
        <f t="shared" si="7"/>
        <v>112.74976667816479</v>
      </c>
      <c r="AH39" s="6">
        <f t="shared" si="7"/>
        <v>115.00476201172809</v>
      </c>
      <c r="AI39" s="6">
        <f t="shared" si="7"/>
        <v>117.30485725196266</v>
      </c>
      <c r="AJ39" s="6">
        <f t="shared" si="7"/>
        <v>119.65095439700191</v>
      </c>
      <c r="AK39" s="6">
        <f t="shared" si="7"/>
        <v>122.04397348494194</v>
      </c>
      <c r="AL39" s="6">
        <f t="shared" si="7"/>
        <v>124.48485295464079</v>
      </c>
      <c r="AM39" s="6">
        <f t="shared" si="7"/>
        <v>126.97455001373361</v>
      </c>
      <c r="AN39" s="6">
        <f t="shared" si="7"/>
        <v>129.51404101400828</v>
      </c>
      <c r="AO39" s="6">
        <f t="shared" si="7"/>
        <v>132.10432183428844</v>
      </c>
      <c r="AP39" s="6">
        <f t="shared" si="7"/>
        <v>134.7464082709742</v>
      </c>
      <c r="AQ39" s="6">
        <f t="shared" si="7"/>
        <v>137.4413364363937</v>
      </c>
      <c r="AR39" s="6">
        <f t="shared" si="7"/>
        <v>140.19016316512156</v>
      </c>
      <c r="AS39" s="6">
        <f t="shared" si="6"/>
        <v>142.99396642842399</v>
      </c>
      <c r="AT39" s="6">
        <f t="shared" si="6"/>
        <v>145.85384575699246</v>
      </c>
      <c r="AU39" s="6">
        <f t="shared" si="9"/>
        <v>147.31238421456237</v>
      </c>
      <c r="AV39" s="6">
        <f t="shared" si="8"/>
        <v>148.78550805670798</v>
      </c>
      <c r="AW39" s="6">
        <f t="shared" si="8"/>
        <v>150.27336313727506</v>
      </c>
      <c r="AX39" s="6">
        <f t="shared" si="8"/>
        <v>151.77609676864782</v>
      </c>
      <c r="AY39" s="6">
        <f t="shared" si="8"/>
        <v>153.2938577363343</v>
      </c>
      <c r="AZ39" s="6">
        <f t="shared" si="8"/>
        <v>154.82679631369766</v>
      </c>
      <c r="BA39" s="6">
        <f t="shared" si="8"/>
        <v>156.37506427683462</v>
      </c>
      <c r="BB39" s="6">
        <f t="shared" si="8"/>
        <v>157.93881491960298</v>
      </c>
      <c r="BC39" s="6">
        <f t="shared" si="8"/>
        <v>159.51820306879901</v>
      </c>
      <c r="BD39" s="6">
        <f t="shared" si="8"/>
        <v>161.113385099487</v>
      </c>
      <c r="BE39" s="6">
        <f t="shared" si="8"/>
        <v>162.72451895048187</v>
      </c>
    </row>
    <row r="40" spans="1:57" x14ac:dyDescent="0.35">
      <c r="A40" t="s">
        <v>14</v>
      </c>
      <c r="C40" s="40" t="s">
        <v>61</v>
      </c>
      <c r="D40" s="4" t="s">
        <v>15</v>
      </c>
      <c r="E40" s="4" t="s">
        <v>59</v>
      </c>
      <c r="F40" s="1" t="s">
        <v>45</v>
      </c>
      <c r="G40" s="5">
        <f t="shared" si="5"/>
        <v>355.48426327923397</v>
      </c>
      <c r="H40" s="5">
        <f t="shared" si="5"/>
        <v>362.59394854481866</v>
      </c>
      <c r="I40" s="5">
        <f t="shared" si="5"/>
        <v>369.84582751571503</v>
      </c>
      <c r="J40" s="5">
        <f t="shared" si="5"/>
        <v>377.24274406602933</v>
      </c>
      <c r="K40" s="5">
        <f t="shared" si="5"/>
        <v>384.78759894734992</v>
      </c>
      <c r="L40" s="5">
        <f t="shared" si="5"/>
        <v>392.48335092629691</v>
      </c>
      <c r="M40" s="5">
        <f t="shared" si="5"/>
        <v>400.33301794482287</v>
      </c>
      <c r="N40" s="5">
        <f t="shared" si="5"/>
        <v>408.33967830371932</v>
      </c>
      <c r="O40" s="5">
        <f t="shared" si="5"/>
        <v>416.5064718697937</v>
      </c>
      <c r="P40" s="5">
        <f t="shared" si="5"/>
        <v>424.8366013071896</v>
      </c>
      <c r="Q40" s="5">
        <f t="shared" si="5"/>
        <v>433.33333333333337</v>
      </c>
      <c r="R40" s="27">
        <f>R7*'[2]Eurostat POM Portables GU'!M31</f>
        <v>442.00000000000006</v>
      </c>
      <c r="S40" s="27">
        <f>S7*'[2]Eurostat POM Portables GU'!N31</f>
        <v>492.7</v>
      </c>
      <c r="T40" s="27">
        <f>T7*'[2]Eurostat POM Portables GU'!O31</f>
        <v>399.7</v>
      </c>
      <c r="U40" s="27">
        <f>U7*'[2]Eurostat POM Portables GU'!P31</f>
        <v>380.8</v>
      </c>
      <c r="V40" s="27">
        <f>V7*'[2]Eurostat POM Portables GU'!Q31</f>
        <v>335.4</v>
      </c>
      <c r="W40" s="27">
        <f>W7*'[2]Eurostat POM Portables GU'!R31</f>
        <v>301.8</v>
      </c>
      <c r="X40" s="27">
        <f>X7*'[2]Eurostat POM Portables GU'!S31</f>
        <v>711.8</v>
      </c>
      <c r="Y40" s="27">
        <f>Y7*'[2]Eurostat POM Portables GU'!T31</f>
        <v>707.80000000000121</v>
      </c>
      <c r="Z40" s="27">
        <f>Z7*'[2]Eurostat POM Portables GU'!U31</f>
        <v>661.75879887466272</v>
      </c>
      <c r="AA40" s="27">
        <f>AA7*'[2]Eurostat POM Portables GU'!V31</f>
        <v>291.1115551027429</v>
      </c>
      <c r="AB40" s="27">
        <f>AB7*'[2]Eurostat POM Portables GU'!W31</f>
        <v>318.17876268793833</v>
      </c>
      <c r="AC40" s="6">
        <f t="shared" si="7"/>
        <v>324.5423379416971</v>
      </c>
      <c r="AD40" s="6">
        <f t="shared" si="7"/>
        <v>331.03318470053102</v>
      </c>
      <c r="AE40" s="6">
        <f t="shared" si="7"/>
        <v>337.65384839454163</v>
      </c>
      <c r="AF40" s="6">
        <f t="shared" si="7"/>
        <v>344.40692536243245</v>
      </c>
      <c r="AG40" s="6">
        <f t="shared" si="7"/>
        <v>351.29506386968109</v>
      </c>
      <c r="AH40" s="6">
        <f t="shared" si="7"/>
        <v>358.32096514707473</v>
      </c>
      <c r="AI40" s="6">
        <f t="shared" si="7"/>
        <v>365.48738445001624</v>
      </c>
      <c r="AJ40" s="6">
        <f t="shared" si="7"/>
        <v>372.79713213901658</v>
      </c>
      <c r="AK40" s="6">
        <f t="shared" si="7"/>
        <v>380.2530747817969</v>
      </c>
      <c r="AL40" s="6">
        <f t="shared" si="7"/>
        <v>387.85813627743283</v>
      </c>
      <c r="AM40" s="6">
        <f t="shared" si="7"/>
        <v>395.61529900298149</v>
      </c>
      <c r="AN40" s="6">
        <f t="shared" si="7"/>
        <v>403.5276049830411</v>
      </c>
      <c r="AO40" s="6">
        <f t="shared" si="7"/>
        <v>411.5981570827019</v>
      </c>
      <c r="AP40" s="6">
        <f t="shared" si="7"/>
        <v>419.83012022435594</v>
      </c>
      <c r="AQ40" s="6">
        <f t="shared" si="7"/>
        <v>428.22672262884305</v>
      </c>
      <c r="AR40" s="6">
        <f t="shared" si="7"/>
        <v>436.79125708141993</v>
      </c>
      <c r="AS40" s="6">
        <f t="shared" si="6"/>
        <v>445.52708222304835</v>
      </c>
      <c r="AT40" s="6">
        <f t="shared" si="6"/>
        <v>454.43762386750933</v>
      </c>
      <c r="AU40" s="6">
        <f t="shared" si="9"/>
        <v>458.98200010618444</v>
      </c>
      <c r="AV40" s="6">
        <f t="shared" si="8"/>
        <v>463.57182010724631</v>
      </c>
      <c r="AW40" s="6">
        <f t="shared" si="8"/>
        <v>468.20753830831876</v>
      </c>
      <c r="AX40" s="6">
        <f t="shared" si="8"/>
        <v>472.88961369140196</v>
      </c>
      <c r="AY40" s="6">
        <f t="shared" si="8"/>
        <v>477.61850982831601</v>
      </c>
      <c r="AZ40" s="6">
        <f t="shared" si="8"/>
        <v>482.39469492659919</v>
      </c>
      <c r="BA40" s="6">
        <f t="shared" si="8"/>
        <v>487.21864187586516</v>
      </c>
      <c r="BB40" s="6">
        <f t="shared" si="8"/>
        <v>492.0908282946238</v>
      </c>
      <c r="BC40" s="6">
        <f t="shared" si="8"/>
        <v>497.01173657757005</v>
      </c>
      <c r="BD40" s="6">
        <f t="shared" si="8"/>
        <v>501.98185394334575</v>
      </c>
      <c r="BE40" s="6">
        <f t="shared" si="8"/>
        <v>507.00167248277921</v>
      </c>
    </row>
    <row r="41" spans="1:57" x14ac:dyDescent="0.35">
      <c r="A41" t="s">
        <v>14</v>
      </c>
      <c r="C41" s="40" t="s">
        <v>61</v>
      </c>
      <c r="D41" s="4" t="s">
        <v>15</v>
      </c>
      <c r="E41" s="4" t="s">
        <v>59</v>
      </c>
      <c r="F41" s="1" t="s">
        <v>46</v>
      </c>
      <c r="G41" s="5">
        <f t="shared" si="5"/>
        <v>67.34284052056303</v>
      </c>
      <c r="H41" s="5">
        <f t="shared" si="5"/>
        <v>68.689697330974298</v>
      </c>
      <c r="I41" s="5">
        <f t="shared" si="5"/>
        <v>70.063491277593783</v>
      </c>
      <c r="J41" s="5">
        <f t="shared" si="5"/>
        <v>71.464761103145662</v>
      </c>
      <c r="K41" s="5">
        <f t="shared" si="5"/>
        <v>72.894056325208581</v>
      </c>
      <c r="L41" s="5">
        <f t="shared" si="5"/>
        <v>74.351937451712757</v>
      </c>
      <c r="M41" s="5">
        <f t="shared" si="5"/>
        <v>75.838976200747013</v>
      </c>
      <c r="N41" s="5">
        <f t="shared" si="5"/>
        <v>77.355755724761948</v>
      </c>
      <c r="O41" s="5">
        <f t="shared" si="5"/>
        <v>78.90287083925719</v>
      </c>
      <c r="P41" s="5">
        <f t="shared" si="5"/>
        <v>80.480928256042333</v>
      </c>
      <c r="Q41" s="5">
        <f t="shared" si="5"/>
        <v>82.090546821163187</v>
      </c>
      <c r="R41" s="27">
        <f>$R$8*'[2]Eurostat POM Portables GU'!M32</f>
        <v>83.732357757586456</v>
      </c>
      <c r="S41" s="27">
        <f>$S$8*'[2]Eurostat POM Portables GU'!N32</f>
        <v>85.448280018633668</v>
      </c>
      <c r="T41" s="27">
        <f>$T$8*'[2]Eurostat POM Portables GU'!O32</f>
        <v>91.928938073826046</v>
      </c>
      <c r="U41" s="27">
        <f>$U$8*'[2]Eurostat POM Portables GU'!P32</f>
        <v>92.755581651845745</v>
      </c>
      <c r="V41" s="27">
        <f>$V$8*'[2]Eurostat POM Portables GU'!Q32</f>
        <v>82.7506796673362</v>
      </c>
      <c r="W41" s="27">
        <f>$W$8*'[2]Eurostat POM Portables GU'!R32</f>
        <v>87.893145182166137</v>
      </c>
      <c r="X41" s="27">
        <f>$X$8*'[2]Eurostat POM Portables GU'!S32</f>
        <v>126.90512801791854</v>
      </c>
      <c r="Y41" s="27">
        <f>$Y$8*'[2]Eurostat POM Portables GU'!T32</f>
        <v>137.33156500529529</v>
      </c>
      <c r="Z41" s="27">
        <f>$Z$8*'[2]Eurostat POM Portables GU'!U32</f>
        <v>162.82926091800468</v>
      </c>
      <c r="AA41" s="27">
        <f>$AA$8*'[2]Eurostat POM Portables GU'!V32</f>
        <v>189.40993482295232</v>
      </c>
      <c r="AB41" s="27">
        <f>$AB$8*'[2]Eurostat POM Portables GU'!W32</f>
        <v>181.64366840192031</v>
      </c>
      <c r="AC41" s="6">
        <f t="shared" si="7"/>
        <v>185.27654176995873</v>
      </c>
      <c r="AD41" s="6">
        <f t="shared" si="7"/>
        <v>188.9820726053579</v>
      </c>
      <c r="AE41" s="6">
        <f t="shared" si="7"/>
        <v>192.76171405746507</v>
      </c>
      <c r="AF41" s="6">
        <f t="shared" si="7"/>
        <v>196.61694833861438</v>
      </c>
      <c r="AG41" s="6">
        <f t="shared" si="7"/>
        <v>200.54928730538666</v>
      </c>
      <c r="AH41" s="6">
        <f t="shared" si="7"/>
        <v>204.56027305149439</v>
      </c>
      <c r="AI41" s="6">
        <f t="shared" si="7"/>
        <v>208.65147851252428</v>
      </c>
      <c r="AJ41" s="6">
        <f t="shared" si="7"/>
        <v>212.82450808277477</v>
      </c>
      <c r="AK41" s="6">
        <f t="shared" si="7"/>
        <v>217.08099824443028</v>
      </c>
      <c r="AL41" s="6">
        <f t="shared" si="7"/>
        <v>221.42261820931887</v>
      </c>
      <c r="AM41" s="6">
        <f t="shared" si="7"/>
        <v>225.85107057350524</v>
      </c>
      <c r="AN41" s="6">
        <f t="shared" si="7"/>
        <v>230.36809198497534</v>
      </c>
      <c r="AO41" s="6">
        <f t="shared" si="7"/>
        <v>234.97545382467484</v>
      </c>
      <c r="AP41" s="6">
        <f t="shared" si="7"/>
        <v>239.67496290116833</v>
      </c>
      <c r="AQ41" s="6">
        <f t="shared" si="7"/>
        <v>244.46846215919169</v>
      </c>
      <c r="AR41" s="6">
        <f t="shared" si="7"/>
        <v>249.35783140237552</v>
      </c>
      <c r="AS41" s="6">
        <f t="shared" si="6"/>
        <v>254.34498803042302</v>
      </c>
      <c r="AT41" s="6">
        <f t="shared" si="6"/>
        <v>259.4318877910315</v>
      </c>
      <c r="AU41" s="6">
        <f t="shared" si="9"/>
        <v>262.02620666894182</v>
      </c>
      <c r="AV41" s="6">
        <f t="shared" si="8"/>
        <v>264.64646873563123</v>
      </c>
      <c r="AW41" s="6">
        <f t="shared" si="8"/>
        <v>267.29293342298752</v>
      </c>
      <c r="AX41" s="6">
        <f t="shared" si="8"/>
        <v>269.96586275721739</v>
      </c>
      <c r="AY41" s="6">
        <f t="shared" si="8"/>
        <v>272.66552138478954</v>
      </c>
      <c r="AZ41" s="6">
        <f t="shared" si="8"/>
        <v>275.39217659863743</v>
      </c>
      <c r="BA41" s="6">
        <f t="shared" si="8"/>
        <v>278.14609836462381</v>
      </c>
      <c r="BB41" s="6">
        <f t="shared" si="8"/>
        <v>280.92755934827005</v>
      </c>
      <c r="BC41" s="6">
        <f t="shared" si="8"/>
        <v>283.73683494175276</v>
      </c>
      <c r="BD41" s="6">
        <f t="shared" si="8"/>
        <v>286.57420329117031</v>
      </c>
      <c r="BE41" s="6">
        <f t="shared" si="8"/>
        <v>289.43994532408203</v>
      </c>
    </row>
    <row r="42" spans="1:57" x14ac:dyDescent="0.35">
      <c r="A42" t="s">
        <v>14</v>
      </c>
      <c r="C42" s="40" t="s">
        <v>61</v>
      </c>
      <c r="D42" s="4" t="s">
        <v>15</v>
      </c>
      <c r="E42" s="4" t="s">
        <v>59</v>
      </c>
      <c r="F42" s="1" t="s">
        <v>47</v>
      </c>
      <c r="G42" s="5">
        <f t="shared" si="5"/>
        <v>708.32034063040169</v>
      </c>
      <c r="H42" s="5">
        <f t="shared" si="5"/>
        <v>722.48674744300979</v>
      </c>
      <c r="I42" s="5">
        <f t="shared" si="5"/>
        <v>736.93648239186996</v>
      </c>
      <c r="J42" s="5">
        <f t="shared" si="5"/>
        <v>751.67521203970739</v>
      </c>
      <c r="K42" s="5">
        <f t="shared" si="5"/>
        <v>766.70871628050156</v>
      </c>
      <c r="L42" s="5">
        <f t="shared" si="5"/>
        <v>782.04289060611165</v>
      </c>
      <c r="M42" s="5">
        <f t="shared" si="5"/>
        <v>797.6837484182339</v>
      </c>
      <c r="N42" s="5">
        <f t="shared" si="5"/>
        <v>813.63742338659858</v>
      </c>
      <c r="O42" s="5">
        <f t="shared" si="5"/>
        <v>829.91017185433054</v>
      </c>
      <c r="P42" s="5">
        <f t="shared" si="5"/>
        <v>846.50837529141722</v>
      </c>
      <c r="Q42" s="5">
        <f t="shared" si="5"/>
        <v>863.43854279724553</v>
      </c>
      <c r="R42" s="27">
        <f>$R$8*'[2]Eurostat POM Portables GU'!M33</f>
        <v>880.70731365319045</v>
      </c>
      <c r="S42" s="27">
        <f>$S$8*'[2]Eurostat POM Portables GU'!N33</f>
        <v>857.07658066701572</v>
      </c>
      <c r="T42" s="27">
        <f>$T$8*'[2]Eurostat POM Portables GU'!O33</f>
        <v>952.1577436790825</v>
      </c>
      <c r="U42" s="27">
        <f>$U$8*'[2]Eurostat POM Portables GU'!P33</f>
        <v>912.48368873219147</v>
      </c>
      <c r="V42" s="27">
        <f>$V$8*'[2]Eurostat POM Portables GU'!Q33</f>
        <v>777.32664114319891</v>
      </c>
      <c r="W42" s="27">
        <f>$W$8*'[2]Eurostat POM Portables GU'!R33</f>
        <v>829.25339386753569</v>
      </c>
      <c r="X42" s="27">
        <f>$X$8*'[2]Eurostat POM Portables GU'!S33</f>
        <v>1184.4537108756922</v>
      </c>
      <c r="Y42" s="27">
        <f>$Y$8*'[2]Eurostat POM Portables GU'!T33</f>
        <v>1154.7389550842418</v>
      </c>
      <c r="Z42" s="27">
        <f>$Z$8*'[2]Eurostat POM Portables GU'!U33</f>
        <v>1258.2627637526346</v>
      </c>
      <c r="AA42" s="27">
        <f>$AA$8*'[2]Eurostat POM Portables GU'!V33</f>
        <v>1326.9802972659886</v>
      </c>
      <c r="AB42" s="27">
        <f>$AB$8*'[2]Eurostat POM Portables GU'!W33</f>
        <v>1193.7580698333747</v>
      </c>
      <c r="AC42" s="6">
        <f t="shared" si="7"/>
        <v>1217.6332312300422</v>
      </c>
      <c r="AD42" s="6">
        <f t="shared" si="7"/>
        <v>1241.9858958546431</v>
      </c>
      <c r="AE42" s="6">
        <f t="shared" si="7"/>
        <v>1266.825613771736</v>
      </c>
      <c r="AF42" s="6">
        <f t="shared" si="7"/>
        <v>1292.1621260471707</v>
      </c>
      <c r="AG42" s="6">
        <f t="shared" si="7"/>
        <v>1318.0053685681141</v>
      </c>
      <c r="AH42" s="6">
        <f t="shared" si="7"/>
        <v>1344.3654759394765</v>
      </c>
      <c r="AI42" s="6">
        <f t="shared" si="7"/>
        <v>1371.2527854582661</v>
      </c>
      <c r="AJ42" s="6">
        <f t="shared" si="7"/>
        <v>1398.6778411674313</v>
      </c>
      <c r="AK42" s="6">
        <f t="shared" si="7"/>
        <v>1426.65139799078</v>
      </c>
      <c r="AL42" s="6">
        <f t="shared" si="7"/>
        <v>1455.1844259505956</v>
      </c>
      <c r="AM42" s="6">
        <f t="shared" si="7"/>
        <v>1484.2881144696075</v>
      </c>
      <c r="AN42" s="6">
        <f t="shared" si="7"/>
        <v>1513.9738767589997</v>
      </c>
      <c r="AO42" s="6">
        <f t="shared" si="7"/>
        <v>1544.2533542941796</v>
      </c>
      <c r="AP42" s="6">
        <f t="shared" si="7"/>
        <v>1575.1384213800632</v>
      </c>
      <c r="AQ42" s="6">
        <f t="shared" si="7"/>
        <v>1606.6411898076644</v>
      </c>
      <c r="AR42" s="6">
        <f t="shared" si="7"/>
        <v>1638.7740136038178</v>
      </c>
      <c r="AS42" s="6">
        <f t="shared" si="6"/>
        <v>1671.5494938758941</v>
      </c>
      <c r="AT42" s="6">
        <f t="shared" si="6"/>
        <v>1704.980483753412</v>
      </c>
      <c r="AU42" s="6">
        <f t="shared" si="9"/>
        <v>1722.0302885909462</v>
      </c>
      <c r="AV42" s="6">
        <f t="shared" si="8"/>
        <v>1739.2505914768556</v>
      </c>
      <c r="AW42" s="6">
        <f t="shared" si="8"/>
        <v>1756.6430973916242</v>
      </c>
      <c r="AX42" s="6">
        <f t="shared" si="8"/>
        <v>1774.2095283655406</v>
      </c>
      <c r="AY42" s="6">
        <f t="shared" si="8"/>
        <v>1791.9516236491959</v>
      </c>
      <c r="AZ42" s="6">
        <f t="shared" si="8"/>
        <v>1809.8711398856879</v>
      </c>
      <c r="BA42" s="6">
        <f t="shared" si="8"/>
        <v>1827.9698512845448</v>
      </c>
      <c r="BB42" s="6">
        <f t="shared" si="8"/>
        <v>1846.2495497973903</v>
      </c>
      <c r="BC42" s="6">
        <f t="shared" si="8"/>
        <v>1864.7120452953641</v>
      </c>
      <c r="BD42" s="6">
        <f t="shared" si="8"/>
        <v>1883.3591657483178</v>
      </c>
      <c r="BE42" s="6">
        <f t="shared" si="8"/>
        <v>1902.1927574058009</v>
      </c>
    </row>
    <row r="43" spans="1:57" x14ac:dyDescent="0.35">
      <c r="A43" s="44" t="s">
        <v>14</v>
      </c>
      <c r="B43" s="44"/>
      <c r="C43" s="44" t="s">
        <v>61</v>
      </c>
      <c r="D43" s="4" t="s">
        <v>15</v>
      </c>
      <c r="E43" s="4" t="s">
        <v>59</v>
      </c>
      <c r="F43" s="1" t="s">
        <v>81</v>
      </c>
      <c r="G43" s="5">
        <f t="shared" si="5"/>
        <v>4350.642476169578</v>
      </c>
      <c r="H43" s="5">
        <f t="shared" si="5"/>
        <v>4437.6553256929692</v>
      </c>
      <c r="I43" s="5">
        <f t="shared" si="5"/>
        <v>4526.4084322068284</v>
      </c>
      <c r="J43" s="5">
        <f t="shared" si="5"/>
        <v>4616.9366008509651</v>
      </c>
      <c r="K43" s="5">
        <f t="shared" si="5"/>
        <v>4709.2753328679846</v>
      </c>
      <c r="L43" s="5">
        <f t="shared" si="5"/>
        <v>4803.4608395253445</v>
      </c>
      <c r="M43" s="5">
        <f t="shared" si="5"/>
        <v>4899.5300563158517</v>
      </c>
      <c r="N43" s="5">
        <f t="shared" si="5"/>
        <v>4997.5206574421691</v>
      </c>
      <c r="O43" s="5">
        <f t="shared" si="5"/>
        <v>5097.4710705910129</v>
      </c>
      <c r="P43" s="5">
        <f t="shared" si="5"/>
        <v>5199.4204920028333</v>
      </c>
      <c r="Q43" s="5">
        <f t="shared" si="5"/>
        <v>5303.4089018428904</v>
      </c>
      <c r="R43" s="27">
        <f>SUM(R12:R42)</f>
        <v>5409.4770798797481</v>
      </c>
      <c r="S43" s="27">
        <f t="shared" ref="S43:BE43" si="10">SUM(S12:S42)</f>
        <v>5469.9315145008459</v>
      </c>
      <c r="T43" s="27">
        <f t="shared" si="10"/>
        <v>5616.2428793824938</v>
      </c>
      <c r="U43" s="27">
        <f t="shared" si="10"/>
        <v>5369.5936692833684</v>
      </c>
      <c r="V43" s="27">
        <f t="shared" si="10"/>
        <v>4659.8506083632528</v>
      </c>
      <c r="W43" s="27">
        <f t="shared" si="10"/>
        <v>4906.8795025980944</v>
      </c>
      <c r="X43" s="27">
        <f t="shared" si="10"/>
        <v>7589.4450922119941</v>
      </c>
      <c r="Y43" s="27">
        <f t="shared" si="10"/>
        <v>7593.9824360312095</v>
      </c>
      <c r="Z43" s="27">
        <f t="shared" si="10"/>
        <v>9054.6919011788559</v>
      </c>
      <c r="AA43" s="27">
        <f t="shared" si="10"/>
        <v>9611.8602108461928</v>
      </c>
      <c r="AB43" s="27">
        <f t="shared" si="10"/>
        <v>8634.9342763277273</v>
      </c>
      <c r="AC43" s="27">
        <f t="shared" si="10"/>
        <v>8807.6329618542786</v>
      </c>
      <c r="AD43" s="27">
        <f t="shared" si="10"/>
        <v>8983.7856210913651</v>
      </c>
      <c r="AE43" s="27">
        <f t="shared" si="10"/>
        <v>9163.4613335131926</v>
      </c>
      <c r="AF43" s="27">
        <f t="shared" si="10"/>
        <v>9346.7305601834578</v>
      </c>
      <c r="AG43" s="27">
        <f t="shared" si="10"/>
        <v>9533.665171387127</v>
      </c>
      <c r="AH43" s="27">
        <f t="shared" si="10"/>
        <v>9724.3384748148674</v>
      </c>
      <c r="AI43" s="27">
        <f t="shared" si="10"/>
        <v>9918.8252443111669</v>
      </c>
      <c r="AJ43" s="27">
        <f t="shared" si="10"/>
        <v>10117.201749197389</v>
      </c>
      <c r="AK43" s="27">
        <f t="shared" si="10"/>
        <v>10319.545784181337</v>
      </c>
      <c r="AL43" s="27">
        <f t="shared" si="10"/>
        <v>10525.936699864966</v>
      </c>
      <c r="AM43" s="27">
        <f t="shared" si="10"/>
        <v>10736.455433862266</v>
      </c>
      <c r="AN43" s="27">
        <f t="shared" si="10"/>
        <v>10951.184542539508</v>
      </c>
      <c r="AO43" s="27">
        <f t="shared" si="10"/>
        <v>11170.2082333903</v>
      </c>
      <c r="AP43" s="27">
        <f t="shared" si="10"/>
        <v>11393.612398058103</v>
      </c>
      <c r="AQ43" s="27">
        <f t="shared" si="10"/>
        <v>11621.484646019264</v>
      </c>
      <c r="AR43" s="27">
        <f t="shared" si="10"/>
        <v>11853.914338939652</v>
      </c>
      <c r="AS43" s="27">
        <f t="shared" si="10"/>
        <v>12090.992625718445</v>
      </c>
      <c r="AT43" s="27">
        <f t="shared" si="10"/>
        <v>12332.812478232812</v>
      </c>
      <c r="AU43" s="27">
        <f t="shared" si="10"/>
        <v>12456.140603015141</v>
      </c>
      <c r="AV43" s="27">
        <f t="shared" si="10"/>
        <v>12580.702009045292</v>
      </c>
      <c r="AW43" s="27">
        <f t="shared" si="10"/>
        <v>12706.509029135745</v>
      </c>
      <c r="AX43" s="27">
        <f t="shared" si="10"/>
        <v>12833.574119427105</v>
      </c>
      <c r="AY43" s="27">
        <f t="shared" si="10"/>
        <v>12961.909860621377</v>
      </c>
      <c r="AZ43" s="27">
        <f t="shared" si="10"/>
        <v>13091.528959227591</v>
      </c>
      <c r="BA43" s="27">
        <f t="shared" si="10"/>
        <v>13222.44424881986</v>
      </c>
      <c r="BB43" s="27">
        <f t="shared" si="10"/>
        <v>13354.668691308067</v>
      </c>
      <c r="BC43" s="27">
        <f t="shared" si="10"/>
        <v>13488.215378221143</v>
      </c>
      <c r="BD43" s="27">
        <f t="shared" si="10"/>
        <v>13623.097532003352</v>
      </c>
      <c r="BE43" s="27">
        <f t="shared" si="10"/>
        <v>13759.328507323389</v>
      </c>
    </row>
    <row r="44" spans="1:57" x14ac:dyDescent="0.35">
      <c r="F44" s="28" t="s">
        <v>49</v>
      </c>
      <c r="G44" s="29">
        <f t="shared" ref="G44:Q44" si="11">_xlfn.RRI(1,G43,H43)</f>
        <v>2.0000000000000018E-2</v>
      </c>
      <c r="H44" s="29">
        <f t="shared" si="11"/>
        <v>2.0000000000000018E-2</v>
      </c>
      <c r="I44" s="29">
        <f t="shared" si="11"/>
        <v>2.0000000000000018E-2</v>
      </c>
      <c r="J44" s="29">
        <f t="shared" si="11"/>
        <v>2.0000000000000018E-2</v>
      </c>
      <c r="K44" s="29">
        <f t="shared" si="11"/>
        <v>2.0000000000000018E-2</v>
      </c>
      <c r="L44" s="29">
        <f t="shared" si="11"/>
        <v>2.0000000000000018E-2</v>
      </c>
      <c r="M44" s="29">
        <f t="shared" si="11"/>
        <v>2.0000000000000018E-2</v>
      </c>
      <c r="N44" s="29">
        <f t="shared" si="11"/>
        <v>2.0000000000000018E-2</v>
      </c>
      <c r="O44" s="29">
        <f t="shared" si="11"/>
        <v>2.0000000000000018E-2</v>
      </c>
      <c r="P44" s="29">
        <f t="shared" si="11"/>
        <v>2.0000000000000018E-2</v>
      </c>
      <c r="Q44" s="29">
        <f t="shared" si="11"/>
        <v>2.0000000000000018E-2</v>
      </c>
      <c r="R44" s="29">
        <f>_xlfn.RRI(1,R43,S43)</f>
        <v>1.1175652235583922E-2</v>
      </c>
      <c r="S44" s="29">
        <f t="shared" ref="S44:BE44" si="12">_xlfn.RRI(1,S43,T43)</f>
        <v>2.6748299223450012E-2</v>
      </c>
      <c r="T44" s="29">
        <f t="shared" si="12"/>
        <v>-4.3917119575541674E-2</v>
      </c>
      <c r="U44" s="29">
        <f t="shared" si="12"/>
        <v>-0.13217816926822301</v>
      </c>
      <c r="V44" s="29">
        <f t="shared" si="12"/>
        <v>5.3012191805352549E-2</v>
      </c>
      <c r="W44" s="29">
        <f t="shared" si="12"/>
        <v>0.54669481657202601</v>
      </c>
      <c r="X44" s="29">
        <f t="shared" si="12"/>
        <v>5.9784921876193664E-4</v>
      </c>
      <c r="Y44" s="29">
        <f t="shared" si="12"/>
        <v>0.1923509143525286</v>
      </c>
      <c r="Z44" s="29">
        <f t="shared" si="12"/>
        <v>6.1533657439498013E-2</v>
      </c>
      <c r="AA44" s="29">
        <f t="shared" si="12"/>
        <v>-0.1016375512219877</v>
      </c>
      <c r="AB44" s="29">
        <f t="shared" si="12"/>
        <v>1.9999999999999574E-2</v>
      </c>
      <c r="AC44" s="29">
        <f t="shared" si="12"/>
        <v>2.0000000000000018E-2</v>
      </c>
      <c r="AD44" s="29">
        <f t="shared" si="12"/>
        <v>2.0000000000000018E-2</v>
      </c>
      <c r="AE44" s="29">
        <f t="shared" si="12"/>
        <v>2.000000000000024E-2</v>
      </c>
      <c r="AF44" s="29">
        <f t="shared" si="12"/>
        <v>2.0000000000000018E-2</v>
      </c>
      <c r="AG44" s="29">
        <f t="shared" si="12"/>
        <v>1.9999999999999796E-2</v>
      </c>
      <c r="AH44" s="29">
        <f t="shared" si="12"/>
        <v>2.000000000000024E-2</v>
      </c>
      <c r="AI44" s="29">
        <f t="shared" si="12"/>
        <v>1.9999999999999796E-2</v>
      </c>
      <c r="AJ44" s="29">
        <f t="shared" si="12"/>
        <v>2.0000000000000018E-2</v>
      </c>
      <c r="AK44" s="29">
        <f t="shared" si="12"/>
        <v>2.000000000000024E-2</v>
      </c>
      <c r="AL44" s="29">
        <f t="shared" si="12"/>
        <v>2.0000000000000018E-2</v>
      </c>
      <c r="AM44" s="29">
        <f t="shared" si="12"/>
        <v>1.9999999999999796E-2</v>
      </c>
      <c r="AN44" s="29">
        <f t="shared" si="12"/>
        <v>2.000000000000024E-2</v>
      </c>
      <c r="AO44" s="29">
        <f t="shared" si="12"/>
        <v>1.9999999999999796E-2</v>
      </c>
      <c r="AP44" s="29">
        <f t="shared" si="12"/>
        <v>1.9999999999999796E-2</v>
      </c>
      <c r="AQ44" s="29">
        <f t="shared" si="12"/>
        <v>2.000000000000024E-2</v>
      </c>
      <c r="AR44" s="29">
        <f t="shared" si="12"/>
        <v>2.0000000000000018E-2</v>
      </c>
      <c r="AS44" s="29">
        <f t="shared" si="12"/>
        <v>1.9999999999999796E-2</v>
      </c>
      <c r="AT44" s="29">
        <f t="shared" si="12"/>
        <v>1.0000000000000009E-2</v>
      </c>
      <c r="AU44" s="29">
        <f t="shared" si="12"/>
        <v>1.0000000000000009E-2</v>
      </c>
      <c r="AV44" s="29">
        <f t="shared" si="12"/>
        <v>1.0000000000000009E-2</v>
      </c>
      <c r="AW44" s="29">
        <f t="shared" si="12"/>
        <v>1.0000000000000231E-2</v>
      </c>
      <c r="AX44" s="29">
        <f t="shared" si="12"/>
        <v>1.0000000000000009E-2</v>
      </c>
      <c r="AY44" s="29">
        <f t="shared" si="12"/>
        <v>1.0000000000000009E-2</v>
      </c>
      <c r="AZ44" s="29">
        <f t="shared" si="12"/>
        <v>9.9999999999995648E-3</v>
      </c>
      <c r="BA44" s="29">
        <f t="shared" si="12"/>
        <v>1.0000000000000675E-2</v>
      </c>
      <c r="BB44" s="29">
        <f t="shared" si="12"/>
        <v>9.9999999999995648E-3</v>
      </c>
      <c r="BC44" s="29">
        <f t="shared" si="12"/>
        <v>9.9999999999997868E-3</v>
      </c>
      <c r="BD44" s="29">
        <f t="shared" si="12"/>
        <v>1.0000000000000231E-2</v>
      </c>
      <c r="BE44" s="29">
        <f t="shared" si="12"/>
        <v>-1</v>
      </c>
    </row>
    <row r="45" spans="1:57" x14ac:dyDescent="0.35">
      <c r="R45" s="9"/>
      <c r="S45" s="9"/>
      <c r="T45" s="9"/>
      <c r="U45" s="9"/>
      <c r="V45" s="9"/>
      <c r="W45" s="9"/>
      <c r="X45" s="9"/>
      <c r="Y45" s="9"/>
      <c r="Z45" s="9"/>
    </row>
    <row r="46" spans="1:57" x14ac:dyDescent="0.35">
      <c r="F46" s="12" t="s">
        <v>66</v>
      </c>
      <c r="G46" s="12"/>
      <c r="H46" s="12"/>
      <c r="I46" s="12"/>
      <c r="R46" s="9"/>
    </row>
    <row r="47" spans="1:57" x14ac:dyDescent="0.35">
      <c r="F47" s="6" t="s">
        <v>52</v>
      </c>
      <c r="G47" s="6"/>
      <c r="H47" s="6"/>
      <c r="I47" s="6"/>
    </row>
    <row r="48" spans="1:57" x14ac:dyDescent="0.35">
      <c r="F48" s="30" t="s">
        <v>67</v>
      </c>
      <c r="G48" s="29">
        <f>_xlfn.RRI(5,V43,AA43)</f>
        <v>0.15581171079530143</v>
      </c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DD1DB-C80C-4454-A819-D38FF68F5AD7}">
  <sheetPr>
    <tabColor theme="7" tint="0.39997558519241921"/>
  </sheetPr>
  <dimension ref="A1:BE47"/>
  <sheetViews>
    <sheetView topLeftCell="A10" zoomScale="60" zoomScaleNormal="60" workbookViewId="0">
      <selection activeCell="G11" sqref="G11:BE11"/>
    </sheetView>
  </sheetViews>
  <sheetFormatPr baseColWidth="10" defaultRowHeight="14.5" x14ac:dyDescent="0.35"/>
  <cols>
    <col min="5" max="5" width="20.8164062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0"/>
      <c r="I1" s="50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47" t="s">
        <v>5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 t="s">
        <v>6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9" t="s">
        <v>7</v>
      </c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52" t="s">
        <v>82</v>
      </c>
      <c r="H11" s="52" t="s">
        <v>83</v>
      </c>
      <c r="I11" s="52" t="s">
        <v>84</v>
      </c>
      <c r="J11" s="52" t="s">
        <v>85</v>
      </c>
      <c r="K11" s="52" t="s">
        <v>86</v>
      </c>
      <c r="L11" s="52" t="s">
        <v>87</v>
      </c>
      <c r="M11" s="52" t="s">
        <v>88</v>
      </c>
      <c r="N11" s="52" t="s">
        <v>89</v>
      </c>
      <c r="O11" s="52" t="s">
        <v>90</v>
      </c>
      <c r="P11" s="52" t="s">
        <v>91</v>
      </c>
      <c r="Q11" s="52" t="s">
        <v>92</v>
      </c>
      <c r="R11" s="52" t="s">
        <v>93</v>
      </c>
      <c r="S11" s="52" t="s">
        <v>94</v>
      </c>
      <c r="T11" s="52" t="s">
        <v>95</v>
      </c>
      <c r="U11" s="52" t="s">
        <v>96</v>
      </c>
      <c r="V11" s="52" t="s">
        <v>97</v>
      </c>
      <c r="W11" s="52" t="s">
        <v>98</v>
      </c>
      <c r="X11" s="52" t="s">
        <v>99</v>
      </c>
      <c r="Y11" s="52" t="s">
        <v>100</v>
      </c>
      <c r="Z11" s="52" t="s">
        <v>101</v>
      </c>
      <c r="AA11" s="52" t="s">
        <v>102</v>
      </c>
      <c r="AB11" s="52" t="s">
        <v>103</v>
      </c>
      <c r="AC11" s="52" t="s">
        <v>104</v>
      </c>
      <c r="AD11" s="52" t="s">
        <v>105</v>
      </c>
      <c r="AE11" s="52" t="s">
        <v>106</v>
      </c>
      <c r="AF11" s="52" t="s">
        <v>107</v>
      </c>
      <c r="AG11" s="52" t="s">
        <v>108</v>
      </c>
      <c r="AH11" s="52" t="s">
        <v>109</v>
      </c>
      <c r="AI11" s="52" t="s">
        <v>110</v>
      </c>
      <c r="AJ11" s="52" t="s">
        <v>111</v>
      </c>
      <c r="AK11" s="52" t="s">
        <v>112</v>
      </c>
      <c r="AL11" s="52" t="s">
        <v>113</v>
      </c>
      <c r="AM11" s="52" t="s">
        <v>114</v>
      </c>
      <c r="AN11" s="52" t="s">
        <v>115</v>
      </c>
      <c r="AO11" s="52" t="s">
        <v>116</v>
      </c>
      <c r="AP11" s="52" t="s">
        <v>117</v>
      </c>
      <c r="AQ11" s="52" t="s">
        <v>118</v>
      </c>
      <c r="AR11" s="52" t="s">
        <v>119</v>
      </c>
      <c r="AS11" s="52" t="s">
        <v>120</v>
      </c>
      <c r="AT11" s="52" t="s">
        <v>121</v>
      </c>
      <c r="AU11" s="52" t="s">
        <v>122</v>
      </c>
      <c r="AV11" s="52" t="s">
        <v>123</v>
      </c>
      <c r="AW11" s="52" t="s">
        <v>124</v>
      </c>
      <c r="AX11" s="52" t="s">
        <v>125</v>
      </c>
      <c r="AY11" s="52" t="s">
        <v>126</v>
      </c>
      <c r="AZ11" s="52" t="s">
        <v>127</v>
      </c>
      <c r="BA11" s="52" t="s">
        <v>128</v>
      </c>
      <c r="BB11" s="52" t="s">
        <v>129</v>
      </c>
      <c r="BC11" s="52" t="s">
        <v>130</v>
      </c>
      <c r="BD11" s="52" t="s">
        <v>131</v>
      </c>
      <c r="BE11" s="52" t="s">
        <v>132</v>
      </c>
    </row>
    <row r="12" spans="1:57" x14ac:dyDescent="0.35">
      <c r="A12" t="s">
        <v>14</v>
      </c>
      <c r="C12" s="41" t="s">
        <v>78</v>
      </c>
      <c r="D12" s="4" t="s">
        <v>15</v>
      </c>
      <c r="E12" s="4" t="s">
        <v>59</v>
      </c>
      <c r="F12" s="1" t="s">
        <v>17</v>
      </c>
      <c r="G12" s="5">
        <f>'[3]POM Portables NiMH'!G12-'[3]cameras games_NiMH'!H12-[3]cellphones_NiMH!H12-'[3]Cordless Tools_NiMH'!H12-[3]PortablePCs_NiMH!H12-[3]Tablets_NiMH!H12</f>
        <v>78.331503847689618</v>
      </c>
      <c r="H12" s="5">
        <f>'[3]POM Portables NiMH'!H12-'[3]cameras games_NiMH'!I12-[3]cellphones_NiMH!I12-'[3]Cordless Tools_NiMH'!I12-[3]PortablePCs_NiMH!I12-[3]Tablets_NiMH!I12</f>
        <v>88.80467898588681</v>
      </c>
      <c r="I12" s="5">
        <f>'[3]POM Portables NiMH'!I12-'[3]cameras games_NiMH'!J12-[3]cellphones_NiMH!J12-'[3]Cordless Tools_NiMH'!J12-[3]PortablePCs_NiMH!J12-[3]Tablets_NiMH!J12</f>
        <v>101.60159259595406</v>
      </c>
      <c r="J12" s="5">
        <f>'[3]POM Portables NiMH'!J12-'[3]cameras games_NiMH'!K12-[3]cellphones_NiMH!K12-'[3]Cordless Tools_NiMH'!K12-[3]PortablePCs_NiMH!K12-[3]Tablets_NiMH!K12</f>
        <v>115.53067069324506</v>
      </c>
      <c r="K12" s="5">
        <f>'[3]POM Portables NiMH'!K12-'[3]cameras games_NiMH'!L12-[3]cellphones_NiMH!L12-'[3]Cordless Tools_NiMH'!L12-[3]PortablePCs_NiMH!L12-[3]Tablets_NiMH!L12</f>
        <v>121.98423023135682</v>
      </c>
      <c r="L12" s="5">
        <f>'[3]POM Portables NiMH'!L12-'[3]cameras games_NiMH'!M12-[3]cellphones_NiMH!M12-'[3]Cordless Tools_NiMH'!M12-[3]PortablePCs_NiMH!M12-[3]Tablets_NiMH!M12</f>
        <v>151.36393634658393</v>
      </c>
      <c r="M12" s="5">
        <f>'[3]POM Portables NiMH'!M12-'[3]cameras games_NiMH'!N12-[3]cellphones_NiMH!N12-'[3]Cordless Tools_NiMH'!N12-[3]PortablePCs_NiMH!N12-[3]Tablets_NiMH!N12</f>
        <v>172.28127801125333</v>
      </c>
      <c r="N12" s="5">
        <f>'[3]POM Portables NiMH'!N12-'[3]cameras games_NiMH'!O12-[3]cellphones_NiMH!O12-'[3]Cordless Tools_NiMH'!O12-[3]PortablePCs_NiMH!O12-[3]Tablets_NiMH!O12</f>
        <v>134.44951867686189</v>
      </c>
      <c r="O12" s="5">
        <f>'[3]POM Portables NiMH'!O12-'[3]cameras games_NiMH'!P12-[3]cellphones_NiMH!P12-'[3]Cordless Tools_NiMH'!P12-[3]PortablePCs_NiMH!P12-[3]Tablets_NiMH!P12</f>
        <v>158.01160500955865</v>
      </c>
      <c r="P12" s="5">
        <f>'[3]POM Portables NiMH'!P12-'[3]cameras games_NiMH'!Q12-[3]cellphones_NiMH!Q12-'[3]Cordless Tools_NiMH'!Q12-[3]PortablePCs_NiMH!Q12-[3]Tablets_NiMH!Q12</f>
        <v>133.14927570742387</v>
      </c>
      <c r="Q12" s="5">
        <f>'[3]POM Portables NiMH'!Q12-'[3]cameras games_NiMH'!R12-[3]cellphones_NiMH!R12-'[3]Cordless Tools_NiMH'!R12-[3]PortablePCs_NiMH!R12-[3]Tablets_NiMH!R12</f>
        <v>169.80691884997381</v>
      </c>
      <c r="R12" s="5">
        <f>'[3]POM Portables NiMH'!R12-'[3]cameras games_NiMH'!S12-[3]cellphones_NiMH!S12-'[3]Cordless Tools_NiMH'!S12-[3]PortablePCs_NiMH!S12-[3]Tablets_NiMH!S12</f>
        <v>216.97632194155358</v>
      </c>
      <c r="S12" s="5">
        <f>'[3]POM Portables NiMH'!S12-'[3]cameras games_NiMH'!T12-[3]cellphones_NiMH!T12-'[3]Cordless Tools_NiMH'!T12-[3]PortablePCs_NiMH!T12-[3]Tablets_NiMH!T12</f>
        <v>191.3032635264353</v>
      </c>
      <c r="T12" s="5">
        <f>'[3]POM Portables NiMH'!T12-'[3]cameras games_NiMH'!U12-[3]cellphones_NiMH!U12-'[3]Cordless Tools_NiMH'!U12-[3]PortablePCs_NiMH!U12-[3]Tablets_NiMH!U12</f>
        <v>231.2465782196422</v>
      </c>
      <c r="U12" s="5">
        <f>'[3]POM Portables NiMH'!U12-'[3]cameras games_NiMH'!V12-[3]cellphones_NiMH!V12-'[3]Cordless Tools_NiMH'!V12-[3]PortablePCs_NiMH!V12-[3]Tablets_NiMH!V12</f>
        <v>229.49620754160824</v>
      </c>
      <c r="V12" s="5">
        <f>'[3]POM Portables NiMH'!V12-'[3]cameras games_NiMH'!W12-[3]cellphones_NiMH!W12-'[3]Cordless Tools_NiMH'!W12-[3]PortablePCs_NiMH!W12-[3]Tablets_NiMH!W12</f>
        <v>238.7967406411924</v>
      </c>
      <c r="W12" s="5">
        <f>'[3]POM Portables NiMH'!W12-'[3]cameras games_NiMH'!X12-[3]cellphones_NiMH!X12-'[3]Cordless Tools_NiMH'!X12-[3]PortablePCs_NiMH!X12-[3]Tablets_NiMH!X12</f>
        <v>224.8803515987241</v>
      </c>
      <c r="X12" s="5">
        <f>'[3]POM Portables NiMH'!X12-'[3]cameras games_NiMH'!Y12-[3]cellphones_NiMH!Y12-'[3]Cordless Tools_NiMH'!Y12-[3]PortablePCs_NiMH!Y12-[3]Tablets_NiMH!Y12</f>
        <v>227.8513717507237</v>
      </c>
      <c r="Y12" s="5">
        <f>'[3]POM Portables NiMH'!Y12-'[3]cameras games_NiMH'!Z12-[3]cellphones_NiMH!Z12-'[3]Cordless Tools_NiMH'!Z12-[3]PortablePCs_NiMH!Z12-[3]Tablets_NiMH!Z12</f>
        <v>248.22896552805005</v>
      </c>
      <c r="Z12" s="5">
        <f>'[3]POM Portables NiMH'!Z12-'[3]cameras games_NiMH'!AA12-[3]cellphones_NiMH!AA12-'[3]Cordless Tools_NiMH'!AA12-[3]PortablePCs_NiMH!AA12-[3]Tablets_NiMH!AA12</f>
        <v>243.20266397149967</v>
      </c>
      <c r="AA12" s="5">
        <f>'[3]POM Portables NiMH'!AA12-'[3]cameras games_NiMH'!AB12-[3]cellphones_NiMH!AB12-'[3]Cordless Tools_NiMH'!AB12-[3]PortablePCs_NiMH!AB12-[3]Tablets_NiMH!AB12</f>
        <v>250.87186778549355</v>
      </c>
      <c r="AB12" s="5">
        <f>'[3]POM Portables NiMH'!AB12-'[3]cameras games_NiMH'!AC12-[3]cellphones_NiMH!AC12-'[3]Cordless Tools_NiMH'!AC12-[3]PortablePCs_NiMH!AC12-[3]Tablets_NiMH!AC12</f>
        <v>192.28586687772457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</row>
    <row r="13" spans="1:57" x14ac:dyDescent="0.35">
      <c r="A13" t="s">
        <v>14</v>
      </c>
      <c r="C13" s="41" t="s">
        <v>78</v>
      </c>
      <c r="D13" s="4" t="s">
        <v>15</v>
      </c>
      <c r="E13" s="4" t="s">
        <v>59</v>
      </c>
      <c r="F13" s="1" t="s">
        <v>18</v>
      </c>
      <c r="G13" s="5">
        <f>'[3]POM Portables NiMH'!G13-'[3]cameras games_NiMH'!H13-[3]cellphones_NiMH!H13-'[3]Cordless Tools_NiMH'!H13-[3]PortablePCs_NiMH!H13-[3]Tablets_NiMH!H13</f>
        <v>91.065787320707045</v>
      </c>
      <c r="H13" s="5">
        <f>'[3]POM Portables NiMH'!H13-'[3]cameras games_NiMH'!I13-[3]cellphones_NiMH!I13-'[3]Cordless Tools_NiMH'!I13-[3]PortablePCs_NiMH!I13-[3]Tablets_NiMH!I13</f>
        <v>104.41778294743818</v>
      </c>
      <c r="I13" s="5">
        <f>'[3]POM Portables NiMH'!I13-'[3]cameras games_NiMH'!J13-[3]cellphones_NiMH!J13-'[3]Cordless Tools_NiMH'!J13-[3]PortablePCs_NiMH!J13-[3]Tablets_NiMH!J13</f>
        <v>118.64510052565912</v>
      </c>
      <c r="J13" s="5">
        <f>'[3]POM Portables NiMH'!J13-'[3]cameras games_NiMH'!K13-[3]cellphones_NiMH!K13-'[3]Cordless Tools_NiMH'!K13-[3]PortablePCs_NiMH!K13-[3]Tablets_NiMH!K13</f>
        <v>136.00874629368539</v>
      </c>
      <c r="K13" s="5">
        <f>'[3]POM Portables NiMH'!K13-'[3]cameras games_NiMH'!L13-[3]cellphones_NiMH!L13-'[3]Cordless Tools_NiMH'!L13-[3]PortablePCs_NiMH!L13-[3]Tablets_NiMH!L13</f>
        <v>145.71650180086419</v>
      </c>
      <c r="L13" s="5">
        <f>'[3]POM Portables NiMH'!L13-'[3]cameras games_NiMH'!M13-[3]cellphones_NiMH!M13-'[3]Cordless Tools_NiMH'!M13-[3]PortablePCs_NiMH!M13-[3]Tablets_NiMH!M13</f>
        <v>182.83615129127199</v>
      </c>
      <c r="M13" s="5">
        <f>'[3]POM Portables NiMH'!M13-'[3]cameras games_NiMH'!N13-[3]cellphones_NiMH!N13-'[3]Cordless Tools_NiMH'!N13-[3]PortablePCs_NiMH!N13-[3]Tablets_NiMH!N13</f>
        <v>208.91179587273894</v>
      </c>
      <c r="N13" s="5">
        <f>'[3]POM Portables NiMH'!N13-'[3]cameras games_NiMH'!O13-[3]cellphones_NiMH!O13-'[3]Cordless Tools_NiMH'!O13-[3]PortablePCs_NiMH!O13-[3]Tablets_NiMH!O13</f>
        <v>161.93215373121842</v>
      </c>
      <c r="O13" s="5">
        <f>'[3]POM Portables NiMH'!O13-'[3]cameras games_NiMH'!P13-[3]cellphones_NiMH!P13-'[3]Cordless Tools_NiMH'!P13-[3]PortablePCs_NiMH!P13-[3]Tablets_NiMH!P13</f>
        <v>188.61845737898142</v>
      </c>
      <c r="P13" s="5">
        <f>'[3]POM Portables NiMH'!P13-'[3]cameras games_NiMH'!Q13-[3]cellphones_NiMH!Q13-'[3]Cordless Tools_NiMH'!Q13-[3]PortablePCs_NiMH!Q13-[3]Tablets_NiMH!Q13</f>
        <v>159.78495226089007</v>
      </c>
      <c r="Q13" s="5">
        <f>'[3]POM Portables NiMH'!Q13-'[3]cameras games_NiMH'!R13-[3]cellphones_NiMH!R13-'[3]Cordless Tools_NiMH'!R13-[3]PortablePCs_NiMH!R13-[3]Tablets_NiMH!R13</f>
        <v>206.37121543226976</v>
      </c>
      <c r="R13" s="5">
        <f>'[3]POM Portables NiMH'!R13-'[3]cameras games_NiMH'!S13-[3]cellphones_NiMH!S13-'[3]Cordless Tools_NiMH'!S13-[3]PortablePCs_NiMH!S13-[3]Tablets_NiMH!S13</f>
        <v>263.34418318106293</v>
      </c>
      <c r="S13" s="5">
        <f>'[3]POM Portables NiMH'!S13-'[3]cameras games_NiMH'!T13-[3]cellphones_NiMH!T13-'[3]Cordless Tools_NiMH'!T13-[3]PortablePCs_NiMH!T13-[3]Tablets_NiMH!T13</f>
        <v>217.33881872146603</v>
      </c>
      <c r="T13" s="5">
        <f>'[3]POM Portables NiMH'!T13-'[3]cameras games_NiMH'!U13-[3]cellphones_NiMH!U13-'[3]Cordless Tools_NiMH'!U13-[3]PortablePCs_NiMH!U13-[3]Tablets_NiMH!U13</f>
        <v>260.75524683847004</v>
      </c>
      <c r="U13" s="5">
        <f>'[3]POM Portables NiMH'!U13-'[3]cameras games_NiMH'!V13-[3]cellphones_NiMH!V13-'[3]Cordless Tools_NiMH'!V13-[3]PortablePCs_NiMH!V13-[3]Tablets_NiMH!V13</f>
        <v>236.84564664997555</v>
      </c>
      <c r="V13" s="5">
        <f>'[3]POM Portables NiMH'!V13-'[3]cameras games_NiMH'!W13-[3]cellphones_NiMH!W13-'[3]Cordless Tools_NiMH'!W13-[3]PortablePCs_NiMH!W13-[3]Tablets_NiMH!W13</f>
        <v>239.53026009892193</v>
      </c>
      <c r="W13" s="5">
        <f>'[3]POM Portables NiMH'!W13-'[3]cameras games_NiMH'!X13-[3]cellphones_NiMH!X13-'[3]Cordless Tools_NiMH'!X13-[3]PortablePCs_NiMH!X13-[3]Tablets_NiMH!X13</f>
        <v>218.2752187170797</v>
      </c>
      <c r="X13" s="5">
        <f>'[3]POM Portables NiMH'!X13-'[3]cameras games_NiMH'!Y13-[3]cellphones_NiMH!Y13-'[3]Cordless Tools_NiMH'!Y13-[3]PortablePCs_NiMH!Y13-[3]Tablets_NiMH!Y13</f>
        <v>227.82613247619497</v>
      </c>
      <c r="Y13" s="5">
        <f>'[3]POM Portables NiMH'!Y13-'[3]cameras games_NiMH'!Z13-[3]cellphones_NiMH!Z13-'[3]Cordless Tools_NiMH'!Z13-[3]PortablePCs_NiMH!Z13-[3]Tablets_NiMH!Z13</f>
        <v>222.01374344886028</v>
      </c>
      <c r="Z13" s="5">
        <f>'[3]POM Portables NiMH'!Z13-'[3]cameras games_NiMH'!AA13-[3]cellphones_NiMH!AA13-'[3]Cordless Tools_NiMH'!AA13-[3]PortablePCs_NiMH!AA13-[3]Tablets_NiMH!AA13</f>
        <v>225.97201197902615</v>
      </c>
      <c r="AA13" s="5">
        <f>'[3]POM Portables NiMH'!AA13-'[3]cameras games_NiMH'!AB13-[3]cellphones_NiMH!AB13-'[3]Cordless Tools_NiMH'!AB13-[3]PortablePCs_NiMH!AB13-[3]Tablets_NiMH!AB13</f>
        <v>220.47372774825593</v>
      </c>
      <c r="AB13" s="5">
        <f>'[3]POM Portables NiMH'!AB13-'[3]cameras games_NiMH'!AC13-[3]cellphones_NiMH!AC13-'[3]Cordless Tools_NiMH'!AC13-[3]PortablePCs_NiMH!AC13-[3]Tablets_NiMH!AC13</f>
        <v>195.41806865126625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 spans="1:57" x14ac:dyDescent="0.35">
      <c r="A14" t="s">
        <v>14</v>
      </c>
      <c r="C14" s="41" t="s">
        <v>78</v>
      </c>
      <c r="D14" s="4" t="s">
        <v>15</v>
      </c>
      <c r="E14" s="4" t="s">
        <v>59</v>
      </c>
      <c r="F14" s="1" t="s">
        <v>19</v>
      </c>
      <c r="G14" s="5">
        <f>'[3]POM Portables NiMH'!G14-'[3]cameras games_NiMH'!H14-[3]cellphones_NiMH!H14-'[3]Cordless Tools_NiMH'!H14-[3]PortablePCs_NiMH!H14-[3]Tablets_NiMH!H14</f>
        <v>13.359784227593849</v>
      </c>
      <c r="H14" s="5">
        <f>'[3]POM Portables NiMH'!H14-'[3]cameras games_NiMH'!I14-[3]cellphones_NiMH!I14-'[3]Cordless Tools_NiMH'!I14-[3]PortablePCs_NiMH!I14-[3]Tablets_NiMH!I14</f>
        <v>15.231142816586321</v>
      </c>
      <c r="I14" s="5">
        <f>'[3]POM Portables NiMH'!I14-'[3]cameras games_NiMH'!J14-[3]cellphones_NiMH!J14-'[3]Cordless Tools_NiMH'!J14-[3]PortablePCs_NiMH!J14-[3]Tablets_NiMH!J14</f>
        <v>17.497540660186178</v>
      </c>
      <c r="J14" s="5">
        <f>'[3]POM Portables NiMH'!J14-'[3]cameras games_NiMH'!K14-[3]cellphones_NiMH!K14-'[3]Cordless Tools_NiMH'!K14-[3]PortablePCs_NiMH!K14-[3]Tablets_NiMH!K14</f>
        <v>19.790919222830521</v>
      </c>
      <c r="K14" s="5">
        <f>'[3]POM Portables NiMH'!K14-'[3]cameras games_NiMH'!L14-[3]cellphones_NiMH!L14-'[3]Cordless Tools_NiMH'!L14-[3]PortablePCs_NiMH!L14-[3]Tablets_NiMH!L14</f>
        <v>20.904497005242732</v>
      </c>
      <c r="L14" s="5">
        <f>'[3]POM Portables NiMH'!L14-'[3]cameras games_NiMH'!M14-[3]cellphones_NiMH!M14-'[3]Cordless Tools_NiMH'!M14-[3]PortablePCs_NiMH!M14-[3]Tablets_NiMH!M14</f>
        <v>25.836735210647486</v>
      </c>
      <c r="M14" s="5">
        <f>'[3]POM Portables NiMH'!M14-'[3]cameras games_NiMH'!N14-[3]cellphones_NiMH!N14-'[3]Cordless Tools_NiMH'!N14-[3]PortablePCs_NiMH!N14-[3]Tablets_NiMH!N14</f>
        <v>29.335247933954534</v>
      </c>
      <c r="N14" s="5">
        <f>'[3]POM Portables NiMH'!N14-'[3]cameras games_NiMH'!O14-[3]cellphones_NiMH!O14-'[3]Cordless Tools_NiMH'!O14-[3]PortablePCs_NiMH!O14-[3]Tablets_NiMH!O14</f>
        <v>22.314227697604288</v>
      </c>
      <c r="O14" s="5">
        <f>'[3]POM Portables NiMH'!O14-'[3]cameras games_NiMH'!P14-[3]cellphones_NiMH!P14-'[3]Cordless Tools_NiMH'!P14-[3]PortablePCs_NiMH!P14-[3]Tablets_NiMH!P14</f>
        <v>25.654772042564758</v>
      </c>
      <c r="P14" s="5">
        <f>'[3]POM Portables NiMH'!P14-'[3]cameras games_NiMH'!Q14-[3]cellphones_NiMH!Q14-'[3]Cordless Tools_NiMH'!Q14-[3]PortablePCs_NiMH!Q14-[3]Tablets_NiMH!Q14</f>
        <v>20.899689884125312</v>
      </c>
      <c r="Q14" s="5">
        <f>'[3]POM Portables NiMH'!Q14-'[3]cameras games_NiMH'!R14-[3]cellphones_NiMH!R14-'[3]Cordless Tools_NiMH'!R14-[3]PortablePCs_NiMH!R14-[3]Tablets_NiMH!R14</f>
        <v>27.342571551410373</v>
      </c>
      <c r="R14" s="5">
        <f>'[3]POM Portables NiMH'!R14-'[3]cameras games_NiMH'!S14-[3]cellphones_NiMH!S14-'[3]Cordless Tools_NiMH'!S14-[3]PortablePCs_NiMH!S14-[3]Tablets_NiMH!S14</f>
        <v>35.041393123351796</v>
      </c>
      <c r="S14" s="5">
        <f>'[3]POM Portables NiMH'!S14-'[3]cameras games_NiMH'!T14-[3]cellphones_NiMH!T14-'[3]Cordless Tools_NiMH'!T14-[3]PortablePCs_NiMH!T14-[3]Tablets_NiMH!T14</f>
        <v>27.652724955443411</v>
      </c>
      <c r="T14" s="5">
        <f>'[3]POM Portables NiMH'!T14-'[3]cameras games_NiMH'!U14-[3]cellphones_NiMH!U14-'[3]Cordless Tools_NiMH'!U14-[3]PortablePCs_NiMH!U14-[3]Tablets_NiMH!U14</f>
        <v>39.267260736209465</v>
      </c>
      <c r="U14" s="5">
        <f>'[3]POM Portables NiMH'!U14-'[3]cameras games_NiMH'!V14-[3]cellphones_NiMH!V14-'[3]Cordless Tools_NiMH'!V14-[3]PortablePCs_NiMH!V14-[3]Tablets_NiMH!V14</f>
        <v>40.667476567263883</v>
      </c>
      <c r="V14" s="5">
        <f>'[3]POM Portables NiMH'!V14-'[3]cameras games_NiMH'!W14-[3]cellphones_NiMH!W14-'[3]Cordless Tools_NiMH'!W14-[3]PortablePCs_NiMH!W14-[3]Tablets_NiMH!W14</f>
        <v>39.538423483800479</v>
      </c>
      <c r="W14" s="5">
        <f>'[3]POM Portables NiMH'!W14-'[3]cameras games_NiMH'!X14-[3]cellphones_NiMH!X14-'[3]Cordless Tools_NiMH'!X14-[3]PortablePCs_NiMH!X14-[3]Tablets_NiMH!X14</f>
        <v>35.26605272212872</v>
      </c>
      <c r="X14" s="5">
        <f>'[3]POM Portables NiMH'!X14-'[3]cameras games_NiMH'!Y14-[3]cellphones_NiMH!Y14-'[3]Cordless Tools_NiMH'!Y14-[3]PortablePCs_NiMH!Y14-[3]Tablets_NiMH!Y14</f>
        <v>38.146519740076648</v>
      </c>
      <c r="Y14" s="5">
        <f>'[3]POM Portables NiMH'!Y14-'[3]cameras games_NiMH'!Z14-[3]cellphones_NiMH!Z14-'[3]Cordless Tools_NiMH'!Z14-[3]PortablePCs_NiMH!Z14-[3]Tablets_NiMH!Z14</f>
        <v>30.445935452307189</v>
      </c>
      <c r="Z14" s="5">
        <f>'[3]POM Portables NiMH'!Z14-'[3]cameras games_NiMH'!AA14-[3]cellphones_NiMH!AA14-'[3]Cordless Tools_NiMH'!AA14-[3]PortablePCs_NiMH!AA14-[3]Tablets_NiMH!AA14</f>
        <v>38.382886635374078</v>
      </c>
      <c r="AA14" s="5">
        <f>'[3]POM Portables NiMH'!AA14-'[3]cameras games_NiMH'!AB14-[3]cellphones_NiMH!AB14-'[3]Cordless Tools_NiMH'!AB14-[3]PortablePCs_NiMH!AB14-[3]Tablets_NiMH!AB14</f>
        <v>36.396833686914555</v>
      </c>
      <c r="AB14" s="5">
        <f>'[3]POM Portables NiMH'!AB14-'[3]cameras games_NiMH'!AC14-[3]cellphones_NiMH!AC14-'[3]Cordless Tools_NiMH'!AC14-[3]PortablePCs_NiMH!AC14-[3]Tablets_NiMH!AC14</f>
        <v>31.384661770887771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</row>
    <row r="15" spans="1:57" x14ac:dyDescent="0.35">
      <c r="A15" t="s">
        <v>14</v>
      </c>
      <c r="C15" s="41" t="s">
        <v>78</v>
      </c>
      <c r="D15" s="4" t="s">
        <v>15</v>
      </c>
      <c r="E15" s="4" t="s">
        <v>59</v>
      </c>
      <c r="F15" s="1" t="s">
        <v>20</v>
      </c>
      <c r="G15" s="5">
        <f>'[3]POM Portables NiMH'!G15-'[3]cameras games_NiMH'!H15-[3]cellphones_NiMH!H15-'[3]Cordless Tools_NiMH'!H15-[3]PortablePCs_NiMH!H15-[3]Tablets_NiMH!H15</f>
        <v>6.803454365263728</v>
      </c>
      <c r="H15" s="5">
        <f>'[3]POM Portables NiMH'!H15-'[3]cameras games_NiMH'!I15-[3]cellphones_NiMH!I15-'[3]Cordless Tools_NiMH'!I15-[3]PortablePCs_NiMH!I15-[3]Tablets_NiMH!I15</f>
        <v>7.5781839900251944</v>
      </c>
      <c r="I15" s="5">
        <f>'[3]POM Portables NiMH'!I15-'[3]cameras games_NiMH'!J15-[3]cellphones_NiMH!J15-'[3]Cordless Tools_NiMH'!J15-[3]PortablePCs_NiMH!J15-[3]Tablets_NiMH!J15</f>
        <v>8.5458378515515445</v>
      </c>
      <c r="J15" s="5">
        <f>'[3]POM Portables NiMH'!J15-'[3]cameras games_NiMH'!K15-[3]cellphones_NiMH!K15-'[3]Cordless Tools_NiMH'!K15-[3]PortablePCs_NiMH!K15-[3]Tablets_NiMH!K15</f>
        <v>9.6935634276866054</v>
      </c>
      <c r="K15" s="5">
        <f>'[3]POM Portables NiMH'!K15-'[3]cameras games_NiMH'!L15-[3]cellphones_NiMH!L15-'[3]Cordless Tools_NiMH'!L15-[3]PortablePCs_NiMH!L15-[3]Tablets_NiMH!L15</f>
        <v>10.019117816247896</v>
      </c>
      <c r="L15" s="5">
        <f>'[3]POM Portables NiMH'!L15-'[3]cameras games_NiMH'!M15-[3]cellphones_NiMH!M15-'[3]Cordless Tools_NiMH'!M15-[3]PortablePCs_NiMH!M15-[3]Tablets_NiMH!M15</f>
        <v>12.751023895116901</v>
      </c>
      <c r="M15" s="5">
        <f>'[3]POM Portables NiMH'!M15-'[3]cameras games_NiMH'!N15-[3]cellphones_NiMH!N15-'[3]Cordless Tools_NiMH'!N15-[3]PortablePCs_NiMH!N15-[3]Tablets_NiMH!N15</f>
        <v>14.495076921464017</v>
      </c>
      <c r="N15" s="5">
        <f>'[3]POM Portables NiMH'!N15-'[3]cameras games_NiMH'!O15-[3]cellphones_NiMH!O15-'[3]Cordless Tools_NiMH'!O15-[3]PortablePCs_NiMH!O15-[3]Tablets_NiMH!O15</f>
        <v>10.933633359337914</v>
      </c>
      <c r="O15" s="5">
        <f>'[3]POM Portables NiMH'!O15-'[3]cameras games_NiMH'!P15-[3]cellphones_NiMH!P15-'[3]Cordless Tools_NiMH'!P15-[3]PortablePCs_NiMH!P15-[3]Tablets_NiMH!P15</f>
        <v>12.859763991068203</v>
      </c>
      <c r="P15" s="5">
        <f>'[3]POM Portables NiMH'!P15-'[3]cameras games_NiMH'!Q15-[3]cellphones_NiMH!Q15-'[3]Cordless Tools_NiMH'!Q15-[3]PortablePCs_NiMH!Q15-[3]Tablets_NiMH!Q15</f>
        <v>10.660975494875659</v>
      </c>
      <c r="Q15" s="5">
        <f>'[3]POM Portables NiMH'!Q15-'[3]cameras games_NiMH'!R15-[3]cellphones_NiMH!R15-'[3]Cordless Tools_NiMH'!R15-[3]PortablePCs_NiMH!R15-[3]Tablets_NiMH!R15</f>
        <v>14.294076802841619</v>
      </c>
      <c r="R15" s="5">
        <f>'[3]POM Portables NiMH'!R15-'[3]cameras games_NiMH'!S15-[3]cellphones_NiMH!S15-'[3]Cordless Tools_NiMH'!S15-[3]PortablePCs_NiMH!S15-[3]Tablets_NiMH!S15</f>
        <v>18.635793299506162</v>
      </c>
      <c r="S15" s="5">
        <f>'[3]POM Portables NiMH'!S15-'[3]cameras games_NiMH'!T15-[3]cellphones_NiMH!T15-'[3]Cordless Tools_NiMH'!T15-[3]PortablePCs_NiMH!T15-[3]Tablets_NiMH!T15</f>
        <v>19.595978710195038</v>
      </c>
      <c r="T15" s="5">
        <f>'[3]POM Portables NiMH'!T15-'[3]cameras games_NiMH'!U15-[3]cellphones_NiMH!U15-'[3]Cordless Tools_NiMH'!U15-[3]PortablePCs_NiMH!U15-[3]Tablets_NiMH!U15</f>
        <v>22.96856486953326</v>
      </c>
      <c r="U15" s="5">
        <f>'[3]POM Portables NiMH'!U15-'[3]cameras games_NiMH'!V15-[3]cellphones_NiMH!V15-'[3]Cordless Tools_NiMH'!V15-[3]PortablePCs_NiMH!V15-[3]Tablets_NiMH!V15</f>
        <v>19.30025439239574</v>
      </c>
      <c r="V15" s="5">
        <f>'[3]POM Portables NiMH'!V15-'[3]cameras games_NiMH'!W15-[3]cellphones_NiMH!W15-'[3]Cordless Tools_NiMH'!W15-[3]PortablePCs_NiMH!W15-[3]Tablets_NiMH!W15</f>
        <v>13.710608311141172</v>
      </c>
      <c r="W15" s="5">
        <f>'[3]POM Portables NiMH'!W15-'[3]cameras games_NiMH'!X15-[3]cellphones_NiMH!X15-'[3]Cordless Tools_NiMH'!X15-[3]PortablePCs_NiMH!X15-[3]Tablets_NiMH!X15</f>
        <v>18.533153384499229</v>
      </c>
      <c r="X15" s="5">
        <f>'[3]POM Portables NiMH'!X15-'[3]cameras games_NiMH'!Y15-[3]cellphones_NiMH!Y15-'[3]Cordless Tools_NiMH'!Y15-[3]PortablePCs_NiMH!Y15-[3]Tablets_NiMH!Y15</f>
        <v>26.619704233355545</v>
      </c>
      <c r="Y15" s="5">
        <f>'[3]POM Portables NiMH'!Y15-'[3]cameras games_NiMH'!Z15-[3]cellphones_NiMH!Z15-'[3]Cordless Tools_NiMH'!Z15-[3]PortablePCs_NiMH!Z15-[3]Tablets_NiMH!Z15</f>
        <v>30.005486645570123</v>
      </c>
      <c r="Z15" s="5">
        <f>'[3]POM Portables NiMH'!Z15-'[3]cameras games_NiMH'!AA15-[3]cellphones_NiMH!AA15-'[3]Cordless Tools_NiMH'!AA15-[3]PortablePCs_NiMH!AA15-[3]Tablets_NiMH!AA15</f>
        <v>37.388459064329894</v>
      </c>
      <c r="AA15" s="5">
        <f>'[3]POM Portables NiMH'!AA15-'[3]cameras games_NiMH'!AB15-[3]cellphones_NiMH!AB15-'[3]Cordless Tools_NiMH'!AB15-[3]PortablePCs_NiMH!AB15-[3]Tablets_NiMH!AB15</f>
        <v>41.115157941399445</v>
      </c>
      <c r="AB15" s="5">
        <f>'[3]POM Portables NiMH'!AB15-'[3]cameras games_NiMH'!AC15-[3]cellphones_NiMH!AC15-'[3]Cordless Tools_NiMH'!AC15-[3]PortablePCs_NiMH!AC15-[3]Tablets_NiMH!AC15</f>
        <v>32.856796604452363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</row>
    <row r="16" spans="1:57" x14ac:dyDescent="0.35">
      <c r="A16" t="s">
        <v>14</v>
      </c>
      <c r="C16" s="41" t="s">
        <v>78</v>
      </c>
      <c r="D16" s="4" t="s">
        <v>15</v>
      </c>
      <c r="E16" s="4" t="s">
        <v>59</v>
      </c>
      <c r="F16" s="1" t="s">
        <v>21</v>
      </c>
      <c r="G16" s="5">
        <f>'[3]POM Portables NiMH'!G16-'[3]cameras games_NiMH'!H16-[3]cellphones_NiMH!H16-'[3]Cordless Tools_NiMH'!H16-[3]PortablePCs_NiMH!H16-[3]Tablets_NiMH!H16</f>
        <v>6.0007990194102874</v>
      </c>
      <c r="H16" s="5">
        <f>'[3]POM Portables NiMH'!H16-'[3]cameras games_NiMH'!I16-[3]cellphones_NiMH!I16-'[3]Cordless Tools_NiMH'!I16-[3]PortablePCs_NiMH!I16-[3]Tablets_NiMH!I16</f>
        <v>6.8344489496234271</v>
      </c>
      <c r="I16" s="5">
        <f>'[3]POM Portables NiMH'!I16-'[3]cameras games_NiMH'!J16-[3]cellphones_NiMH!J16-'[3]Cordless Tools_NiMH'!J16-[3]PortablePCs_NiMH!J16-[3]Tablets_NiMH!J16</f>
        <v>7.8363393746214056</v>
      </c>
      <c r="J16" s="5">
        <f>'[3]POM Portables NiMH'!J16-'[3]cameras games_NiMH'!K16-[3]cellphones_NiMH!K16-'[3]Cordless Tools_NiMH'!K16-[3]PortablePCs_NiMH!K16-[3]Tablets_NiMH!K16</f>
        <v>8.9496493071605077</v>
      </c>
      <c r="K16" s="5">
        <f>'[3]POM Portables NiMH'!K16-'[3]cameras games_NiMH'!L16-[3]cellphones_NiMH!L16-'[3]Cordless Tools_NiMH'!L16-[3]PortablePCs_NiMH!L16-[3]Tablets_NiMH!L16</f>
        <v>9.4529348880461939</v>
      </c>
      <c r="L16" s="5">
        <f>'[3]POM Portables NiMH'!L16-'[3]cameras games_NiMH'!M16-[3]cellphones_NiMH!M16-'[3]Cordless Tools_NiMH'!M16-[3]PortablePCs_NiMH!M16-[3]Tablets_NiMH!M16</f>
        <v>11.709965094296033</v>
      </c>
      <c r="M16" s="5">
        <f>'[3]POM Portables NiMH'!M16-'[3]cameras games_NiMH'!N16-[3]cellphones_NiMH!N16-'[3]Cordless Tools_NiMH'!N16-[3]PortablePCs_NiMH!N16-[3]Tablets_NiMH!N16</f>
        <v>13.277230919969467</v>
      </c>
      <c r="N16" s="5">
        <f>'[3]POM Portables NiMH'!N16-'[3]cameras games_NiMH'!O16-[3]cellphones_NiMH!O16-'[3]Cordless Tools_NiMH'!O16-[3]PortablePCs_NiMH!O16-[3]Tablets_NiMH!O16</f>
        <v>10.218461209606547</v>
      </c>
      <c r="O16" s="5">
        <f>'[3]POM Portables NiMH'!O16-'[3]cameras games_NiMH'!P16-[3]cellphones_NiMH!P16-'[3]Cordless Tools_NiMH'!P16-[3]PortablePCs_NiMH!P16-[3]Tablets_NiMH!P16</f>
        <v>11.901380349062311</v>
      </c>
      <c r="P16" s="5">
        <f>'[3]POM Portables NiMH'!P16-'[3]cameras games_NiMH'!Q16-[3]cellphones_NiMH!Q16-'[3]Cordless Tools_NiMH'!Q16-[3]PortablePCs_NiMH!Q16-[3]Tablets_NiMH!Q16</f>
        <v>10.10912435801051</v>
      </c>
      <c r="Q16" s="5">
        <f>'[3]POM Portables NiMH'!Q16-'[3]cameras games_NiMH'!R16-[3]cellphones_NiMH!R16-'[3]Cordless Tools_NiMH'!R16-[3]PortablePCs_NiMH!R16-[3]Tablets_NiMH!R16</f>
        <v>12.85525668024364</v>
      </c>
      <c r="R16" s="5">
        <f>'[3]POM Portables NiMH'!R16-'[3]cameras games_NiMH'!S16-[3]cellphones_NiMH!S16-'[3]Cordless Tools_NiMH'!S16-[3]PortablePCs_NiMH!S16-[3]Tablets_NiMH!S16</f>
        <v>16.385117232427579</v>
      </c>
      <c r="S16" s="5">
        <f>'[3]POM Portables NiMH'!S16-'[3]cameras games_NiMH'!T16-[3]cellphones_NiMH!T16-'[3]Cordless Tools_NiMH'!T16-[3]PortablePCs_NiMH!T16-[3]Tablets_NiMH!T16</f>
        <v>13.147155271766481</v>
      </c>
      <c r="T16" s="5">
        <f>'[3]POM Portables NiMH'!T16-'[3]cameras games_NiMH'!U16-[3]cellphones_NiMH!U16-'[3]Cordless Tools_NiMH'!U16-[3]PortablePCs_NiMH!U16-[3]Tablets_NiMH!U16</f>
        <v>11.794524245715049</v>
      </c>
      <c r="U16" s="5">
        <f>'[3]POM Portables NiMH'!U16-'[3]cameras games_NiMH'!V16-[3]cellphones_NiMH!V16-'[3]Cordless Tools_NiMH'!V16-[3]PortablePCs_NiMH!V16-[3]Tablets_NiMH!V16</f>
        <v>10.638683679571136</v>
      </c>
      <c r="V16" s="5">
        <f>'[3]POM Portables NiMH'!V16-'[3]cameras games_NiMH'!W16-[3]cellphones_NiMH!W16-'[3]Cordless Tools_NiMH'!W16-[3]PortablePCs_NiMH!W16-[3]Tablets_NiMH!W16</f>
        <v>10.779550207252733</v>
      </c>
      <c r="W16" s="5">
        <f>'[3]POM Portables NiMH'!W16-'[3]cameras games_NiMH'!X16-[3]cellphones_NiMH!X16-'[3]Cordless Tools_NiMH'!X16-[3]PortablePCs_NiMH!X16-[3]Tablets_NiMH!X16</f>
        <v>10.020527552788025</v>
      </c>
      <c r="X16" s="5">
        <f>'[3]POM Portables NiMH'!X16-'[3]cameras games_NiMH'!Y16-[3]cellphones_NiMH!Y16-'[3]Cordless Tools_NiMH'!Y16-[3]PortablePCs_NiMH!Y16-[3]Tablets_NiMH!Y16</f>
        <v>10.996785866441462</v>
      </c>
      <c r="Y16" s="5">
        <f>'[3]POM Portables NiMH'!Y16-'[3]cameras games_NiMH'!Z16-[3]cellphones_NiMH!Z16-'[3]Cordless Tools_NiMH'!Z16-[3]PortablePCs_NiMH!Z16-[3]Tablets_NiMH!Z16</f>
        <v>9.0310172560375257</v>
      </c>
      <c r="Z16" s="5">
        <f>'[3]POM Portables NiMH'!Z16-'[3]cameras games_NiMH'!AA16-[3]cellphones_NiMH!AA16-'[3]Cordless Tools_NiMH'!AA16-[3]PortablePCs_NiMH!AA16-[3]Tablets_NiMH!AA16</f>
        <v>7.1431155798998676</v>
      </c>
      <c r="AA16" s="5">
        <f>'[3]POM Portables NiMH'!AA16-'[3]cameras games_NiMH'!AB16-[3]cellphones_NiMH!AB16-'[3]Cordless Tools_NiMH'!AB16-[3]PortablePCs_NiMH!AB16-[3]Tablets_NiMH!AB16</f>
        <v>7.9080927715305629</v>
      </c>
      <c r="AB16" s="5">
        <f>'[3]POM Portables NiMH'!AB16-'[3]cameras games_NiMH'!AC16-[3]cellphones_NiMH!AC16-'[3]Cordless Tools_NiMH'!AC16-[3]PortablePCs_NiMH!AC16-[3]Tablets_NiMH!AC16</f>
        <v>6.1704374938771362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</row>
    <row r="17" spans="1:57" x14ac:dyDescent="0.35">
      <c r="A17" t="s">
        <v>14</v>
      </c>
      <c r="C17" s="41" t="s">
        <v>78</v>
      </c>
      <c r="D17" s="4" t="s">
        <v>15</v>
      </c>
      <c r="E17" s="4" t="s">
        <v>59</v>
      </c>
      <c r="F17" s="1" t="s">
        <v>22</v>
      </c>
      <c r="G17" s="5">
        <f>'[3]POM Portables NiMH'!G17-'[3]cameras games_NiMH'!H17-[3]cellphones_NiMH!H17-'[3]Cordless Tools_NiMH'!H17-[3]PortablePCs_NiMH!H17-[3]Tablets_NiMH!H17</f>
        <v>73.173555539092959</v>
      </c>
      <c r="H17" s="5">
        <f>'[3]POM Portables NiMH'!H17-'[3]cameras games_NiMH'!I17-[3]cellphones_NiMH!I17-'[3]Cordless Tools_NiMH'!I17-[3]PortablePCs_NiMH!I17-[3]Tablets_NiMH!I17</f>
        <v>83.096774678071711</v>
      </c>
      <c r="I17" s="5">
        <f>'[3]POM Portables NiMH'!I17-'[3]cameras games_NiMH'!J17-[3]cellphones_NiMH!J17-'[3]Cordless Tools_NiMH'!J17-[3]PortablePCs_NiMH!J17-[3]Tablets_NiMH!J17</f>
        <v>95.164261250643122</v>
      </c>
      <c r="J17" s="5">
        <f>'[3]POM Portables NiMH'!J17-'[3]cameras games_NiMH'!K17-[3]cellphones_NiMH!K17-'[3]Cordless Tools_NiMH'!K17-[3]PortablePCs_NiMH!K17-[3]Tablets_NiMH!K17</f>
        <v>108.50101644508256</v>
      </c>
      <c r="K17" s="5">
        <f>'[3]POM Portables NiMH'!K17-'[3]cameras games_NiMH'!L17-[3]cellphones_NiMH!L17-'[3]Cordless Tools_NiMH'!L17-[3]PortablePCs_NiMH!L17-[3]Tablets_NiMH!L17</f>
        <v>114.68596310321429</v>
      </c>
      <c r="L17" s="5">
        <f>'[3]POM Portables NiMH'!L17-'[3]cameras games_NiMH'!M17-[3]cellphones_NiMH!M17-'[3]Cordless Tools_NiMH'!M17-[3]PortablePCs_NiMH!M17-[3]Tablets_NiMH!M17</f>
        <v>142.57322627287189</v>
      </c>
      <c r="M17" s="5">
        <f>'[3]POM Portables NiMH'!M17-'[3]cameras games_NiMH'!N17-[3]cellphones_NiMH!N17-'[3]Cordless Tools_NiMH'!N17-[3]PortablePCs_NiMH!N17-[3]Tablets_NiMH!N17</f>
        <v>161.98262933037341</v>
      </c>
      <c r="N17" s="5">
        <f>'[3]POM Portables NiMH'!N17-'[3]cameras games_NiMH'!O17-[3]cellphones_NiMH!O17-'[3]Cordless Tools_NiMH'!O17-[3]PortablePCs_NiMH!O17-[3]Tablets_NiMH!O17</f>
        <v>125.08042135230652</v>
      </c>
      <c r="O17" s="5">
        <f>'[3]POM Portables NiMH'!O17-'[3]cameras games_NiMH'!P17-[3]cellphones_NiMH!P17-'[3]Cordless Tools_NiMH'!P17-[3]PortablePCs_NiMH!P17-[3]Tablets_NiMH!P17</f>
        <v>144.8337243467208</v>
      </c>
      <c r="P17" s="5">
        <f>'[3]POM Portables NiMH'!P17-'[3]cameras games_NiMH'!Q17-[3]cellphones_NiMH!Q17-'[3]Cordless Tools_NiMH'!Q17-[3]PortablePCs_NiMH!Q17-[3]Tablets_NiMH!Q17</f>
        <v>121.46871568759984</v>
      </c>
      <c r="Q17" s="5">
        <f>'[3]POM Portables NiMH'!Q17-'[3]cameras games_NiMH'!R17-[3]cellphones_NiMH!R17-'[3]Cordless Tools_NiMH'!R17-[3]PortablePCs_NiMH!R17-[3]Tablets_NiMH!R17</f>
        <v>154.83476887467037</v>
      </c>
      <c r="R17" s="5">
        <f>'[3]POM Portables NiMH'!R17-'[3]cameras games_NiMH'!S17-[3]cellphones_NiMH!S17-'[3]Cordless Tools_NiMH'!S17-[3]PortablePCs_NiMH!S17-[3]Tablets_NiMH!S17</f>
        <v>199.49768371542697</v>
      </c>
      <c r="S17" s="5">
        <f>'[3]POM Portables NiMH'!S17-'[3]cameras games_NiMH'!T17-[3]cellphones_NiMH!T17-'[3]Cordless Tools_NiMH'!T17-[3]PortablePCs_NiMH!T17-[3]Tablets_NiMH!T17</f>
        <v>190.22057144088916</v>
      </c>
      <c r="T17" s="5">
        <f>'[3]POM Portables NiMH'!T17-'[3]cameras games_NiMH'!U17-[3]cellphones_NiMH!U17-'[3]Cordless Tools_NiMH'!U17-[3]PortablePCs_NiMH!U17-[3]Tablets_NiMH!U17</f>
        <v>217.02145423229797</v>
      </c>
      <c r="U17" s="5">
        <f>'[3]POM Portables NiMH'!U17-'[3]cameras games_NiMH'!V17-[3]cellphones_NiMH!V17-'[3]Cordless Tools_NiMH'!V17-[3]PortablePCs_NiMH!V17-[3]Tablets_NiMH!V17</f>
        <v>222.58855034149497</v>
      </c>
      <c r="V17" s="5">
        <f>'[3]POM Portables NiMH'!V17-'[3]cameras games_NiMH'!W17-[3]cellphones_NiMH!W17-'[3]Cordless Tools_NiMH'!W17-[3]PortablePCs_NiMH!W17-[3]Tablets_NiMH!W17</f>
        <v>207.6836415240362</v>
      </c>
      <c r="W17" s="5">
        <f>'[3]POM Portables NiMH'!W17-'[3]cameras games_NiMH'!X17-[3]cellphones_NiMH!X17-'[3]Cordless Tools_NiMH'!X17-[3]PortablePCs_NiMH!X17-[3]Tablets_NiMH!X17</f>
        <v>192.2490549409498</v>
      </c>
      <c r="X17" s="5">
        <f>'[3]POM Portables NiMH'!X17-'[3]cameras games_NiMH'!Y17-[3]cellphones_NiMH!Y17-'[3]Cordless Tools_NiMH'!Y17-[3]PortablePCs_NiMH!Y17-[3]Tablets_NiMH!Y17</f>
        <v>192.8895269250693</v>
      </c>
      <c r="Y17" s="5">
        <f>'[3]POM Portables NiMH'!Y17-'[3]cameras games_NiMH'!Z17-[3]cellphones_NiMH!Z17-'[3]Cordless Tools_NiMH'!Z17-[3]PortablePCs_NiMH!Z17-[3]Tablets_NiMH!Z17</f>
        <v>182.31564515181472</v>
      </c>
      <c r="Z17" s="5">
        <f>'[3]POM Portables NiMH'!Z17-'[3]cameras games_NiMH'!AA17-[3]cellphones_NiMH!AA17-'[3]Cordless Tools_NiMH'!AA17-[3]PortablePCs_NiMH!AA17-[3]Tablets_NiMH!AA17</f>
        <v>178.43190758964008</v>
      </c>
      <c r="AA17" s="5">
        <f>'[3]POM Portables NiMH'!AA17-'[3]cameras games_NiMH'!AB17-[3]cellphones_NiMH!AB17-'[3]Cordless Tools_NiMH'!AB17-[3]PortablePCs_NiMH!AB17-[3]Tablets_NiMH!AB17</f>
        <v>194.72189492351171</v>
      </c>
      <c r="AB17" s="5">
        <f>'[3]POM Portables NiMH'!AB17-'[3]cameras games_NiMH'!AC17-[3]cellphones_NiMH!AC17-'[3]Cordless Tools_NiMH'!AC17-[3]PortablePCs_NiMH!AC17-[3]Tablets_NiMH!AC17</f>
        <v>163.06242433058057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</row>
    <row r="18" spans="1:57" x14ac:dyDescent="0.35">
      <c r="A18" t="s">
        <v>14</v>
      </c>
      <c r="C18" s="41" t="s">
        <v>78</v>
      </c>
      <c r="D18" s="4" t="s">
        <v>15</v>
      </c>
      <c r="E18" s="4" t="s">
        <v>59</v>
      </c>
      <c r="F18" s="1" t="s">
        <v>23</v>
      </c>
      <c r="G18" s="5">
        <f>'[3]POM Portables NiMH'!G18-'[3]cameras games_NiMH'!H18-[3]cellphones_NiMH!H18-'[3]Cordless Tools_NiMH'!H18-[3]PortablePCs_NiMH!H18-[3]Tablets_NiMH!H18</f>
        <v>73.621119288778686</v>
      </c>
      <c r="H18" s="5">
        <f>'[3]POM Portables NiMH'!H18-'[3]cameras games_NiMH'!I18-[3]cellphones_NiMH!I18-'[3]Cordless Tools_NiMH'!I18-[3]PortablePCs_NiMH!I18-[3]Tablets_NiMH!I18</f>
        <v>83.704000731164342</v>
      </c>
      <c r="I18" s="5">
        <f>'[3]POM Portables NiMH'!I18-'[3]cameras games_NiMH'!J18-[3]cellphones_NiMH!J18-'[3]Cordless Tools_NiMH'!J18-[3]PortablePCs_NiMH!J18-[3]Tablets_NiMH!J18</f>
        <v>95.770264428809014</v>
      </c>
      <c r="J18" s="5">
        <f>'[3]POM Portables NiMH'!J18-'[3]cameras games_NiMH'!K18-[3]cellphones_NiMH!K18-'[3]Cordless Tools_NiMH'!K18-[3]PortablePCs_NiMH!K18-[3]Tablets_NiMH!K18</f>
        <v>107.43744054495795</v>
      </c>
      <c r="K18" s="5">
        <f>'[3]POM Portables NiMH'!K18-'[3]cameras games_NiMH'!L18-[3]cellphones_NiMH!L18-'[3]Cordless Tools_NiMH'!L18-[3]PortablePCs_NiMH!L18-[3]Tablets_NiMH!L18</f>
        <v>114.29930304812024</v>
      </c>
      <c r="L18" s="5">
        <f>'[3]POM Portables NiMH'!L18-'[3]cameras games_NiMH'!M18-[3]cellphones_NiMH!M18-'[3]Cordless Tools_NiMH'!M18-[3]PortablePCs_NiMH!M18-[3]Tablets_NiMH!M18</f>
        <v>142.83211670302356</v>
      </c>
      <c r="M18" s="5">
        <f>'[3]POM Portables NiMH'!M18-'[3]cameras games_NiMH'!N18-[3]cellphones_NiMH!N18-'[3]Cordless Tools_NiMH'!N18-[3]PortablePCs_NiMH!N18-[3]Tablets_NiMH!N18</f>
        <v>163.06027553194659</v>
      </c>
      <c r="N18" s="5">
        <f>'[3]POM Portables NiMH'!N18-'[3]cameras games_NiMH'!O18-[3]cellphones_NiMH!O18-'[3]Cordless Tools_NiMH'!O18-[3]PortablePCs_NiMH!O18-[3]Tablets_NiMH!O18</f>
        <v>125.18682429078845</v>
      </c>
      <c r="O18" s="5">
        <f>'[3]POM Portables NiMH'!O18-'[3]cameras games_NiMH'!P18-[3]cellphones_NiMH!P18-'[3]Cordless Tools_NiMH'!P18-[3]PortablePCs_NiMH!P18-[3]Tablets_NiMH!P18</f>
        <v>143.28649021105375</v>
      </c>
      <c r="P18" s="5">
        <f>'[3]POM Portables NiMH'!P18-'[3]cameras games_NiMH'!Q18-[3]cellphones_NiMH!Q18-'[3]Cordless Tools_NiMH'!Q18-[3]PortablePCs_NiMH!Q18-[3]Tablets_NiMH!Q18</f>
        <v>123.79939126777936</v>
      </c>
      <c r="Q18" s="5">
        <f>'[3]POM Portables NiMH'!Q18-'[3]cameras games_NiMH'!R18-[3]cellphones_NiMH!R18-'[3]Cordless Tools_NiMH'!R18-[3]PortablePCs_NiMH!R18-[3]Tablets_NiMH!R18</f>
        <v>157.56067000090621</v>
      </c>
      <c r="R18" s="5">
        <f>'[3]POM Portables NiMH'!R18-'[3]cameras games_NiMH'!S18-[3]cellphones_NiMH!S18-'[3]Cordless Tools_NiMH'!S18-[3]PortablePCs_NiMH!S18-[3]Tablets_NiMH!S18</f>
        <v>201.73963842301939</v>
      </c>
      <c r="S18" s="5">
        <f>'[3]POM Portables NiMH'!S18-'[3]cameras games_NiMH'!T18-[3]cellphones_NiMH!T18-'[3]Cordless Tools_NiMH'!T18-[3]PortablePCs_NiMH!T18-[3]Tablets_NiMH!T18</f>
        <v>190.96736573362853</v>
      </c>
      <c r="T18" s="5">
        <f>'[3]POM Portables NiMH'!T18-'[3]cameras games_NiMH'!U18-[3]cellphones_NiMH!U18-'[3]Cordless Tools_NiMH'!U18-[3]PortablePCs_NiMH!U18-[3]Tablets_NiMH!U18</f>
        <v>185.71761009621611</v>
      </c>
      <c r="U18" s="5">
        <f>'[3]POM Portables NiMH'!U18-'[3]cameras games_NiMH'!V18-[3]cellphones_NiMH!V18-'[3]Cordless Tools_NiMH'!V18-[3]PortablePCs_NiMH!V18-[3]Tablets_NiMH!V18</f>
        <v>197.84699952306775</v>
      </c>
      <c r="V18" s="5">
        <f>'[3]POM Portables NiMH'!V18-'[3]cameras games_NiMH'!W18-[3]cellphones_NiMH!W18-'[3]Cordless Tools_NiMH'!W18-[3]PortablePCs_NiMH!W18-[3]Tablets_NiMH!W18</f>
        <v>194.09319299878939</v>
      </c>
      <c r="W18" s="5">
        <f>'[3]POM Portables NiMH'!W18-'[3]cameras games_NiMH'!X18-[3]cellphones_NiMH!X18-'[3]Cordless Tools_NiMH'!X18-[3]PortablePCs_NiMH!X18-[3]Tablets_NiMH!X18</f>
        <v>188.20567939556602</v>
      </c>
      <c r="X18" s="5">
        <f>'[3]POM Portables NiMH'!X18-'[3]cameras games_NiMH'!Y18-[3]cellphones_NiMH!Y18-'[3]Cordless Tools_NiMH'!Y18-[3]PortablePCs_NiMH!Y18-[3]Tablets_NiMH!Y18</f>
        <v>177.20956612635851</v>
      </c>
      <c r="Y18" s="5">
        <f>'[3]POM Portables NiMH'!Y18-'[3]cameras games_NiMH'!Z18-[3]cellphones_NiMH!Z18-'[3]Cordless Tools_NiMH'!Z18-[3]PortablePCs_NiMH!Z18-[3]Tablets_NiMH!Z18</f>
        <v>203.97228434654502</v>
      </c>
      <c r="Z18" s="5">
        <f>'[3]POM Portables NiMH'!Z18-'[3]cameras games_NiMH'!AA18-[3]cellphones_NiMH!AA18-'[3]Cordless Tools_NiMH'!AA18-[3]PortablePCs_NiMH!AA18-[3]Tablets_NiMH!AA18</f>
        <v>170.75435729413644</v>
      </c>
      <c r="AA18" s="5">
        <f>'[3]POM Portables NiMH'!AA18-'[3]cameras games_NiMH'!AB18-[3]cellphones_NiMH!AB18-'[3]Cordless Tools_NiMH'!AB18-[3]PortablePCs_NiMH!AB18-[3]Tablets_NiMH!AB18</f>
        <v>195.19258662872974</v>
      </c>
      <c r="AB18" s="5">
        <f>'[3]POM Portables NiMH'!AB18-'[3]cameras games_NiMH'!AC18-[3]cellphones_NiMH!AC18-'[3]Cordless Tools_NiMH'!AC18-[3]PortablePCs_NiMH!AC18-[3]Tablets_NiMH!AC18</f>
        <v>160.18079869892222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</row>
    <row r="19" spans="1:57" x14ac:dyDescent="0.35">
      <c r="A19" t="s">
        <v>14</v>
      </c>
      <c r="C19" s="41" t="s">
        <v>78</v>
      </c>
      <c r="D19" s="4" t="s">
        <v>15</v>
      </c>
      <c r="E19" s="4" t="s">
        <v>59</v>
      </c>
      <c r="F19" s="1" t="s">
        <v>24</v>
      </c>
      <c r="G19" s="5">
        <f>'[3]POM Portables NiMH'!G19-'[3]cameras games_NiMH'!H19-[3]cellphones_NiMH!H19-'[3]Cordless Tools_NiMH'!H19-[3]PortablePCs_NiMH!H19-[3]Tablets_NiMH!H19</f>
        <v>10.41954221047664</v>
      </c>
      <c r="H19" s="5">
        <f>'[3]POM Portables NiMH'!H19-'[3]cameras games_NiMH'!I19-[3]cellphones_NiMH!I19-'[3]Cordless Tools_NiMH'!I19-[3]PortablePCs_NiMH!I19-[3]Tablets_NiMH!I19</f>
        <v>11.827374632887517</v>
      </c>
      <c r="I19" s="5">
        <f>'[3]POM Portables NiMH'!I19-'[3]cameras games_NiMH'!J19-[3]cellphones_NiMH!J19-'[3]Cordless Tools_NiMH'!J19-[3]PortablePCs_NiMH!J19-[3]Tablets_NiMH!J19</f>
        <v>13.490437606763894</v>
      </c>
      <c r="J19" s="5">
        <f>'[3]POM Portables NiMH'!J19-'[3]cameras games_NiMH'!K19-[3]cellphones_NiMH!K19-'[3]Cordless Tools_NiMH'!K19-[3]PortablePCs_NiMH!K19-[3]Tablets_NiMH!K19</f>
        <v>15.334617802506109</v>
      </c>
      <c r="K19" s="5">
        <f>'[3]POM Portables NiMH'!K19-'[3]cameras games_NiMH'!L19-[3]cellphones_NiMH!L19-'[3]Cordless Tools_NiMH'!L19-[3]PortablePCs_NiMH!L19-[3]Tablets_NiMH!L19</f>
        <v>16.171259158501023</v>
      </c>
      <c r="L19" s="5">
        <f>'[3]POM Portables NiMH'!L19-'[3]cameras games_NiMH'!M19-[3]cellphones_NiMH!M19-'[3]Cordless Tools_NiMH'!M19-[3]PortablePCs_NiMH!M19-[3]Tablets_NiMH!M19</f>
        <v>20.024205213498398</v>
      </c>
      <c r="M19" s="5">
        <f>'[3]POM Portables NiMH'!M19-'[3]cameras games_NiMH'!N19-[3]cellphones_NiMH!N19-'[3]Cordless Tools_NiMH'!N19-[3]PortablePCs_NiMH!N19-[3]Tablets_NiMH!N19</f>
        <v>22.993640996796248</v>
      </c>
      <c r="N19" s="5">
        <f>'[3]POM Portables NiMH'!N19-'[3]cameras games_NiMH'!O19-[3]cellphones_NiMH!O19-'[3]Cordless Tools_NiMH'!O19-[3]PortablePCs_NiMH!O19-[3]Tablets_NiMH!O19</f>
        <v>17.939104942371692</v>
      </c>
      <c r="O19" s="5">
        <f>'[3]POM Portables NiMH'!O19-'[3]cameras games_NiMH'!P19-[3]cellphones_NiMH!P19-'[3]Cordless Tools_NiMH'!P19-[3]PortablePCs_NiMH!P19-[3]Tablets_NiMH!P19</f>
        <v>20.916149532110897</v>
      </c>
      <c r="P19" s="5">
        <f>'[3]POM Portables NiMH'!P19-'[3]cameras games_NiMH'!Q19-[3]cellphones_NiMH!Q19-'[3]Cordless Tools_NiMH'!Q19-[3]PortablePCs_NiMH!Q19-[3]Tablets_NiMH!Q19</f>
        <v>17.774200511065104</v>
      </c>
      <c r="Q19" s="5">
        <f>'[3]POM Portables NiMH'!Q19-'[3]cameras games_NiMH'!R19-[3]cellphones_NiMH!R19-'[3]Cordless Tools_NiMH'!R19-[3]PortablePCs_NiMH!R19-[3]Tablets_NiMH!R19</f>
        <v>22.729765684109726</v>
      </c>
      <c r="R19" s="5">
        <f>'[3]POM Portables NiMH'!R19-'[3]cameras games_NiMH'!S19-[3]cellphones_NiMH!S19-'[3]Cordless Tools_NiMH'!S19-[3]PortablePCs_NiMH!S19-[3]Tablets_NiMH!S19</f>
        <v>28.989626464901029</v>
      </c>
      <c r="S19" s="5">
        <f>'[3]POM Portables NiMH'!S19-'[3]cameras games_NiMH'!T19-[3]cellphones_NiMH!T19-'[3]Cordless Tools_NiMH'!T19-[3]PortablePCs_NiMH!T19-[3]Tablets_NiMH!T19</f>
        <v>27.31894693574516</v>
      </c>
      <c r="T19" s="5">
        <f>'[3]POM Portables NiMH'!T19-'[3]cameras games_NiMH'!U19-[3]cellphones_NiMH!U19-'[3]Cordless Tools_NiMH'!U19-[3]PortablePCs_NiMH!U19-[3]Tablets_NiMH!U19</f>
        <v>27.774272937049933</v>
      </c>
      <c r="U19" s="5">
        <f>'[3]POM Portables NiMH'!U19-'[3]cameras games_NiMH'!V19-[3]cellphones_NiMH!V19-'[3]Cordless Tools_NiMH'!V19-[3]PortablePCs_NiMH!V19-[3]Tablets_NiMH!V19</f>
        <v>25.207836414046621</v>
      </c>
      <c r="V19" s="5">
        <f>'[3]POM Portables NiMH'!V19-'[3]cameras games_NiMH'!W19-[3]cellphones_NiMH!W19-'[3]Cordless Tools_NiMH'!W19-[3]PortablePCs_NiMH!W19-[3]Tablets_NiMH!W19</f>
        <v>24.360321926544831</v>
      </c>
      <c r="W19" s="5">
        <f>'[3]POM Portables NiMH'!W19-'[3]cameras games_NiMH'!X19-[3]cellphones_NiMH!X19-'[3]Cordless Tools_NiMH'!X19-[3]PortablePCs_NiMH!X19-[3]Tablets_NiMH!X19</f>
        <v>22.80409091915088</v>
      </c>
      <c r="X19" s="5">
        <f>'[3]POM Portables NiMH'!X19-'[3]cameras games_NiMH'!Y19-[3]cellphones_NiMH!Y19-'[3]Cordless Tools_NiMH'!Y19-[3]PortablePCs_NiMH!Y19-[3]Tablets_NiMH!Y19</f>
        <v>23.262645935415271</v>
      </c>
      <c r="Y19" s="5">
        <f>'[3]POM Portables NiMH'!Y19-'[3]cameras games_NiMH'!Z19-[3]cellphones_NiMH!Z19-'[3]Cordless Tools_NiMH'!Z19-[3]PortablePCs_NiMH!Z19-[3]Tablets_NiMH!Z19</f>
        <v>21.828710629728523</v>
      </c>
      <c r="Z19" s="5">
        <f>'[3]POM Portables NiMH'!Z19-'[3]cameras games_NiMH'!AA19-[3]cellphones_NiMH!AA19-'[3]Cordless Tools_NiMH'!AA19-[3]PortablePCs_NiMH!AA19-[3]Tablets_NiMH!AA19</f>
        <v>19.855229614600084</v>
      </c>
      <c r="AA19" s="5">
        <f>'[3]POM Portables NiMH'!AA19-'[3]cameras games_NiMH'!AB19-[3]cellphones_NiMH!AB19-'[3]Cordless Tools_NiMH'!AB19-[3]PortablePCs_NiMH!AB19-[3]Tablets_NiMH!AB19</f>
        <v>21.321826116383768</v>
      </c>
      <c r="AB19" s="5">
        <f>'[3]POM Portables NiMH'!AB19-'[3]cameras games_NiMH'!AC19-[3]cellphones_NiMH!AC19-'[3]Cordless Tools_NiMH'!AC19-[3]PortablePCs_NiMH!AC19-[3]Tablets_NiMH!AC19</f>
        <v>16.287449222416807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</row>
    <row r="20" spans="1:57" x14ac:dyDescent="0.35">
      <c r="A20" t="s">
        <v>14</v>
      </c>
      <c r="C20" s="41" t="s">
        <v>78</v>
      </c>
      <c r="D20" s="4" t="s">
        <v>15</v>
      </c>
      <c r="E20" s="4" t="s">
        <v>59</v>
      </c>
      <c r="F20" s="1" t="s">
        <v>25</v>
      </c>
      <c r="G20" s="5">
        <f>'[3]POM Portables NiMH'!G20-'[3]cameras games_NiMH'!H20-[3]cellphones_NiMH!H20-'[3]Cordless Tools_NiMH'!H20-[3]PortablePCs_NiMH!H20-[3]Tablets_NiMH!H20</f>
        <v>60.193798839135489</v>
      </c>
      <c r="H20" s="5">
        <f>'[3]POM Portables NiMH'!H20-'[3]cameras games_NiMH'!I20-[3]cellphones_NiMH!I20-'[3]Cordless Tools_NiMH'!I20-[3]PortablePCs_NiMH!I20-[3]Tablets_NiMH!I20</f>
        <v>68.830796211242486</v>
      </c>
      <c r="I20" s="5">
        <f>'[3]POM Portables NiMH'!I20-'[3]cameras games_NiMH'!J20-[3]cellphones_NiMH!J20-'[3]Cordless Tools_NiMH'!J20-[3]PortablePCs_NiMH!J20-[3]Tablets_NiMH!J20</f>
        <v>78.543461139517063</v>
      </c>
      <c r="J20" s="5">
        <f>'[3]POM Portables NiMH'!J20-'[3]cameras games_NiMH'!K20-[3]cellphones_NiMH!K20-'[3]Cordless Tools_NiMH'!K20-[3]PortablePCs_NiMH!K20-[3]Tablets_NiMH!K20</f>
        <v>89.152103339963872</v>
      </c>
      <c r="K20" s="5">
        <f>'[3]POM Portables NiMH'!K20-'[3]cameras games_NiMH'!L20-[3]cellphones_NiMH!L20-'[3]Cordless Tools_NiMH'!L20-[3]PortablePCs_NiMH!L20-[3]Tablets_NiMH!L20</f>
        <v>94.717965689979806</v>
      </c>
      <c r="L20" s="5">
        <f>'[3]POM Portables NiMH'!L20-'[3]cameras games_NiMH'!M20-[3]cellphones_NiMH!M20-'[3]Cordless Tools_NiMH'!M20-[3]PortablePCs_NiMH!M20-[3]Tablets_NiMH!M20</f>
        <v>117.71310986179826</v>
      </c>
      <c r="M20" s="5">
        <f>'[3]POM Portables NiMH'!M20-'[3]cameras games_NiMH'!N20-[3]cellphones_NiMH!N20-'[3]Cordless Tools_NiMH'!N20-[3]PortablePCs_NiMH!N20-[3]Tablets_NiMH!N20</f>
        <v>132.68840840366846</v>
      </c>
      <c r="N20" s="5">
        <f>'[3]POM Portables NiMH'!N20-'[3]cameras games_NiMH'!O20-[3]cellphones_NiMH!O20-'[3]Cordless Tools_NiMH'!O20-[3]PortablePCs_NiMH!O20-[3]Tablets_NiMH!O20</f>
        <v>103.27316362239844</v>
      </c>
      <c r="O20" s="5">
        <f>'[3]POM Portables NiMH'!O20-'[3]cameras games_NiMH'!P20-[3]cellphones_NiMH!P20-'[3]Cordless Tools_NiMH'!P20-[3]PortablePCs_NiMH!P20-[3]Tablets_NiMH!P20</f>
        <v>119.65759281665838</v>
      </c>
      <c r="P20" s="5">
        <f>'[3]POM Portables NiMH'!P20-'[3]cameras games_NiMH'!Q20-[3]cellphones_NiMH!Q20-'[3]Cordless Tools_NiMH'!Q20-[3]PortablePCs_NiMH!Q20-[3]Tablets_NiMH!Q20</f>
        <v>101.52336991357774</v>
      </c>
      <c r="Q20" s="5">
        <f>'[3]POM Portables NiMH'!Q20-'[3]cameras games_NiMH'!R20-[3]cellphones_NiMH!R20-'[3]Cordless Tools_NiMH'!R20-[3]PortablePCs_NiMH!R20-[3]Tablets_NiMH!R20</f>
        <v>129.60398655545106</v>
      </c>
      <c r="R20" s="5">
        <f>'[3]POM Portables NiMH'!R20-'[3]cameras games_NiMH'!S20-[3]cellphones_NiMH!S20-'[3]Cordless Tools_NiMH'!S20-[3]PortablePCs_NiMH!S20-[3]Tablets_NiMH!S20</f>
        <v>164.22904875443328</v>
      </c>
      <c r="S20" s="5">
        <f>'[3]POM Portables NiMH'!S20-'[3]cameras games_NiMH'!T20-[3]cellphones_NiMH!T20-'[3]Cordless Tools_NiMH'!T20-[3]PortablePCs_NiMH!T20-[3]Tablets_NiMH!T20</f>
        <v>139.65852743005749</v>
      </c>
      <c r="T20" s="5">
        <f>'[3]POM Portables NiMH'!T20-'[3]cameras games_NiMH'!U20-[3]cellphones_NiMH!U20-'[3]Cordless Tools_NiMH'!U20-[3]PortablePCs_NiMH!U20-[3]Tablets_NiMH!U20</f>
        <v>160.23019801884232</v>
      </c>
      <c r="U20" s="5">
        <f>'[3]POM Portables NiMH'!U20-'[3]cameras games_NiMH'!V20-[3]cellphones_NiMH!V20-'[3]Cordless Tools_NiMH'!V20-[3]PortablePCs_NiMH!V20-[3]Tablets_NiMH!V20</f>
        <v>148.74446964970784</v>
      </c>
      <c r="V20" s="5">
        <f>'[3]POM Portables NiMH'!V20-'[3]cameras games_NiMH'!W20-[3]cellphones_NiMH!W20-'[3]Cordless Tools_NiMH'!W20-[3]PortablePCs_NiMH!W20-[3]Tablets_NiMH!W20</f>
        <v>150.36937415859757</v>
      </c>
      <c r="W20" s="5">
        <f>'[3]POM Portables NiMH'!W20-'[3]cameras games_NiMH'!X20-[3]cellphones_NiMH!X20-'[3]Cordless Tools_NiMH'!X20-[3]PortablePCs_NiMH!X20-[3]Tablets_NiMH!X20</f>
        <v>144.34447394783271</v>
      </c>
      <c r="X20" s="5">
        <f>'[3]POM Portables NiMH'!X20-'[3]cameras games_NiMH'!Y20-[3]cellphones_NiMH!Y20-'[3]Cordless Tools_NiMH'!Y20-[3]PortablePCs_NiMH!Y20-[3]Tablets_NiMH!Y20</f>
        <v>152.00558700983629</v>
      </c>
      <c r="Y20" s="5">
        <f>'[3]POM Portables NiMH'!Y20-'[3]cameras games_NiMH'!Z20-[3]cellphones_NiMH!Z20-'[3]Cordless Tools_NiMH'!Z20-[3]PortablePCs_NiMH!Z20-[3]Tablets_NiMH!Z20</f>
        <v>157.16154375421254</v>
      </c>
      <c r="Z20" s="5">
        <f>'[3]POM Portables NiMH'!Z20-'[3]cameras games_NiMH'!AA20-[3]cellphones_NiMH!AA20-'[3]Cordless Tools_NiMH'!AA20-[3]PortablePCs_NiMH!AA20-[3]Tablets_NiMH!AA20</f>
        <v>152.17648597572722</v>
      </c>
      <c r="AA20" s="5">
        <f>'[3]POM Portables NiMH'!AA20-'[3]cameras games_NiMH'!AB20-[3]cellphones_NiMH!AB20-'[3]Cordless Tools_NiMH'!AB20-[3]PortablePCs_NiMH!AB20-[3]Tablets_NiMH!AB20</f>
        <v>142.90890775670761</v>
      </c>
      <c r="AB20" s="5">
        <f>'[3]POM Portables NiMH'!AB20-'[3]cameras games_NiMH'!AC20-[3]cellphones_NiMH!AC20-'[3]Cordless Tools_NiMH'!AC20-[3]PortablePCs_NiMH!AC20-[3]Tablets_NiMH!AC20</f>
        <v>127.35532411220527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</row>
    <row r="21" spans="1:57" x14ac:dyDescent="0.35">
      <c r="A21" t="s">
        <v>14</v>
      </c>
      <c r="C21" s="41" t="s">
        <v>78</v>
      </c>
      <c r="D21" s="4" t="s">
        <v>15</v>
      </c>
      <c r="E21" s="4" t="s">
        <v>59</v>
      </c>
      <c r="F21" s="1" t="s">
        <v>26</v>
      </c>
      <c r="G21" s="5">
        <f>'[3]POM Portables NiMH'!G21-'[3]cameras games_NiMH'!H21-[3]cellphones_NiMH!H21-'[3]Cordless Tools_NiMH'!H21-[3]PortablePCs_NiMH!H21-[3]Tablets_NiMH!H21</f>
        <v>737.13198492854917</v>
      </c>
      <c r="H21" s="5">
        <f>'[3]POM Portables NiMH'!H21-'[3]cameras games_NiMH'!I21-[3]cellphones_NiMH!I21-'[3]Cordless Tools_NiMH'!I21-[3]PortablePCs_NiMH!I21-[3]Tablets_NiMH!I21</f>
        <v>839.77960588951828</v>
      </c>
      <c r="I21" s="5">
        <f>'[3]POM Portables NiMH'!I21-'[3]cameras games_NiMH'!J21-[3]cellphones_NiMH!J21-'[3]Cordless Tools_NiMH'!J21-[3]PortablePCs_NiMH!J21-[3]Tablets_NiMH!J21</f>
        <v>957.19820788333129</v>
      </c>
      <c r="J21" s="5">
        <f>'[3]POM Portables NiMH'!J21-'[3]cameras games_NiMH'!K21-[3]cellphones_NiMH!K21-'[3]Cordless Tools_NiMH'!K21-[3]PortablePCs_NiMH!K21-[3]Tablets_NiMH!K21</f>
        <v>1089.172274876091</v>
      </c>
      <c r="K21" s="5">
        <f>'[3]POM Portables NiMH'!K21-'[3]cameras games_NiMH'!L21-[3]cellphones_NiMH!L21-'[3]Cordless Tools_NiMH'!L21-[3]PortablePCs_NiMH!L21-[3]Tablets_NiMH!L21</f>
        <v>1154.341413251148</v>
      </c>
      <c r="L21" s="5">
        <f>'[3]POM Portables NiMH'!L21-'[3]cameras games_NiMH'!M21-[3]cellphones_NiMH!M21-'[3]Cordless Tools_NiMH'!M21-[3]PortablePCs_NiMH!M21-[3]Tablets_NiMH!M21</f>
        <v>1427.6219465167196</v>
      </c>
      <c r="M21" s="5">
        <f>'[3]POM Portables NiMH'!M21-'[3]cameras games_NiMH'!N21-[3]cellphones_NiMH!N21-'[3]Cordless Tools_NiMH'!N21-[3]PortablePCs_NiMH!N21-[3]Tablets_NiMH!N21</f>
        <v>1630.2839395504955</v>
      </c>
      <c r="N21" s="5">
        <f>'[3]POM Portables NiMH'!N21-'[3]cameras games_NiMH'!O21-[3]cellphones_NiMH!O21-'[3]Cordless Tools_NiMH'!O21-[3]PortablePCs_NiMH!O21-[3]Tablets_NiMH!O21</f>
        <v>1272.4221219283932</v>
      </c>
      <c r="O21" s="5">
        <f>'[3]POM Portables NiMH'!O21-'[3]cameras games_NiMH'!P21-[3]cellphones_NiMH!P21-'[3]Cordless Tools_NiMH'!P21-[3]PortablePCs_NiMH!P21-[3]Tablets_NiMH!P21</f>
        <v>1475.7772210246621</v>
      </c>
      <c r="P21" s="5">
        <f>'[3]POM Portables NiMH'!P21-'[3]cameras games_NiMH'!Q21-[3]cellphones_NiMH!Q21-'[3]Cordless Tools_NiMH'!Q21-[3]PortablePCs_NiMH!Q21-[3]Tablets_NiMH!Q21</f>
        <v>1251.123811971358</v>
      </c>
      <c r="Q21" s="5">
        <f>'[3]POM Portables NiMH'!Q21-'[3]cameras games_NiMH'!R21-[3]cellphones_NiMH!R21-'[3]Cordless Tools_NiMH'!R21-[3]PortablePCs_NiMH!R21-[3]Tablets_NiMH!R21</f>
        <v>1587.2927771691241</v>
      </c>
      <c r="R21" s="5">
        <f>'[3]POM Portables NiMH'!R21-'[3]cameras games_NiMH'!S21-[3]cellphones_NiMH!S21-'[3]Cordless Tools_NiMH'!S21-[3]PortablePCs_NiMH!S21-[3]Tablets_NiMH!S21</f>
        <v>2015.7520685204674</v>
      </c>
      <c r="S21" s="5">
        <f>'[3]POM Portables NiMH'!S21-'[3]cameras games_NiMH'!T21-[3]cellphones_NiMH!T21-'[3]Cordless Tools_NiMH'!T21-[3]PortablePCs_NiMH!T21-[3]Tablets_NiMH!T21</f>
        <v>1631.558997905669</v>
      </c>
      <c r="T21" s="5">
        <f>'[3]POM Portables NiMH'!T21-'[3]cameras games_NiMH'!U21-[3]cellphones_NiMH!U21-'[3]Cordless Tools_NiMH'!U21-[3]PortablePCs_NiMH!U21-[3]Tablets_NiMH!U21</f>
        <v>2011.2023341252284</v>
      </c>
      <c r="U21" s="5">
        <f>'[3]POM Portables NiMH'!U21-'[3]cameras games_NiMH'!V21-[3]cellphones_NiMH!V21-'[3]Cordless Tools_NiMH'!V21-[3]PortablePCs_NiMH!V21-[3]Tablets_NiMH!V21</f>
        <v>1646.4725807794466</v>
      </c>
      <c r="V21" s="5">
        <f>'[3]POM Portables NiMH'!V21-'[3]cameras games_NiMH'!W21-[3]cellphones_NiMH!W21-'[3]Cordless Tools_NiMH'!W21-[3]PortablePCs_NiMH!W21-[3]Tablets_NiMH!W21</f>
        <v>1734.2997085388824</v>
      </c>
      <c r="W21" s="5">
        <f>'[3]POM Portables NiMH'!W21-'[3]cameras games_NiMH'!X21-[3]cellphones_NiMH!X21-'[3]Cordless Tools_NiMH'!X21-[3]PortablePCs_NiMH!X21-[3]Tablets_NiMH!X21</f>
        <v>1578.5675539518127</v>
      </c>
      <c r="X21" s="5">
        <f>'[3]POM Portables NiMH'!X21-'[3]cameras games_NiMH'!Y21-[3]cellphones_NiMH!Y21-'[3]Cordless Tools_NiMH'!Y21-[3]PortablePCs_NiMH!Y21-[3]Tablets_NiMH!Y21</f>
        <v>1773.3451243967022</v>
      </c>
      <c r="Y21" s="5">
        <f>'[3]POM Portables NiMH'!Y21-'[3]cameras games_NiMH'!Z21-[3]cellphones_NiMH!Z21-'[3]Cordless Tools_NiMH'!Z21-[3]PortablePCs_NiMH!Z21-[3]Tablets_NiMH!Z21</f>
        <v>1448.3908818687221</v>
      </c>
      <c r="Z21" s="5">
        <f>'[3]POM Portables NiMH'!Z21-'[3]cameras games_NiMH'!AA21-[3]cellphones_NiMH!AA21-'[3]Cordless Tools_NiMH'!AA21-[3]PortablePCs_NiMH!AA21-[3]Tablets_NiMH!AA21</f>
        <v>1463.5535829256121</v>
      </c>
      <c r="AA21" s="5">
        <f>'[3]POM Portables NiMH'!AA21-'[3]cameras games_NiMH'!AB21-[3]cellphones_NiMH!AB21-'[3]Cordless Tools_NiMH'!AB21-[3]PortablePCs_NiMH!AB21-[3]Tablets_NiMH!AB21</f>
        <v>1467.9727414336389</v>
      </c>
      <c r="AB21" s="5">
        <f>'[3]POM Portables NiMH'!AB21-'[3]cameras games_NiMH'!AC21-[3]cellphones_NiMH!AC21-'[3]Cordless Tools_NiMH'!AC21-[3]PortablePCs_NiMH!AC21-[3]Tablets_NiMH!AC21</f>
        <v>1180.6521365188059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</row>
    <row r="22" spans="1:57" x14ac:dyDescent="0.35">
      <c r="A22" t="s">
        <v>14</v>
      </c>
      <c r="C22" s="41" t="s">
        <v>78</v>
      </c>
      <c r="D22" s="4" t="s">
        <v>15</v>
      </c>
      <c r="E22" s="4" t="s">
        <v>59</v>
      </c>
      <c r="F22" s="1" t="s">
        <v>27</v>
      </c>
      <c r="G22" s="5">
        <f>'[3]POM Portables NiMH'!G22-'[3]cameras games_NiMH'!H22-[3]cellphones_NiMH!H22-'[3]Cordless Tools_NiMH'!H22-[3]PortablePCs_NiMH!H22-[3]Tablets_NiMH!H22</f>
        <v>915.45484958037332</v>
      </c>
      <c r="H22" s="5">
        <f>'[3]POM Portables NiMH'!H22-'[3]cameras games_NiMH'!I22-[3]cellphones_NiMH!I22-'[3]Cordless Tools_NiMH'!I22-[3]PortablePCs_NiMH!I22-[3]Tablets_NiMH!I22</f>
        <v>1048.3673047048296</v>
      </c>
      <c r="I22" s="5">
        <f>'[3]POM Portables NiMH'!I22-'[3]cameras games_NiMH'!J22-[3]cellphones_NiMH!J22-'[3]Cordless Tools_NiMH'!J22-[3]PortablePCs_NiMH!J22-[3]Tablets_NiMH!J22</f>
        <v>1208.0244387167556</v>
      </c>
      <c r="J22" s="5">
        <f>'[3]POM Portables NiMH'!J22-'[3]cameras games_NiMH'!K22-[3]cellphones_NiMH!K22-'[3]Cordless Tools_NiMH'!K22-[3]PortablePCs_NiMH!K22-[3]Tablets_NiMH!K22</f>
        <v>1373.0929250490249</v>
      </c>
      <c r="K22" s="5">
        <f>'[3]POM Portables NiMH'!K22-'[3]cameras games_NiMH'!L22-[3]cellphones_NiMH!L22-'[3]Cordless Tools_NiMH'!L22-[3]PortablePCs_NiMH!L22-[3]Tablets_NiMH!L22</f>
        <v>1461.9231819092211</v>
      </c>
      <c r="L22" s="5">
        <f>'[3]POM Portables NiMH'!L22-'[3]cameras games_NiMH'!M22-[3]cellphones_NiMH!M22-'[3]Cordless Tools_NiMH'!M22-[3]PortablePCs_NiMH!M22-[3]Tablets_NiMH!M22</f>
        <v>1825.8086868685753</v>
      </c>
      <c r="M22" s="5">
        <f>'[3]POM Portables NiMH'!M22-'[3]cameras games_NiMH'!N22-[3]cellphones_NiMH!N22-'[3]Cordless Tools_NiMH'!N22-[3]PortablePCs_NiMH!N22-[3]Tablets_NiMH!N22</f>
        <v>2088.4106956763826</v>
      </c>
      <c r="N22" s="5">
        <f>'[3]POM Portables NiMH'!N22-'[3]cameras games_NiMH'!O22-[3]cellphones_NiMH!O22-'[3]Cordless Tools_NiMH'!O22-[3]PortablePCs_NiMH!O22-[3]Tablets_NiMH!O22</f>
        <v>1621.9335038601077</v>
      </c>
      <c r="O22" s="5">
        <f>'[3]POM Portables NiMH'!O22-'[3]cameras games_NiMH'!P22-[3]cellphones_NiMH!P22-'[3]Cordless Tools_NiMH'!P22-[3]PortablePCs_NiMH!P22-[3]Tablets_NiMH!P22</f>
        <v>1872.4147612600386</v>
      </c>
      <c r="P22" s="5">
        <f>'[3]POM Portables NiMH'!P22-'[3]cameras games_NiMH'!Q22-[3]cellphones_NiMH!Q22-'[3]Cordless Tools_NiMH'!Q22-[3]PortablePCs_NiMH!Q22-[3]Tablets_NiMH!Q22</f>
        <v>1583.0803070401748</v>
      </c>
      <c r="Q22" s="5">
        <f>'[3]POM Portables NiMH'!Q22-'[3]cameras games_NiMH'!R22-[3]cellphones_NiMH!R22-'[3]Cordless Tools_NiMH'!R22-[3]PortablePCs_NiMH!R22-[3]Tablets_NiMH!R22</f>
        <v>2019.2108730686114</v>
      </c>
      <c r="R22" s="5">
        <f>'[3]POM Portables NiMH'!R22-'[3]cameras games_NiMH'!S22-[3]cellphones_NiMH!S22-'[3]Cordless Tools_NiMH'!S22-[3]PortablePCs_NiMH!S22-[3]Tablets_NiMH!S22</f>
        <v>2571.139823789908</v>
      </c>
      <c r="S22" s="5">
        <f>'[3]POM Portables NiMH'!S22-'[3]cameras games_NiMH'!T22-[3]cellphones_NiMH!T22-'[3]Cordless Tools_NiMH'!T22-[3]PortablePCs_NiMH!T22-[3]Tablets_NiMH!T22</f>
        <v>2633.9691232160285</v>
      </c>
      <c r="T22" s="5">
        <f>'[3]POM Portables NiMH'!T22-'[3]cameras games_NiMH'!U22-[3]cellphones_NiMH!U22-'[3]Cordless Tools_NiMH'!U22-[3]PortablePCs_NiMH!U22-[3]Tablets_NiMH!U22</f>
        <v>3024.0635429326435</v>
      </c>
      <c r="U22" s="5">
        <f>'[3]POM Portables NiMH'!U22-'[3]cameras games_NiMH'!V22-[3]cellphones_NiMH!V22-'[3]Cordless Tools_NiMH'!V22-[3]PortablePCs_NiMH!V22-[3]Tablets_NiMH!V22</f>
        <v>2955.5234890955257</v>
      </c>
      <c r="V22" s="5">
        <f>'[3]POM Portables NiMH'!V22-'[3]cameras games_NiMH'!W22-[3]cellphones_NiMH!W22-'[3]Cordless Tools_NiMH'!W22-[3]PortablePCs_NiMH!W22-[3]Tablets_NiMH!W22</f>
        <v>2697.9032860092266</v>
      </c>
      <c r="W22" s="5">
        <f>'[3]POM Portables NiMH'!W22-'[3]cameras games_NiMH'!X22-[3]cellphones_NiMH!X22-'[3]Cordless Tools_NiMH'!X22-[3]PortablePCs_NiMH!X22-[3]Tablets_NiMH!X22</f>
        <v>2125.2205516912327</v>
      </c>
      <c r="X22" s="5">
        <f>'[3]POM Portables NiMH'!X22-'[3]cameras games_NiMH'!Y22-[3]cellphones_NiMH!Y22-'[3]Cordless Tools_NiMH'!Y22-[3]PortablePCs_NiMH!Y22-[3]Tablets_NiMH!Y22</f>
        <v>2208.2452579636315</v>
      </c>
      <c r="Y22" s="5">
        <f>'[3]POM Portables NiMH'!Y22-'[3]cameras games_NiMH'!Z22-[3]cellphones_NiMH!Z22-'[3]Cordless Tools_NiMH'!Z22-[3]PortablePCs_NiMH!Z22-[3]Tablets_NiMH!Z22</f>
        <v>2303.1477187596897</v>
      </c>
      <c r="Z22" s="5">
        <f>'[3]POM Portables NiMH'!Z22-'[3]cameras games_NiMH'!AA22-[3]cellphones_NiMH!AA22-'[3]Cordless Tools_NiMH'!AA22-[3]PortablePCs_NiMH!AA22-[3]Tablets_NiMH!AA22</f>
        <v>2127.9962793631785</v>
      </c>
      <c r="AA22" s="5">
        <f>'[3]POM Portables NiMH'!AA22-'[3]cameras games_NiMH'!AB22-[3]cellphones_NiMH!AB22-'[3]Cordless Tools_NiMH'!AB22-[3]PortablePCs_NiMH!AB22-[3]Tablets_NiMH!AB22</f>
        <v>2475.6560437871658</v>
      </c>
      <c r="AB22" s="5">
        <f>'[3]POM Portables NiMH'!AB22-'[3]cameras games_NiMH'!AC22-[3]cellphones_NiMH!AC22-'[3]Cordless Tools_NiMH'!AC22-[3]PortablePCs_NiMH!AC22-[3]Tablets_NiMH!AC22</f>
        <v>1955.2310486970812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spans="1:57" x14ac:dyDescent="0.35">
      <c r="A23" t="s">
        <v>14</v>
      </c>
      <c r="C23" s="41" t="s">
        <v>78</v>
      </c>
      <c r="D23" s="4" t="s">
        <v>15</v>
      </c>
      <c r="E23" s="4" t="s">
        <v>59</v>
      </c>
      <c r="F23" s="1" t="s">
        <v>28</v>
      </c>
      <c r="G23" s="5">
        <f>'[3]POM Portables NiMH'!G23-'[3]cameras games_NiMH'!H23-[3]cellphones_NiMH!H23-'[3]Cordless Tools_NiMH'!H23-[3]PortablePCs_NiMH!H23-[3]Tablets_NiMH!H23</f>
        <v>38.39601243566679</v>
      </c>
      <c r="H23" s="5">
        <f>'[3]POM Portables NiMH'!H23-'[3]cameras games_NiMH'!I23-[3]cellphones_NiMH!I23-'[3]Cordless Tools_NiMH'!I23-[3]PortablePCs_NiMH!I23-[3]Tablets_NiMH!I23</f>
        <v>43.718975087017796</v>
      </c>
      <c r="I23" s="5">
        <f>'[3]POM Portables NiMH'!I23-'[3]cameras games_NiMH'!J23-[3]cellphones_NiMH!J23-'[3]Cordless Tools_NiMH'!J23-[3]PortablePCs_NiMH!J23-[3]Tablets_NiMH!J23</f>
        <v>49.782275227708162</v>
      </c>
      <c r="J23" s="5">
        <f>'[3]POM Portables NiMH'!J23-'[3]cameras games_NiMH'!K23-[3]cellphones_NiMH!K23-'[3]Cordless Tools_NiMH'!K23-[3]PortablePCs_NiMH!K23-[3]Tablets_NiMH!K23</f>
        <v>55.723341162299171</v>
      </c>
      <c r="K23" s="5">
        <f>'[3]POM Portables NiMH'!K23-'[3]cameras games_NiMH'!L23-[3]cellphones_NiMH!L23-'[3]Cordless Tools_NiMH'!L23-[3]PortablePCs_NiMH!L23-[3]Tablets_NiMH!L23</f>
        <v>59.099261392072506</v>
      </c>
      <c r="L23" s="5">
        <f>'[3]POM Portables NiMH'!L23-'[3]cameras games_NiMH'!M23-[3]cellphones_NiMH!M23-'[3]Cordless Tools_NiMH'!M23-[3]PortablePCs_NiMH!M23-[3]Tablets_NiMH!M23</f>
        <v>74.45606964084331</v>
      </c>
      <c r="M23" s="5">
        <f>'[3]POM Portables NiMH'!M23-'[3]cameras games_NiMH'!N23-[3]cellphones_NiMH!N23-'[3]Cordless Tools_NiMH'!N23-[3]PortablePCs_NiMH!N23-[3]Tablets_NiMH!N23</f>
        <v>85.586511555702344</v>
      </c>
      <c r="N23" s="5">
        <f>'[3]POM Portables NiMH'!N23-'[3]cameras games_NiMH'!O23-[3]cellphones_NiMH!O23-'[3]Cordless Tools_NiMH'!O23-[3]PortablePCs_NiMH!O23-[3]Tablets_NiMH!O23</f>
        <v>65.930026142786517</v>
      </c>
      <c r="O23" s="5">
        <f>'[3]POM Portables NiMH'!O23-'[3]cameras games_NiMH'!P23-[3]cellphones_NiMH!P23-'[3]Cordless Tools_NiMH'!P23-[3]PortablePCs_NiMH!P23-[3]Tablets_NiMH!P23</f>
        <v>76.871094403360601</v>
      </c>
      <c r="P23" s="5">
        <f>'[3]POM Portables NiMH'!P23-'[3]cameras games_NiMH'!Q23-[3]cellphones_NiMH!Q23-'[3]Cordless Tools_NiMH'!Q23-[3]PortablePCs_NiMH!Q23-[3]Tablets_NiMH!Q23</f>
        <v>64.091241973114066</v>
      </c>
      <c r="Q23" s="5">
        <f>'[3]POM Portables NiMH'!Q23-'[3]cameras games_NiMH'!R23-[3]cellphones_NiMH!R23-'[3]Cordless Tools_NiMH'!R23-[3]PortablePCs_NiMH!R23-[3]Tablets_NiMH!R23</f>
        <v>82.863331839888957</v>
      </c>
      <c r="R23" s="5">
        <f>'[3]POM Portables NiMH'!R23-'[3]cameras games_NiMH'!S23-[3]cellphones_NiMH!S23-'[3]Cordless Tools_NiMH'!S23-[3]PortablePCs_NiMH!S23-[3]Tablets_NiMH!S23</f>
        <v>107.3221426392617</v>
      </c>
      <c r="S23" s="5">
        <f>'[3]POM Portables NiMH'!S23-'[3]cameras games_NiMH'!T23-[3]cellphones_NiMH!T23-'[3]Cordless Tools_NiMH'!T23-[3]PortablePCs_NiMH!T23-[3]Tablets_NiMH!T23</f>
        <v>75.236586560866868</v>
      </c>
      <c r="T23" s="5">
        <f>'[3]POM Portables NiMH'!T23-'[3]cameras games_NiMH'!U23-[3]cellphones_NiMH!U23-'[3]Cordless Tools_NiMH'!U23-[3]PortablePCs_NiMH!U23-[3]Tablets_NiMH!U23</f>
        <v>92.154725711342806</v>
      </c>
      <c r="U23" s="5">
        <f>'[3]POM Portables NiMH'!U23-'[3]cameras games_NiMH'!V23-[3]cellphones_NiMH!V23-'[3]Cordless Tools_NiMH'!V23-[3]PortablePCs_NiMH!V23-[3]Tablets_NiMH!V23</f>
        <v>85.490407137858909</v>
      </c>
      <c r="V23" s="5">
        <f>'[3]POM Portables NiMH'!V23-'[3]cameras games_NiMH'!W23-[3]cellphones_NiMH!W23-'[3]Cordless Tools_NiMH'!W23-[3]PortablePCs_NiMH!W23-[3]Tablets_NiMH!W23</f>
        <v>87.287115040725624</v>
      </c>
      <c r="W23" s="5">
        <f>'[3]POM Portables NiMH'!W23-'[3]cameras games_NiMH'!X23-[3]cellphones_NiMH!X23-'[3]Cordless Tools_NiMH'!X23-[3]PortablePCs_NiMH!X23-[3]Tablets_NiMH!X23</f>
        <v>75.377578389742325</v>
      </c>
      <c r="X23" s="5">
        <f>'[3]POM Portables NiMH'!X23-'[3]cameras games_NiMH'!Y23-[3]cellphones_NiMH!Y23-'[3]Cordless Tools_NiMH'!Y23-[3]PortablePCs_NiMH!Y23-[3]Tablets_NiMH!Y23</f>
        <v>79.456013146301629</v>
      </c>
      <c r="Y23" s="5">
        <f>'[3]POM Portables NiMH'!Y23-'[3]cameras games_NiMH'!Z23-[3]cellphones_NiMH!Z23-'[3]Cordless Tools_NiMH'!Z23-[3]PortablePCs_NiMH!Z23-[3]Tablets_NiMH!Z23</f>
        <v>73.249775520324206</v>
      </c>
      <c r="Z23" s="5">
        <f>'[3]POM Portables NiMH'!Z23-'[3]cameras games_NiMH'!AA23-[3]cellphones_NiMH!AA23-'[3]Cordless Tools_NiMH'!AA23-[3]PortablePCs_NiMH!AA23-[3]Tablets_NiMH!AA23</f>
        <v>73.703997836982325</v>
      </c>
      <c r="AA23" s="5">
        <f>'[3]POM Portables NiMH'!AA23-'[3]cameras games_NiMH'!AB23-[3]cellphones_NiMH!AB23-'[3]Cordless Tools_NiMH'!AB23-[3]PortablePCs_NiMH!AB23-[3]Tablets_NiMH!AB23</f>
        <v>71.871385946959165</v>
      </c>
      <c r="AB23" s="5">
        <f>'[3]POM Portables NiMH'!AB23-'[3]cameras games_NiMH'!AC23-[3]cellphones_NiMH!AC23-'[3]Cordless Tools_NiMH'!AC23-[3]PortablePCs_NiMH!AC23-[3]Tablets_NiMH!AC23</f>
        <v>89.956834936117446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</row>
    <row r="24" spans="1:57" x14ac:dyDescent="0.35">
      <c r="A24" t="s">
        <v>14</v>
      </c>
      <c r="C24" s="41" t="s">
        <v>78</v>
      </c>
      <c r="D24" s="4" t="s">
        <v>15</v>
      </c>
      <c r="E24" s="4" t="s">
        <v>59</v>
      </c>
      <c r="F24" s="1" t="s">
        <v>29</v>
      </c>
      <c r="G24" s="5">
        <f>'[3]POM Portables NiMH'!G24-'[3]cameras games_NiMH'!H24-[3]cellphones_NiMH!H24-'[3]Cordless Tools_NiMH'!H24-[3]PortablePCs_NiMH!H24-[3]Tablets_NiMH!H24</f>
        <v>43.804249372887675</v>
      </c>
      <c r="H24" s="5">
        <f>'[3]POM Portables NiMH'!H24-'[3]cameras games_NiMH'!I24-[3]cellphones_NiMH!I24-'[3]Cordless Tools_NiMH'!I24-[3]PortablePCs_NiMH!I24-[3]Tablets_NiMH!I24</f>
        <v>49.652038345185716</v>
      </c>
      <c r="I24" s="5">
        <f>'[3]POM Portables NiMH'!I24-'[3]cameras games_NiMH'!J24-[3]cellphones_NiMH!J24-'[3]Cordless Tools_NiMH'!J24-[3]PortablePCs_NiMH!J24-[3]Tablets_NiMH!J24</f>
        <v>56.645675362161981</v>
      </c>
      <c r="J24" s="5">
        <f>'[3]POM Portables NiMH'!J24-'[3]cameras games_NiMH'!K24-[3]cellphones_NiMH!K24-'[3]Cordless Tools_NiMH'!K24-[3]PortablePCs_NiMH!K24-[3]Tablets_NiMH!K24</f>
        <v>64.346435651198959</v>
      </c>
      <c r="K24" s="5">
        <f>'[3]POM Portables NiMH'!K24-'[3]cameras games_NiMH'!L24-[3]cellphones_NiMH!L24-'[3]Cordless Tools_NiMH'!L24-[3]PortablePCs_NiMH!L24-[3]Tablets_NiMH!L24</f>
        <v>68.100044747329861</v>
      </c>
      <c r="L24" s="5">
        <f>'[3]POM Portables NiMH'!L24-'[3]cameras games_NiMH'!M24-[3]cellphones_NiMH!M24-'[3]Cordless Tools_NiMH'!M24-[3]PortablePCs_NiMH!M24-[3]Tablets_NiMH!M24</f>
        <v>85.403714044069147</v>
      </c>
      <c r="M24" s="5">
        <f>'[3]POM Portables NiMH'!M24-'[3]cameras games_NiMH'!N24-[3]cellphones_NiMH!N24-'[3]Cordless Tools_NiMH'!N24-[3]PortablePCs_NiMH!N24-[3]Tablets_NiMH!N24</f>
        <v>97.767467044970005</v>
      </c>
      <c r="N24" s="5">
        <f>'[3]POM Portables NiMH'!N24-'[3]cameras games_NiMH'!O24-[3]cellphones_NiMH!O24-'[3]Cordless Tools_NiMH'!O24-[3]PortablePCs_NiMH!O24-[3]Tablets_NiMH!O24</f>
        <v>75.799715037832684</v>
      </c>
      <c r="O24" s="5">
        <f>'[3]POM Portables NiMH'!O24-'[3]cameras games_NiMH'!P24-[3]cellphones_NiMH!P24-'[3]Cordless Tools_NiMH'!P24-[3]PortablePCs_NiMH!P24-[3]Tablets_NiMH!P24</f>
        <v>87.947806409401039</v>
      </c>
      <c r="P24" s="5">
        <f>'[3]POM Portables NiMH'!P24-'[3]cameras games_NiMH'!Q24-[3]cellphones_NiMH!Q24-'[3]Cordless Tools_NiMH'!Q24-[3]PortablePCs_NiMH!Q24-[3]Tablets_NiMH!Q24</f>
        <v>73.946504731206943</v>
      </c>
      <c r="Q24" s="5">
        <f>'[3]POM Portables NiMH'!Q24-'[3]cameras games_NiMH'!R24-[3]cellphones_NiMH!R24-'[3]Cordless Tools_NiMH'!R24-[3]PortablePCs_NiMH!R24-[3]Tablets_NiMH!R24</f>
        <v>94.943246443626109</v>
      </c>
      <c r="R24" s="5">
        <f>'[3]POM Portables NiMH'!R24-'[3]cameras games_NiMH'!S24-[3]cellphones_NiMH!S24-'[3]Cordless Tools_NiMH'!S24-[3]PortablePCs_NiMH!S24-[3]Tablets_NiMH!S24</f>
        <v>121.04975695428124</v>
      </c>
      <c r="S24" s="5">
        <f>'[3]POM Portables NiMH'!S24-'[3]cameras games_NiMH'!T24-[3]cellphones_NiMH!T24-'[3]Cordless Tools_NiMH'!T24-[3]PortablePCs_NiMH!T24-[3]Tablets_NiMH!T24</f>
        <v>77.059374666631214</v>
      </c>
      <c r="T24" s="5">
        <f>'[3]POM Portables NiMH'!T24-'[3]cameras games_NiMH'!U24-[3]cellphones_NiMH!U24-'[3]Cordless Tools_NiMH'!U24-[3]PortablePCs_NiMH!U24-[3]Tablets_NiMH!U24</f>
        <v>90.691890868443778</v>
      </c>
      <c r="U24" s="5">
        <f>'[3]POM Portables NiMH'!U24-'[3]cameras games_NiMH'!V24-[3]cellphones_NiMH!V24-'[3]Cordless Tools_NiMH'!V24-[3]PortablePCs_NiMH!V24-[3]Tablets_NiMH!V24</f>
        <v>88.762167749521566</v>
      </c>
      <c r="V24" s="5">
        <f>'[3]POM Portables NiMH'!V24-'[3]cameras games_NiMH'!W24-[3]cellphones_NiMH!W24-'[3]Cordless Tools_NiMH'!W24-[3]PortablePCs_NiMH!W24-[3]Tablets_NiMH!W24</f>
        <v>94.103075897547043</v>
      </c>
      <c r="W24" s="5">
        <f>'[3]POM Portables NiMH'!W24-'[3]cameras games_NiMH'!X24-[3]cellphones_NiMH!X24-'[3]Cordless Tools_NiMH'!X24-[3]PortablePCs_NiMH!X24-[3]Tablets_NiMH!X24</f>
        <v>79.455449704077623</v>
      </c>
      <c r="X24" s="5">
        <f>'[3]POM Portables NiMH'!X24-'[3]cameras games_NiMH'!Y24-[3]cellphones_NiMH!Y24-'[3]Cordless Tools_NiMH'!Y24-[3]PortablePCs_NiMH!Y24-[3]Tablets_NiMH!Y24</f>
        <v>111.44737986140861</v>
      </c>
      <c r="Y24" s="5">
        <f>'[3]POM Portables NiMH'!Y24-'[3]cameras games_NiMH'!Z24-[3]cellphones_NiMH!Z24-'[3]Cordless Tools_NiMH'!Z24-[3]PortablePCs_NiMH!Z24-[3]Tablets_NiMH!Z24</f>
        <v>127.89038348896248</v>
      </c>
      <c r="Z24" s="5">
        <f>'[3]POM Portables NiMH'!Z24-'[3]cameras games_NiMH'!AA24-[3]cellphones_NiMH!AA24-'[3]Cordless Tools_NiMH'!AA24-[3]PortablePCs_NiMH!AA24-[3]Tablets_NiMH!AA24</f>
        <v>121.0827338895501</v>
      </c>
      <c r="AA24" s="5">
        <f>'[3]POM Portables NiMH'!AA24-'[3]cameras games_NiMH'!AB24-[3]cellphones_NiMH!AB24-'[3]Cordless Tools_NiMH'!AB24-[3]PortablePCs_NiMH!AB24-[3]Tablets_NiMH!AB24</f>
        <v>97.826410510507984</v>
      </c>
      <c r="AB24" s="5">
        <f>'[3]POM Portables NiMH'!AB24-'[3]cameras games_NiMH'!AC24-[3]cellphones_NiMH!AC24-'[3]Cordless Tools_NiMH'!AC24-[3]PortablePCs_NiMH!AC24-[3]Tablets_NiMH!AC24</f>
        <v>99.384762274477936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</row>
    <row r="25" spans="1:57" x14ac:dyDescent="0.35">
      <c r="A25" t="s">
        <v>14</v>
      </c>
      <c r="C25" s="41" t="s">
        <v>78</v>
      </c>
      <c r="D25" s="4" t="s">
        <v>15</v>
      </c>
      <c r="E25" s="4" t="s">
        <v>59</v>
      </c>
      <c r="F25" s="1" t="s">
        <v>30</v>
      </c>
      <c r="G25" s="5">
        <f>'[3]POM Portables NiMH'!G25-'[3]cameras games_NiMH'!H25-[3]cellphones_NiMH!H25-'[3]Cordless Tools_NiMH'!H25-[3]PortablePCs_NiMH!H25-[3]Tablets_NiMH!H25</f>
        <v>4.0733964181886444</v>
      </c>
      <c r="H25" s="5">
        <f>'[3]POM Portables NiMH'!H25-'[3]cameras games_NiMH'!I25-[3]cellphones_NiMH!I25-'[3]Cordless Tools_NiMH'!I25-[3]PortablePCs_NiMH!I25-[3]Tablets_NiMH!I25</f>
        <v>4.6057299573212811</v>
      </c>
      <c r="I25" s="5">
        <f>'[3]POM Portables NiMH'!I25-'[3]cameras games_NiMH'!J25-[3]cellphones_NiMH!J25-'[3]Cordless Tools_NiMH'!J25-[3]PortablePCs_NiMH!J25-[3]Tablets_NiMH!J25</f>
        <v>5.1611165094566553</v>
      </c>
      <c r="J25" s="5">
        <f>'[3]POM Portables NiMH'!J25-'[3]cameras games_NiMH'!K25-[3]cellphones_NiMH!K25-'[3]Cordless Tools_NiMH'!K25-[3]PortablePCs_NiMH!K25-[3]Tablets_NiMH!K25</f>
        <v>5.7791861388885692</v>
      </c>
      <c r="K25" s="5">
        <f>'[3]POM Portables NiMH'!K25-'[3]cameras games_NiMH'!L25-[3]cellphones_NiMH!L25-'[3]Cordless Tools_NiMH'!L25-[3]PortablePCs_NiMH!L25-[3]Tablets_NiMH!L25</f>
        <v>6.1592847482195259</v>
      </c>
      <c r="L25" s="5">
        <f>'[3]POM Portables NiMH'!L25-'[3]cameras games_NiMH'!M25-[3]cellphones_NiMH!M25-'[3]Cordless Tools_NiMH'!M25-[3]PortablePCs_NiMH!M25-[3]Tablets_NiMH!M25</f>
        <v>7.820446063184284</v>
      </c>
      <c r="M25" s="5">
        <f>'[3]POM Portables NiMH'!M25-'[3]cameras games_NiMH'!N25-[3]cellphones_NiMH!N25-'[3]Cordless Tools_NiMH'!N25-[3]PortablePCs_NiMH!N25-[3]Tablets_NiMH!N25</f>
        <v>8.9237129276444502</v>
      </c>
      <c r="N25" s="5">
        <f>'[3]POM Portables NiMH'!N25-'[3]cameras games_NiMH'!O25-[3]cellphones_NiMH!O25-'[3]Cordless Tools_NiMH'!O25-[3]PortablePCs_NiMH!O25-[3]Tablets_NiMH!O25</f>
        <v>6.9312382360863278</v>
      </c>
      <c r="O25" s="5">
        <f>'[3]POM Portables NiMH'!O25-'[3]cameras games_NiMH'!P25-[3]cellphones_NiMH!P25-'[3]Cordless Tools_NiMH'!P25-[3]PortablePCs_NiMH!P25-[3]Tablets_NiMH!P25</f>
        <v>8.019649621061447</v>
      </c>
      <c r="P25" s="5">
        <f>'[3]POM Portables NiMH'!P25-'[3]cameras games_NiMH'!Q25-[3]cellphones_NiMH!Q25-'[3]Cordless Tools_NiMH'!Q25-[3]PortablePCs_NiMH!Q25-[3]Tablets_NiMH!Q25</f>
        <v>6.8357789359072765</v>
      </c>
      <c r="Q25" s="5">
        <f>'[3]POM Portables NiMH'!Q25-'[3]cameras games_NiMH'!R25-[3]cellphones_NiMH!R25-'[3]Cordless Tools_NiMH'!R25-[3]PortablePCs_NiMH!R25-[3]Tablets_NiMH!R25</f>
        <v>8.7199192915270327</v>
      </c>
      <c r="R25" s="5">
        <f>'[3]POM Portables NiMH'!R25-'[3]cameras games_NiMH'!S25-[3]cellphones_NiMH!S25-'[3]Cordless Tools_NiMH'!S25-[3]PortablePCs_NiMH!S25-[3]Tablets_NiMH!S25</f>
        <v>11.076710352015317</v>
      </c>
      <c r="S25" s="5">
        <f>'[3]POM Portables NiMH'!S25-'[3]cameras games_NiMH'!T25-[3]cellphones_NiMH!T25-'[3]Cordless Tools_NiMH'!T25-[3]PortablePCs_NiMH!T25-[3]Tablets_NiMH!T25</f>
        <v>8.1362759071793036</v>
      </c>
      <c r="T25" s="5">
        <f>'[3]POM Portables NiMH'!T25-'[3]cameras games_NiMH'!U25-[3]cellphones_NiMH!U25-'[3]Cordless Tools_NiMH'!U25-[3]PortablePCs_NiMH!U25-[3]Tablets_NiMH!U25</f>
        <v>12.134088020143633</v>
      </c>
      <c r="U25" s="5">
        <f>'[3]POM Portables NiMH'!U25-'[3]cameras games_NiMH'!V25-[3]cellphones_NiMH!V25-'[3]Cordless Tools_NiMH'!V25-[3]PortablePCs_NiMH!V25-[3]Tablets_NiMH!V25</f>
        <v>10.374428225058395</v>
      </c>
      <c r="V25" s="5">
        <f>'[3]POM Portables NiMH'!V25-'[3]cameras games_NiMH'!W25-[3]cellphones_NiMH!W25-'[3]Cordless Tools_NiMH'!W25-[3]PortablePCs_NiMH!W25-[3]Tablets_NiMH!W25</f>
        <v>8.9061536308510636</v>
      </c>
      <c r="W25" s="5">
        <f>'[3]POM Portables NiMH'!W25-'[3]cameras games_NiMH'!X25-[3]cellphones_NiMH!X25-'[3]Cordless Tools_NiMH'!X25-[3]PortablePCs_NiMH!X25-[3]Tablets_NiMH!X25</f>
        <v>10.559652740936928</v>
      </c>
      <c r="X25" s="5">
        <f>'[3]POM Portables NiMH'!X25-'[3]cameras games_NiMH'!Y25-[3]cellphones_NiMH!Y25-'[3]Cordless Tools_NiMH'!Y25-[3]PortablePCs_NiMH!Y25-[3]Tablets_NiMH!Y25</f>
        <v>12.556843704062112</v>
      </c>
      <c r="Y25" s="5">
        <f>'[3]POM Portables NiMH'!Y25-'[3]cameras games_NiMH'!Z25-[3]cellphones_NiMH!Z25-'[3]Cordless Tools_NiMH'!Z25-[3]PortablePCs_NiMH!Z25-[3]Tablets_NiMH!Z25</f>
        <v>11.485436302659446</v>
      </c>
      <c r="Z25" s="5">
        <f>'[3]POM Portables NiMH'!Z25-'[3]cameras games_NiMH'!AA25-[3]cellphones_NiMH!AA25-'[3]Cordless Tools_NiMH'!AA25-[3]PortablePCs_NiMH!AA25-[3]Tablets_NiMH!AA25</f>
        <v>6.9052270881622011</v>
      </c>
      <c r="AA25" s="5">
        <f>'[3]POM Portables NiMH'!AA25-'[3]cameras games_NiMH'!AB25-[3]cellphones_NiMH!AB25-'[3]Cordless Tools_NiMH'!AB25-[3]PortablePCs_NiMH!AB25-[3]Tablets_NiMH!AB25</f>
        <v>12.20097883912722</v>
      </c>
      <c r="AB25" s="5">
        <f>'[3]POM Portables NiMH'!AB25-'[3]cameras games_NiMH'!AC25-[3]cellphones_NiMH!AC25-'[3]Cordless Tools_NiMH'!AC25-[3]PortablePCs_NiMH!AC25-[3]Tablets_NiMH!AC25</f>
        <v>10.646353828268216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</row>
    <row r="26" spans="1:57" x14ac:dyDescent="0.35">
      <c r="A26" t="s">
        <v>14</v>
      </c>
      <c r="C26" s="41" t="s">
        <v>78</v>
      </c>
      <c r="D26" s="4" t="s">
        <v>15</v>
      </c>
      <c r="E26" s="4" t="s">
        <v>59</v>
      </c>
      <c r="F26" s="1" t="s">
        <v>31</v>
      </c>
      <c r="G26" s="5">
        <f>'[3]POM Portables NiMH'!G26-'[3]cameras games_NiMH'!H26-[3]cellphones_NiMH!H26-'[3]Cordless Tools_NiMH'!H26-[3]PortablePCs_NiMH!H26-[3]Tablets_NiMH!H26</f>
        <v>45.286989235495717</v>
      </c>
      <c r="H26" s="5">
        <f>'[3]POM Portables NiMH'!H26-'[3]cameras games_NiMH'!I26-[3]cellphones_NiMH!I26-'[3]Cordless Tools_NiMH'!I26-[3]PortablePCs_NiMH!I26-[3]Tablets_NiMH!I26</f>
        <v>51.758397197592615</v>
      </c>
      <c r="I26" s="5">
        <f>'[3]POM Portables NiMH'!I26-'[3]cameras games_NiMH'!J26-[3]cellphones_NiMH!J26-'[3]Cordless Tools_NiMH'!J26-[3]PortablePCs_NiMH!J26-[3]Tablets_NiMH!J26</f>
        <v>59.18603045470838</v>
      </c>
      <c r="J26" s="5">
        <f>'[3]POM Portables NiMH'!J26-'[3]cameras games_NiMH'!K26-[3]cellphones_NiMH!K26-'[3]Cordless Tools_NiMH'!K26-[3]PortablePCs_NiMH!K26-[3]Tablets_NiMH!K26</f>
        <v>67.908862368241657</v>
      </c>
      <c r="K26" s="5">
        <f>'[3]POM Portables NiMH'!K26-'[3]cameras games_NiMH'!L26-[3]cellphones_NiMH!L26-'[3]Cordless Tools_NiMH'!L26-[3]PortablePCs_NiMH!L26-[3]Tablets_NiMH!L26</f>
        <v>71.958347745457672</v>
      </c>
      <c r="L26" s="5">
        <f>'[3]POM Portables NiMH'!L26-'[3]cameras games_NiMH'!M26-[3]cellphones_NiMH!M26-'[3]Cordless Tools_NiMH'!M26-[3]PortablePCs_NiMH!M26-[3]Tablets_NiMH!M26</f>
        <v>88.821084921795304</v>
      </c>
      <c r="M26" s="5">
        <f>'[3]POM Portables NiMH'!M26-'[3]cameras games_NiMH'!N26-[3]cellphones_NiMH!N26-'[3]Cordless Tools_NiMH'!N26-[3]PortablePCs_NiMH!N26-[3]Tablets_NiMH!N26</f>
        <v>100.76278536559907</v>
      </c>
      <c r="N26" s="5">
        <f>'[3]POM Portables NiMH'!N26-'[3]cameras games_NiMH'!O26-[3]cellphones_NiMH!O26-'[3]Cordless Tools_NiMH'!O26-[3]PortablePCs_NiMH!O26-[3]Tablets_NiMH!O26</f>
        <v>77.624200139080372</v>
      </c>
      <c r="O26" s="5">
        <f>'[3]POM Portables NiMH'!O26-'[3]cameras games_NiMH'!P26-[3]cellphones_NiMH!P26-'[3]Cordless Tools_NiMH'!P26-[3]PortablePCs_NiMH!P26-[3]Tablets_NiMH!P26</f>
        <v>89.843958384054787</v>
      </c>
      <c r="P26" s="5">
        <f>'[3]POM Portables NiMH'!P26-'[3]cameras games_NiMH'!Q26-[3]cellphones_NiMH!Q26-'[3]Cordless Tools_NiMH'!Q26-[3]PortablePCs_NiMH!Q26-[3]Tablets_NiMH!Q26</f>
        <v>77.232449911706738</v>
      </c>
      <c r="Q26" s="5">
        <f>'[3]POM Portables NiMH'!Q26-'[3]cameras games_NiMH'!R26-[3]cellphones_NiMH!R26-'[3]Cordless Tools_NiMH'!R26-[3]PortablePCs_NiMH!R26-[3]Tablets_NiMH!R26</f>
        <v>98.104902230095036</v>
      </c>
      <c r="R26" s="5">
        <f>'[3]POM Portables NiMH'!R26-'[3]cameras games_NiMH'!S26-[3]cellphones_NiMH!S26-'[3]Cordless Tools_NiMH'!S26-[3]PortablePCs_NiMH!S26-[3]Tablets_NiMH!S26</f>
        <v>125.68598618504807</v>
      </c>
      <c r="S26" s="5">
        <f>'[3]POM Portables NiMH'!S26-'[3]cameras games_NiMH'!T26-[3]cellphones_NiMH!T26-'[3]Cordless Tools_NiMH'!T26-[3]PortablePCs_NiMH!T26-[3]Tablets_NiMH!T26</f>
        <v>99.511314202102724</v>
      </c>
      <c r="T26" s="5">
        <f>'[3]POM Portables NiMH'!T26-'[3]cameras games_NiMH'!U26-[3]cellphones_NiMH!U26-'[3]Cordless Tools_NiMH'!U26-[3]PortablePCs_NiMH!U26-[3]Tablets_NiMH!U26</f>
        <v>113.63149206962295</v>
      </c>
      <c r="U26" s="5">
        <f>'[3]POM Portables NiMH'!U26-'[3]cameras games_NiMH'!V26-[3]cellphones_NiMH!V26-'[3]Cordless Tools_NiMH'!V26-[3]PortablePCs_NiMH!V26-[3]Tablets_NiMH!V26</f>
        <v>133.603078349361</v>
      </c>
      <c r="V26" s="5">
        <f>'[3]POM Portables NiMH'!V26-'[3]cameras games_NiMH'!W26-[3]cellphones_NiMH!W26-'[3]Cordless Tools_NiMH'!W26-[3]PortablePCs_NiMH!W26-[3]Tablets_NiMH!W26</f>
        <v>142.03293226897355</v>
      </c>
      <c r="W26" s="5">
        <f>'[3]POM Portables NiMH'!W26-'[3]cameras games_NiMH'!X26-[3]cellphones_NiMH!X26-'[3]Cordless Tools_NiMH'!X26-[3]PortablePCs_NiMH!X26-[3]Tablets_NiMH!X26</f>
        <v>93.809773171088224</v>
      </c>
      <c r="X26" s="5">
        <f>'[3]POM Portables NiMH'!X26-'[3]cameras games_NiMH'!Y26-[3]cellphones_NiMH!Y26-'[3]Cordless Tools_NiMH'!Y26-[3]PortablePCs_NiMH!Y26-[3]Tablets_NiMH!Y26</f>
        <v>143.08192539918545</v>
      </c>
      <c r="Y26" s="5">
        <f>'[3]POM Portables NiMH'!Y26-'[3]cameras games_NiMH'!Z26-[3]cellphones_NiMH!Z26-'[3]Cordless Tools_NiMH'!Z26-[3]PortablePCs_NiMH!Z26-[3]Tablets_NiMH!Z26</f>
        <v>105.89549286568038</v>
      </c>
      <c r="Z26" s="5">
        <f>'[3]POM Portables NiMH'!Z26-'[3]cameras games_NiMH'!AA26-[3]cellphones_NiMH!AA26-'[3]Cordless Tools_NiMH'!AA26-[3]PortablePCs_NiMH!AA26-[3]Tablets_NiMH!AA26</f>
        <v>111.78870190081656</v>
      </c>
      <c r="AA26" s="5">
        <f>'[3]POM Portables NiMH'!AA26-'[3]cameras games_NiMH'!AB26-[3]cellphones_NiMH!AB26-'[3]Cordless Tools_NiMH'!AB26-[3]PortablePCs_NiMH!AB26-[3]Tablets_NiMH!AB26</f>
        <v>139.76551415270555</v>
      </c>
      <c r="AB26" s="5">
        <f>'[3]POM Portables NiMH'!AB26-'[3]cameras games_NiMH'!AC26-[3]cellphones_NiMH!AC26-'[3]Cordless Tools_NiMH'!AC26-[3]PortablePCs_NiMH!AC26-[3]Tablets_NiMH!AC26</f>
        <v>115.64088947915933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</row>
    <row r="27" spans="1:57" x14ac:dyDescent="0.35">
      <c r="A27" t="s">
        <v>14</v>
      </c>
      <c r="C27" s="41" t="s">
        <v>78</v>
      </c>
      <c r="D27" s="4" t="s">
        <v>15</v>
      </c>
      <c r="E27" s="4" t="s">
        <v>59</v>
      </c>
      <c r="F27" s="1" t="s">
        <v>32</v>
      </c>
      <c r="G27" s="5">
        <f>'[3]POM Portables NiMH'!G27-'[3]cameras games_NiMH'!H27-[3]cellphones_NiMH!H27-'[3]Cordless Tools_NiMH'!H27-[3]PortablePCs_NiMH!H27-[3]Tablets_NiMH!H27</f>
        <v>651.35938935712136</v>
      </c>
      <c r="H27" s="5">
        <f>'[3]POM Portables NiMH'!H27-'[3]cameras games_NiMH'!I27-[3]cellphones_NiMH!I27-'[3]Cordless Tools_NiMH'!I27-[3]PortablePCs_NiMH!I27-[3]Tablets_NiMH!I27</f>
        <v>738.03139760447073</v>
      </c>
      <c r="I27" s="5">
        <f>'[3]POM Portables NiMH'!I27-'[3]cameras games_NiMH'!J27-[3]cellphones_NiMH!J27-'[3]Cordless Tools_NiMH'!J27-[3]PortablePCs_NiMH!J27-[3]Tablets_NiMH!J27</f>
        <v>843.56627967647194</v>
      </c>
      <c r="J27" s="5">
        <f>'[3]POM Portables NiMH'!J27-'[3]cameras games_NiMH'!K27-[3]cellphones_NiMH!K27-'[3]Cordless Tools_NiMH'!K27-[3]PortablePCs_NiMH!K27-[3]Tablets_NiMH!K27</f>
        <v>951.31610084484623</v>
      </c>
      <c r="K27" s="5">
        <f>'[3]POM Portables NiMH'!K27-'[3]cameras games_NiMH'!L27-[3]cellphones_NiMH!L27-'[3]Cordless Tools_NiMH'!L27-[3]PortablePCs_NiMH!L27-[3]Tablets_NiMH!L27</f>
        <v>1007.8747295061403</v>
      </c>
      <c r="L27" s="5">
        <f>'[3]POM Portables NiMH'!L27-'[3]cameras games_NiMH'!M27-[3]cellphones_NiMH!M27-'[3]Cordless Tools_NiMH'!M27-[3]PortablePCs_NiMH!M27-[3]Tablets_NiMH!M27</f>
        <v>1257.5241130285983</v>
      </c>
      <c r="M27" s="5">
        <f>'[3]POM Portables NiMH'!M27-'[3]cameras games_NiMH'!N27-[3]cellphones_NiMH!N27-'[3]Cordless Tools_NiMH'!N27-[3]PortablePCs_NiMH!N27-[3]Tablets_NiMH!N27</f>
        <v>1435.0118759775023</v>
      </c>
      <c r="N27" s="5">
        <f>'[3]POM Portables NiMH'!N27-'[3]cameras games_NiMH'!O27-[3]cellphones_NiMH!O27-'[3]Cordless Tools_NiMH'!O27-[3]PortablePCs_NiMH!O27-[3]Tablets_NiMH!O27</f>
        <v>1114.8837066072826</v>
      </c>
      <c r="O27" s="5">
        <f>'[3]POM Portables NiMH'!O27-'[3]cameras games_NiMH'!P27-[3]cellphones_NiMH!P27-'[3]Cordless Tools_NiMH'!P27-[3]PortablePCs_NiMH!P27-[3]Tablets_NiMH!P27</f>
        <v>1287.5127716265717</v>
      </c>
      <c r="P27" s="5">
        <f>'[3]POM Portables NiMH'!P27-'[3]cameras games_NiMH'!Q27-[3]cellphones_NiMH!Q27-'[3]Cordless Tools_NiMH'!Q27-[3]PortablePCs_NiMH!Q27-[3]Tablets_NiMH!Q27</f>
        <v>1099.8281182874923</v>
      </c>
      <c r="Q27" s="5">
        <f>'[3]POM Portables NiMH'!Q27-'[3]cameras games_NiMH'!R27-[3]cellphones_NiMH!R27-'[3]Cordless Tools_NiMH'!R27-[3]PortablePCs_NiMH!R27-[3]Tablets_NiMH!R27</f>
        <v>1394.3223618752777</v>
      </c>
      <c r="R27" s="5">
        <f>'[3]POM Portables NiMH'!R27-'[3]cameras games_NiMH'!S27-[3]cellphones_NiMH!S27-'[3]Cordless Tools_NiMH'!S27-[3]PortablePCs_NiMH!S27-[3]Tablets_NiMH!S27</f>
        <v>1791.891377317043</v>
      </c>
      <c r="S27" s="5">
        <f>'[3]POM Portables NiMH'!S27-'[3]cameras games_NiMH'!T27-[3]cellphones_NiMH!T27-'[3]Cordless Tools_NiMH'!T27-[3]PortablePCs_NiMH!T27-[3]Tablets_NiMH!T27</f>
        <v>1554.7979974322836</v>
      </c>
      <c r="T27" s="5">
        <f>'[3]POM Portables NiMH'!T27-'[3]cameras games_NiMH'!U27-[3]cellphones_NiMH!U27-'[3]Cordless Tools_NiMH'!U27-[3]PortablePCs_NiMH!U27-[3]Tablets_NiMH!U27</f>
        <v>1582.6190642442471</v>
      </c>
      <c r="U27" s="5">
        <f>'[3]POM Portables NiMH'!U27-'[3]cameras games_NiMH'!V27-[3]cellphones_NiMH!V27-'[3]Cordless Tools_NiMH'!V27-[3]PortablePCs_NiMH!V27-[3]Tablets_NiMH!V27</f>
        <v>1375.3335259495411</v>
      </c>
      <c r="V27" s="5">
        <f>'[3]POM Portables NiMH'!V27-'[3]cameras games_NiMH'!W27-[3]cellphones_NiMH!W27-'[3]Cordless Tools_NiMH'!W27-[3]PortablePCs_NiMH!W27-[3]Tablets_NiMH!W27</f>
        <v>1283.577637506118</v>
      </c>
      <c r="W27" s="5">
        <f>'[3]POM Portables NiMH'!W27-'[3]cameras games_NiMH'!X27-[3]cellphones_NiMH!X27-'[3]Cordless Tools_NiMH'!X27-[3]PortablePCs_NiMH!X27-[3]Tablets_NiMH!X27</f>
        <v>1170.6773613519097</v>
      </c>
      <c r="X27" s="5">
        <f>'[3]POM Portables NiMH'!X27-'[3]cameras games_NiMH'!Y27-[3]cellphones_NiMH!Y27-'[3]Cordless Tools_NiMH'!Y27-[3]PortablePCs_NiMH!Y27-[3]Tablets_NiMH!Y27</f>
        <v>1216.6938856017705</v>
      </c>
      <c r="Y27" s="5">
        <f>'[3]POM Portables NiMH'!Y27-'[3]cameras games_NiMH'!Z27-[3]cellphones_NiMH!Z27-'[3]Cordless Tools_NiMH'!Z27-[3]PortablePCs_NiMH!Z27-[3]Tablets_NiMH!Z27</f>
        <v>1093.1587888066881</v>
      </c>
      <c r="Z27" s="5">
        <f>'[3]POM Portables NiMH'!Z27-'[3]cameras games_NiMH'!AA27-[3]cellphones_NiMH!AA27-'[3]Cordless Tools_NiMH'!AA27-[3]PortablePCs_NiMH!AA27-[3]Tablets_NiMH!AA27</f>
        <v>1070.7572126288817</v>
      </c>
      <c r="AA27" s="5">
        <f>'[3]POM Portables NiMH'!AA27-'[3]cameras games_NiMH'!AB27-[3]cellphones_NiMH!AB27-'[3]Cordless Tools_NiMH'!AB27-[3]PortablePCs_NiMH!AB27-[3]Tablets_NiMH!AB27</f>
        <v>1105.4776567217868</v>
      </c>
      <c r="AB27" s="5">
        <f>'[3]POM Portables NiMH'!AB27-'[3]cameras games_NiMH'!AC27-[3]cellphones_NiMH!AC27-'[3]Cordless Tools_NiMH'!AC27-[3]PortablePCs_NiMH!AC27-[3]Tablets_NiMH!AC27</f>
        <v>1013.4552058471504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</row>
    <row r="28" spans="1:57" x14ac:dyDescent="0.35">
      <c r="A28" t="s">
        <v>14</v>
      </c>
      <c r="C28" s="41" t="s">
        <v>78</v>
      </c>
      <c r="D28" s="4" t="s">
        <v>15</v>
      </c>
      <c r="E28" s="4" t="s">
        <v>59</v>
      </c>
      <c r="F28" s="1" t="s">
        <v>33</v>
      </c>
      <c r="G28" s="5">
        <f>'[3]POM Portables NiMH'!G28-'[3]cameras games_NiMH'!H28-[3]cellphones_NiMH!H28-'[3]Cordless Tools_NiMH'!H28-[3]PortablePCs_NiMH!H28-[3]Tablets_NiMH!H28</f>
        <v>25.755993718749124</v>
      </c>
      <c r="H28" s="5">
        <f>'[3]POM Portables NiMH'!H28-'[3]cameras games_NiMH'!I28-[3]cellphones_NiMH!I28-'[3]Cordless Tools_NiMH'!I28-[3]PortablePCs_NiMH!I28-[3]Tablets_NiMH!I28</f>
        <v>29.33273552540291</v>
      </c>
      <c r="I28" s="5">
        <f>'[3]POM Portables NiMH'!I28-'[3]cameras games_NiMH'!J28-[3]cellphones_NiMH!J28-'[3]Cordless Tools_NiMH'!J28-[3]PortablePCs_NiMH!J28-[3]Tablets_NiMH!J28</f>
        <v>33.392701787624596</v>
      </c>
      <c r="J28" s="5">
        <f>'[3]POM Portables NiMH'!J28-'[3]cameras games_NiMH'!K28-[3]cellphones_NiMH!K28-'[3]Cordless Tools_NiMH'!K28-[3]PortablePCs_NiMH!K28-[3]Tablets_NiMH!K28</f>
        <v>38.010577628120842</v>
      </c>
      <c r="K28" s="5">
        <f>'[3]POM Portables NiMH'!K28-'[3]cameras games_NiMH'!L28-[3]cellphones_NiMH!L28-'[3]Cordless Tools_NiMH'!L28-[3]PortablePCs_NiMH!L28-[3]Tablets_NiMH!L28</f>
        <v>40.214444721245123</v>
      </c>
      <c r="L28" s="5">
        <f>'[3]POM Portables NiMH'!L28-'[3]cameras games_NiMH'!M28-[3]cellphones_NiMH!M28-'[3]Cordless Tools_NiMH'!M28-[3]PortablePCs_NiMH!M28-[3]Tablets_NiMH!M28</f>
        <v>49.83262392737155</v>
      </c>
      <c r="M28" s="5">
        <f>'[3]POM Portables NiMH'!M28-'[3]cameras games_NiMH'!N28-[3]cellphones_NiMH!N28-'[3]Cordless Tools_NiMH'!N28-[3]PortablePCs_NiMH!N28-[3]Tablets_NiMH!N28</f>
        <v>56.697850587607142</v>
      </c>
      <c r="N28" s="5">
        <f>'[3]POM Portables NiMH'!N28-'[3]cameras games_NiMH'!O28-[3]cellphones_NiMH!O28-'[3]Cordless Tools_NiMH'!O28-[3]PortablePCs_NiMH!O28-[3]Tablets_NiMH!O28</f>
        <v>44.512737702014626</v>
      </c>
      <c r="O28" s="5">
        <f>'[3]POM Portables NiMH'!O28-'[3]cameras games_NiMH'!P28-[3]cellphones_NiMH!P28-'[3]Cordless Tools_NiMH'!P28-[3]PortablePCs_NiMH!P28-[3]Tablets_NiMH!P28</f>
        <v>51.729349178548411</v>
      </c>
      <c r="P28" s="5">
        <f>'[3]POM Portables NiMH'!P28-'[3]cameras games_NiMH'!Q28-[3]cellphones_NiMH!Q28-'[3]Cordless Tools_NiMH'!Q28-[3]PortablePCs_NiMH!Q28-[3]Tablets_NiMH!Q28</f>
        <v>44.25394893811378</v>
      </c>
      <c r="Q28" s="5">
        <f>'[3]POM Portables NiMH'!Q28-'[3]cameras games_NiMH'!R28-[3]cellphones_NiMH!R28-'[3]Cordless Tools_NiMH'!R28-[3]PortablePCs_NiMH!R28-[3]Tablets_NiMH!R28</f>
        <v>56.026650499605935</v>
      </c>
      <c r="R28" s="5">
        <f>'[3]POM Portables NiMH'!R28-'[3]cameras games_NiMH'!S28-[3]cellphones_NiMH!S28-'[3]Cordless Tools_NiMH'!S28-[3]PortablePCs_NiMH!S28-[3]Tablets_NiMH!S28</f>
        <v>71.268523046346132</v>
      </c>
      <c r="S28" s="5">
        <f>'[3]POM Portables NiMH'!S28-'[3]cameras games_NiMH'!T28-[3]cellphones_NiMH!T28-'[3]Cordless Tools_NiMH'!T28-[3]PortablePCs_NiMH!T28-[3]Tablets_NiMH!T28</f>
        <v>24.985340918641043</v>
      </c>
      <c r="T28" s="5">
        <f>'[3]POM Portables NiMH'!T28-'[3]cameras games_NiMH'!U28-[3]cellphones_NiMH!U28-'[3]Cordless Tools_NiMH'!U28-[3]PortablePCs_NiMH!U28-[3]Tablets_NiMH!U28</f>
        <v>30.698653180063566</v>
      </c>
      <c r="U28" s="5">
        <f>'[3]POM Portables NiMH'!U28-'[3]cameras games_NiMH'!V28-[3]cellphones_NiMH!V28-'[3]Cordless Tools_NiMH'!V28-[3]PortablePCs_NiMH!V28-[3]Tablets_NiMH!V28</f>
        <v>30.976417225714627</v>
      </c>
      <c r="V28" s="5">
        <f>'[3]POM Portables NiMH'!V28-'[3]cameras games_NiMH'!W28-[3]cellphones_NiMH!W28-'[3]Cordless Tools_NiMH'!W28-[3]PortablePCs_NiMH!W28-[3]Tablets_NiMH!W28</f>
        <v>26.624810229511301</v>
      </c>
      <c r="W28" s="5">
        <f>'[3]POM Portables NiMH'!W28-'[3]cameras games_NiMH'!X28-[3]cellphones_NiMH!X28-'[3]Cordless Tools_NiMH'!X28-[3]PortablePCs_NiMH!X28-[3]Tablets_NiMH!X28</f>
        <v>20.126227187303584</v>
      </c>
      <c r="X28" s="5">
        <f>'[3]POM Portables NiMH'!X28-'[3]cameras games_NiMH'!Y28-[3]cellphones_NiMH!Y28-'[3]Cordless Tools_NiMH'!Y28-[3]PortablePCs_NiMH!Y28-[3]Tablets_NiMH!Y28</f>
        <v>23.204568399573599</v>
      </c>
      <c r="Y28" s="5">
        <f>'[3]POM Portables NiMH'!Y28-'[3]cameras games_NiMH'!Z28-[3]cellphones_NiMH!Z28-'[3]Cordless Tools_NiMH'!Z28-[3]PortablePCs_NiMH!Z28-[3]Tablets_NiMH!Z28</f>
        <v>23.441265905794271</v>
      </c>
      <c r="Z28" s="5">
        <f>'[3]POM Portables NiMH'!Z28-'[3]cameras games_NiMH'!AA28-[3]cellphones_NiMH!AA28-'[3]Cordless Tools_NiMH'!AA28-[3]PortablePCs_NiMH!AA28-[3]Tablets_NiMH!AA28</f>
        <v>23.440020587074756</v>
      </c>
      <c r="AA28" s="5">
        <f>'[3]POM Portables NiMH'!AA28-'[3]cameras games_NiMH'!AB28-[3]cellphones_NiMH!AB28-'[3]Cordless Tools_NiMH'!AB28-[3]PortablePCs_NiMH!AB28-[3]Tablets_NiMH!AB28</f>
        <v>26.146565735041293</v>
      </c>
      <c r="AB28" s="5">
        <f>'[3]POM Portables NiMH'!AB28-'[3]cameras games_NiMH'!AC28-[3]cellphones_NiMH!AC28-'[3]Cordless Tools_NiMH'!AC28-[3]PortablePCs_NiMH!AC28-[3]Tablets_NiMH!AC28</f>
        <v>21.455582148760602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</row>
    <row r="29" spans="1:57" x14ac:dyDescent="0.35">
      <c r="A29" t="s">
        <v>14</v>
      </c>
      <c r="C29" s="41" t="s">
        <v>78</v>
      </c>
      <c r="D29" s="4" t="s">
        <v>15</v>
      </c>
      <c r="E29" s="4" t="s">
        <v>59</v>
      </c>
      <c r="F29" s="1" t="s">
        <v>34</v>
      </c>
      <c r="G29" s="5">
        <f>'[3]POM Portables NiMH'!G29-'[3]cameras games_NiMH'!H29-[3]cellphones_NiMH!H29-'[3]Cordless Tools_NiMH'!H29-[3]PortablePCs_NiMH!H29-[3]Tablets_NiMH!H29</f>
        <v>15.509568797009278</v>
      </c>
      <c r="H29" s="5">
        <f>'[3]POM Portables NiMH'!H29-'[3]cameras games_NiMH'!I29-[3]cellphones_NiMH!I29-'[3]Cordless Tools_NiMH'!I29-[3]PortablePCs_NiMH!I29-[3]Tablets_NiMH!I29</f>
        <v>17.489533474060917</v>
      </c>
      <c r="I29" s="5">
        <f>'[3]POM Portables NiMH'!I29-'[3]cameras games_NiMH'!J29-[3]cellphones_NiMH!J29-'[3]Cordless Tools_NiMH'!J29-[3]PortablePCs_NiMH!J29-[3]Tablets_NiMH!J29</f>
        <v>19.867441425435818</v>
      </c>
      <c r="J29" s="5">
        <f>'[3]POM Portables NiMH'!J29-'[3]cameras games_NiMH'!K29-[3]cellphones_NiMH!K29-'[3]Cordless Tools_NiMH'!K29-[3]PortablePCs_NiMH!K29-[3]Tablets_NiMH!K29</f>
        <v>22.45202200083256</v>
      </c>
      <c r="K29" s="5">
        <f>'[3]POM Portables NiMH'!K29-'[3]cameras games_NiMH'!L29-[3]cellphones_NiMH!L29-'[3]Cordless Tools_NiMH'!L29-[3]PortablePCs_NiMH!L29-[3]Tablets_NiMH!L29</f>
        <v>23.618237358082673</v>
      </c>
      <c r="L29" s="5">
        <f>'[3]POM Portables NiMH'!L29-'[3]cameras games_NiMH'!M29-[3]cellphones_NiMH!M29-'[3]Cordless Tools_NiMH'!M29-[3]PortablePCs_NiMH!M29-[3]Tablets_NiMH!M29</f>
        <v>29.480310044698978</v>
      </c>
      <c r="M29" s="5">
        <f>'[3]POM Portables NiMH'!M29-'[3]cameras games_NiMH'!N29-[3]cellphones_NiMH!N29-'[3]Cordless Tools_NiMH'!N29-[3]PortablePCs_NiMH!N29-[3]Tablets_NiMH!N29</f>
        <v>33.71183622938311</v>
      </c>
      <c r="N29" s="5">
        <f>'[3]POM Portables NiMH'!N29-'[3]cameras games_NiMH'!O29-[3]cellphones_NiMH!O29-'[3]Cordless Tools_NiMH'!O29-[3]PortablePCs_NiMH!O29-[3]Tablets_NiMH!O29</f>
        <v>26.188145354051013</v>
      </c>
      <c r="O29" s="5">
        <f>'[3]POM Portables NiMH'!O29-'[3]cameras games_NiMH'!P29-[3]cellphones_NiMH!P29-'[3]Cordless Tools_NiMH'!P29-[3]PortablePCs_NiMH!P29-[3]Tablets_NiMH!P29</f>
        <v>30.513964511388728</v>
      </c>
      <c r="P29" s="5">
        <f>'[3]POM Portables NiMH'!P29-'[3]cameras games_NiMH'!Q29-[3]cellphones_NiMH!Q29-'[3]Cordless Tools_NiMH'!Q29-[3]PortablePCs_NiMH!Q29-[3]Tablets_NiMH!Q29</f>
        <v>25.915333762996511</v>
      </c>
      <c r="Q29" s="5">
        <f>'[3]POM Portables NiMH'!Q29-'[3]cameras games_NiMH'!R29-[3]cellphones_NiMH!R29-'[3]Cordless Tools_NiMH'!R29-[3]PortablePCs_NiMH!R29-[3]Tablets_NiMH!R29</f>
        <v>33.353489631984239</v>
      </c>
      <c r="R29" s="5">
        <f>'[3]POM Portables NiMH'!R29-'[3]cameras games_NiMH'!S29-[3]cellphones_NiMH!S29-'[3]Cordless Tools_NiMH'!S29-[3]PortablePCs_NiMH!S29-[3]Tablets_NiMH!S29</f>
        <v>42.623754859248493</v>
      </c>
      <c r="S29" s="5">
        <f>'[3]POM Portables NiMH'!S29-'[3]cameras games_NiMH'!T29-[3]cellphones_NiMH!T29-'[3]Cordless Tools_NiMH'!T29-[3]PortablePCs_NiMH!T29-[3]Tablets_NiMH!T29</f>
        <v>40.570147056224748</v>
      </c>
      <c r="T29" s="5">
        <f>'[3]POM Portables NiMH'!T29-'[3]cameras games_NiMH'!U29-[3]cellphones_NiMH!U29-'[3]Cordless Tools_NiMH'!U29-[3]PortablePCs_NiMH!U29-[3]Tablets_NiMH!U29</f>
        <v>47.368446838250215</v>
      </c>
      <c r="U29" s="5">
        <f>'[3]POM Portables NiMH'!U29-'[3]cameras games_NiMH'!V29-[3]cellphones_NiMH!V29-'[3]Cordless Tools_NiMH'!V29-[3]PortablePCs_NiMH!V29-[3]Tablets_NiMH!V29</f>
        <v>38.406778734008917</v>
      </c>
      <c r="V29" s="5">
        <f>'[3]POM Portables NiMH'!V29-'[3]cameras games_NiMH'!W29-[3]cellphones_NiMH!W29-'[3]Cordless Tools_NiMH'!W29-[3]PortablePCs_NiMH!W29-[3]Tablets_NiMH!W29</f>
        <v>36.648794049375617</v>
      </c>
      <c r="W29" s="5">
        <f>'[3]POM Portables NiMH'!W29-'[3]cameras games_NiMH'!X29-[3]cellphones_NiMH!X29-'[3]Cordless Tools_NiMH'!X29-[3]PortablePCs_NiMH!X29-[3]Tablets_NiMH!X29</f>
        <v>35.49058647283222</v>
      </c>
      <c r="X29" s="5">
        <f>'[3]POM Portables NiMH'!X29-'[3]cameras games_NiMH'!Y29-[3]cellphones_NiMH!Y29-'[3]Cordless Tools_NiMH'!Y29-[3]PortablePCs_NiMH!Y29-[3]Tablets_NiMH!Y29</f>
        <v>39.452543198675393</v>
      </c>
      <c r="Y29" s="5">
        <f>'[3]POM Portables NiMH'!Y29-'[3]cameras games_NiMH'!Z29-[3]cellphones_NiMH!Z29-'[3]Cordless Tools_NiMH'!Z29-[3]PortablePCs_NiMH!Z29-[3]Tablets_NiMH!Z29</f>
        <v>34.271825369992854</v>
      </c>
      <c r="Z29" s="5">
        <f>'[3]POM Portables NiMH'!Z29-'[3]cameras games_NiMH'!AA29-[3]cellphones_NiMH!AA29-'[3]Cordless Tools_NiMH'!AA29-[3]PortablePCs_NiMH!AA29-[3]Tablets_NiMH!AA29</f>
        <v>31.049047859356584</v>
      </c>
      <c r="AA29" s="5">
        <f>'[3]POM Portables NiMH'!AA29-'[3]cameras games_NiMH'!AB29-[3]cellphones_NiMH!AB29-'[3]Cordless Tools_NiMH'!AB29-[3]PortablePCs_NiMH!AB29-[3]Tablets_NiMH!AB29</f>
        <v>31.942790012046185</v>
      </c>
      <c r="AB29" s="5">
        <f>'[3]POM Portables NiMH'!AB29-'[3]cameras games_NiMH'!AC29-[3]cellphones_NiMH!AC29-'[3]Cordless Tools_NiMH'!AC29-[3]PortablePCs_NiMH!AC29-[3]Tablets_NiMH!AC29</f>
        <v>29.098154476202335</v>
      </c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0" spans="1:57" x14ac:dyDescent="0.35">
      <c r="A30" t="s">
        <v>14</v>
      </c>
      <c r="C30" s="41" t="s">
        <v>78</v>
      </c>
      <c r="D30" s="4" t="s">
        <v>15</v>
      </c>
      <c r="E30" s="4" t="s">
        <v>59</v>
      </c>
      <c r="F30" s="1" t="s">
        <v>35</v>
      </c>
      <c r="G30" s="5">
        <f>'[3]POM Portables NiMH'!G30-'[3]cameras games_NiMH'!H30-[3]cellphones_NiMH!H30-'[3]Cordless Tools_NiMH'!H30-[3]PortablePCs_NiMH!H30-[3]Tablets_NiMH!H30</f>
        <v>3.9795015315547553</v>
      </c>
      <c r="H30" s="5">
        <f>'[3]POM Portables NiMH'!H30-'[3]cameras games_NiMH'!I30-[3]cellphones_NiMH!I30-'[3]Cordless Tools_NiMH'!I30-[3]PortablePCs_NiMH!I30-[3]Tablets_NiMH!I30</f>
        <v>4.5425361248378557</v>
      </c>
      <c r="I30" s="5">
        <f>'[3]POM Portables NiMH'!I30-'[3]cameras games_NiMH'!J30-[3]cellphones_NiMH!J30-'[3]Cordless Tools_NiMH'!J30-[3]PortablePCs_NiMH!J30-[3]Tablets_NiMH!J30</f>
        <v>5.1952321988961234</v>
      </c>
      <c r="J30" s="5">
        <f>'[3]POM Portables NiMH'!J30-'[3]cameras games_NiMH'!K30-[3]cellphones_NiMH!K30-'[3]Cordless Tools_NiMH'!K30-[3]PortablePCs_NiMH!K30-[3]Tablets_NiMH!K30</f>
        <v>5.877914779215617</v>
      </c>
      <c r="K30" s="5">
        <f>'[3]POM Portables NiMH'!K30-'[3]cameras games_NiMH'!L30-[3]cellphones_NiMH!L30-'[3]Cordless Tools_NiMH'!L30-[3]PortablePCs_NiMH!L30-[3]Tablets_NiMH!L30</f>
        <v>6.2528827710972132</v>
      </c>
      <c r="L30" s="5">
        <f>'[3]POM Portables NiMH'!L30-'[3]cameras games_NiMH'!M30-[3]cellphones_NiMH!M30-'[3]Cordless Tools_NiMH'!M30-[3]PortablePCs_NiMH!M30-[3]Tablets_NiMH!M30</f>
        <v>7.73554790340284</v>
      </c>
      <c r="M30" s="5">
        <f>'[3]POM Portables NiMH'!M30-'[3]cameras games_NiMH'!N30-[3]cellphones_NiMH!N30-'[3]Cordless Tools_NiMH'!N30-[3]PortablePCs_NiMH!N30-[3]Tablets_NiMH!N30</f>
        <v>8.8101885120299439</v>
      </c>
      <c r="N30" s="5">
        <f>'[3]POM Portables NiMH'!N30-'[3]cameras games_NiMH'!O30-[3]cellphones_NiMH!O30-'[3]Cordless Tools_NiMH'!O30-[3]PortablePCs_NiMH!O30-[3]Tablets_NiMH!O30</f>
        <v>6.8439436357002927</v>
      </c>
      <c r="O30" s="5">
        <f>'[3]POM Portables NiMH'!O30-'[3]cameras games_NiMH'!P30-[3]cellphones_NiMH!P30-'[3]Cordless Tools_NiMH'!P30-[3]PortablePCs_NiMH!P30-[3]Tablets_NiMH!P30</f>
        <v>7.9467811834263662</v>
      </c>
      <c r="P30" s="5">
        <f>'[3]POM Portables NiMH'!P30-'[3]cameras games_NiMH'!Q30-[3]cellphones_NiMH!Q30-'[3]Cordless Tools_NiMH'!Q30-[3]PortablePCs_NiMH!Q30-[3]Tablets_NiMH!Q30</f>
        <v>6.7037608233668147</v>
      </c>
      <c r="Q30" s="5">
        <f>'[3]POM Portables NiMH'!Q30-'[3]cameras games_NiMH'!R30-[3]cellphones_NiMH!R30-'[3]Cordless Tools_NiMH'!R30-[3]PortablePCs_NiMH!R30-[3]Tablets_NiMH!R30</f>
        <v>8.5168801734729502</v>
      </c>
      <c r="R30" s="5">
        <f>'[3]POM Portables NiMH'!R30-'[3]cameras games_NiMH'!S30-[3]cellphones_NiMH!S30-'[3]Cordless Tools_NiMH'!S30-[3]PortablePCs_NiMH!S30-[3]Tablets_NiMH!S30</f>
        <v>10.796908195588204</v>
      </c>
      <c r="S30" s="5">
        <f>'[3]POM Portables NiMH'!S30-'[3]cameras games_NiMH'!T30-[3]cellphones_NiMH!T30-'[3]Cordless Tools_NiMH'!T30-[3]PortablePCs_NiMH!T30-[3]Tablets_NiMH!T30</f>
        <v>9.567421091764075</v>
      </c>
      <c r="T30" s="5">
        <f>'[3]POM Portables NiMH'!T30-'[3]cameras games_NiMH'!U30-[3]cellphones_NiMH!U30-'[3]Cordless Tools_NiMH'!U30-[3]PortablePCs_NiMH!U30-[3]Tablets_NiMH!U30</f>
        <v>10.780768378052178</v>
      </c>
      <c r="U30" s="5">
        <f>'[3]POM Portables NiMH'!U30-'[3]cameras games_NiMH'!V30-[3]cellphones_NiMH!V30-'[3]Cordless Tools_NiMH'!V30-[3]PortablePCs_NiMH!V30-[3]Tablets_NiMH!V30</f>
        <v>9.5562556852669509</v>
      </c>
      <c r="V30" s="5">
        <f>'[3]POM Portables NiMH'!V30-'[3]cameras games_NiMH'!W30-[3]cellphones_NiMH!W30-'[3]Cordless Tools_NiMH'!W30-[3]PortablePCs_NiMH!W30-[3]Tablets_NiMH!W30</f>
        <v>8.9735000424499987</v>
      </c>
      <c r="W30" s="5">
        <f>'[3]POM Portables NiMH'!W30-'[3]cameras games_NiMH'!X30-[3]cellphones_NiMH!X30-'[3]Cordless Tools_NiMH'!X30-[3]PortablePCs_NiMH!X30-[3]Tablets_NiMH!X30</f>
        <v>9.2748115892295875</v>
      </c>
      <c r="X30" s="5">
        <f>'[3]POM Portables NiMH'!X30-'[3]cameras games_NiMH'!Y30-[3]cellphones_NiMH!Y30-'[3]Cordless Tools_NiMH'!Y30-[3]PortablePCs_NiMH!Y30-[3]Tablets_NiMH!Y30</f>
        <v>9.48446374463024</v>
      </c>
      <c r="Y30" s="5">
        <f>'[3]POM Portables NiMH'!Y30-'[3]cameras games_NiMH'!Z30-[3]cellphones_NiMH!Z30-'[3]Cordless Tools_NiMH'!Z30-[3]PortablePCs_NiMH!Z30-[3]Tablets_NiMH!Z30</f>
        <v>9.3775671148491249</v>
      </c>
      <c r="Z30" s="5">
        <f>'[3]POM Portables NiMH'!Z30-'[3]cameras games_NiMH'!AA30-[3]cellphones_NiMH!AA30-'[3]Cordless Tools_NiMH'!AA30-[3]PortablePCs_NiMH!AA30-[3]Tablets_NiMH!AA30</f>
        <v>10.045447501917129</v>
      </c>
      <c r="AA30" s="5">
        <f>'[3]POM Portables NiMH'!AA30-'[3]cameras games_NiMH'!AB30-[3]cellphones_NiMH!AB30-'[3]Cordless Tools_NiMH'!AB30-[3]PortablePCs_NiMH!AB30-[3]Tablets_NiMH!AB30</f>
        <v>10.236304212713124</v>
      </c>
      <c r="AB30" s="5">
        <f>'[3]POM Portables NiMH'!AB30-'[3]cameras games_NiMH'!AC30-[3]cellphones_NiMH!AC30-'[3]Cordless Tools_NiMH'!AC30-[3]PortablePCs_NiMH!AC30-[3]Tablets_NiMH!AC30</f>
        <v>8.9267750545938274</v>
      </c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</row>
    <row r="31" spans="1:57" x14ac:dyDescent="0.35">
      <c r="A31" t="s">
        <v>14</v>
      </c>
      <c r="C31" s="41" t="s">
        <v>78</v>
      </c>
      <c r="D31" s="4" t="s">
        <v>15</v>
      </c>
      <c r="E31" s="4" t="s">
        <v>59</v>
      </c>
      <c r="F31" s="1" t="s">
        <v>36</v>
      </c>
      <c r="G31" s="5">
        <f>'[3]POM Portables NiMH'!G31-'[3]cameras games_NiMH'!H31-[3]cellphones_NiMH!H31-'[3]Cordless Tools_NiMH'!H31-[3]PortablePCs_NiMH!H31-[3]Tablets_NiMH!H31</f>
        <v>1.8677270643155153</v>
      </c>
      <c r="H31" s="5">
        <f>'[3]POM Portables NiMH'!H31-'[3]cameras games_NiMH'!I31-[3]cellphones_NiMH!I31-'[3]Cordless Tools_NiMH'!I31-[3]PortablePCs_NiMH!I31-[3]Tablets_NiMH!I31</f>
        <v>2.1219681557927532</v>
      </c>
      <c r="I31" s="5">
        <f>'[3]POM Portables NiMH'!I31-'[3]cameras games_NiMH'!J31-[3]cellphones_NiMH!J31-'[3]Cordless Tools_NiMH'!J31-[3]PortablePCs_NiMH!J31-[3]Tablets_NiMH!J31</f>
        <v>2.42779537503728</v>
      </c>
      <c r="J31" s="5">
        <f>'[3]POM Portables NiMH'!J31-'[3]cameras games_NiMH'!K31-[3]cellphones_NiMH!K31-'[3]Cordless Tools_NiMH'!K31-[3]PortablePCs_NiMH!K31-[3]Tablets_NiMH!K31</f>
        <v>2.7631402302207744</v>
      </c>
      <c r="K31" s="5">
        <f>'[3]POM Portables NiMH'!K31-'[3]cameras games_NiMH'!L31-[3]cellphones_NiMH!L31-'[3]Cordless Tools_NiMH'!L31-[3]PortablePCs_NiMH!L31-[3]Tablets_NiMH!L31</f>
        <v>2.9092781522656597</v>
      </c>
      <c r="L31" s="5">
        <f>'[3]POM Portables NiMH'!L31-'[3]cameras games_NiMH'!M31-[3]cellphones_NiMH!M31-'[3]Cordless Tools_NiMH'!M31-[3]PortablePCs_NiMH!M31-[3]Tablets_NiMH!M31</f>
        <v>3.6141576923323617</v>
      </c>
      <c r="M31" s="5">
        <f>'[3]POM Portables NiMH'!M31-'[3]cameras games_NiMH'!N31-[3]cellphones_NiMH!N31-'[3]Cordless Tools_NiMH'!N31-[3]PortablePCs_NiMH!N31-[3]Tablets_NiMH!N31</f>
        <v>4.1506244030742208</v>
      </c>
      <c r="N31" s="5">
        <f>'[3]POM Portables NiMH'!N31-'[3]cameras games_NiMH'!O31-[3]cellphones_NiMH!O31-'[3]Cordless Tools_NiMH'!O31-[3]PortablePCs_NiMH!O31-[3]Tablets_NiMH!O31</f>
        <v>3.2100211561355709</v>
      </c>
      <c r="O31" s="5">
        <f>'[3]POM Portables NiMH'!O31-'[3]cameras games_NiMH'!P31-[3]cellphones_NiMH!P31-'[3]Cordless Tools_NiMH'!P31-[3]PortablePCs_NiMH!P31-[3]Tablets_NiMH!P31</f>
        <v>3.7201878975611176</v>
      </c>
      <c r="P31" s="5">
        <f>'[3]POM Portables NiMH'!P31-'[3]cameras games_NiMH'!Q31-[3]cellphones_NiMH!Q31-'[3]Cordless Tools_NiMH'!Q31-[3]PortablePCs_NiMH!Q31-[3]Tablets_NiMH!Q31</f>
        <v>3.0974911421103193</v>
      </c>
      <c r="Q31" s="5">
        <f>'[3]POM Portables NiMH'!Q31-'[3]cameras games_NiMH'!R31-[3]cellphones_NiMH!R31-'[3]Cordless Tools_NiMH'!R31-[3]PortablePCs_NiMH!R31-[3]Tablets_NiMH!R31</f>
        <v>3.9993334873829109</v>
      </c>
      <c r="R31" s="5">
        <f>'[3]POM Portables NiMH'!R31-'[3]cameras games_NiMH'!S31-[3]cellphones_NiMH!S31-'[3]Cordless Tools_NiMH'!S31-[3]PortablePCs_NiMH!S31-[3]Tablets_NiMH!S31</f>
        <v>5.1266170264251922</v>
      </c>
      <c r="S31" s="5">
        <f>'[3]POM Portables NiMH'!S31-'[3]cameras games_NiMH'!T31-[3]cellphones_NiMH!T31-'[3]Cordless Tools_NiMH'!T31-[3]PortablePCs_NiMH!T31-[3]Tablets_NiMH!T31</f>
        <v>5.3063571941925556</v>
      </c>
      <c r="T31" s="5">
        <f>'[3]POM Portables NiMH'!T31-'[3]cameras games_NiMH'!U31-[3]cellphones_NiMH!U31-'[3]Cordless Tools_NiMH'!U31-[3]PortablePCs_NiMH!U31-[3]Tablets_NiMH!U31</f>
        <v>5.2590735077212507</v>
      </c>
      <c r="U31" s="5">
        <f>'[3]POM Portables NiMH'!U31-'[3]cameras games_NiMH'!V31-[3]cellphones_NiMH!V31-'[3]Cordless Tools_NiMH'!V31-[3]PortablePCs_NiMH!V31-[3]Tablets_NiMH!V31</f>
        <v>5.7436788475912222</v>
      </c>
      <c r="V31" s="5">
        <f>'[3]POM Portables NiMH'!V31-'[3]cameras games_NiMH'!W31-[3]cellphones_NiMH!W31-'[3]Cordless Tools_NiMH'!W31-[3]PortablePCs_NiMH!W31-[3]Tablets_NiMH!W31</f>
        <v>3.8512481040729059</v>
      </c>
      <c r="W31" s="5">
        <f>'[3]POM Portables NiMH'!W31-'[3]cameras games_NiMH'!X31-[3]cellphones_NiMH!X31-'[3]Cordless Tools_NiMH'!X31-[3]PortablePCs_NiMH!X31-[3]Tablets_NiMH!X31</f>
        <v>3.5595805608464075</v>
      </c>
      <c r="X31" s="5">
        <f>'[3]POM Portables NiMH'!X31-'[3]cameras games_NiMH'!Y31-[3]cellphones_NiMH!Y31-'[3]Cordless Tools_NiMH'!Y31-[3]PortablePCs_NiMH!Y31-[3]Tablets_NiMH!Y31</f>
        <v>3.1944120548492716</v>
      </c>
      <c r="Y31" s="5">
        <f>'[3]POM Portables NiMH'!Y31-'[3]cameras games_NiMH'!Z31-[3]cellphones_NiMH!Z31-'[3]Cordless Tools_NiMH'!Z31-[3]PortablePCs_NiMH!Z31-[3]Tablets_NiMH!Z31</f>
        <v>3.5963270521125459</v>
      </c>
      <c r="Z31" s="5">
        <f>'[3]POM Portables NiMH'!Z31-'[3]cameras games_NiMH'!AA31-[3]cellphones_NiMH!AA31-'[3]Cordless Tools_NiMH'!AA31-[3]PortablePCs_NiMH!AA31-[3]Tablets_NiMH!AA31</f>
        <v>7.1695976003939936</v>
      </c>
      <c r="AA31" s="5">
        <f>'[3]POM Portables NiMH'!AA31-'[3]cameras games_NiMH'!AB31-[3]cellphones_NiMH!AB31-'[3]Cordless Tools_NiMH'!AB31-[3]PortablePCs_NiMH!AB31-[3]Tablets_NiMH!AB31</f>
        <v>5.6103008805136172</v>
      </c>
      <c r="AB31" s="5">
        <f>'[3]POM Portables NiMH'!AB31-'[3]cameras games_NiMH'!AC31-[3]cellphones_NiMH!AC31-'[3]Cordless Tools_NiMH'!AC31-[3]PortablePCs_NiMH!AC31-[3]Tablets_NiMH!AC31</f>
        <v>5.1368109086083775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</row>
    <row r="32" spans="1:57" x14ac:dyDescent="0.35">
      <c r="A32" t="s">
        <v>14</v>
      </c>
      <c r="C32" s="41" t="s">
        <v>78</v>
      </c>
      <c r="D32" s="4" t="s">
        <v>15</v>
      </c>
      <c r="E32" s="4" t="s">
        <v>59</v>
      </c>
      <c r="F32" s="1" t="s">
        <v>37</v>
      </c>
      <c r="G32" s="5">
        <f>'[3]POM Portables NiMH'!G32-'[3]cameras games_NiMH'!H32-[3]cellphones_NiMH!H32-'[3]Cordless Tools_NiMH'!H32-[3]PortablePCs_NiMH!H32-[3]Tablets_NiMH!H32</f>
        <v>166.11250295525988</v>
      </c>
      <c r="H32" s="5">
        <f>'[3]POM Portables NiMH'!H32-'[3]cameras games_NiMH'!I32-[3]cellphones_NiMH!I32-'[3]Cordless Tools_NiMH'!I32-[3]PortablePCs_NiMH!I32-[3]Tablets_NiMH!I32</f>
        <v>193.25613693944541</v>
      </c>
      <c r="I32" s="5">
        <f>'[3]POM Portables NiMH'!I32-'[3]cameras games_NiMH'!J32-[3]cellphones_NiMH!J32-'[3]Cordless Tools_NiMH'!J32-[3]PortablePCs_NiMH!J32-[3]Tablets_NiMH!J32</f>
        <v>219.26797332192345</v>
      </c>
      <c r="J32" s="5">
        <f>'[3]POM Portables NiMH'!J32-'[3]cameras games_NiMH'!K32-[3]cellphones_NiMH!K32-'[3]Cordless Tools_NiMH'!K32-[3]PortablePCs_NiMH!K32-[3]Tablets_NiMH!K32</f>
        <v>247.26994615900298</v>
      </c>
      <c r="K32" s="5">
        <f>'[3]POM Portables NiMH'!K32-'[3]cameras games_NiMH'!L32-[3]cellphones_NiMH!L32-'[3]Cordless Tools_NiMH'!L32-[3]PortablePCs_NiMH!L32-[3]Tablets_NiMH!L32</f>
        <v>261.18075128778315</v>
      </c>
      <c r="L32" s="5">
        <f>'[3]POM Portables NiMH'!L32-'[3]cameras games_NiMH'!M32-[3]cellphones_NiMH!M32-'[3]Cordless Tools_NiMH'!M32-[3]PortablePCs_NiMH!M32-[3]Tablets_NiMH!M32</f>
        <v>325.34259810870179</v>
      </c>
      <c r="M32" s="5">
        <f>'[3]POM Portables NiMH'!M32-'[3]cameras games_NiMH'!N32-[3]cellphones_NiMH!N32-'[3]Cordless Tools_NiMH'!N32-[3]PortablePCs_NiMH!N32-[3]Tablets_NiMH!N32</f>
        <v>371.90289563779686</v>
      </c>
      <c r="N32" s="5">
        <f>'[3]POM Portables NiMH'!N32-'[3]cameras games_NiMH'!O32-[3]cellphones_NiMH!O32-'[3]Cordless Tools_NiMH'!O32-[3]PortablePCs_NiMH!O32-[3]Tablets_NiMH!O32</f>
        <v>287.06927788866733</v>
      </c>
      <c r="O32" s="5">
        <f>'[3]POM Portables NiMH'!O32-'[3]cameras games_NiMH'!P32-[3]cellphones_NiMH!P32-'[3]Cordless Tools_NiMH'!P32-[3]PortablePCs_NiMH!P32-[3]Tablets_NiMH!P32</f>
        <v>333.32048740486744</v>
      </c>
      <c r="P32" s="5">
        <f>'[3]POM Portables NiMH'!P32-'[3]cameras games_NiMH'!Q32-[3]cellphones_NiMH!Q32-'[3]Cordless Tools_NiMH'!Q32-[3]PortablePCs_NiMH!Q32-[3]Tablets_NiMH!Q32</f>
        <v>281.32448602927747</v>
      </c>
      <c r="Q32" s="5">
        <f>'[3]POM Portables NiMH'!Q32-'[3]cameras games_NiMH'!R32-[3]cellphones_NiMH!R32-'[3]Cordless Tools_NiMH'!R32-[3]PortablePCs_NiMH!R32-[3]Tablets_NiMH!R32</f>
        <v>357.42696680776237</v>
      </c>
      <c r="R32" s="5">
        <f>'[3]POM Portables NiMH'!R32-'[3]cameras games_NiMH'!S32-[3]cellphones_NiMH!S32-'[3]Cordless Tools_NiMH'!S32-[3]PortablePCs_NiMH!S32-[3]Tablets_NiMH!S32</f>
        <v>460.26798290872324</v>
      </c>
      <c r="S32" s="5">
        <f>'[3]POM Portables NiMH'!S32-'[3]cameras games_NiMH'!T32-[3]cellphones_NiMH!T32-'[3]Cordless Tools_NiMH'!T32-[3]PortablePCs_NiMH!T32-[3]Tablets_NiMH!T32</f>
        <v>372.01586005013178</v>
      </c>
      <c r="T32" s="5">
        <f>'[3]POM Portables NiMH'!T32-'[3]cameras games_NiMH'!U32-[3]cellphones_NiMH!U32-'[3]Cordless Tools_NiMH'!U32-[3]PortablePCs_NiMH!U32-[3]Tablets_NiMH!U32</f>
        <v>399.6082154803097</v>
      </c>
      <c r="U32" s="5">
        <f>'[3]POM Portables NiMH'!U32-'[3]cameras games_NiMH'!V32-[3]cellphones_NiMH!V32-'[3]Cordless Tools_NiMH'!V32-[3]PortablePCs_NiMH!V32-[3]Tablets_NiMH!V32</f>
        <v>431.29553603621099</v>
      </c>
      <c r="V32" s="5">
        <f>'[3]POM Portables NiMH'!V32-'[3]cameras games_NiMH'!W32-[3]cellphones_NiMH!W32-'[3]Cordless Tools_NiMH'!W32-[3]PortablePCs_NiMH!W32-[3]Tablets_NiMH!W32</f>
        <v>434.78761478680042</v>
      </c>
      <c r="W32" s="5">
        <f>'[3]POM Portables NiMH'!W32-'[3]cameras games_NiMH'!X32-[3]cellphones_NiMH!X32-'[3]Cordless Tools_NiMH'!X32-[3]PortablePCs_NiMH!X32-[3]Tablets_NiMH!X32</f>
        <v>417.26237237627259</v>
      </c>
      <c r="X32" s="5">
        <f>'[3]POM Portables NiMH'!X32-'[3]cameras games_NiMH'!Y32-[3]cellphones_NiMH!Y32-'[3]Cordless Tools_NiMH'!Y32-[3]PortablePCs_NiMH!Y32-[3]Tablets_NiMH!Y32</f>
        <v>422.26645974028378</v>
      </c>
      <c r="Y32" s="5">
        <f>'[3]POM Portables NiMH'!Y32-'[3]cameras games_NiMH'!Z32-[3]cellphones_NiMH!Z32-'[3]Cordless Tools_NiMH'!Z32-[3]PortablePCs_NiMH!Z32-[3]Tablets_NiMH!Z32</f>
        <v>432.00313000005684</v>
      </c>
      <c r="Z32" s="5">
        <f>'[3]POM Portables NiMH'!Z32-'[3]cameras games_NiMH'!AA32-[3]cellphones_NiMH!AA32-'[3]Cordless Tools_NiMH'!AA32-[3]PortablePCs_NiMH!AA32-[3]Tablets_NiMH!AA32</f>
        <v>363.22090664464895</v>
      </c>
      <c r="AA32" s="5">
        <f>'[3]POM Portables NiMH'!AA32-'[3]cameras games_NiMH'!AB32-[3]cellphones_NiMH!AB32-'[3]Cordless Tools_NiMH'!AB32-[3]PortablePCs_NiMH!AB32-[3]Tablets_NiMH!AB32</f>
        <v>427.04657117121383</v>
      </c>
      <c r="AB32" s="5">
        <f>'[3]POM Portables NiMH'!AB32-'[3]cameras games_NiMH'!AC32-[3]cellphones_NiMH!AC32-'[3]Cordless Tools_NiMH'!AC32-[3]PortablePCs_NiMH!AC32-[3]Tablets_NiMH!AC32</f>
        <v>371.82367253713443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</row>
    <row r="33" spans="1:57" x14ac:dyDescent="0.35">
      <c r="A33" t="s">
        <v>14</v>
      </c>
      <c r="C33" s="41" t="s">
        <v>78</v>
      </c>
      <c r="D33" s="4" t="s">
        <v>15</v>
      </c>
      <c r="E33" s="4" t="s">
        <v>59</v>
      </c>
      <c r="F33" s="1" t="s">
        <v>38</v>
      </c>
      <c r="G33" s="5">
        <f>'[3]POM Portables NiMH'!G33-'[3]cameras games_NiMH'!H33-[3]cellphones_NiMH!H33-'[3]Cordless Tools_NiMH'!H33-[3]PortablePCs_NiMH!H33-[3]Tablets_NiMH!H33</f>
        <v>60.548818946512633</v>
      </c>
      <c r="H33" s="5">
        <f>'[3]POM Portables NiMH'!H33-'[3]cameras games_NiMH'!I33-[3]cellphones_NiMH!I33-'[3]Cordless Tools_NiMH'!I33-[3]PortablePCs_NiMH!I33-[3]Tablets_NiMH!I33</f>
        <v>68.796635049049755</v>
      </c>
      <c r="I33" s="5">
        <f>'[3]POM Portables NiMH'!I33-'[3]cameras games_NiMH'!J33-[3]cellphones_NiMH!J33-'[3]Cordless Tools_NiMH'!J33-[3]PortablePCs_NiMH!J33-[3]Tablets_NiMH!J33</f>
        <v>77.198776871746901</v>
      </c>
      <c r="J33" s="5">
        <f>'[3]POM Portables NiMH'!J33-'[3]cameras games_NiMH'!K33-[3]cellphones_NiMH!K33-'[3]Cordless Tools_NiMH'!K33-[3]PortablePCs_NiMH!K33-[3]Tablets_NiMH!K33</f>
        <v>86.970540017546966</v>
      </c>
      <c r="K33" s="5">
        <f>'[3]POM Portables NiMH'!K33-'[3]cameras games_NiMH'!L33-[3]cellphones_NiMH!L33-'[3]Cordless Tools_NiMH'!L33-[3]PortablePCs_NiMH!L33-[3]Tablets_NiMH!L33</f>
        <v>92.161136893447278</v>
      </c>
      <c r="L33" s="5">
        <f>'[3]POM Portables NiMH'!L33-'[3]cameras games_NiMH'!M33-[3]cellphones_NiMH!M33-'[3]Cordless Tools_NiMH'!M33-[3]PortablePCs_NiMH!M33-[3]Tablets_NiMH!M33</f>
        <v>114.34799861458043</v>
      </c>
      <c r="M33" s="5">
        <f>'[3]POM Portables NiMH'!M33-'[3]cameras games_NiMH'!N33-[3]cellphones_NiMH!N33-'[3]Cordless Tools_NiMH'!N33-[3]PortablePCs_NiMH!N33-[3]Tablets_NiMH!N33</f>
        <v>129.27949653191831</v>
      </c>
      <c r="N33" s="5">
        <f>'[3]POM Portables NiMH'!N33-'[3]cameras games_NiMH'!O33-[3]cellphones_NiMH!O33-'[3]Cordless Tools_NiMH'!O33-[3]PortablePCs_NiMH!O33-[3]Tablets_NiMH!O33</f>
        <v>99.128240058757711</v>
      </c>
      <c r="O33" s="5">
        <f>'[3]POM Portables NiMH'!O33-'[3]cameras games_NiMH'!P33-[3]cellphones_NiMH!P33-'[3]Cordless Tools_NiMH'!P33-[3]PortablePCs_NiMH!P33-[3]Tablets_NiMH!P33</f>
        <v>116.31571755863936</v>
      </c>
      <c r="P33" s="5">
        <f>'[3]POM Portables NiMH'!P33-'[3]cameras games_NiMH'!Q33-[3]cellphones_NiMH!Q33-'[3]Cordless Tools_NiMH'!Q33-[3]PortablePCs_NiMH!Q33-[3]Tablets_NiMH!Q33</f>
        <v>97.621694970285461</v>
      </c>
      <c r="Q33" s="5">
        <f>'[3]POM Portables NiMH'!Q33-'[3]cameras games_NiMH'!R33-[3]cellphones_NiMH!R33-'[3]Cordless Tools_NiMH'!R33-[3]PortablePCs_NiMH!R33-[3]Tablets_NiMH!R33</f>
        <v>120.870020739995</v>
      </c>
      <c r="R33" s="5">
        <f>'[3]POM Portables NiMH'!R33-'[3]cameras games_NiMH'!S33-[3]cellphones_NiMH!S33-'[3]Cordless Tools_NiMH'!S33-[3]PortablePCs_NiMH!S33-[3]Tablets_NiMH!S33</f>
        <v>154.21654001214139</v>
      </c>
      <c r="S33" s="5">
        <f>'[3]POM Portables NiMH'!S33-'[3]cameras games_NiMH'!T33-[3]cellphones_NiMH!T33-'[3]Cordless Tools_NiMH'!T33-[3]PortablePCs_NiMH!T33-[3]Tablets_NiMH!T33</f>
        <v>122.35660681376136</v>
      </c>
      <c r="T33" s="5">
        <f>'[3]POM Portables NiMH'!T33-'[3]cameras games_NiMH'!U33-[3]cellphones_NiMH!U33-'[3]Cordless Tools_NiMH'!U33-[3]PortablePCs_NiMH!U33-[3]Tablets_NiMH!U33</f>
        <v>169.34646540222468</v>
      </c>
      <c r="U33" s="5">
        <f>'[3]POM Portables NiMH'!U33-'[3]cameras games_NiMH'!V33-[3]cellphones_NiMH!V33-'[3]Cordless Tools_NiMH'!V33-[3]PortablePCs_NiMH!V33-[3]Tablets_NiMH!V33</f>
        <v>174.2405360922333</v>
      </c>
      <c r="V33" s="5">
        <f>'[3]POM Portables NiMH'!V33-'[3]cameras games_NiMH'!W33-[3]cellphones_NiMH!W33-'[3]Cordless Tools_NiMH'!W33-[3]PortablePCs_NiMH!W33-[3]Tablets_NiMH!W33</f>
        <v>102.80879884462138</v>
      </c>
      <c r="W33" s="5">
        <f>'[3]POM Portables NiMH'!W33-'[3]cameras games_NiMH'!X33-[3]cellphones_NiMH!X33-'[3]Cordless Tools_NiMH'!X33-[3]PortablePCs_NiMH!X33-[3]Tablets_NiMH!X33</f>
        <v>105.95512731999538</v>
      </c>
      <c r="X33" s="5">
        <f>'[3]POM Portables NiMH'!X33-'[3]cameras games_NiMH'!Y33-[3]cellphones_NiMH!Y33-'[3]Cordless Tools_NiMH'!Y33-[3]PortablePCs_NiMH!Y33-[3]Tablets_NiMH!Y33</f>
        <v>170.43854522429439</v>
      </c>
      <c r="Y33" s="5">
        <f>'[3]POM Portables NiMH'!Y33-'[3]cameras games_NiMH'!Z33-[3]cellphones_NiMH!Z33-'[3]Cordless Tools_NiMH'!Z33-[3]PortablePCs_NiMH!Z33-[3]Tablets_NiMH!Z33</f>
        <v>140.07986879342232</v>
      </c>
      <c r="Z33" s="5">
        <f>'[3]POM Portables NiMH'!Z33-'[3]cameras games_NiMH'!AA33-[3]cellphones_NiMH!AA33-'[3]Cordless Tools_NiMH'!AA33-[3]PortablePCs_NiMH!AA33-[3]Tablets_NiMH!AA33</f>
        <v>181.65084013967618</v>
      </c>
      <c r="AA33" s="5">
        <f>'[3]POM Portables NiMH'!AA33-'[3]cameras games_NiMH'!AB33-[3]cellphones_NiMH!AB33-'[3]Cordless Tools_NiMH'!AB33-[3]PortablePCs_NiMH!AB33-[3]Tablets_NiMH!AB33</f>
        <v>137.42044669374755</v>
      </c>
      <c r="AB33" s="5">
        <f>'[3]POM Portables NiMH'!AB33-'[3]cameras games_NiMH'!AC33-[3]cellphones_NiMH!AC33-'[3]Cordless Tools_NiMH'!AC33-[3]PortablePCs_NiMH!AC33-[3]Tablets_NiMH!AC33</f>
        <v>110.56672260602178</v>
      </c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</row>
    <row r="34" spans="1:57" x14ac:dyDescent="0.35">
      <c r="A34" t="s">
        <v>14</v>
      </c>
      <c r="C34" s="41" t="s">
        <v>78</v>
      </c>
      <c r="D34" s="4" t="s">
        <v>15</v>
      </c>
      <c r="E34" s="4" t="s">
        <v>59</v>
      </c>
      <c r="F34" s="1" t="s">
        <v>39</v>
      </c>
      <c r="G34" s="5">
        <f>'[3]POM Portables NiMH'!G34-'[3]cameras games_NiMH'!H34-[3]cellphones_NiMH!H34-'[3]Cordless Tools_NiMH'!H34-[3]PortablePCs_NiMH!H34-[3]Tablets_NiMH!H34</f>
        <v>218.54895331939255</v>
      </c>
      <c r="H34" s="5">
        <f>'[3]POM Portables NiMH'!H34-'[3]cameras games_NiMH'!I34-[3]cellphones_NiMH!I34-'[3]Cordless Tools_NiMH'!I34-[3]PortablePCs_NiMH!I34-[3]Tablets_NiMH!I34</f>
        <v>248.72906126271815</v>
      </c>
      <c r="I34" s="5">
        <f>'[3]POM Portables NiMH'!I34-'[3]cameras games_NiMH'!J34-[3]cellphones_NiMH!J34-'[3]Cordless Tools_NiMH'!J34-[3]PortablePCs_NiMH!J34-[3]Tablets_NiMH!J34</f>
        <v>281.7539697728435</v>
      </c>
      <c r="J34" s="5">
        <f>'[3]POM Portables NiMH'!J34-'[3]cameras games_NiMH'!K34-[3]cellphones_NiMH!K34-'[3]Cordless Tools_NiMH'!K34-[3]PortablePCs_NiMH!K34-[3]Tablets_NiMH!K34</f>
        <v>323.79391176435041</v>
      </c>
      <c r="K34" s="5">
        <f>'[3]POM Portables NiMH'!K34-'[3]cameras games_NiMH'!L34-[3]cellphones_NiMH!L34-'[3]Cordless Tools_NiMH'!L34-[3]PortablePCs_NiMH!L34-[3]Tablets_NiMH!L34</f>
        <v>343.3261197953351</v>
      </c>
      <c r="L34" s="5">
        <f>'[3]POM Portables NiMH'!L34-'[3]cameras games_NiMH'!M34-[3]cellphones_NiMH!M34-'[3]Cordless Tools_NiMH'!M34-[3]PortablePCs_NiMH!M34-[3]Tablets_NiMH!M34</f>
        <v>425.02849445156187</v>
      </c>
      <c r="M34" s="5">
        <f>'[3]POM Portables NiMH'!M34-'[3]cameras games_NiMH'!N34-[3]cellphones_NiMH!N34-'[3]Cordless Tools_NiMH'!N34-[3]PortablePCs_NiMH!N34-[3]Tablets_NiMH!N34</f>
        <v>484.00733634148202</v>
      </c>
      <c r="N34" s="5">
        <f>'[3]POM Portables NiMH'!N34-'[3]cameras games_NiMH'!O34-[3]cellphones_NiMH!O34-'[3]Cordless Tools_NiMH'!O34-[3]PortablePCs_NiMH!O34-[3]Tablets_NiMH!O34</f>
        <v>376.71728403899124</v>
      </c>
      <c r="O34" s="5">
        <f>'[3]POM Portables NiMH'!O34-'[3]cameras games_NiMH'!P34-[3]cellphones_NiMH!P34-'[3]Cordless Tools_NiMH'!P34-[3]PortablePCs_NiMH!P34-[3]Tablets_NiMH!P34</f>
        <v>436.81331741889949</v>
      </c>
      <c r="P34" s="5">
        <f>'[3]POM Portables NiMH'!P34-'[3]cameras games_NiMH'!Q34-[3]cellphones_NiMH!Q34-'[3]Cordless Tools_NiMH'!Q34-[3]PortablePCs_NiMH!Q34-[3]Tablets_NiMH!Q34</f>
        <v>369.81294483824632</v>
      </c>
      <c r="Q34" s="5">
        <f>'[3]POM Portables NiMH'!Q34-'[3]cameras games_NiMH'!R34-[3]cellphones_NiMH!R34-'[3]Cordless Tools_NiMH'!R34-[3]PortablePCs_NiMH!R34-[3]Tablets_NiMH!R34</f>
        <v>473.00163474080921</v>
      </c>
      <c r="R34" s="5">
        <f>'[3]POM Portables NiMH'!R34-'[3]cameras games_NiMH'!S34-[3]cellphones_NiMH!S34-'[3]Cordless Tools_NiMH'!S34-[3]PortablePCs_NiMH!S34-[3]Tablets_NiMH!S34</f>
        <v>600.24880474291376</v>
      </c>
      <c r="S34" s="5">
        <f>'[3]POM Portables NiMH'!S34-'[3]cameras games_NiMH'!T34-[3]cellphones_NiMH!T34-'[3]Cordless Tools_NiMH'!T34-[3]PortablePCs_NiMH!T34-[3]Tablets_NiMH!T34</f>
        <v>546.28029177939402</v>
      </c>
      <c r="T34" s="5">
        <f>'[3]POM Portables NiMH'!T34-'[3]cameras games_NiMH'!U34-[3]cellphones_NiMH!U34-'[3]Cordless Tools_NiMH'!U34-[3]PortablePCs_NiMH!U34-[3]Tablets_NiMH!U34</f>
        <v>669.80930886553176</v>
      </c>
      <c r="U34" s="5">
        <f>'[3]POM Portables NiMH'!U34-'[3]cameras games_NiMH'!V34-[3]cellphones_NiMH!V34-'[3]Cordless Tools_NiMH'!V34-[3]PortablePCs_NiMH!V34-[3]Tablets_NiMH!V34</f>
        <v>661.78270306929073</v>
      </c>
      <c r="V34" s="5">
        <f>'[3]POM Portables NiMH'!V34-'[3]cameras games_NiMH'!W34-[3]cellphones_NiMH!W34-'[3]Cordless Tools_NiMH'!W34-[3]PortablePCs_NiMH!W34-[3]Tablets_NiMH!W34</f>
        <v>644.9576736985432</v>
      </c>
      <c r="W34" s="5">
        <f>'[3]POM Portables NiMH'!W34-'[3]cameras games_NiMH'!X34-[3]cellphones_NiMH!X34-'[3]Cordless Tools_NiMH'!X34-[3]PortablePCs_NiMH!X34-[3]Tablets_NiMH!X34</f>
        <v>609.27635244933651</v>
      </c>
      <c r="X34" s="5">
        <f>'[3]POM Portables NiMH'!X34-'[3]cameras games_NiMH'!Y34-[3]cellphones_NiMH!Y34-'[3]Cordless Tools_NiMH'!Y34-[3]PortablePCs_NiMH!Y34-[3]Tablets_NiMH!Y34</f>
        <v>638.42414033926184</v>
      </c>
      <c r="Y34" s="5">
        <f>'[3]POM Portables NiMH'!Y34-'[3]cameras games_NiMH'!Z34-[3]cellphones_NiMH!Z34-'[3]Cordless Tools_NiMH'!Z34-[3]PortablePCs_NiMH!Z34-[3]Tablets_NiMH!Z34</f>
        <v>601.79754505174515</v>
      </c>
      <c r="Z34" s="5">
        <f>'[3]POM Portables NiMH'!Z34-'[3]cameras games_NiMH'!AA34-[3]cellphones_NiMH!AA34-'[3]Cordless Tools_NiMH'!AA34-[3]PortablePCs_NiMH!AA34-[3]Tablets_NiMH!AA34</f>
        <v>812.79298311905211</v>
      </c>
      <c r="AA34" s="5">
        <f>'[3]POM Portables NiMH'!AA34-'[3]cameras games_NiMH'!AB34-[3]cellphones_NiMH!AB34-'[3]Cordless Tools_NiMH'!AB34-[3]PortablePCs_NiMH!AB34-[3]Tablets_NiMH!AB34</f>
        <v>769.51794192618433</v>
      </c>
      <c r="AB34" s="5">
        <f>'[3]POM Portables NiMH'!AB34-'[3]cameras games_NiMH'!AC34-[3]cellphones_NiMH!AC34-'[3]Cordless Tools_NiMH'!AC34-[3]PortablePCs_NiMH!AC34-[3]Tablets_NiMH!AC34</f>
        <v>652.93878171250151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</row>
    <row r="35" spans="1:57" x14ac:dyDescent="0.35">
      <c r="A35" t="s">
        <v>14</v>
      </c>
      <c r="C35" s="41" t="s">
        <v>78</v>
      </c>
      <c r="D35" s="4" t="s">
        <v>15</v>
      </c>
      <c r="E35" s="4" t="s">
        <v>59</v>
      </c>
      <c r="F35" s="1" t="s">
        <v>40</v>
      </c>
      <c r="G35" s="5">
        <f>'[3]POM Portables NiMH'!G35-'[3]cameras games_NiMH'!H35-[3]cellphones_NiMH!H35-'[3]Cordless Tools_NiMH'!H35-[3]PortablePCs_NiMH!H35-[3]Tablets_NiMH!H35</f>
        <v>35.341854711165006</v>
      </c>
      <c r="H35" s="5">
        <f>'[3]POM Portables NiMH'!H35-'[3]cameras games_NiMH'!I35-[3]cellphones_NiMH!I35-'[3]Cordless Tools_NiMH'!I35-[3]PortablePCs_NiMH!I35-[3]Tablets_NiMH!I35</f>
        <v>40.866012632392021</v>
      </c>
      <c r="I35" s="5">
        <f>'[3]POM Portables NiMH'!I35-'[3]cameras games_NiMH'!J35-[3]cellphones_NiMH!J35-'[3]Cordless Tools_NiMH'!J35-[3]PortablePCs_NiMH!J35-[3]Tablets_NiMH!J35</f>
        <v>47.029674652863434</v>
      </c>
      <c r="J35" s="5">
        <f>'[3]POM Portables NiMH'!J35-'[3]cameras games_NiMH'!K35-[3]cellphones_NiMH!K35-'[3]Cordless Tools_NiMH'!K35-[3]PortablePCs_NiMH!K35-[3]Tablets_NiMH!K35</f>
        <v>53.199245873161651</v>
      </c>
      <c r="K35" s="5">
        <f>'[3]POM Portables NiMH'!K35-'[3]cameras games_NiMH'!L35-[3]cellphones_NiMH!L35-'[3]Cordless Tools_NiMH'!L35-[3]PortablePCs_NiMH!L35-[3]Tablets_NiMH!L35</f>
        <v>56.297300832687732</v>
      </c>
      <c r="L35" s="5">
        <f>'[3]POM Portables NiMH'!L35-'[3]cameras games_NiMH'!M35-[3]cellphones_NiMH!M35-'[3]Cordless Tools_NiMH'!M35-[3]PortablePCs_NiMH!M35-[3]Tablets_NiMH!M35</f>
        <v>69.071082231548701</v>
      </c>
      <c r="M35" s="5">
        <f>'[3]POM Portables NiMH'!M35-'[3]cameras games_NiMH'!N35-[3]cellphones_NiMH!N35-'[3]Cordless Tools_NiMH'!N35-[3]PortablePCs_NiMH!N35-[3]Tablets_NiMH!N35</f>
        <v>77.802213876048185</v>
      </c>
      <c r="N35" s="5">
        <f>'[3]POM Portables NiMH'!N35-'[3]cameras games_NiMH'!O35-[3]cellphones_NiMH!O35-'[3]Cordless Tools_NiMH'!O35-[3]PortablePCs_NiMH!O35-[3]Tablets_NiMH!O35</f>
        <v>58.66887315653355</v>
      </c>
      <c r="O35" s="5">
        <f>'[3]POM Portables NiMH'!O35-'[3]cameras games_NiMH'!P35-[3]cellphones_NiMH!P35-'[3]Cordless Tools_NiMH'!P35-[3]PortablePCs_NiMH!P35-[3]Tablets_NiMH!P35</f>
        <v>64.536948432378637</v>
      </c>
      <c r="P35" s="5">
        <f>'[3]POM Portables NiMH'!P35-'[3]cameras games_NiMH'!Q35-[3]cellphones_NiMH!Q35-'[3]Cordless Tools_NiMH'!Q35-[3]PortablePCs_NiMH!Q35-[3]Tablets_NiMH!Q35</f>
        <v>50.934657847883145</v>
      </c>
      <c r="Q35" s="5">
        <f>'[3]POM Portables NiMH'!Q35-'[3]cameras games_NiMH'!R35-[3]cellphones_NiMH!R35-'[3]Cordless Tools_NiMH'!R35-[3]PortablePCs_NiMH!R35-[3]Tablets_NiMH!R35</f>
        <v>67.621465984267132</v>
      </c>
      <c r="R35" s="5">
        <f>'[3]POM Portables NiMH'!R35-'[3]cameras games_NiMH'!S35-[3]cellphones_NiMH!S35-'[3]Cordless Tools_NiMH'!S35-[3]PortablePCs_NiMH!S35-[3]Tablets_NiMH!S35</f>
        <v>88.465249979580577</v>
      </c>
      <c r="S35" s="5">
        <f>'[3]POM Portables NiMH'!S35-'[3]cameras games_NiMH'!T35-[3]cellphones_NiMH!T35-'[3]Cordless Tools_NiMH'!T35-[3]PortablePCs_NiMH!T35-[3]Tablets_NiMH!T35</f>
        <v>71.50391826140455</v>
      </c>
      <c r="T35" s="5">
        <f>'[3]POM Portables NiMH'!T35-'[3]cameras games_NiMH'!U35-[3]cellphones_NiMH!U35-'[3]Cordless Tools_NiMH'!U35-[3]PortablePCs_NiMH!U35-[3]Tablets_NiMH!U35</f>
        <v>95.949670195803421</v>
      </c>
      <c r="U35" s="5">
        <f>'[3]POM Portables NiMH'!U35-'[3]cameras games_NiMH'!V35-[3]cellphones_NiMH!V35-'[3]Cordless Tools_NiMH'!V35-[3]PortablePCs_NiMH!V35-[3]Tablets_NiMH!V35</f>
        <v>101.17360324245111</v>
      </c>
      <c r="V35" s="5">
        <f>'[3]POM Portables NiMH'!V35-'[3]cameras games_NiMH'!W35-[3]cellphones_NiMH!W35-'[3]Cordless Tools_NiMH'!W35-[3]PortablePCs_NiMH!W35-[3]Tablets_NiMH!W35</f>
        <v>80.037380753094354</v>
      </c>
      <c r="W35" s="5">
        <f>'[3]POM Portables NiMH'!W35-'[3]cameras games_NiMH'!X35-[3]cellphones_NiMH!X35-'[3]Cordless Tools_NiMH'!X35-[3]PortablePCs_NiMH!X35-[3]Tablets_NiMH!X35</f>
        <v>83.539066994533968</v>
      </c>
      <c r="X35" s="5">
        <f>'[3]POM Portables NiMH'!X35-'[3]cameras games_NiMH'!Y35-[3]cellphones_NiMH!Y35-'[3]Cordless Tools_NiMH'!Y35-[3]PortablePCs_NiMH!Y35-[3]Tablets_NiMH!Y35</f>
        <v>105.49907728425849</v>
      </c>
      <c r="Y35" s="5">
        <f>'[3]POM Portables NiMH'!Y35-'[3]cameras games_NiMH'!Z35-[3]cellphones_NiMH!Z35-'[3]Cordless Tools_NiMH'!Z35-[3]PortablePCs_NiMH!Z35-[3]Tablets_NiMH!Z35</f>
        <v>109.80537771292927</v>
      </c>
      <c r="Z35" s="5">
        <f>'[3]POM Portables NiMH'!Z35-'[3]cameras games_NiMH'!AA35-[3]cellphones_NiMH!AA35-'[3]Cordless Tools_NiMH'!AA35-[3]PortablePCs_NiMH!AA35-[3]Tablets_NiMH!AA35</f>
        <v>105.9981709929348</v>
      </c>
      <c r="AA35" s="5">
        <f>'[3]POM Portables NiMH'!AA35-'[3]cameras games_NiMH'!AB35-[3]cellphones_NiMH!AB35-'[3]Cordless Tools_NiMH'!AB35-[3]PortablePCs_NiMH!AB35-[3]Tablets_NiMH!AB35</f>
        <v>94.514489523659734</v>
      </c>
      <c r="AB35" s="5">
        <f>'[3]POM Portables NiMH'!AB35-'[3]cameras games_NiMH'!AC35-[3]cellphones_NiMH!AC35-'[3]Cordless Tools_NiMH'!AC35-[3]PortablePCs_NiMH!AC35-[3]Tablets_NiMH!AC35</f>
        <v>89.894190900646606</v>
      </c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1:57" x14ac:dyDescent="0.35">
      <c r="A36" t="s">
        <v>14</v>
      </c>
      <c r="C36" s="41" t="s">
        <v>78</v>
      </c>
      <c r="D36" s="4" t="s">
        <v>15</v>
      </c>
      <c r="E36" s="4" t="s">
        <v>59</v>
      </c>
      <c r="F36" s="1" t="s">
        <v>41</v>
      </c>
      <c r="G36" s="5">
        <f>'[3]POM Portables NiMH'!G36-'[3]cameras games_NiMH'!H36-[3]cellphones_NiMH!H36-'[3]Cordless Tools_NiMH'!H36-[3]PortablePCs_NiMH!H36-[3]Tablets_NiMH!H36</f>
        <v>60.044194678229537</v>
      </c>
      <c r="H36" s="5">
        <f>'[3]POM Portables NiMH'!H36-'[3]cameras games_NiMH'!I36-[3]cellphones_NiMH!I36-'[3]Cordless Tools_NiMH'!I36-[3]PortablePCs_NiMH!I36-[3]Tablets_NiMH!I36</f>
        <v>68.558352354095945</v>
      </c>
      <c r="I36" s="5">
        <f>'[3]POM Portables NiMH'!I36-'[3]cameras games_NiMH'!J36-[3]cellphones_NiMH!J36-'[3]Cordless Tools_NiMH'!J36-[3]PortablePCs_NiMH!J36-[3]Tablets_NiMH!J36</f>
        <v>78.166673534178059</v>
      </c>
      <c r="J36" s="5">
        <f>'[3]POM Portables NiMH'!J36-'[3]cameras games_NiMH'!K36-[3]cellphones_NiMH!K36-'[3]Cordless Tools_NiMH'!K36-[3]PortablePCs_NiMH!K36-[3]Tablets_NiMH!K36</f>
        <v>88.923156919304574</v>
      </c>
      <c r="K36" s="5">
        <f>'[3]POM Portables NiMH'!K36-'[3]cameras games_NiMH'!L36-[3]cellphones_NiMH!L36-'[3]Cordless Tools_NiMH'!L36-[3]PortablePCs_NiMH!L36-[3]Tablets_NiMH!L36</f>
        <v>94.020197713716811</v>
      </c>
      <c r="L36" s="5">
        <f>'[3]POM Portables NiMH'!L36-'[3]cameras games_NiMH'!M36-[3]cellphones_NiMH!M36-'[3]Cordless Tools_NiMH'!M36-[3]PortablePCs_NiMH!M36-[3]Tablets_NiMH!M36</f>
        <v>116.23646695403622</v>
      </c>
      <c r="M36" s="5">
        <f>'[3]POM Portables NiMH'!M36-'[3]cameras games_NiMH'!N36-[3]cellphones_NiMH!N36-'[3]Cordless Tools_NiMH'!N36-[3]PortablePCs_NiMH!N36-[3]Tablets_NiMH!N36</f>
        <v>132.25925704226546</v>
      </c>
      <c r="N36" s="5">
        <f>'[3]POM Portables NiMH'!N36-'[3]cameras games_NiMH'!O36-[3]cellphones_NiMH!O36-'[3]Cordless Tools_NiMH'!O36-[3]PortablePCs_NiMH!O36-[3]Tablets_NiMH!O36</f>
        <v>102.45117502804351</v>
      </c>
      <c r="O36" s="5">
        <f>'[3]POM Portables NiMH'!O36-'[3]cameras games_NiMH'!P36-[3]cellphones_NiMH!P36-'[3]Cordless Tools_NiMH'!P36-[3]PortablePCs_NiMH!P36-[3]Tablets_NiMH!P36</f>
        <v>118.21679007356231</v>
      </c>
      <c r="P36" s="5">
        <f>'[3]POM Portables NiMH'!P36-'[3]cameras games_NiMH'!Q36-[3]cellphones_NiMH!Q36-'[3]Cordless Tools_NiMH'!Q36-[3]PortablePCs_NiMH!Q36-[3]Tablets_NiMH!Q36</f>
        <v>100.30371608838207</v>
      </c>
      <c r="Q36" s="5">
        <f>'[3]POM Portables NiMH'!Q36-'[3]cameras games_NiMH'!R36-[3]cellphones_NiMH!R36-'[3]Cordless Tools_NiMH'!R36-[3]PortablePCs_NiMH!R36-[3]Tablets_NiMH!R36</f>
        <v>127.63587448072811</v>
      </c>
      <c r="R36" s="5">
        <f>'[3]POM Portables NiMH'!R36-'[3]cameras games_NiMH'!S36-[3]cellphones_NiMH!S36-'[3]Cordless Tools_NiMH'!S36-[3]PortablePCs_NiMH!S36-[3]Tablets_NiMH!S36</f>
        <v>162.4137489797549</v>
      </c>
      <c r="S36" s="5">
        <f>'[3]POM Portables NiMH'!S36-'[3]cameras games_NiMH'!T36-[3]cellphones_NiMH!T36-'[3]Cordless Tools_NiMH'!T36-[3]PortablePCs_NiMH!T36-[3]Tablets_NiMH!T36</f>
        <v>141.14346959674677</v>
      </c>
      <c r="T36" s="5">
        <f>'[3]POM Portables NiMH'!T36-'[3]cameras games_NiMH'!U36-[3]cellphones_NiMH!U36-'[3]Cordless Tools_NiMH'!U36-[3]PortablePCs_NiMH!U36-[3]Tablets_NiMH!U36</f>
        <v>101.8220614708912</v>
      </c>
      <c r="U36" s="5">
        <f>'[3]POM Portables NiMH'!U36-'[3]cameras games_NiMH'!V36-[3]cellphones_NiMH!V36-'[3]Cordless Tools_NiMH'!V36-[3]PortablePCs_NiMH!V36-[3]Tablets_NiMH!V36</f>
        <v>96.870424317327007</v>
      </c>
      <c r="V36" s="5">
        <f>'[3]POM Portables NiMH'!V36-'[3]cameras games_NiMH'!W36-[3]cellphones_NiMH!W36-'[3]Cordless Tools_NiMH'!W36-[3]PortablePCs_NiMH!W36-[3]Tablets_NiMH!W36</f>
        <v>138.30106004838674</v>
      </c>
      <c r="W36" s="5">
        <f>'[3]POM Portables NiMH'!W36-'[3]cameras games_NiMH'!X36-[3]cellphones_NiMH!X36-'[3]Cordless Tools_NiMH'!X36-[3]PortablePCs_NiMH!X36-[3]Tablets_NiMH!X36</f>
        <v>110.5436138445541</v>
      </c>
      <c r="X36" s="5">
        <f>'[3]POM Portables NiMH'!X36-'[3]cameras games_NiMH'!Y36-[3]cellphones_NiMH!Y36-'[3]Cordless Tools_NiMH'!Y36-[3]PortablePCs_NiMH!Y36-[3]Tablets_NiMH!Y36</f>
        <v>171.53902228019797</v>
      </c>
      <c r="Y36" s="5">
        <f>'[3]POM Portables NiMH'!Y36-'[3]cameras games_NiMH'!Z36-[3]cellphones_NiMH!Z36-'[3]Cordless Tools_NiMH'!Z36-[3]PortablePCs_NiMH!Z36-[3]Tablets_NiMH!Z36</f>
        <v>125.00083508186543</v>
      </c>
      <c r="Z36" s="5">
        <f>'[3]POM Portables NiMH'!Z36-'[3]cameras games_NiMH'!AA36-[3]cellphones_NiMH!AA36-'[3]Cordless Tools_NiMH'!AA36-[3]PortablePCs_NiMH!AA36-[3]Tablets_NiMH!AA36</f>
        <v>176.93806919183041</v>
      </c>
      <c r="AA36" s="5">
        <f>'[3]POM Portables NiMH'!AA36-'[3]cameras games_NiMH'!AB36-[3]cellphones_NiMH!AB36-'[3]Cordless Tools_NiMH'!AB36-[3]PortablePCs_NiMH!AB36-[3]Tablets_NiMH!AB36</f>
        <v>194.24969764819713</v>
      </c>
      <c r="AB36" s="5">
        <f>'[3]POM Portables NiMH'!AB36-'[3]cameras games_NiMH'!AC36-[3]cellphones_NiMH!AC36-'[3]Cordless Tools_NiMH'!AC36-[3]PortablePCs_NiMH!AC36-[3]Tablets_NiMH!AC36</f>
        <v>215.30754991325603</v>
      </c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</row>
    <row r="37" spans="1:57" x14ac:dyDescent="0.35">
      <c r="A37" t="s">
        <v>14</v>
      </c>
      <c r="C37" s="41" t="s">
        <v>78</v>
      </c>
      <c r="D37" s="4" t="s">
        <v>15</v>
      </c>
      <c r="E37" s="4" t="s">
        <v>59</v>
      </c>
      <c r="F37" s="1" t="s">
        <v>42</v>
      </c>
      <c r="G37" s="5">
        <f>'[3]POM Portables NiMH'!G37-'[3]cameras games_NiMH'!H37-[3]cellphones_NiMH!H37-'[3]Cordless Tools_NiMH'!H37-[3]PortablePCs_NiMH!H37-[3]Tablets_NiMH!H37</f>
        <v>21.01789102168695</v>
      </c>
      <c r="H37" s="5">
        <f>'[3]POM Portables NiMH'!H37-'[3]cameras games_NiMH'!I37-[3]cellphones_NiMH!I37-'[3]Cordless Tools_NiMH'!I37-[3]PortablePCs_NiMH!I37-[3]Tablets_NiMH!I37</f>
        <v>23.452537153816547</v>
      </c>
      <c r="I37" s="5">
        <f>'[3]POM Portables NiMH'!I37-'[3]cameras games_NiMH'!J37-[3]cellphones_NiMH!J37-'[3]Cordless Tools_NiMH'!J37-[3]PortablePCs_NiMH!J37-[3]Tablets_NiMH!J37</f>
        <v>27.212519862953538</v>
      </c>
      <c r="J37" s="5">
        <f>'[3]POM Portables NiMH'!J37-'[3]cameras games_NiMH'!K37-[3]cellphones_NiMH!K37-'[3]Cordless Tools_NiMH'!K37-[3]PortablePCs_NiMH!K37-[3]Tablets_NiMH!K37</f>
        <v>30.951626195188812</v>
      </c>
      <c r="K37" s="5">
        <f>'[3]POM Portables NiMH'!K37-'[3]cameras games_NiMH'!L37-[3]cellphones_NiMH!L37-'[3]Cordless Tools_NiMH'!L37-[3]PortablePCs_NiMH!L37-[3]Tablets_NiMH!L37</f>
        <v>32.805245857179088</v>
      </c>
      <c r="L37" s="5">
        <f>'[3]POM Portables NiMH'!L37-'[3]cameras games_NiMH'!M37-[3]cellphones_NiMH!M37-'[3]Cordless Tools_NiMH'!M37-[3]PortablePCs_NiMH!M37-[3]Tablets_NiMH!M37</f>
        <v>41.080211253431813</v>
      </c>
      <c r="M37" s="5">
        <f>'[3]POM Portables NiMH'!M37-'[3]cameras games_NiMH'!N37-[3]cellphones_NiMH!N37-'[3]Cordless Tools_NiMH'!N37-[3]PortablePCs_NiMH!N37-[3]Tablets_NiMH!N37</f>
        <v>46.251855155769192</v>
      </c>
      <c r="N37" s="5">
        <f>'[3]POM Portables NiMH'!N37-'[3]cameras games_NiMH'!O37-[3]cellphones_NiMH!O37-'[3]Cordless Tools_NiMH'!O37-[3]PortablePCs_NiMH!O37-[3]Tablets_NiMH!O37</f>
        <v>35.859965617754888</v>
      </c>
      <c r="O37" s="5">
        <f>'[3]POM Portables NiMH'!O37-'[3]cameras games_NiMH'!P37-[3]cellphones_NiMH!P37-'[3]Cordless Tools_NiMH'!P37-[3]PortablePCs_NiMH!P37-[3]Tablets_NiMH!P37</f>
        <v>41.671057470404868</v>
      </c>
      <c r="P37" s="5">
        <f>'[3]POM Portables NiMH'!P37-'[3]cameras games_NiMH'!Q37-[3]cellphones_NiMH!Q37-'[3]Cordless Tools_NiMH'!Q37-[3]PortablePCs_NiMH!Q37-[3]Tablets_NiMH!Q37</f>
        <v>34.785031213673882</v>
      </c>
      <c r="Q37" s="5">
        <f>'[3]POM Portables NiMH'!Q37-'[3]cameras games_NiMH'!R37-[3]cellphones_NiMH!R37-'[3]Cordless Tools_NiMH'!R37-[3]PortablePCs_NiMH!R37-[3]Tablets_NiMH!R37</f>
        <v>44.844373842881716</v>
      </c>
      <c r="R37" s="5">
        <f>'[3]POM Portables NiMH'!R37-'[3]cameras games_NiMH'!S37-[3]cellphones_NiMH!S37-'[3]Cordless Tools_NiMH'!S37-[3]PortablePCs_NiMH!S37-[3]Tablets_NiMH!S37</f>
        <v>57.436891538651373</v>
      </c>
      <c r="S37" s="5">
        <f>'[3]POM Portables NiMH'!S37-'[3]cameras games_NiMH'!T37-[3]cellphones_NiMH!T37-'[3]Cordless Tools_NiMH'!T37-[3]PortablePCs_NiMH!T37-[3]Tablets_NiMH!T37</f>
        <v>49.740436226696339</v>
      </c>
      <c r="T37" s="5">
        <f>'[3]POM Portables NiMH'!T37-'[3]cameras games_NiMH'!U37-[3]cellphones_NiMH!U37-'[3]Cordless Tools_NiMH'!U37-[3]PortablePCs_NiMH!U37-[3]Tablets_NiMH!U37</f>
        <v>55.83683011257046</v>
      </c>
      <c r="U37" s="5">
        <f>'[3]POM Portables NiMH'!U37-'[3]cameras games_NiMH'!V37-[3]cellphones_NiMH!V37-'[3]Cordless Tools_NiMH'!V37-[3]PortablePCs_NiMH!V37-[3]Tablets_NiMH!V37</f>
        <v>46.673056335229305</v>
      </c>
      <c r="V37" s="5">
        <f>'[3]POM Portables NiMH'!V37-'[3]cameras games_NiMH'!W37-[3]cellphones_NiMH!W37-'[3]Cordless Tools_NiMH'!W37-[3]PortablePCs_NiMH!W37-[3]Tablets_NiMH!W37</f>
        <v>48.686473440243304</v>
      </c>
      <c r="W37" s="5">
        <f>'[3]POM Portables NiMH'!W37-'[3]cameras games_NiMH'!X37-[3]cellphones_NiMH!X37-'[3]Cordless Tools_NiMH'!X37-[3]PortablePCs_NiMH!X37-[3]Tablets_NiMH!X37</f>
        <v>58.231493433145644</v>
      </c>
      <c r="X37" s="5">
        <f>'[3]POM Portables NiMH'!X37-'[3]cameras games_NiMH'!Y37-[3]cellphones_NiMH!Y37-'[3]Cordless Tools_NiMH'!Y37-[3]PortablePCs_NiMH!Y37-[3]Tablets_NiMH!Y37</f>
        <v>68.688132114538178</v>
      </c>
      <c r="Y37" s="5">
        <f>'[3]POM Portables NiMH'!Y37-'[3]cameras games_NiMH'!Z37-[3]cellphones_NiMH!Z37-'[3]Cordless Tools_NiMH'!Z37-[3]PortablePCs_NiMH!Z37-[3]Tablets_NiMH!Z37</f>
        <v>68.653749202675087</v>
      </c>
      <c r="Z37" s="5">
        <f>'[3]POM Portables NiMH'!Z37-'[3]cameras games_NiMH'!AA37-[3]cellphones_NiMH!AA37-'[3]Cordless Tools_NiMH'!AA37-[3]PortablePCs_NiMH!AA37-[3]Tablets_NiMH!AA37</f>
        <v>72.288233244775114</v>
      </c>
      <c r="AA37" s="5">
        <f>'[3]POM Portables NiMH'!AA37-'[3]cameras games_NiMH'!AB37-[3]cellphones_NiMH!AB37-'[3]Cordless Tools_NiMH'!AB37-[3]PortablePCs_NiMH!AB37-[3]Tablets_NiMH!AB37</f>
        <v>79.47909619212021</v>
      </c>
      <c r="AB37" s="5">
        <f>'[3]POM Portables NiMH'!AB37-'[3]cameras games_NiMH'!AC37-[3]cellphones_NiMH!AC37-'[3]Cordless Tools_NiMH'!AC37-[3]PortablePCs_NiMH!AC37-[3]Tablets_NiMH!AC37</f>
        <v>71.100980259396451</v>
      </c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</row>
    <row r="38" spans="1:57" x14ac:dyDescent="0.35">
      <c r="A38" t="s">
        <v>14</v>
      </c>
      <c r="C38" s="41" t="s">
        <v>78</v>
      </c>
      <c r="D38" s="4" t="s">
        <v>15</v>
      </c>
      <c r="E38" s="4" t="s">
        <v>59</v>
      </c>
      <c r="F38" s="1" t="s">
        <v>43</v>
      </c>
      <c r="G38" s="5">
        <f>'[3]POM Portables NiMH'!G38-'[3]cameras games_NiMH'!H38-[3]cellphones_NiMH!H38-'[3]Cordless Tools_NiMH'!H38-[3]PortablePCs_NiMH!H38-[3]Tablets_NiMH!H38</f>
        <v>14.70190032246283</v>
      </c>
      <c r="H38" s="5">
        <f>'[3]POM Portables NiMH'!H38-'[3]cameras games_NiMH'!I38-[3]cellphones_NiMH!I38-'[3]Cordless Tools_NiMH'!I38-[3]PortablePCs_NiMH!I38-[3]Tablets_NiMH!I38</f>
        <v>16.68744607990401</v>
      </c>
      <c r="I38" s="5">
        <f>'[3]POM Portables NiMH'!I38-'[3]cameras games_NiMH'!J38-[3]cellphones_NiMH!J38-'[3]Cordless Tools_NiMH'!J38-[3]PortablePCs_NiMH!J38-[3]Tablets_NiMH!J38</f>
        <v>19.049249578707101</v>
      </c>
      <c r="J38" s="5">
        <f>'[3]POM Portables NiMH'!J38-'[3]cameras games_NiMH'!K38-[3]cellphones_NiMH!K38-'[3]Cordless Tools_NiMH'!K38-[3]PortablePCs_NiMH!K38-[3]Tablets_NiMH!K38</f>
        <v>21.582181641563167</v>
      </c>
      <c r="K38" s="5">
        <f>'[3]POM Portables NiMH'!K38-'[3]cameras games_NiMH'!L38-[3]cellphones_NiMH!L38-'[3]Cordless Tools_NiMH'!L38-[3]PortablePCs_NiMH!L38-[3]Tablets_NiMH!L38</f>
        <v>22.669004720958633</v>
      </c>
      <c r="L38" s="5">
        <f>'[3]POM Portables NiMH'!L38-'[3]cameras games_NiMH'!M38-[3]cellphones_NiMH!M38-'[3]Cordless Tools_NiMH'!M38-[3]PortablePCs_NiMH!M38-[3]Tablets_NiMH!M38</f>
        <v>28.063314957387732</v>
      </c>
      <c r="M38" s="5">
        <f>'[3]POM Portables NiMH'!M38-'[3]cameras games_NiMH'!N38-[3]cellphones_NiMH!N38-'[3]Cordless Tools_NiMH'!N38-[3]PortablePCs_NiMH!N38-[3]Tablets_NiMH!N38</f>
        <v>32.117187192555974</v>
      </c>
      <c r="N38" s="5">
        <f>'[3]POM Portables NiMH'!N38-'[3]cameras games_NiMH'!O38-[3]cellphones_NiMH!O38-'[3]Cordless Tools_NiMH'!O38-[3]PortablePCs_NiMH!O38-[3]Tablets_NiMH!O38</f>
        <v>24.822041532154287</v>
      </c>
      <c r="O38" s="5">
        <f>'[3]POM Portables NiMH'!O38-'[3]cameras games_NiMH'!P38-[3]cellphones_NiMH!P38-'[3]Cordless Tools_NiMH'!P38-[3]PortablePCs_NiMH!P38-[3]Tablets_NiMH!P38</f>
        <v>28.83590063195366</v>
      </c>
      <c r="P38" s="5">
        <f>'[3]POM Portables NiMH'!P38-'[3]cameras games_NiMH'!Q38-[3]cellphones_NiMH!Q38-'[3]Cordless Tools_NiMH'!Q38-[3]PortablePCs_NiMH!Q38-[3]Tablets_NiMH!Q38</f>
        <v>24.131806796709522</v>
      </c>
      <c r="Q38" s="5">
        <f>'[3]POM Portables NiMH'!Q38-'[3]cameras games_NiMH'!R38-[3]cellphones_NiMH!R38-'[3]Cordless Tools_NiMH'!R38-[3]PortablePCs_NiMH!R38-[3]Tablets_NiMH!R38</f>
        <v>30.949299034167343</v>
      </c>
      <c r="R38" s="5">
        <f>'[3]POM Portables NiMH'!R38-'[3]cameras games_NiMH'!S38-[3]cellphones_NiMH!S38-'[3]Cordless Tools_NiMH'!S38-[3]PortablePCs_NiMH!S38-[3]Tablets_NiMH!S38</f>
        <v>39.532498906186561</v>
      </c>
      <c r="S38" s="5">
        <f>'[3]POM Portables NiMH'!S38-'[3]cameras games_NiMH'!T38-[3]cellphones_NiMH!T38-'[3]Cordless Tools_NiMH'!T38-[3]PortablePCs_NiMH!T38-[3]Tablets_NiMH!T38</f>
        <v>36.780288733444721</v>
      </c>
      <c r="T38" s="5">
        <f>'[3]POM Portables NiMH'!T38-'[3]cameras games_NiMH'!U38-[3]cellphones_NiMH!U38-'[3]Cordless Tools_NiMH'!U38-[3]PortablePCs_NiMH!U38-[3]Tablets_NiMH!U38</f>
        <v>42.693013010717223</v>
      </c>
      <c r="U38" s="5">
        <f>'[3]POM Portables NiMH'!U38-'[3]cameras games_NiMH'!V38-[3]cellphones_NiMH!V38-'[3]Cordless Tools_NiMH'!V38-[3]PortablePCs_NiMH!V38-[3]Tablets_NiMH!V38</f>
        <v>40.165795799866281</v>
      </c>
      <c r="V38" s="5">
        <f>'[3]POM Portables NiMH'!V38-'[3]cameras games_NiMH'!W38-[3]cellphones_NiMH!W38-'[3]Cordless Tools_NiMH'!W38-[3]PortablePCs_NiMH!W38-[3]Tablets_NiMH!W38</f>
        <v>34.566275210867971</v>
      </c>
      <c r="W38" s="5">
        <f>'[3]POM Portables NiMH'!W38-'[3]cameras games_NiMH'!X38-[3]cellphones_NiMH!X38-'[3]Cordless Tools_NiMH'!X38-[3]PortablePCs_NiMH!X38-[3]Tablets_NiMH!X38</f>
        <v>41.306055013301567</v>
      </c>
      <c r="X38" s="5">
        <f>'[3]POM Portables NiMH'!X38-'[3]cameras games_NiMH'!Y38-[3]cellphones_NiMH!Y38-'[3]Cordless Tools_NiMH'!Y38-[3]PortablePCs_NiMH!Y38-[3]Tablets_NiMH!Y38</f>
        <v>37.253953113872676</v>
      </c>
      <c r="Y38" s="5">
        <f>'[3]POM Portables NiMH'!Y38-'[3]cameras games_NiMH'!Z38-[3]cellphones_NiMH!Z38-'[3]Cordless Tools_NiMH'!Z38-[3]PortablePCs_NiMH!Z38-[3]Tablets_NiMH!Z38</f>
        <v>36.845543041528458</v>
      </c>
      <c r="Z38" s="5">
        <f>'[3]POM Portables NiMH'!Z38-'[3]cameras games_NiMH'!AA38-[3]cellphones_NiMH!AA38-'[3]Cordless Tools_NiMH'!AA38-[3]PortablePCs_NiMH!AA38-[3]Tablets_NiMH!AA38</f>
        <v>34.234794020619773</v>
      </c>
      <c r="AA38" s="5">
        <f>'[3]POM Portables NiMH'!AA38-'[3]cameras games_NiMH'!AB38-[3]cellphones_NiMH!AB38-'[3]Cordless Tools_NiMH'!AB38-[3]PortablePCs_NiMH!AB38-[3]Tablets_NiMH!AB38</f>
        <v>32.133547707643643</v>
      </c>
      <c r="AB38" s="5">
        <f>'[3]POM Portables NiMH'!AB38-'[3]cameras games_NiMH'!AC38-[3]cellphones_NiMH!AC38-'[3]Cordless Tools_NiMH'!AC38-[3]PortablePCs_NiMH!AC38-[3]Tablets_NiMH!AC38</f>
        <v>27.688663678108572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</row>
    <row r="39" spans="1:57" x14ac:dyDescent="0.35">
      <c r="A39" t="s">
        <v>14</v>
      </c>
      <c r="C39" s="41" t="s">
        <v>78</v>
      </c>
      <c r="D39" s="4" t="s">
        <v>15</v>
      </c>
      <c r="E39" s="4" t="s">
        <v>59</v>
      </c>
      <c r="F39" s="1" t="s">
        <v>44</v>
      </c>
      <c r="G39" s="5">
        <f>'[3]POM Portables NiMH'!G39-'[3]cameras games_NiMH'!H39-[3]cellphones_NiMH!H39-'[3]Cordless Tools_NiMH'!H39-[3]PortablePCs_NiMH!H39-[3]Tablets_NiMH!H39</f>
        <v>237.19702840721482</v>
      </c>
      <c r="H39" s="5">
        <f>'[3]POM Portables NiMH'!H39-'[3]cameras games_NiMH'!I39-[3]cellphones_NiMH!I39-'[3]Cordless Tools_NiMH'!I39-[3]PortablePCs_NiMH!I39-[3]Tablets_NiMH!I39</f>
        <v>271.44983283662742</v>
      </c>
      <c r="I39" s="5">
        <f>'[3]POM Portables NiMH'!I39-'[3]cameras games_NiMH'!J39-[3]cellphones_NiMH!J39-'[3]Cordless Tools_NiMH'!J39-[3]PortablePCs_NiMH!J39-[3]Tablets_NiMH!J39</f>
        <v>308.95631307771129</v>
      </c>
      <c r="J39" s="5">
        <f>'[3]POM Portables NiMH'!J39-'[3]cameras games_NiMH'!K39-[3]cellphones_NiMH!K39-'[3]Cordless Tools_NiMH'!K39-[3]PortablePCs_NiMH!K39-[3]Tablets_NiMH!K39</f>
        <v>347.32388201798096</v>
      </c>
      <c r="K39" s="5">
        <f>'[3]POM Portables NiMH'!K39-'[3]cameras games_NiMH'!L39-[3]cellphones_NiMH!L39-'[3]Cordless Tools_NiMH'!L39-[3]PortablePCs_NiMH!L39-[3]Tablets_NiMH!L39</f>
        <v>369.69801784051418</v>
      </c>
      <c r="L39" s="5">
        <f>'[3]POM Portables NiMH'!L39-'[3]cameras games_NiMH'!M39-[3]cellphones_NiMH!M39-'[3]Cordless Tools_NiMH'!M39-[3]PortablePCs_NiMH!M39-[3]Tablets_NiMH!M39</f>
        <v>457.61866461598765</v>
      </c>
      <c r="M39" s="5">
        <f>'[3]POM Portables NiMH'!M39-'[3]cameras games_NiMH'!N39-[3]cellphones_NiMH!N39-'[3]Cordless Tools_NiMH'!N39-[3]PortablePCs_NiMH!N39-[3]Tablets_NiMH!N39</f>
        <v>519.03852864780936</v>
      </c>
      <c r="N39" s="5">
        <f>'[3]POM Portables NiMH'!N39-'[3]cameras games_NiMH'!O39-[3]cellphones_NiMH!O39-'[3]Cordless Tools_NiMH'!O39-[3]PortablePCs_NiMH!O39-[3]Tablets_NiMH!O39</f>
        <v>394.74235038484477</v>
      </c>
      <c r="O39" s="5">
        <f>'[3]POM Portables NiMH'!O39-'[3]cameras games_NiMH'!P39-[3]cellphones_NiMH!P39-'[3]Cordless Tools_NiMH'!P39-[3]PortablePCs_NiMH!P39-[3]Tablets_NiMH!P39</f>
        <v>457.94757781374301</v>
      </c>
      <c r="P39" s="5">
        <f>'[3]POM Portables NiMH'!P39-'[3]cameras games_NiMH'!Q39-[3]cellphones_NiMH!Q39-'[3]Cordless Tools_NiMH'!Q39-[3]PortablePCs_NiMH!Q39-[3]Tablets_NiMH!Q39</f>
        <v>381.6190079151674</v>
      </c>
      <c r="Q39" s="5">
        <f>'[3]POM Portables NiMH'!Q39-'[3]cameras games_NiMH'!R39-[3]cellphones_NiMH!R39-'[3]Cordless Tools_NiMH'!R39-[3]PortablePCs_NiMH!R39-[3]Tablets_NiMH!R39</f>
        <v>495.51702409112102</v>
      </c>
      <c r="R39" s="5">
        <f>'[3]POM Portables NiMH'!R39-'[3]cameras games_NiMH'!S39-[3]cellphones_NiMH!S39-'[3]Cordless Tools_NiMH'!S39-[3]PortablePCs_NiMH!S39-[3]Tablets_NiMH!S39</f>
        <v>634.61804084907828</v>
      </c>
      <c r="S39" s="5">
        <f>'[3]POM Portables NiMH'!S39-'[3]cameras games_NiMH'!T39-[3]cellphones_NiMH!T39-'[3]Cordless Tools_NiMH'!T39-[3]PortablePCs_NiMH!T39-[3]Tablets_NiMH!T39</f>
        <v>356.9520301376524</v>
      </c>
      <c r="T39" s="5">
        <f>'[3]POM Portables NiMH'!T39-'[3]cameras games_NiMH'!U39-[3]cellphones_NiMH!U39-'[3]Cordless Tools_NiMH'!U39-[3]PortablePCs_NiMH!U39-[3]Tablets_NiMH!U39</f>
        <v>347.85606591451699</v>
      </c>
      <c r="U39" s="5">
        <f>'[3]POM Portables NiMH'!U39-'[3]cameras games_NiMH'!V39-[3]cellphones_NiMH!V39-'[3]Cordless Tools_NiMH'!V39-[3]PortablePCs_NiMH!V39-[3]Tablets_NiMH!V39</f>
        <v>393.06285998785808</v>
      </c>
      <c r="V39" s="5">
        <f>'[3]POM Portables NiMH'!V39-'[3]cameras games_NiMH'!W39-[3]cellphones_NiMH!W39-'[3]Cordless Tools_NiMH'!W39-[3]PortablePCs_NiMH!W39-[3]Tablets_NiMH!W39</f>
        <v>404.79348070291138</v>
      </c>
      <c r="W39" s="5">
        <f>'[3]POM Portables NiMH'!W39-'[3]cameras games_NiMH'!X39-[3]cellphones_NiMH!X39-'[3]Cordless Tools_NiMH'!X39-[3]PortablePCs_NiMH!X39-[3]Tablets_NiMH!X39</f>
        <v>485.42438449322896</v>
      </c>
      <c r="X39" s="5">
        <f>'[3]POM Portables NiMH'!X39-'[3]cameras games_NiMH'!Y39-[3]cellphones_NiMH!Y39-'[3]Cordless Tools_NiMH'!Y39-[3]PortablePCs_NiMH!Y39-[3]Tablets_NiMH!Y39</f>
        <v>531.82713638216103</v>
      </c>
      <c r="Y39" s="5">
        <f>'[3]POM Portables NiMH'!Y39-'[3]cameras games_NiMH'!Z39-[3]cellphones_NiMH!Z39-'[3]Cordless Tools_NiMH'!Z39-[3]PortablePCs_NiMH!Z39-[3]Tablets_NiMH!Z39</f>
        <v>594.97703593429219</v>
      </c>
      <c r="Z39" s="5">
        <f>'[3]POM Portables NiMH'!Z39-'[3]cameras games_NiMH'!AA39-[3]cellphones_NiMH!AA39-'[3]Cordless Tools_NiMH'!AA39-[3]PortablePCs_NiMH!AA39-[3]Tablets_NiMH!AA39</f>
        <v>533.74461119480065</v>
      </c>
      <c r="AA39" s="5">
        <f>'[3]POM Portables NiMH'!AA39-'[3]cameras games_NiMH'!AB39-[3]cellphones_NiMH!AB39-'[3]Cordless Tools_NiMH'!AB39-[3]PortablePCs_NiMH!AB39-[3]Tablets_NiMH!AB39</f>
        <v>513.61659769515438</v>
      </c>
      <c r="AB39" s="5">
        <f>'[3]POM Portables NiMH'!AB39-'[3]cameras games_NiMH'!AC39-[3]cellphones_NiMH!AC39-'[3]Cordless Tools_NiMH'!AC39-[3]PortablePCs_NiMH!AC39-[3]Tablets_NiMH!AC39</f>
        <v>461.2486842421784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</row>
    <row r="40" spans="1:57" x14ac:dyDescent="0.35">
      <c r="A40" t="s">
        <v>14</v>
      </c>
      <c r="C40" s="41" t="s">
        <v>78</v>
      </c>
      <c r="D40" s="4" t="s">
        <v>15</v>
      </c>
      <c r="E40" s="4" t="s">
        <v>59</v>
      </c>
      <c r="F40" s="1" t="s">
        <v>45</v>
      </c>
      <c r="G40" s="5">
        <f>'[3]POM Portables NiMH'!G40-'[3]cameras games_NiMH'!H40-[3]cellphones_NiMH!H40-'[3]Cordless Tools_NiMH'!H40-[3]PortablePCs_NiMH!H40-[3]Tablets_NiMH!H40</f>
        <v>123.77696716597612</v>
      </c>
      <c r="H40" s="5">
        <f>'[3]POM Portables NiMH'!H40-'[3]cameras games_NiMH'!I40-[3]cellphones_NiMH!I40-'[3]Cordless Tools_NiMH'!I40-[3]PortablePCs_NiMH!I40-[3]Tablets_NiMH!I40</f>
        <v>141.38742409776555</v>
      </c>
      <c r="I40" s="5">
        <f>'[3]POM Portables NiMH'!I40-'[3]cameras games_NiMH'!J40-[3]cellphones_NiMH!J40-'[3]Cordless Tools_NiMH'!J40-[3]PortablePCs_NiMH!J40-[3]Tablets_NiMH!J40</f>
        <v>161.23143601562066</v>
      </c>
      <c r="J40" s="5">
        <f>'[3]POM Portables NiMH'!J40-'[3]cameras games_NiMH'!K40-[3]cellphones_NiMH!K40-'[3]Cordless Tools_NiMH'!K40-[3]PortablePCs_NiMH!K40-[3]Tablets_NiMH!K40</f>
        <v>182.5807917637047</v>
      </c>
      <c r="K40" s="5">
        <f>'[3]POM Portables NiMH'!K40-'[3]cameras games_NiMH'!L40-[3]cellphones_NiMH!L40-'[3]Cordless Tools_NiMH'!L40-[3]PortablePCs_NiMH!L40-[3]Tablets_NiMH!L40</f>
        <v>194.66542859561096</v>
      </c>
      <c r="L40" s="5">
        <f>'[3]POM Portables NiMH'!L40-'[3]cameras games_NiMH'!M40-[3]cellphones_NiMH!M40-'[3]Cordless Tools_NiMH'!M40-[3]PortablePCs_NiMH!M40-[3]Tablets_NiMH!M40</f>
        <v>242.92653268591019</v>
      </c>
      <c r="M40" s="5">
        <f>'[3]POM Portables NiMH'!M40-'[3]cameras games_NiMH'!N40-[3]cellphones_NiMH!N40-'[3]Cordless Tools_NiMH'!N40-[3]PortablePCs_NiMH!N40-[3]Tablets_NiMH!N40</f>
        <v>277.24678509017161</v>
      </c>
      <c r="N40" s="5">
        <f>'[3]POM Portables NiMH'!N40-'[3]cameras games_NiMH'!O40-[3]cellphones_NiMH!O40-'[3]Cordless Tools_NiMH'!O40-[3]PortablePCs_NiMH!O40-[3]Tablets_NiMH!O40</f>
        <v>215.79907476393453</v>
      </c>
      <c r="O40" s="5">
        <f>'[3]POM Portables NiMH'!O40-'[3]cameras games_NiMH'!P40-[3]cellphones_NiMH!P40-'[3]Cordless Tools_NiMH'!P40-[3]PortablePCs_NiMH!P40-[3]Tablets_NiMH!P40</f>
        <v>250.31374812807459</v>
      </c>
      <c r="P40" s="5">
        <f>'[3]POM Portables NiMH'!P40-'[3]cameras games_NiMH'!Q40-[3]cellphones_NiMH!Q40-'[3]Cordless Tools_NiMH'!Q40-[3]PortablePCs_NiMH!Q40-[3]Tablets_NiMH!Q40</f>
        <v>209.43420596220327</v>
      </c>
      <c r="Q40" s="5">
        <f>'[3]POM Portables NiMH'!Q40-'[3]cameras games_NiMH'!R40-[3]cellphones_NiMH!R40-'[3]Cordless Tools_NiMH'!R40-[3]PortablePCs_NiMH!R40-[3]Tablets_NiMH!R40</f>
        <v>268.38321267393917</v>
      </c>
      <c r="R40" s="5">
        <f>'[3]POM Portables NiMH'!R40-'[3]cameras games_NiMH'!S40-[3]cellphones_NiMH!S40-'[3]Cordless Tools_NiMH'!S40-[3]PortablePCs_NiMH!S40-[3]Tablets_NiMH!S40</f>
        <v>342.32434860593287</v>
      </c>
      <c r="S40" s="5">
        <f>'[3]POM Portables NiMH'!S40-'[3]cameras games_NiMH'!T40-[3]cellphones_NiMH!T40-'[3]Cordless Tools_NiMH'!T40-[3]PortablePCs_NiMH!T40-[3]Tablets_NiMH!T40</f>
        <v>313.23219262326529</v>
      </c>
      <c r="T40" s="5">
        <f>'[3]POM Portables NiMH'!T40-'[3]cameras games_NiMH'!U40-[3]cellphones_NiMH!U40-'[3]Cordless Tools_NiMH'!U40-[3]PortablePCs_NiMH!U40-[3]Tablets_NiMH!U40</f>
        <v>342.2804533896105</v>
      </c>
      <c r="U40" s="5">
        <f>'[3]POM Portables NiMH'!U40-'[3]cameras games_NiMH'!V40-[3]cellphones_NiMH!V40-'[3]Cordless Tools_NiMH'!V40-[3]PortablePCs_NiMH!V40-[3]Tablets_NiMH!V40</f>
        <v>419.47454671967341</v>
      </c>
      <c r="V40" s="5">
        <f>'[3]POM Portables NiMH'!V40-'[3]cameras games_NiMH'!W40-[3]cellphones_NiMH!W40-'[3]Cordless Tools_NiMH'!W40-[3]PortablePCs_NiMH!W40-[3]Tablets_NiMH!W40</f>
        <v>316.47869522148619</v>
      </c>
      <c r="W40" s="5">
        <f>'[3]POM Portables NiMH'!W40-'[3]cameras games_NiMH'!X40-[3]cellphones_NiMH!X40-'[3]Cordless Tools_NiMH'!X40-[3]PortablePCs_NiMH!X40-[3]Tablets_NiMH!X40</f>
        <v>310.84403441930959</v>
      </c>
      <c r="X40" s="5">
        <f>'[3]POM Portables NiMH'!X40-'[3]cameras games_NiMH'!Y40-[3]cellphones_NiMH!Y40-'[3]Cordless Tools_NiMH'!Y40-[3]PortablePCs_NiMH!Y40-[3]Tablets_NiMH!Y40</f>
        <v>268.27906523477213</v>
      </c>
      <c r="Y40" s="5">
        <f>'[3]POM Portables NiMH'!Y40-'[3]cameras games_NiMH'!Z40-[3]cellphones_NiMH!Z40-'[3]Cordless Tools_NiMH'!Z40-[3]PortablePCs_NiMH!Z40-[3]Tablets_NiMH!Z40</f>
        <v>288.65237141736941</v>
      </c>
      <c r="Z40" s="5">
        <f>'[3]POM Portables NiMH'!Z40-'[3]cameras games_NiMH'!AA40-[3]cellphones_NiMH!AA40-'[3]Cordless Tools_NiMH'!AA40-[3]PortablePCs_NiMH!AA40-[3]Tablets_NiMH!AA40</f>
        <v>453.43984155601885</v>
      </c>
      <c r="AA40" s="5">
        <f>'[3]POM Portables NiMH'!AA40-'[3]cameras games_NiMH'!AB40-[3]cellphones_NiMH!AB40-'[3]Cordless Tools_NiMH'!AB40-[3]PortablePCs_NiMH!AB40-[3]Tablets_NiMH!AB40</f>
        <v>405.33978272817245</v>
      </c>
      <c r="AB40" s="5">
        <f>'[3]POM Portables NiMH'!AB40-'[3]cameras games_NiMH'!AC40-[3]cellphones_NiMH!AC40-'[3]Cordless Tools_NiMH'!AC40-[3]PortablePCs_NiMH!AC40-[3]Tablets_NiMH!AC40</f>
        <v>372.46801407156784</v>
      </c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</row>
    <row r="41" spans="1:57" x14ac:dyDescent="0.35">
      <c r="A41" t="s">
        <v>14</v>
      </c>
      <c r="C41" s="41" t="s">
        <v>78</v>
      </c>
      <c r="D41" s="4" t="s">
        <v>15</v>
      </c>
      <c r="E41" s="4" t="s">
        <v>59</v>
      </c>
      <c r="F41" s="1" t="s">
        <v>46</v>
      </c>
      <c r="G41" s="5">
        <f>'[3]POM Portables NiMH'!G41-'[3]cameras games_NiMH'!H41-[3]cellphones_NiMH!H41-'[3]Cordless Tools_NiMH'!H41-[3]PortablePCs_NiMH!H41-[3]Tablets_NiMH!H41</f>
        <v>76.45920547473392</v>
      </c>
      <c r="H41" s="5">
        <f>'[3]POM Portables NiMH'!H41-'[3]cameras games_NiMH'!I41-[3]cellphones_NiMH!I41-'[3]Cordless Tools_NiMH'!I41-[3]PortablePCs_NiMH!I41-[3]Tablets_NiMH!I41</f>
        <v>87.23349388737627</v>
      </c>
      <c r="I41" s="5">
        <f>'[3]POM Portables NiMH'!I41-'[3]cameras games_NiMH'!J41-[3]cellphones_NiMH!J41-'[3]Cordless Tools_NiMH'!J41-[3]PortablePCs_NiMH!J41-[3]Tablets_NiMH!J41</f>
        <v>97.113181023137486</v>
      </c>
      <c r="J41" s="5">
        <f>'[3]POM Portables NiMH'!J41-'[3]cameras games_NiMH'!K41-[3]cellphones_NiMH!K41-'[3]Cordless Tools_NiMH'!K41-[3]PortablePCs_NiMH!K41-[3]Tablets_NiMH!K41</f>
        <v>109.20212061219218</v>
      </c>
      <c r="K41" s="5">
        <f>'[3]POM Portables NiMH'!K41-'[3]cameras games_NiMH'!L41-[3]cellphones_NiMH!L41-'[3]Cordless Tools_NiMH'!L41-[3]PortablePCs_NiMH!L41-[3]Tablets_NiMH!L41</f>
        <v>116.03805740630268</v>
      </c>
      <c r="L41" s="5">
        <f>'[3]POM Portables NiMH'!L41-'[3]cameras games_NiMH'!M41-[3]cellphones_NiMH!M41-'[3]Cordless Tools_NiMH'!M41-[3]PortablePCs_NiMH!M41-[3]Tablets_NiMH!M41</f>
        <v>145.65764872250409</v>
      </c>
      <c r="M41" s="5">
        <f>'[3]POM Portables NiMH'!M41-'[3]cameras games_NiMH'!N41-[3]cellphones_NiMH!N41-'[3]Cordless Tools_NiMH'!N41-[3]PortablePCs_NiMH!N41-[3]Tablets_NiMH!N41</f>
        <v>166.32420862064762</v>
      </c>
      <c r="N41" s="5">
        <f>'[3]POM Portables NiMH'!N41-'[3]cameras games_NiMH'!O41-[3]cellphones_NiMH!O41-'[3]Cordless Tools_NiMH'!O41-[3]PortablePCs_NiMH!O41-[3]Tablets_NiMH!O41</f>
        <v>125.45852954903899</v>
      </c>
      <c r="O41" s="5">
        <f>'[3]POM Portables NiMH'!O41-'[3]cameras games_NiMH'!P41-[3]cellphones_NiMH!P41-'[3]Cordless Tools_NiMH'!P41-[3]PortablePCs_NiMH!P41-[3]Tablets_NiMH!P41</f>
        <v>146.30286725434019</v>
      </c>
      <c r="P41" s="5">
        <f>'[3]POM Portables NiMH'!P41-'[3]cameras games_NiMH'!Q41-[3]cellphones_NiMH!Q41-'[3]Cordless Tools_NiMH'!Q41-[3]PortablePCs_NiMH!Q41-[3]Tablets_NiMH!Q41</f>
        <v>119.85305401897111</v>
      </c>
      <c r="Q41" s="5">
        <f>'[3]POM Portables NiMH'!Q41-'[3]cameras games_NiMH'!R41-[3]cellphones_NiMH!R41-'[3]Cordless Tools_NiMH'!R41-[3]PortablePCs_NiMH!R41-[3]Tablets_NiMH!R41</f>
        <v>155.51046868470883</v>
      </c>
      <c r="R41" s="5">
        <f>'[3]POM Portables NiMH'!R41-'[3]cameras games_NiMH'!S41-[3]cellphones_NiMH!S41-'[3]Cordless Tools_NiMH'!S41-[3]PortablePCs_NiMH!S41-[3]Tablets_NiMH!S41</f>
        <v>199.81336625149513</v>
      </c>
      <c r="S41" s="5">
        <f>'[3]POM Portables NiMH'!S41-'[3]cameras games_NiMH'!T41-[3]cellphones_NiMH!T41-'[3]Cordless Tools_NiMH'!T41-[3]PortablePCs_NiMH!T41-[3]Tablets_NiMH!T41</f>
        <v>165.54589767442604</v>
      </c>
      <c r="T41" s="5">
        <f>'[3]POM Portables NiMH'!T41-'[3]cameras games_NiMH'!U41-[3]cellphones_NiMH!U41-'[3]Cordless Tools_NiMH'!U41-[3]PortablePCs_NiMH!U41-[3]Tablets_NiMH!U41</f>
        <v>208.70287917973323</v>
      </c>
      <c r="U41" s="5">
        <f>'[3]POM Portables NiMH'!U41-'[3]cameras games_NiMH'!V41-[3]cellphones_NiMH!V41-'[3]Cordless Tools_NiMH'!V41-[3]PortablePCs_NiMH!V41-[3]Tablets_NiMH!V41</f>
        <v>215.15293655932419</v>
      </c>
      <c r="V41" s="5">
        <f>'[3]POM Portables NiMH'!V41-'[3]cameras games_NiMH'!W41-[3]cellphones_NiMH!W41-'[3]Cordless Tools_NiMH'!W41-[3]PortablePCs_NiMH!W41-[3]Tablets_NiMH!W41</f>
        <v>211.99901912534543</v>
      </c>
      <c r="W41" s="5">
        <f>'[3]POM Portables NiMH'!W41-'[3]cameras games_NiMH'!X41-[3]cellphones_NiMH!X41-'[3]Cordless Tools_NiMH'!X41-[3]PortablePCs_NiMH!X41-[3]Tablets_NiMH!X41</f>
        <v>196.10313278243373</v>
      </c>
      <c r="X41" s="5">
        <f>'[3]POM Portables NiMH'!X41-'[3]cameras games_NiMH'!Y41-[3]cellphones_NiMH!Y41-'[3]Cordless Tools_NiMH'!Y41-[3]PortablePCs_NiMH!Y41-[3]Tablets_NiMH!Y41</f>
        <v>198.18203189628142</v>
      </c>
      <c r="Y41" s="5">
        <f>'[3]POM Portables NiMH'!Y41-'[3]cameras games_NiMH'!Z41-[3]cellphones_NiMH!Z41-'[3]Cordless Tools_NiMH'!Z41-[3]PortablePCs_NiMH!Z41-[3]Tablets_NiMH!Z41</f>
        <v>204.02262983191488</v>
      </c>
      <c r="Z41" s="5">
        <f>'[3]POM Portables NiMH'!Z41-'[3]cameras games_NiMH'!AA41-[3]cellphones_NiMH!AA41-'[3]Cordless Tools_NiMH'!AA41-[3]PortablePCs_NiMH!AA41-[3]Tablets_NiMH!AA41</f>
        <v>202.13265983869456</v>
      </c>
      <c r="AA41" s="5">
        <f>'[3]POM Portables NiMH'!AA41-'[3]cameras games_NiMH'!AB41-[3]cellphones_NiMH!AB41-'[3]Cordless Tools_NiMH'!AB41-[3]PortablePCs_NiMH!AB41-[3]Tablets_NiMH!AB41</f>
        <v>225.45497268124572</v>
      </c>
      <c r="AB41" s="5">
        <f>'[3]POM Portables NiMH'!AB41-'[3]cameras games_NiMH'!AC41-[3]cellphones_NiMH!AC41-'[3]Cordless Tools_NiMH'!AC41-[3]PortablePCs_NiMH!AC41-[3]Tablets_NiMH!AC41</f>
        <v>207.19514731978305</v>
      </c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</row>
    <row r="42" spans="1:57" x14ac:dyDescent="0.35">
      <c r="A42" t="s">
        <v>14</v>
      </c>
      <c r="C42" s="41" t="s">
        <v>78</v>
      </c>
      <c r="D42" s="4" t="s">
        <v>15</v>
      </c>
      <c r="E42" s="4" t="s">
        <v>59</v>
      </c>
      <c r="F42" s="1" t="s">
        <v>47</v>
      </c>
      <c r="G42" s="5">
        <f>'[3]POM Portables NiMH'!G42-'[3]cameras games_NiMH'!H42-[3]cellphones_NiMH!H42-'[3]Cordless Tools_NiMH'!H42-[3]PortablePCs_NiMH!H42-[3]Tablets_NiMH!H42</f>
        <v>810.26664607628607</v>
      </c>
      <c r="H42" s="5">
        <f>'[3]POM Portables NiMH'!H42-'[3]cameras games_NiMH'!I42-[3]cellphones_NiMH!I42-'[3]Cordless Tools_NiMH'!I42-[3]PortablePCs_NiMH!I42-[3]Tablets_NiMH!I42</f>
        <v>922.70543780159221</v>
      </c>
      <c r="I42" s="5">
        <f>'[3]POM Portables NiMH'!I42-'[3]cameras games_NiMH'!J42-[3]cellphones_NiMH!J42-'[3]Cordless Tools_NiMH'!J42-[3]PortablePCs_NiMH!J42-[3]Tablets_NiMH!J42</f>
        <v>1040.6303687580605</v>
      </c>
      <c r="J42" s="5">
        <f>'[3]POM Portables NiMH'!J42-'[3]cameras games_NiMH'!K42-[3]cellphones_NiMH!K42-'[3]Cordless Tools_NiMH'!K42-[3]PortablePCs_NiMH!K42-[3]Tablets_NiMH!K42</f>
        <v>1186.6491341857754</v>
      </c>
      <c r="K42" s="5">
        <f>'[3]POM Portables NiMH'!K42-'[3]cameras games_NiMH'!L42-[3]cellphones_NiMH!L42-'[3]Cordless Tools_NiMH'!L42-[3]PortablePCs_NiMH!L42-[3]Tablets_NiMH!L42</f>
        <v>1254.9135979471084</v>
      </c>
      <c r="L42" s="5">
        <f>'[3]POM Portables NiMH'!L42-'[3]cameras games_NiMH'!M42-[3]cellphones_NiMH!M42-'[3]Cordless Tools_NiMH'!M42-[3]PortablePCs_NiMH!M42-[3]Tablets_NiMH!M42</f>
        <v>1564.9802348867188</v>
      </c>
      <c r="M42" s="5">
        <f>'[3]POM Portables NiMH'!M42-'[3]cameras games_NiMH'!N42-[3]cellphones_NiMH!N42-'[3]Cordless Tools_NiMH'!N42-[3]PortablePCs_NiMH!N42-[3]Tablets_NiMH!N42</f>
        <v>1779.5945776708695</v>
      </c>
      <c r="N42" s="5">
        <f>'[3]POM Portables NiMH'!N42-'[3]cameras games_NiMH'!O42-[3]cellphones_NiMH!O42-'[3]Cordless Tools_NiMH'!O42-[3]PortablePCs_NiMH!O42-[3]Tablets_NiMH!O42</f>
        <v>1380.1742655083551</v>
      </c>
      <c r="O42" s="5">
        <f>'[3]POM Portables NiMH'!O42-'[3]cameras games_NiMH'!P42-[3]cellphones_NiMH!P42-'[3]Cordless Tools_NiMH'!P42-[3]PortablePCs_NiMH!P42-[3]Tablets_NiMH!P42</f>
        <v>1603.487459920769</v>
      </c>
      <c r="P42" s="5">
        <f>'[3]POM Portables NiMH'!P42-'[3]cameras games_NiMH'!Q42-[3]cellphones_NiMH!Q42-'[3]Cordless Tools_NiMH'!Q42-[3]PortablePCs_NiMH!Q42-[3]Tablets_NiMH!Q42</f>
        <v>1342.7569766918241</v>
      </c>
      <c r="Q42" s="5">
        <f>'[3]POM Portables NiMH'!Q42-'[3]cameras games_NiMH'!R42-[3]cellphones_NiMH!R42-'[3]Cordless Tools_NiMH'!R42-[3]PortablePCs_NiMH!R42-[3]Tablets_NiMH!R42</f>
        <v>1725.1364632463008</v>
      </c>
      <c r="R42" s="5">
        <f>'[3]POM Portables NiMH'!R42-'[3]cameras games_NiMH'!S42-[3]cellphones_NiMH!S42-'[3]Cordless Tools_NiMH'!S42-[3]PortablePCs_NiMH!S42-[3]Tablets_NiMH!S42</f>
        <v>2212.8390488000518</v>
      </c>
      <c r="S42" s="5">
        <f>'[3]POM Portables NiMH'!S42-'[3]cameras games_NiMH'!T42-[3]cellphones_NiMH!T42-'[3]Cordless Tools_NiMH'!T42-[3]PortablePCs_NiMH!T42-[3]Tablets_NiMH!T42</f>
        <v>1806.652378566781</v>
      </c>
      <c r="T42" s="5">
        <f>'[3]POM Portables NiMH'!T42-'[3]cameras games_NiMH'!U42-[3]cellphones_NiMH!U42-'[3]Cordless Tools_NiMH'!U42-[3]PortablePCs_NiMH!U42-[3]Tablets_NiMH!U42</f>
        <v>2214.7780770512227</v>
      </c>
      <c r="U42" s="5">
        <f>'[3]POM Portables NiMH'!U42-'[3]cameras games_NiMH'!V42-[3]cellphones_NiMH!V42-'[3]Cordless Tools_NiMH'!V42-[3]PortablePCs_NiMH!V42-[3]Tablets_NiMH!V42</f>
        <v>2111.3659509125478</v>
      </c>
      <c r="V42" s="5">
        <f>'[3]POM Portables NiMH'!V42-'[3]cameras games_NiMH'!W42-[3]cellphones_NiMH!W42-'[3]Cordless Tools_NiMH'!W42-[3]PortablePCs_NiMH!W42-[3]Tablets_NiMH!W42</f>
        <v>1987.5890320954218</v>
      </c>
      <c r="W42" s="5">
        <f>'[3]POM Portables NiMH'!W42-'[3]cameras games_NiMH'!X42-[3]cellphones_NiMH!X42-'[3]Cordless Tools_NiMH'!X42-[3]PortablePCs_NiMH!X42-[3]Tablets_NiMH!X42</f>
        <v>1852.2567573987867</v>
      </c>
      <c r="X42" s="5">
        <f>'[3]POM Portables NiMH'!X42-'[3]cameras games_NiMH'!Y42-[3]cellphones_NiMH!Y42-'[3]Cordless Tools_NiMH'!Y42-[3]PortablePCs_NiMH!Y42-[3]Tablets_NiMH!Y42</f>
        <v>1861.2738676272643</v>
      </c>
      <c r="Y42" s="5">
        <f>'[3]POM Portables NiMH'!Y42-'[3]cameras games_NiMH'!Z42-[3]cellphones_NiMH!Z42-'[3]Cordless Tools_NiMH'!Z42-[3]PortablePCs_NiMH!Z42-[3]Tablets_NiMH!Z42</f>
        <v>1727.7033582510128</v>
      </c>
      <c r="Z42" s="5">
        <f>'[3]POM Portables NiMH'!Z42-'[3]cameras games_NiMH'!AA42-[3]cellphones_NiMH!AA42-'[3]Cordless Tools_NiMH'!AA42-[3]PortablePCs_NiMH!AA42-[3]Tablets_NiMH!AA42</f>
        <v>1584.4871223468979</v>
      </c>
      <c r="AA42" s="5">
        <f>'[3]POM Portables NiMH'!AA42-'[3]cameras games_NiMH'!AB42-[3]cellphones_NiMH!AB42-'[3]Cordless Tools_NiMH'!AB42-[3]PortablePCs_NiMH!AB42-[3]Tablets_NiMH!AB42</f>
        <v>1599.9751470307624</v>
      </c>
      <c r="AB42" s="5">
        <f>'[3]POM Portables NiMH'!AB42-'[3]cameras games_NiMH'!AC42-[3]cellphones_NiMH!AC42-'[3]Cordless Tools_NiMH'!AC42-[3]PortablePCs_NiMH!AC42-[3]Tablets_NiMH!AC42</f>
        <v>1361.6818098829538</v>
      </c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</row>
    <row r="43" spans="1:57" x14ac:dyDescent="0.35">
      <c r="A43" s="44" t="s">
        <v>14</v>
      </c>
      <c r="B43" s="44"/>
      <c r="C43" s="44" t="s">
        <v>78</v>
      </c>
      <c r="D43" s="4" t="s">
        <v>15</v>
      </c>
      <c r="E43" s="4" t="s">
        <v>59</v>
      </c>
      <c r="F43" s="1" t="s">
        <v>81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</row>
    <row r="44" spans="1:57" x14ac:dyDescent="0.35">
      <c r="F44" s="1" t="s">
        <v>49</v>
      </c>
      <c r="G44" s="9">
        <f t="shared" ref="G44:Q44" si="0">_xlfn.RRI(1,G43,H43)</f>
        <v>0</v>
      </c>
      <c r="H44" s="9">
        <f t="shared" si="0"/>
        <v>0</v>
      </c>
      <c r="I44" s="9">
        <f t="shared" si="0"/>
        <v>0</v>
      </c>
      <c r="J44" s="9">
        <f t="shared" si="0"/>
        <v>0</v>
      </c>
      <c r="K44" s="9">
        <f t="shared" si="0"/>
        <v>0</v>
      </c>
      <c r="L44" s="9">
        <f t="shared" si="0"/>
        <v>0</v>
      </c>
      <c r="M44" s="9">
        <f t="shared" si="0"/>
        <v>0</v>
      </c>
      <c r="N44" s="9">
        <f t="shared" si="0"/>
        <v>0</v>
      </c>
      <c r="O44" s="9">
        <f t="shared" si="0"/>
        <v>0</v>
      </c>
      <c r="P44" s="9">
        <f t="shared" si="0"/>
        <v>0</v>
      </c>
      <c r="Q44" s="9">
        <f t="shared" si="0"/>
        <v>0</v>
      </c>
      <c r="R44" s="9">
        <f>_xlfn.RRI(1,R43,S43)</f>
        <v>0</v>
      </c>
      <c r="S44" s="9">
        <f t="shared" ref="S44:AB44" si="1">_xlfn.RRI(1,S43,T43)</f>
        <v>0</v>
      </c>
      <c r="T44" s="9">
        <f t="shared" si="1"/>
        <v>0</v>
      </c>
      <c r="U44" s="9">
        <f t="shared" si="1"/>
        <v>0</v>
      </c>
      <c r="V44" s="9">
        <f t="shared" si="1"/>
        <v>0</v>
      </c>
      <c r="W44" s="9">
        <f t="shared" si="1"/>
        <v>0</v>
      </c>
      <c r="X44" s="9">
        <f t="shared" si="1"/>
        <v>0</v>
      </c>
      <c r="Y44" s="9">
        <f t="shared" si="1"/>
        <v>0</v>
      </c>
      <c r="Z44" s="9">
        <f t="shared" si="1"/>
        <v>0</v>
      </c>
      <c r="AA44" s="9">
        <f t="shared" si="1"/>
        <v>0</v>
      </c>
      <c r="AB44" s="9">
        <f t="shared" si="1"/>
        <v>0</v>
      </c>
    </row>
    <row r="45" spans="1:57" x14ac:dyDescent="0.35">
      <c r="F45" s="10" t="s">
        <v>50</v>
      </c>
      <c r="G45" s="11">
        <f>SUM(G12:G42)</f>
        <v>4719.6049701769807</v>
      </c>
      <c r="H45" s="11">
        <f t="shared" ref="H45:BE45" si="2">SUM(H12:H42)</f>
        <v>5382.8477761037393</v>
      </c>
      <c r="I45" s="11">
        <f t="shared" si="2"/>
        <v>6135.1521665210403</v>
      </c>
      <c r="J45" s="11">
        <f t="shared" si="2"/>
        <v>6965.2880449558697</v>
      </c>
      <c r="K45" s="11">
        <f t="shared" si="2"/>
        <v>7388.1777379344967</v>
      </c>
      <c r="L45" s="11">
        <f t="shared" si="2"/>
        <v>9196.112418023069</v>
      </c>
      <c r="M45" s="11">
        <f t="shared" si="2"/>
        <v>10484.967413559891</v>
      </c>
      <c r="N45" s="11">
        <f t="shared" si="2"/>
        <v>8128.4979462090414</v>
      </c>
      <c r="O45" s="11">
        <f t="shared" si="2"/>
        <v>9415.7993532854853</v>
      </c>
      <c r="P45" s="11">
        <f t="shared" si="2"/>
        <v>7947.8560249755192</v>
      </c>
      <c r="Q45" s="11">
        <f t="shared" si="2"/>
        <v>10149.649800469151</v>
      </c>
      <c r="R45" s="11">
        <f t="shared" si="2"/>
        <v>12970.748996595823</v>
      </c>
      <c r="S45" s="11">
        <f t="shared" si="2"/>
        <v>11160.105659340916</v>
      </c>
      <c r="T45" s="11">
        <f t="shared" si="2"/>
        <v>12826.062830142866</v>
      </c>
      <c r="U45" s="11">
        <f t="shared" si="2"/>
        <v>12202.836881610039</v>
      </c>
      <c r="V45" s="11">
        <f t="shared" si="2"/>
        <v>11648.075878595728</v>
      </c>
      <c r="W45" s="11">
        <f t="shared" si="2"/>
        <v>10527.44012051463</v>
      </c>
      <c r="X45" s="11">
        <f t="shared" si="2"/>
        <v>11170.641688771448</v>
      </c>
      <c r="Y45" s="11">
        <f t="shared" si="2"/>
        <v>10668.450239587411</v>
      </c>
      <c r="Z45" s="11">
        <f t="shared" si="2"/>
        <v>10641.72719917611</v>
      </c>
      <c r="AA45" s="11">
        <f t="shared" si="2"/>
        <v>11034.365878589235</v>
      </c>
      <c r="AB45" s="11">
        <f t="shared" si="2"/>
        <v>9396.5005990551072</v>
      </c>
      <c r="AC45" s="11">
        <f t="shared" si="2"/>
        <v>0</v>
      </c>
      <c r="AD45" s="11">
        <f t="shared" si="2"/>
        <v>0</v>
      </c>
      <c r="AE45" s="11">
        <f t="shared" si="2"/>
        <v>0</v>
      </c>
      <c r="AF45" s="11">
        <f t="shared" si="2"/>
        <v>0</v>
      </c>
      <c r="AG45" s="11">
        <f t="shared" si="2"/>
        <v>0</v>
      </c>
      <c r="AH45" s="11">
        <f t="shared" si="2"/>
        <v>0</v>
      </c>
      <c r="AI45" s="11">
        <f t="shared" si="2"/>
        <v>0</v>
      </c>
      <c r="AJ45" s="11">
        <f t="shared" si="2"/>
        <v>0</v>
      </c>
      <c r="AK45" s="11">
        <f t="shared" si="2"/>
        <v>0</v>
      </c>
      <c r="AL45" s="11">
        <f t="shared" si="2"/>
        <v>0</v>
      </c>
      <c r="AM45" s="11">
        <f t="shared" si="2"/>
        <v>0</v>
      </c>
      <c r="AN45" s="11">
        <f t="shared" si="2"/>
        <v>0</v>
      </c>
      <c r="AO45" s="11">
        <f t="shared" si="2"/>
        <v>0</v>
      </c>
      <c r="AP45" s="11">
        <f t="shared" si="2"/>
        <v>0</v>
      </c>
      <c r="AQ45" s="11">
        <f t="shared" si="2"/>
        <v>0</v>
      </c>
      <c r="AR45" s="11">
        <f t="shared" si="2"/>
        <v>0</v>
      </c>
      <c r="AS45" s="11">
        <f t="shared" si="2"/>
        <v>0</v>
      </c>
      <c r="AT45" s="11">
        <f t="shared" si="2"/>
        <v>0</v>
      </c>
      <c r="AU45" s="11">
        <f t="shared" si="2"/>
        <v>0</v>
      </c>
      <c r="AV45" s="11">
        <f t="shared" si="2"/>
        <v>0</v>
      </c>
      <c r="AW45" s="11">
        <f t="shared" si="2"/>
        <v>0</v>
      </c>
      <c r="AX45" s="11">
        <f t="shared" si="2"/>
        <v>0</v>
      </c>
      <c r="AY45" s="11">
        <f t="shared" si="2"/>
        <v>0</v>
      </c>
      <c r="AZ45" s="11">
        <f t="shared" si="2"/>
        <v>0</v>
      </c>
      <c r="BA45" s="11">
        <f t="shared" si="2"/>
        <v>0</v>
      </c>
      <c r="BB45" s="11">
        <f t="shared" si="2"/>
        <v>0</v>
      </c>
      <c r="BC45" s="11">
        <f t="shared" si="2"/>
        <v>0</v>
      </c>
      <c r="BD45" s="11">
        <f t="shared" si="2"/>
        <v>0</v>
      </c>
      <c r="BE45" s="11">
        <f t="shared" si="2"/>
        <v>0</v>
      </c>
    </row>
    <row r="46" spans="1:57" x14ac:dyDescent="0.35">
      <c r="F46" s="12" t="s">
        <v>51</v>
      </c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</row>
    <row r="47" spans="1:57" x14ac:dyDescent="0.35">
      <c r="F47" s="6" t="s">
        <v>52</v>
      </c>
      <c r="G47" s="6"/>
      <c r="H47" s="6"/>
      <c r="I47" s="6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C28AA-CA94-4BA2-8DD8-945F02D4C232}">
  <sheetPr>
    <tabColor theme="7" tint="0.39997558519241921"/>
  </sheetPr>
  <dimension ref="A1:BE47"/>
  <sheetViews>
    <sheetView topLeftCell="A9" zoomScale="50" zoomScaleNormal="50" workbookViewId="0">
      <selection activeCell="G11" sqref="G11:BE11"/>
    </sheetView>
  </sheetViews>
  <sheetFormatPr baseColWidth="10" defaultRowHeight="14.5" x14ac:dyDescent="0.35"/>
  <cols>
    <col min="5" max="5" width="19.632812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0"/>
      <c r="I1" s="50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47" t="s">
        <v>5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 t="s">
        <v>6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9" t="s">
        <v>7</v>
      </c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52" t="s">
        <v>82</v>
      </c>
      <c r="H11" s="52" t="s">
        <v>83</v>
      </c>
      <c r="I11" s="52" t="s">
        <v>84</v>
      </c>
      <c r="J11" s="52" t="s">
        <v>85</v>
      </c>
      <c r="K11" s="52" t="s">
        <v>86</v>
      </c>
      <c r="L11" s="52" t="s">
        <v>87</v>
      </c>
      <c r="M11" s="52" t="s">
        <v>88</v>
      </c>
      <c r="N11" s="52" t="s">
        <v>89</v>
      </c>
      <c r="O11" s="52" t="s">
        <v>90</v>
      </c>
      <c r="P11" s="52" t="s">
        <v>91</v>
      </c>
      <c r="Q11" s="52" t="s">
        <v>92</v>
      </c>
      <c r="R11" s="52" t="s">
        <v>93</v>
      </c>
      <c r="S11" s="52" t="s">
        <v>94</v>
      </c>
      <c r="T11" s="52" t="s">
        <v>95</v>
      </c>
      <c r="U11" s="52" t="s">
        <v>96</v>
      </c>
      <c r="V11" s="52" t="s">
        <v>97</v>
      </c>
      <c r="W11" s="52" t="s">
        <v>98</v>
      </c>
      <c r="X11" s="52" t="s">
        <v>99</v>
      </c>
      <c r="Y11" s="52" t="s">
        <v>100</v>
      </c>
      <c r="Z11" s="52" t="s">
        <v>101</v>
      </c>
      <c r="AA11" s="52" t="s">
        <v>102</v>
      </c>
      <c r="AB11" s="52" t="s">
        <v>103</v>
      </c>
      <c r="AC11" s="52" t="s">
        <v>104</v>
      </c>
      <c r="AD11" s="52" t="s">
        <v>105</v>
      </c>
      <c r="AE11" s="52" t="s">
        <v>106</v>
      </c>
      <c r="AF11" s="52" t="s">
        <v>107</v>
      </c>
      <c r="AG11" s="52" t="s">
        <v>108</v>
      </c>
      <c r="AH11" s="52" t="s">
        <v>109</v>
      </c>
      <c r="AI11" s="52" t="s">
        <v>110</v>
      </c>
      <c r="AJ11" s="52" t="s">
        <v>111</v>
      </c>
      <c r="AK11" s="52" t="s">
        <v>112</v>
      </c>
      <c r="AL11" s="52" t="s">
        <v>113</v>
      </c>
      <c r="AM11" s="52" t="s">
        <v>114</v>
      </c>
      <c r="AN11" s="52" t="s">
        <v>115</v>
      </c>
      <c r="AO11" s="52" t="s">
        <v>116</v>
      </c>
      <c r="AP11" s="52" t="s">
        <v>117</v>
      </c>
      <c r="AQ11" s="52" t="s">
        <v>118</v>
      </c>
      <c r="AR11" s="52" t="s">
        <v>119</v>
      </c>
      <c r="AS11" s="52" t="s">
        <v>120</v>
      </c>
      <c r="AT11" s="52" t="s">
        <v>121</v>
      </c>
      <c r="AU11" s="52" t="s">
        <v>122</v>
      </c>
      <c r="AV11" s="52" t="s">
        <v>123</v>
      </c>
      <c r="AW11" s="52" t="s">
        <v>124</v>
      </c>
      <c r="AX11" s="52" t="s">
        <v>125</v>
      </c>
      <c r="AY11" s="52" t="s">
        <v>126</v>
      </c>
      <c r="AZ11" s="52" t="s">
        <v>127</v>
      </c>
      <c r="BA11" s="52" t="s">
        <v>128</v>
      </c>
      <c r="BB11" s="52" t="s">
        <v>129</v>
      </c>
      <c r="BC11" s="52" t="s">
        <v>130</v>
      </c>
      <c r="BD11" s="52" t="s">
        <v>131</v>
      </c>
      <c r="BE11" s="52" t="s">
        <v>132</v>
      </c>
    </row>
    <row r="12" spans="1:57" x14ac:dyDescent="0.35">
      <c r="A12" t="s">
        <v>14</v>
      </c>
      <c r="C12" s="41" t="s">
        <v>78</v>
      </c>
      <c r="D12" s="4" t="s">
        <v>15</v>
      </c>
      <c r="E12" s="4" t="s">
        <v>58</v>
      </c>
      <c r="F12" s="1" t="s">
        <v>17</v>
      </c>
      <c r="G12" s="5">
        <f>G$43*'[3]Shares PortablePCs+Tablets'!C5</f>
        <v>0</v>
      </c>
      <c r="H12" s="5">
        <f>H$43*'[3]Shares PortablePCs+Tablets'!D5</f>
        <v>0</v>
      </c>
      <c r="I12" s="5">
        <f>I$43*'[3]Shares PortablePCs+Tablets'!E5</f>
        <v>0</v>
      </c>
      <c r="J12" s="5">
        <f>J$43*'[3]Shares PortablePCs+Tablets'!F5</f>
        <v>0</v>
      </c>
      <c r="K12" s="5">
        <f>K$43*'[3]Shares PortablePCs+Tablets'!G5</f>
        <v>0</v>
      </c>
      <c r="L12" s="5">
        <f>L$43*'[3]Shares PortablePCs+Tablets'!H5</f>
        <v>0</v>
      </c>
      <c r="M12" s="5">
        <f>M$43*'[3]Shares PortablePCs+Tablets'!I5</f>
        <v>0</v>
      </c>
      <c r="N12" s="5">
        <f>N$43*'[3]Shares PortablePCs+Tablets'!J5</f>
        <v>0</v>
      </c>
      <c r="O12" s="5">
        <f>O$43*'[3]Shares PortablePCs+Tablets'!K5</f>
        <v>0</v>
      </c>
      <c r="P12" s="5">
        <f>P$43*'[3]Shares PortablePCs+Tablets'!L5</f>
        <v>0</v>
      </c>
      <c r="Q12" s="5">
        <f>Q$43*'[3]Shares PortablePCs+Tablets'!M5</f>
        <v>0</v>
      </c>
      <c r="R12" s="5">
        <f>R$43*'[3]Shares PortablePCs+Tablets'!N5</f>
        <v>0</v>
      </c>
      <c r="S12" s="5">
        <f>S$43*'[3]Shares PortablePCs+Tablets'!O5</f>
        <v>0</v>
      </c>
      <c r="T12" s="5">
        <f>T$43*'[3]Shares PortablePCs+Tablets'!P5</f>
        <v>0</v>
      </c>
      <c r="U12" s="5">
        <f>U$43*'[3]Shares PortablePCs+Tablets'!Q5</f>
        <v>0</v>
      </c>
      <c r="V12" s="5">
        <f>V$43*'[3]Shares PortablePCs+Tablets'!R5</f>
        <v>0</v>
      </c>
      <c r="W12" s="5">
        <f>W$43*'[3]Shares PortablePCs+Tablets'!S5</f>
        <v>0</v>
      </c>
      <c r="X12" s="5">
        <f>X$43*'[3]Shares PortablePCs+Tablets'!T5</f>
        <v>0</v>
      </c>
      <c r="Y12" s="5">
        <f>Y$43*'[3]Shares PortablePCs+Tablets'!U5</f>
        <v>0</v>
      </c>
      <c r="Z12" s="5">
        <f>Z$43*'[3]Shares PortablePCs+Tablets'!V5</f>
        <v>0</v>
      </c>
      <c r="AA12" s="5">
        <f>AA$43*'[3]Shares PortablePCs+Tablets'!W5</f>
        <v>0</v>
      </c>
      <c r="AB12" s="5">
        <f>AB$43*'[3]Shares PortablePCs+Tablets'!X5</f>
        <v>0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</row>
    <row r="13" spans="1:57" x14ac:dyDescent="0.35">
      <c r="A13" t="s">
        <v>14</v>
      </c>
      <c r="C13" s="41" t="s">
        <v>78</v>
      </c>
      <c r="D13" s="4" t="s">
        <v>15</v>
      </c>
      <c r="E13" s="4" t="s">
        <v>58</v>
      </c>
      <c r="F13" s="1" t="s">
        <v>18</v>
      </c>
      <c r="G13" s="5">
        <f>G$43*'[3]Shares PortablePCs+Tablets'!C6</f>
        <v>0</v>
      </c>
      <c r="H13" s="5">
        <f>H$43*'[3]Shares PortablePCs+Tablets'!D6</f>
        <v>0</v>
      </c>
      <c r="I13" s="5">
        <f>I$43*'[3]Shares PortablePCs+Tablets'!E6</f>
        <v>0</v>
      </c>
      <c r="J13" s="5">
        <f>J$43*'[3]Shares PortablePCs+Tablets'!F6</f>
        <v>0</v>
      </c>
      <c r="K13" s="5">
        <f>K$43*'[3]Shares PortablePCs+Tablets'!G6</f>
        <v>0</v>
      </c>
      <c r="L13" s="5">
        <f>L$43*'[3]Shares PortablePCs+Tablets'!H6</f>
        <v>0</v>
      </c>
      <c r="M13" s="5">
        <f>M$43*'[3]Shares PortablePCs+Tablets'!I6</f>
        <v>0</v>
      </c>
      <c r="N13" s="5">
        <f>N$43*'[3]Shares PortablePCs+Tablets'!J6</f>
        <v>0</v>
      </c>
      <c r="O13" s="5">
        <f>O$43*'[3]Shares PortablePCs+Tablets'!K6</f>
        <v>0</v>
      </c>
      <c r="P13" s="5">
        <f>P$43*'[3]Shares PortablePCs+Tablets'!L6</f>
        <v>0</v>
      </c>
      <c r="Q13" s="5">
        <f>Q$43*'[3]Shares PortablePCs+Tablets'!M6</f>
        <v>0</v>
      </c>
      <c r="R13" s="5">
        <f>R$43*'[3]Shares PortablePCs+Tablets'!N6</f>
        <v>0</v>
      </c>
      <c r="S13" s="5">
        <f>S$43*'[3]Shares PortablePCs+Tablets'!O6</f>
        <v>0</v>
      </c>
      <c r="T13" s="5">
        <f>T$43*'[3]Shares PortablePCs+Tablets'!P6</f>
        <v>0</v>
      </c>
      <c r="U13" s="5">
        <f>U$43*'[3]Shares PortablePCs+Tablets'!Q6</f>
        <v>0</v>
      </c>
      <c r="V13" s="5">
        <f>V$43*'[3]Shares PortablePCs+Tablets'!R6</f>
        <v>0</v>
      </c>
      <c r="W13" s="5">
        <f>W$43*'[3]Shares PortablePCs+Tablets'!S6</f>
        <v>0</v>
      </c>
      <c r="X13" s="5">
        <f>X$43*'[3]Shares PortablePCs+Tablets'!T6</f>
        <v>0</v>
      </c>
      <c r="Y13" s="5">
        <f>Y$43*'[3]Shares PortablePCs+Tablets'!U6</f>
        <v>0</v>
      </c>
      <c r="Z13" s="5">
        <f>Z$43*'[3]Shares PortablePCs+Tablets'!V6</f>
        <v>0</v>
      </c>
      <c r="AA13" s="5">
        <f>AA$43*'[3]Shares PortablePCs+Tablets'!W6</f>
        <v>0</v>
      </c>
      <c r="AB13" s="5">
        <f>AB$43*'[3]Shares PortablePCs+Tablets'!X6</f>
        <v>0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 spans="1:57" x14ac:dyDescent="0.35">
      <c r="A14" t="s">
        <v>14</v>
      </c>
      <c r="C14" s="41" t="s">
        <v>78</v>
      </c>
      <c r="D14" s="4" t="s">
        <v>15</v>
      </c>
      <c r="E14" s="4" t="s">
        <v>58</v>
      </c>
      <c r="F14" s="1" t="s">
        <v>19</v>
      </c>
      <c r="G14" s="5">
        <f>G$43*'[3]Shares PortablePCs+Tablets'!C7</f>
        <v>0</v>
      </c>
      <c r="H14" s="5">
        <f>H$43*'[3]Shares PortablePCs+Tablets'!D7</f>
        <v>0</v>
      </c>
      <c r="I14" s="5">
        <f>I$43*'[3]Shares PortablePCs+Tablets'!E7</f>
        <v>0</v>
      </c>
      <c r="J14" s="5">
        <f>J$43*'[3]Shares PortablePCs+Tablets'!F7</f>
        <v>0</v>
      </c>
      <c r="K14" s="5">
        <f>K$43*'[3]Shares PortablePCs+Tablets'!G7</f>
        <v>0</v>
      </c>
      <c r="L14" s="5">
        <f>L$43*'[3]Shares PortablePCs+Tablets'!H7</f>
        <v>0</v>
      </c>
      <c r="M14" s="5">
        <f>M$43*'[3]Shares PortablePCs+Tablets'!I7</f>
        <v>0</v>
      </c>
      <c r="N14" s="5">
        <f>N$43*'[3]Shares PortablePCs+Tablets'!J7</f>
        <v>0</v>
      </c>
      <c r="O14" s="5">
        <f>O$43*'[3]Shares PortablePCs+Tablets'!K7</f>
        <v>0</v>
      </c>
      <c r="P14" s="5">
        <f>P$43*'[3]Shares PortablePCs+Tablets'!L7</f>
        <v>0</v>
      </c>
      <c r="Q14" s="5">
        <f>Q$43*'[3]Shares PortablePCs+Tablets'!M7</f>
        <v>0</v>
      </c>
      <c r="R14" s="5">
        <f>R$43*'[3]Shares PortablePCs+Tablets'!N7</f>
        <v>0</v>
      </c>
      <c r="S14" s="5">
        <f>S$43*'[3]Shares PortablePCs+Tablets'!O7</f>
        <v>0</v>
      </c>
      <c r="T14" s="5">
        <f>T$43*'[3]Shares PortablePCs+Tablets'!P7</f>
        <v>0</v>
      </c>
      <c r="U14" s="5">
        <f>U$43*'[3]Shares PortablePCs+Tablets'!Q7</f>
        <v>0</v>
      </c>
      <c r="V14" s="5">
        <f>V$43*'[3]Shares PortablePCs+Tablets'!R7</f>
        <v>0</v>
      </c>
      <c r="W14" s="5">
        <f>W$43*'[3]Shares PortablePCs+Tablets'!S7</f>
        <v>0</v>
      </c>
      <c r="X14" s="5">
        <f>X$43*'[3]Shares PortablePCs+Tablets'!T7</f>
        <v>0</v>
      </c>
      <c r="Y14" s="5">
        <f>Y$43*'[3]Shares PortablePCs+Tablets'!U7</f>
        <v>0</v>
      </c>
      <c r="Z14" s="5">
        <f>Z$43*'[3]Shares PortablePCs+Tablets'!V7</f>
        <v>0</v>
      </c>
      <c r="AA14" s="5">
        <f>AA$43*'[3]Shares PortablePCs+Tablets'!W7</f>
        <v>0</v>
      </c>
      <c r="AB14" s="5">
        <f>AB$43*'[3]Shares PortablePCs+Tablets'!X7</f>
        <v>0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</row>
    <row r="15" spans="1:57" x14ac:dyDescent="0.35">
      <c r="A15" t="s">
        <v>14</v>
      </c>
      <c r="C15" s="41" t="s">
        <v>78</v>
      </c>
      <c r="D15" s="4" t="s">
        <v>15</v>
      </c>
      <c r="E15" s="4" t="s">
        <v>58</v>
      </c>
      <c r="F15" s="1" t="s">
        <v>20</v>
      </c>
      <c r="G15" s="5">
        <f>G$43*'[3]Shares PortablePCs+Tablets'!C8</f>
        <v>0</v>
      </c>
      <c r="H15" s="5">
        <f>H$43*'[3]Shares PortablePCs+Tablets'!D8</f>
        <v>0</v>
      </c>
      <c r="I15" s="5">
        <f>I$43*'[3]Shares PortablePCs+Tablets'!E8</f>
        <v>0</v>
      </c>
      <c r="J15" s="5">
        <f>J$43*'[3]Shares PortablePCs+Tablets'!F8</f>
        <v>0</v>
      </c>
      <c r="K15" s="5">
        <f>K$43*'[3]Shares PortablePCs+Tablets'!G8</f>
        <v>0</v>
      </c>
      <c r="L15" s="5">
        <f>L$43*'[3]Shares PortablePCs+Tablets'!H8</f>
        <v>0</v>
      </c>
      <c r="M15" s="5">
        <f>M$43*'[3]Shares PortablePCs+Tablets'!I8</f>
        <v>0</v>
      </c>
      <c r="N15" s="5">
        <f>N$43*'[3]Shares PortablePCs+Tablets'!J8</f>
        <v>0</v>
      </c>
      <c r="O15" s="5">
        <f>O$43*'[3]Shares PortablePCs+Tablets'!K8</f>
        <v>0</v>
      </c>
      <c r="P15" s="5">
        <f>P$43*'[3]Shares PortablePCs+Tablets'!L8</f>
        <v>0</v>
      </c>
      <c r="Q15" s="5">
        <f>Q$43*'[3]Shares PortablePCs+Tablets'!M8</f>
        <v>0</v>
      </c>
      <c r="R15" s="5">
        <f>R$43*'[3]Shares PortablePCs+Tablets'!N8</f>
        <v>0</v>
      </c>
      <c r="S15" s="5">
        <f>S$43*'[3]Shares PortablePCs+Tablets'!O8</f>
        <v>0</v>
      </c>
      <c r="T15" s="5">
        <f>T$43*'[3]Shares PortablePCs+Tablets'!P8</f>
        <v>0</v>
      </c>
      <c r="U15" s="5">
        <f>U$43*'[3]Shares PortablePCs+Tablets'!Q8</f>
        <v>0</v>
      </c>
      <c r="V15" s="5">
        <f>V$43*'[3]Shares PortablePCs+Tablets'!R8</f>
        <v>0</v>
      </c>
      <c r="W15" s="5">
        <f>W$43*'[3]Shares PortablePCs+Tablets'!S8</f>
        <v>0</v>
      </c>
      <c r="X15" s="5">
        <f>X$43*'[3]Shares PortablePCs+Tablets'!T8</f>
        <v>0</v>
      </c>
      <c r="Y15" s="5">
        <f>Y$43*'[3]Shares PortablePCs+Tablets'!U8</f>
        <v>0</v>
      </c>
      <c r="Z15" s="5">
        <f>Z$43*'[3]Shares PortablePCs+Tablets'!V8</f>
        <v>0</v>
      </c>
      <c r="AA15" s="5">
        <f>AA$43*'[3]Shares PortablePCs+Tablets'!W8</f>
        <v>0</v>
      </c>
      <c r="AB15" s="5">
        <f>AB$43*'[3]Shares PortablePCs+Tablets'!X8</f>
        <v>0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</row>
    <row r="16" spans="1:57" x14ac:dyDescent="0.35">
      <c r="A16" t="s">
        <v>14</v>
      </c>
      <c r="C16" s="41" t="s">
        <v>78</v>
      </c>
      <c r="D16" s="4" t="s">
        <v>15</v>
      </c>
      <c r="E16" s="4" t="s">
        <v>58</v>
      </c>
      <c r="F16" s="1" t="s">
        <v>21</v>
      </c>
      <c r="G16" s="5">
        <f>G$43*'[3]Shares PortablePCs+Tablets'!C9</f>
        <v>0</v>
      </c>
      <c r="H16" s="5">
        <f>H$43*'[3]Shares PortablePCs+Tablets'!D9</f>
        <v>0</v>
      </c>
      <c r="I16" s="5">
        <f>I$43*'[3]Shares PortablePCs+Tablets'!E9</f>
        <v>0</v>
      </c>
      <c r="J16" s="5">
        <f>J$43*'[3]Shares PortablePCs+Tablets'!F9</f>
        <v>0</v>
      </c>
      <c r="K16" s="5">
        <f>K$43*'[3]Shares PortablePCs+Tablets'!G9</f>
        <v>0</v>
      </c>
      <c r="L16" s="5">
        <f>L$43*'[3]Shares PortablePCs+Tablets'!H9</f>
        <v>0</v>
      </c>
      <c r="M16" s="5">
        <f>M$43*'[3]Shares PortablePCs+Tablets'!I9</f>
        <v>0</v>
      </c>
      <c r="N16" s="5">
        <f>N$43*'[3]Shares PortablePCs+Tablets'!J9</f>
        <v>0</v>
      </c>
      <c r="O16" s="5">
        <f>O$43*'[3]Shares PortablePCs+Tablets'!K9</f>
        <v>0</v>
      </c>
      <c r="P16" s="5">
        <f>P$43*'[3]Shares PortablePCs+Tablets'!L9</f>
        <v>0</v>
      </c>
      <c r="Q16" s="5">
        <f>Q$43*'[3]Shares PortablePCs+Tablets'!M9</f>
        <v>0</v>
      </c>
      <c r="R16" s="5">
        <f>R$43*'[3]Shares PortablePCs+Tablets'!N9</f>
        <v>0</v>
      </c>
      <c r="S16" s="5">
        <f>S$43*'[3]Shares PortablePCs+Tablets'!O9</f>
        <v>0</v>
      </c>
      <c r="T16" s="5">
        <f>T$43*'[3]Shares PortablePCs+Tablets'!P9</f>
        <v>0</v>
      </c>
      <c r="U16" s="5">
        <f>U$43*'[3]Shares PortablePCs+Tablets'!Q9</f>
        <v>0</v>
      </c>
      <c r="V16" s="5">
        <f>V$43*'[3]Shares PortablePCs+Tablets'!R9</f>
        <v>0</v>
      </c>
      <c r="W16" s="5">
        <f>W$43*'[3]Shares PortablePCs+Tablets'!S9</f>
        <v>0</v>
      </c>
      <c r="X16" s="5">
        <f>X$43*'[3]Shares PortablePCs+Tablets'!T9</f>
        <v>0</v>
      </c>
      <c r="Y16" s="5">
        <f>Y$43*'[3]Shares PortablePCs+Tablets'!U9</f>
        <v>0</v>
      </c>
      <c r="Z16" s="5">
        <f>Z$43*'[3]Shares PortablePCs+Tablets'!V9</f>
        <v>0</v>
      </c>
      <c r="AA16" s="5">
        <f>AA$43*'[3]Shares PortablePCs+Tablets'!W9</f>
        <v>0</v>
      </c>
      <c r="AB16" s="5">
        <f>AB$43*'[3]Shares PortablePCs+Tablets'!X9</f>
        <v>0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</row>
    <row r="17" spans="1:57" x14ac:dyDescent="0.35">
      <c r="A17" t="s">
        <v>14</v>
      </c>
      <c r="C17" s="41" t="s">
        <v>78</v>
      </c>
      <c r="D17" s="4" t="s">
        <v>15</v>
      </c>
      <c r="E17" s="4" t="s">
        <v>58</v>
      </c>
      <c r="F17" s="1" t="s">
        <v>22</v>
      </c>
      <c r="G17" s="5">
        <f>G$43*'[3]Shares PortablePCs+Tablets'!C10</f>
        <v>0</v>
      </c>
      <c r="H17" s="5">
        <f>H$43*'[3]Shares PortablePCs+Tablets'!D10</f>
        <v>0</v>
      </c>
      <c r="I17" s="5">
        <f>I$43*'[3]Shares PortablePCs+Tablets'!E10</f>
        <v>0</v>
      </c>
      <c r="J17" s="5">
        <f>J$43*'[3]Shares PortablePCs+Tablets'!F10</f>
        <v>0</v>
      </c>
      <c r="K17" s="5">
        <f>K$43*'[3]Shares PortablePCs+Tablets'!G10</f>
        <v>0</v>
      </c>
      <c r="L17" s="5">
        <f>L$43*'[3]Shares PortablePCs+Tablets'!H10</f>
        <v>0</v>
      </c>
      <c r="M17" s="5">
        <f>M$43*'[3]Shares PortablePCs+Tablets'!I10</f>
        <v>0</v>
      </c>
      <c r="N17" s="5">
        <f>N$43*'[3]Shares PortablePCs+Tablets'!J10</f>
        <v>0</v>
      </c>
      <c r="O17" s="5">
        <f>O$43*'[3]Shares PortablePCs+Tablets'!K10</f>
        <v>0</v>
      </c>
      <c r="P17" s="5">
        <f>P$43*'[3]Shares PortablePCs+Tablets'!L10</f>
        <v>0</v>
      </c>
      <c r="Q17" s="5">
        <f>Q$43*'[3]Shares PortablePCs+Tablets'!M10</f>
        <v>0</v>
      </c>
      <c r="R17" s="5">
        <f>R$43*'[3]Shares PortablePCs+Tablets'!N10</f>
        <v>0</v>
      </c>
      <c r="S17" s="5">
        <f>S$43*'[3]Shares PortablePCs+Tablets'!O10</f>
        <v>0</v>
      </c>
      <c r="T17" s="5">
        <f>T$43*'[3]Shares PortablePCs+Tablets'!P10</f>
        <v>0</v>
      </c>
      <c r="U17" s="5">
        <f>U$43*'[3]Shares PortablePCs+Tablets'!Q10</f>
        <v>0</v>
      </c>
      <c r="V17" s="5">
        <f>V$43*'[3]Shares PortablePCs+Tablets'!R10</f>
        <v>0</v>
      </c>
      <c r="W17" s="5">
        <f>W$43*'[3]Shares PortablePCs+Tablets'!S10</f>
        <v>0</v>
      </c>
      <c r="X17" s="5">
        <f>X$43*'[3]Shares PortablePCs+Tablets'!T10</f>
        <v>0</v>
      </c>
      <c r="Y17" s="5">
        <f>Y$43*'[3]Shares PortablePCs+Tablets'!U10</f>
        <v>0</v>
      </c>
      <c r="Z17" s="5">
        <f>Z$43*'[3]Shares PortablePCs+Tablets'!V10</f>
        <v>0</v>
      </c>
      <c r="AA17" s="5">
        <f>AA$43*'[3]Shares PortablePCs+Tablets'!W10</f>
        <v>0</v>
      </c>
      <c r="AB17" s="5">
        <f>AB$43*'[3]Shares PortablePCs+Tablets'!X10</f>
        <v>0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</row>
    <row r="18" spans="1:57" x14ac:dyDescent="0.35">
      <c r="A18" t="s">
        <v>14</v>
      </c>
      <c r="C18" s="41" t="s">
        <v>78</v>
      </c>
      <c r="D18" s="4" t="s">
        <v>15</v>
      </c>
      <c r="E18" s="4" t="s">
        <v>58</v>
      </c>
      <c r="F18" s="1" t="s">
        <v>23</v>
      </c>
      <c r="G18" s="5">
        <f>G$43*'[3]Shares PortablePCs+Tablets'!C11</f>
        <v>0</v>
      </c>
      <c r="H18" s="5">
        <f>H$43*'[3]Shares PortablePCs+Tablets'!D11</f>
        <v>0</v>
      </c>
      <c r="I18" s="5">
        <f>I$43*'[3]Shares PortablePCs+Tablets'!E11</f>
        <v>0</v>
      </c>
      <c r="J18" s="5">
        <f>J$43*'[3]Shares PortablePCs+Tablets'!F11</f>
        <v>0</v>
      </c>
      <c r="K18" s="5">
        <f>K$43*'[3]Shares PortablePCs+Tablets'!G11</f>
        <v>0</v>
      </c>
      <c r="L18" s="5">
        <f>L$43*'[3]Shares PortablePCs+Tablets'!H11</f>
        <v>0</v>
      </c>
      <c r="M18" s="5">
        <f>M$43*'[3]Shares PortablePCs+Tablets'!I11</f>
        <v>0</v>
      </c>
      <c r="N18" s="5">
        <f>N$43*'[3]Shares PortablePCs+Tablets'!J11</f>
        <v>0</v>
      </c>
      <c r="O18" s="5">
        <f>O$43*'[3]Shares PortablePCs+Tablets'!K11</f>
        <v>0</v>
      </c>
      <c r="P18" s="5">
        <f>P$43*'[3]Shares PortablePCs+Tablets'!L11</f>
        <v>0</v>
      </c>
      <c r="Q18" s="5">
        <f>Q$43*'[3]Shares PortablePCs+Tablets'!M11</f>
        <v>0</v>
      </c>
      <c r="R18" s="5">
        <f>R$43*'[3]Shares PortablePCs+Tablets'!N11</f>
        <v>0</v>
      </c>
      <c r="S18" s="5">
        <f>S$43*'[3]Shares PortablePCs+Tablets'!O11</f>
        <v>0</v>
      </c>
      <c r="T18" s="5">
        <f>T$43*'[3]Shares PortablePCs+Tablets'!P11</f>
        <v>0</v>
      </c>
      <c r="U18" s="5">
        <f>U$43*'[3]Shares PortablePCs+Tablets'!Q11</f>
        <v>0</v>
      </c>
      <c r="V18" s="5">
        <f>V$43*'[3]Shares PortablePCs+Tablets'!R11</f>
        <v>0</v>
      </c>
      <c r="W18" s="5">
        <f>W$43*'[3]Shares PortablePCs+Tablets'!S11</f>
        <v>0</v>
      </c>
      <c r="X18" s="5">
        <f>X$43*'[3]Shares PortablePCs+Tablets'!T11</f>
        <v>0</v>
      </c>
      <c r="Y18" s="5">
        <f>Y$43*'[3]Shares PortablePCs+Tablets'!U11</f>
        <v>0</v>
      </c>
      <c r="Z18" s="5">
        <f>Z$43*'[3]Shares PortablePCs+Tablets'!V11</f>
        <v>0</v>
      </c>
      <c r="AA18" s="5">
        <f>AA$43*'[3]Shares PortablePCs+Tablets'!W11</f>
        <v>0</v>
      </c>
      <c r="AB18" s="5">
        <f>AB$43*'[3]Shares PortablePCs+Tablets'!X11</f>
        <v>0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</row>
    <row r="19" spans="1:57" x14ac:dyDescent="0.35">
      <c r="A19" t="s">
        <v>14</v>
      </c>
      <c r="C19" s="41" t="s">
        <v>78</v>
      </c>
      <c r="D19" s="4" t="s">
        <v>15</v>
      </c>
      <c r="E19" s="4" t="s">
        <v>58</v>
      </c>
      <c r="F19" s="1" t="s">
        <v>24</v>
      </c>
      <c r="G19" s="5">
        <f>G$43*'[3]Shares PortablePCs+Tablets'!C12</f>
        <v>0</v>
      </c>
      <c r="H19" s="5">
        <f>H$43*'[3]Shares PortablePCs+Tablets'!D12</f>
        <v>0</v>
      </c>
      <c r="I19" s="5">
        <f>I$43*'[3]Shares PortablePCs+Tablets'!E12</f>
        <v>0</v>
      </c>
      <c r="J19" s="5">
        <f>J$43*'[3]Shares PortablePCs+Tablets'!F12</f>
        <v>0</v>
      </c>
      <c r="K19" s="5">
        <f>K$43*'[3]Shares PortablePCs+Tablets'!G12</f>
        <v>0</v>
      </c>
      <c r="L19" s="5">
        <f>L$43*'[3]Shares PortablePCs+Tablets'!H12</f>
        <v>0</v>
      </c>
      <c r="M19" s="5">
        <f>M$43*'[3]Shares PortablePCs+Tablets'!I12</f>
        <v>0</v>
      </c>
      <c r="N19" s="5">
        <f>N$43*'[3]Shares PortablePCs+Tablets'!J12</f>
        <v>0</v>
      </c>
      <c r="O19" s="5">
        <f>O$43*'[3]Shares PortablePCs+Tablets'!K12</f>
        <v>0</v>
      </c>
      <c r="P19" s="5">
        <f>P$43*'[3]Shares PortablePCs+Tablets'!L12</f>
        <v>0</v>
      </c>
      <c r="Q19" s="5">
        <f>Q$43*'[3]Shares PortablePCs+Tablets'!M12</f>
        <v>0</v>
      </c>
      <c r="R19" s="5">
        <f>R$43*'[3]Shares PortablePCs+Tablets'!N12</f>
        <v>0</v>
      </c>
      <c r="S19" s="5">
        <f>S$43*'[3]Shares PortablePCs+Tablets'!O12</f>
        <v>0</v>
      </c>
      <c r="T19" s="5">
        <f>T$43*'[3]Shares PortablePCs+Tablets'!P12</f>
        <v>0</v>
      </c>
      <c r="U19" s="5">
        <f>U$43*'[3]Shares PortablePCs+Tablets'!Q12</f>
        <v>0</v>
      </c>
      <c r="V19" s="5">
        <f>V$43*'[3]Shares PortablePCs+Tablets'!R12</f>
        <v>0</v>
      </c>
      <c r="W19" s="5">
        <f>W$43*'[3]Shares PortablePCs+Tablets'!S12</f>
        <v>0</v>
      </c>
      <c r="X19" s="5">
        <f>X$43*'[3]Shares PortablePCs+Tablets'!T12</f>
        <v>0</v>
      </c>
      <c r="Y19" s="5">
        <f>Y$43*'[3]Shares PortablePCs+Tablets'!U12</f>
        <v>0</v>
      </c>
      <c r="Z19" s="5">
        <f>Z$43*'[3]Shares PortablePCs+Tablets'!V12</f>
        <v>0</v>
      </c>
      <c r="AA19" s="5">
        <f>AA$43*'[3]Shares PortablePCs+Tablets'!W12</f>
        <v>0</v>
      </c>
      <c r="AB19" s="5">
        <f>AB$43*'[3]Shares PortablePCs+Tablets'!X12</f>
        <v>0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</row>
    <row r="20" spans="1:57" x14ac:dyDescent="0.35">
      <c r="A20" t="s">
        <v>14</v>
      </c>
      <c r="C20" s="41" t="s">
        <v>78</v>
      </c>
      <c r="D20" s="4" t="s">
        <v>15</v>
      </c>
      <c r="E20" s="4" t="s">
        <v>58</v>
      </c>
      <c r="F20" s="1" t="s">
        <v>25</v>
      </c>
      <c r="G20" s="5">
        <f>G$43*'[3]Shares PortablePCs+Tablets'!C13</f>
        <v>0</v>
      </c>
      <c r="H20" s="5">
        <f>H$43*'[3]Shares PortablePCs+Tablets'!D13</f>
        <v>0</v>
      </c>
      <c r="I20" s="5">
        <f>I$43*'[3]Shares PortablePCs+Tablets'!E13</f>
        <v>0</v>
      </c>
      <c r="J20" s="5">
        <f>J$43*'[3]Shares PortablePCs+Tablets'!F13</f>
        <v>0</v>
      </c>
      <c r="K20" s="5">
        <f>K$43*'[3]Shares PortablePCs+Tablets'!G13</f>
        <v>0</v>
      </c>
      <c r="L20" s="5">
        <f>L$43*'[3]Shares PortablePCs+Tablets'!H13</f>
        <v>0</v>
      </c>
      <c r="M20" s="5">
        <f>M$43*'[3]Shares PortablePCs+Tablets'!I13</f>
        <v>0</v>
      </c>
      <c r="N20" s="5">
        <f>N$43*'[3]Shares PortablePCs+Tablets'!J13</f>
        <v>0</v>
      </c>
      <c r="O20" s="5">
        <f>O$43*'[3]Shares PortablePCs+Tablets'!K13</f>
        <v>0</v>
      </c>
      <c r="P20" s="5">
        <f>P$43*'[3]Shares PortablePCs+Tablets'!L13</f>
        <v>0</v>
      </c>
      <c r="Q20" s="5">
        <f>Q$43*'[3]Shares PortablePCs+Tablets'!M13</f>
        <v>0</v>
      </c>
      <c r="R20" s="5">
        <f>R$43*'[3]Shares PortablePCs+Tablets'!N13</f>
        <v>0</v>
      </c>
      <c r="S20" s="5">
        <f>S$43*'[3]Shares PortablePCs+Tablets'!O13</f>
        <v>0</v>
      </c>
      <c r="T20" s="5">
        <f>T$43*'[3]Shares PortablePCs+Tablets'!P13</f>
        <v>0</v>
      </c>
      <c r="U20" s="5">
        <f>U$43*'[3]Shares PortablePCs+Tablets'!Q13</f>
        <v>0</v>
      </c>
      <c r="V20" s="5">
        <f>V$43*'[3]Shares PortablePCs+Tablets'!R13</f>
        <v>0</v>
      </c>
      <c r="W20" s="5">
        <f>W$43*'[3]Shares PortablePCs+Tablets'!S13</f>
        <v>0</v>
      </c>
      <c r="X20" s="5">
        <f>X$43*'[3]Shares PortablePCs+Tablets'!T13</f>
        <v>0</v>
      </c>
      <c r="Y20" s="5">
        <f>Y$43*'[3]Shares PortablePCs+Tablets'!U13</f>
        <v>0</v>
      </c>
      <c r="Z20" s="5">
        <f>Z$43*'[3]Shares PortablePCs+Tablets'!V13</f>
        <v>0</v>
      </c>
      <c r="AA20" s="5">
        <f>AA$43*'[3]Shares PortablePCs+Tablets'!W13</f>
        <v>0</v>
      </c>
      <c r="AB20" s="5">
        <f>AB$43*'[3]Shares PortablePCs+Tablets'!X13</f>
        <v>0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</row>
    <row r="21" spans="1:57" x14ac:dyDescent="0.35">
      <c r="A21" t="s">
        <v>14</v>
      </c>
      <c r="C21" s="41" t="s">
        <v>78</v>
      </c>
      <c r="D21" s="4" t="s">
        <v>15</v>
      </c>
      <c r="E21" s="4" t="s">
        <v>58</v>
      </c>
      <c r="F21" s="1" t="s">
        <v>26</v>
      </c>
      <c r="G21" s="5">
        <f>G$43*'[3]Shares PortablePCs+Tablets'!C14</f>
        <v>0</v>
      </c>
      <c r="H21" s="5">
        <f>H$43*'[3]Shares PortablePCs+Tablets'!D14</f>
        <v>0</v>
      </c>
      <c r="I21" s="5">
        <f>I$43*'[3]Shares PortablePCs+Tablets'!E14</f>
        <v>0</v>
      </c>
      <c r="J21" s="5">
        <f>J$43*'[3]Shares PortablePCs+Tablets'!F14</f>
        <v>0</v>
      </c>
      <c r="K21" s="5">
        <f>K$43*'[3]Shares PortablePCs+Tablets'!G14</f>
        <v>0</v>
      </c>
      <c r="L21" s="5">
        <f>L$43*'[3]Shares PortablePCs+Tablets'!H14</f>
        <v>0</v>
      </c>
      <c r="M21" s="5">
        <f>M$43*'[3]Shares PortablePCs+Tablets'!I14</f>
        <v>0</v>
      </c>
      <c r="N21" s="5">
        <f>N$43*'[3]Shares PortablePCs+Tablets'!J14</f>
        <v>0</v>
      </c>
      <c r="O21" s="5">
        <f>O$43*'[3]Shares PortablePCs+Tablets'!K14</f>
        <v>0</v>
      </c>
      <c r="P21" s="5">
        <f>P$43*'[3]Shares PortablePCs+Tablets'!L14</f>
        <v>0</v>
      </c>
      <c r="Q21" s="5">
        <f>Q$43*'[3]Shares PortablePCs+Tablets'!M14</f>
        <v>0</v>
      </c>
      <c r="R21" s="5">
        <f>R$43*'[3]Shares PortablePCs+Tablets'!N14</f>
        <v>0</v>
      </c>
      <c r="S21" s="5">
        <f>S$43*'[3]Shares PortablePCs+Tablets'!O14</f>
        <v>0</v>
      </c>
      <c r="T21" s="5">
        <f>T$43*'[3]Shares PortablePCs+Tablets'!P14</f>
        <v>0</v>
      </c>
      <c r="U21" s="5">
        <f>U$43*'[3]Shares PortablePCs+Tablets'!Q14</f>
        <v>0</v>
      </c>
      <c r="V21" s="5">
        <f>V$43*'[3]Shares PortablePCs+Tablets'!R14</f>
        <v>0</v>
      </c>
      <c r="W21" s="5">
        <f>W$43*'[3]Shares PortablePCs+Tablets'!S14</f>
        <v>0</v>
      </c>
      <c r="X21" s="5">
        <f>X$43*'[3]Shares PortablePCs+Tablets'!T14</f>
        <v>0</v>
      </c>
      <c r="Y21" s="5">
        <f>Y$43*'[3]Shares PortablePCs+Tablets'!U14</f>
        <v>0</v>
      </c>
      <c r="Z21" s="5">
        <f>Z$43*'[3]Shares PortablePCs+Tablets'!V14</f>
        <v>0</v>
      </c>
      <c r="AA21" s="5">
        <f>AA$43*'[3]Shares PortablePCs+Tablets'!W14</f>
        <v>0</v>
      </c>
      <c r="AB21" s="5">
        <f>AB$43*'[3]Shares PortablePCs+Tablets'!X14</f>
        <v>0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</row>
    <row r="22" spans="1:57" x14ac:dyDescent="0.35">
      <c r="A22" t="s">
        <v>14</v>
      </c>
      <c r="C22" s="41" t="s">
        <v>78</v>
      </c>
      <c r="D22" s="4" t="s">
        <v>15</v>
      </c>
      <c r="E22" s="4" t="s">
        <v>58</v>
      </c>
      <c r="F22" s="1" t="s">
        <v>27</v>
      </c>
      <c r="G22" s="5">
        <f>G$43*'[3]Shares PortablePCs+Tablets'!C15</f>
        <v>0</v>
      </c>
      <c r="H22" s="5">
        <f>H$43*'[3]Shares PortablePCs+Tablets'!D15</f>
        <v>0</v>
      </c>
      <c r="I22" s="5">
        <f>I$43*'[3]Shares PortablePCs+Tablets'!E15</f>
        <v>0</v>
      </c>
      <c r="J22" s="5">
        <f>J$43*'[3]Shares PortablePCs+Tablets'!F15</f>
        <v>0</v>
      </c>
      <c r="K22" s="5">
        <f>K$43*'[3]Shares PortablePCs+Tablets'!G15</f>
        <v>0</v>
      </c>
      <c r="L22" s="5">
        <f>L$43*'[3]Shares PortablePCs+Tablets'!H15</f>
        <v>0</v>
      </c>
      <c r="M22" s="5">
        <f>M$43*'[3]Shares PortablePCs+Tablets'!I15</f>
        <v>0</v>
      </c>
      <c r="N22" s="5">
        <f>N$43*'[3]Shares PortablePCs+Tablets'!J15</f>
        <v>0</v>
      </c>
      <c r="O22" s="5">
        <f>O$43*'[3]Shares PortablePCs+Tablets'!K15</f>
        <v>0</v>
      </c>
      <c r="P22" s="5">
        <f>P$43*'[3]Shares PortablePCs+Tablets'!L15</f>
        <v>0</v>
      </c>
      <c r="Q22" s="5">
        <f>Q$43*'[3]Shares PortablePCs+Tablets'!M15</f>
        <v>0</v>
      </c>
      <c r="R22" s="5">
        <f>R$43*'[3]Shares PortablePCs+Tablets'!N15</f>
        <v>0</v>
      </c>
      <c r="S22" s="5">
        <f>S$43*'[3]Shares PortablePCs+Tablets'!O15</f>
        <v>0</v>
      </c>
      <c r="T22" s="5">
        <f>T$43*'[3]Shares PortablePCs+Tablets'!P15</f>
        <v>0</v>
      </c>
      <c r="U22" s="5">
        <f>U$43*'[3]Shares PortablePCs+Tablets'!Q15</f>
        <v>0</v>
      </c>
      <c r="V22" s="5">
        <f>V$43*'[3]Shares PortablePCs+Tablets'!R15</f>
        <v>0</v>
      </c>
      <c r="W22" s="5">
        <f>W$43*'[3]Shares PortablePCs+Tablets'!S15</f>
        <v>0</v>
      </c>
      <c r="X22" s="5">
        <f>X$43*'[3]Shares PortablePCs+Tablets'!T15</f>
        <v>0</v>
      </c>
      <c r="Y22" s="5">
        <f>Y$43*'[3]Shares PortablePCs+Tablets'!U15</f>
        <v>0</v>
      </c>
      <c r="Z22" s="5">
        <f>Z$43*'[3]Shares PortablePCs+Tablets'!V15</f>
        <v>0</v>
      </c>
      <c r="AA22" s="5">
        <f>AA$43*'[3]Shares PortablePCs+Tablets'!W15</f>
        <v>0</v>
      </c>
      <c r="AB22" s="5">
        <f>AB$43*'[3]Shares PortablePCs+Tablets'!X15</f>
        <v>0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spans="1:57" x14ac:dyDescent="0.35">
      <c r="A23" t="s">
        <v>14</v>
      </c>
      <c r="C23" s="41" t="s">
        <v>78</v>
      </c>
      <c r="D23" s="4" t="s">
        <v>15</v>
      </c>
      <c r="E23" s="4" t="s">
        <v>58</v>
      </c>
      <c r="F23" s="1" t="s">
        <v>28</v>
      </c>
      <c r="G23" s="5">
        <f>G$43*'[3]Shares PortablePCs+Tablets'!C16</f>
        <v>0</v>
      </c>
      <c r="H23" s="5">
        <f>H$43*'[3]Shares PortablePCs+Tablets'!D16</f>
        <v>0</v>
      </c>
      <c r="I23" s="5">
        <f>I$43*'[3]Shares PortablePCs+Tablets'!E16</f>
        <v>0</v>
      </c>
      <c r="J23" s="5">
        <f>J$43*'[3]Shares PortablePCs+Tablets'!F16</f>
        <v>0</v>
      </c>
      <c r="K23" s="5">
        <f>K$43*'[3]Shares PortablePCs+Tablets'!G16</f>
        <v>0</v>
      </c>
      <c r="L23" s="5">
        <f>L$43*'[3]Shares PortablePCs+Tablets'!H16</f>
        <v>0</v>
      </c>
      <c r="M23" s="5">
        <f>M$43*'[3]Shares PortablePCs+Tablets'!I16</f>
        <v>0</v>
      </c>
      <c r="N23" s="5">
        <f>N$43*'[3]Shares PortablePCs+Tablets'!J16</f>
        <v>0</v>
      </c>
      <c r="O23" s="5">
        <f>O$43*'[3]Shares PortablePCs+Tablets'!K16</f>
        <v>0</v>
      </c>
      <c r="P23" s="5">
        <f>P$43*'[3]Shares PortablePCs+Tablets'!L16</f>
        <v>0</v>
      </c>
      <c r="Q23" s="5">
        <f>Q$43*'[3]Shares PortablePCs+Tablets'!M16</f>
        <v>0</v>
      </c>
      <c r="R23" s="5">
        <f>R$43*'[3]Shares PortablePCs+Tablets'!N16</f>
        <v>0</v>
      </c>
      <c r="S23" s="5">
        <f>S$43*'[3]Shares PortablePCs+Tablets'!O16</f>
        <v>0</v>
      </c>
      <c r="T23" s="5">
        <f>T$43*'[3]Shares PortablePCs+Tablets'!P16</f>
        <v>0</v>
      </c>
      <c r="U23" s="5">
        <f>U$43*'[3]Shares PortablePCs+Tablets'!Q16</f>
        <v>0</v>
      </c>
      <c r="V23" s="5">
        <f>V$43*'[3]Shares PortablePCs+Tablets'!R16</f>
        <v>0</v>
      </c>
      <c r="W23" s="5">
        <f>W$43*'[3]Shares PortablePCs+Tablets'!S16</f>
        <v>0</v>
      </c>
      <c r="X23" s="5">
        <f>X$43*'[3]Shares PortablePCs+Tablets'!T16</f>
        <v>0</v>
      </c>
      <c r="Y23" s="5">
        <f>Y$43*'[3]Shares PortablePCs+Tablets'!U16</f>
        <v>0</v>
      </c>
      <c r="Z23" s="5">
        <f>Z$43*'[3]Shares PortablePCs+Tablets'!V16</f>
        <v>0</v>
      </c>
      <c r="AA23" s="5">
        <f>AA$43*'[3]Shares PortablePCs+Tablets'!W16</f>
        <v>0</v>
      </c>
      <c r="AB23" s="5">
        <f>AB$43*'[3]Shares PortablePCs+Tablets'!X16</f>
        <v>0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</row>
    <row r="24" spans="1:57" x14ac:dyDescent="0.35">
      <c r="A24" t="s">
        <v>14</v>
      </c>
      <c r="C24" s="41" t="s">
        <v>78</v>
      </c>
      <c r="D24" s="4" t="s">
        <v>15</v>
      </c>
      <c r="E24" s="4" t="s">
        <v>58</v>
      </c>
      <c r="F24" s="1" t="s">
        <v>29</v>
      </c>
      <c r="G24" s="5">
        <f>G$43*'[3]Shares PortablePCs+Tablets'!C17</f>
        <v>0</v>
      </c>
      <c r="H24" s="5">
        <f>H$43*'[3]Shares PortablePCs+Tablets'!D17</f>
        <v>0</v>
      </c>
      <c r="I24" s="5">
        <f>I$43*'[3]Shares PortablePCs+Tablets'!E17</f>
        <v>0</v>
      </c>
      <c r="J24" s="5">
        <f>J$43*'[3]Shares PortablePCs+Tablets'!F17</f>
        <v>0</v>
      </c>
      <c r="K24" s="5">
        <f>K$43*'[3]Shares PortablePCs+Tablets'!G17</f>
        <v>0</v>
      </c>
      <c r="L24" s="5">
        <f>L$43*'[3]Shares PortablePCs+Tablets'!H17</f>
        <v>0</v>
      </c>
      <c r="M24" s="5">
        <f>M$43*'[3]Shares PortablePCs+Tablets'!I17</f>
        <v>0</v>
      </c>
      <c r="N24" s="5">
        <f>N$43*'[3]Shares PortablePCs+Tablets'!J17</f>
        <v>0</v>
      </c>
      <c r="O24" s="5">
        <f>O$43*'[3]Shares PortablePCs+Tablets'!K17</f>
        <v>0</v>
      </c>
      <c r="P24" s="5">
        <f>P$43*'[3]Shares PortablePCs+Tablets'!L17</f>
        <v>0</v>
      </c>
      <c r="Q24" s="5">
        <f>Q$43*'[3]Shares PortablePCs+Tablets'!M17</f>
        <v>0</v>
      </c>
      <c r="R24" s="5">
        <f>R$43*'[3]Shares PortablePCs+Tablets'!N17</f>
        <v>0</v>
      </c>
      <c r="S24" s="5">
        <f>S$43*'[3]Shares PortablePCs+Tablets'!O17</f>
        <v>0</v>
      </c>
      <c r="T24" s="5">
        <f>T$43*'[3]Shares PortablePCs+Tablets'!P17</f>
        <v>0</v>
      </c>
      <c r="U24" s="5">
        <f>U$43*'[3]Shares PortablePCs+Tablets'!Q17</f>
        <v>0</v>
      </c>
      <c r="V24" s="5">
        <f>V$43*'[3]Shares PortablePCs+Tablets'!R17</f>
        <v>0</v>
      </c>
      <c r="W24" s="5">
        <f>W$43*'[3]Shares PortablePCs+Tablets'!S17</f>
        <v>0</v>
      </c>
      <c r="X24" s="5">
        <f>X$43*'[3]Shares PortablePCs+Tablets'!T17</f>
        <v>0</v>
      </c>
      <c r="Y24" s="5">
        <f>Y$43*'[3]Shares PortablePCs+Tablets'!U17</f>
        <v>0</v>
      </c>
      <c r="Z24" s="5">
        <f>Z$43*'[3]Shares PortablePCs+Tablets'!V17</f>
        <v>0</v>
      </c>
      <c r="AA24" s="5">
        <f>AA$43*'[3]Shares PortablePCs+Tablets'!W17</f>
        <v>0</v>
      </c>
      <c r="AB24" s="5">
        <f>AB$43*'[3]Shares PortablePCs+Tablets'!X17</f>
        <v>0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</row>
    <row r="25" spans="1:57" x14ac:dyDescent="0.35">
      <c r="A25" t="s">
        <v>14</v>
      </c>
      <c r="C25" s="41" t="s">
        <v>78</v>
      </c>
      <c r="D25" s="4" t="s">
        <v>15</v>
      </c>
      <c r="E25" s="4" t="s">
        <v>58</v>
      </c>
      <c r="F25" s="1" t="s">
        <v>30</v>
      </c>
      <c r="G25" s="5">
        <f>G$43*'[3]Shares PortablePCs+Tablets'!C18</f>
        <v>0</v>
      </c>
      <c r="H25" s="5">
        <f>H$43*'[3]Shares PortablePCs+Tablets'!D18</f>
        <v>0</v>
      </c>
      <c r="I25" s="5">
        <f>I$43*'[3]Shares PortablePCs+Tablets'!E18</f>
        <v>0</v>
      </c>
      <c r="J25" s="5">
        <f>J$43*'[3]Shares PortablePCs+Tablets'!F18</f>
        <v>0</v>
      </c>
      <c r="K25" s="5">
        <f>K$43*'[3]Shares PortablePCs+Tablets'!G18</f>
        <v>0</v>
      </c>
      <c r="L25" s="5">
        <f>L$43*'[3]Shares PortablePCs+Tablets'!H18</f>
        <v>0</v>
      </c>
      <c r="M25" s="5">
        <f>M$43*'[3]Shares PortablePCs+Tablets'!I18</f>
        <v>0</v>
      </c>
      <c r="N25" s="5">
        <f>N$43*'[3]Shares PortablePCs+Tablets'!J18</f>
        <v>0</v>
      </c>
      <c r="O25" s="5">
        <f>O$43*'[3]Shares PortablePCs+Tablets'!K18</f>
        <v>0</v>
      </c>
      <c r="P25" s="5">
        <f>P$43*'[3]Shares PortablePCs+Tablets'!L18</f>
        <v>0</v>
      </c>
      <c r="Q25" s="5">
        <f>Q$43*'[3]Shares PortablePCs+Tablets'!M18</f>
        <v>0</v>
      </c>
      <c r="R25" s="5">
        <f>R$43*'[3]Shares PortablePCs+Tablets'!N18</f>
        <v>0</v>
      </c>
      <c r="S25" s="5">
        <f>S$43*'[3]Shares PortablePCs+Tablets'!O18</f>
        <v>0</v>
      </c>
      <c r="T25" s="5">
        <f>T$43*'[3]Shares PortablePCs+Tablets'!P18</f>
        <v>0</v>
      </c>
      <c r="U25" s="5">
        <f>U$43*'[3]Shares PortablePCs+Tablets'!Q18</f>
        <v>0</v>
      </c>
      <c r="V25" s="5">
        <f>V$43*'[3]Shares PortablePCs+Tablets'!R18</f>
        <v>0</v>
      </c>
      <c r="W25" s="5">
        <f>W$43*'[3]Shares PortablePCs+Tablets'!S18</f>
        <v>0</v>
      </c>
      <c r="X25" s="5">
        <f>X$43*'[3]Shares PortablePCs+Tablets'!T18</f>
        <v>0</v>
      </c>
      <c r="Y25" s="5">
        <f>Y$43*'[3]Shares PortablePCs+Tablets'!U18</f>
        <v>0</v>
      </c>
      <c r="Z25" s="5">
        <f>Z$43*'[3]Shares PortablePCs+Tablets'!V18</f>
        <v>0</v>
      </c>
      <c r="AA25" s="5">
        <f>AA$43*'[3]Shares PortablePCs+Tablets'!W18</f>
        <v>0</v>
      </c>
      <c r="AB25" s="5">
        <f>AB$43*'[3]Shares PortablePCs+Tablets'!X18</f>
        <v>0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</row>
    <row r="26" spans="1:57" x14ac:dyDescent="0.35">
      <c r="A26" t="s">
        <v>14</v>
      </c>
      <c r="C26" s="41" t="s">
        <v>78</v>
      </c>
      <c r="D26" s="4" t="s">
        <v>15</v>
      </c>
      <c r="E26" s="4" t="s">
        <v>58</v>
      </c>
      <c r="F26" s="1" t="s">
        <v>31</v>
      </c>
      <c r="G26" s="5">
        <f>G$43*'[3]Shares PortablePCs+Tablets'!C19</f>
        <v>0</v>
      </c>
      <c r="H26" s="5">
        <f>H$43*'[3]Shares PortablePCs+Tablets'!D19</f>
        <v>0</v>
      </c>
      <c r="I26" s="5">
        <f>I$43*'[3]Shares PortablePCs+Tablets'!E19</f>
        <v>0</v>
      </c>
      <c r="J26" s="5">
        <f>J$43*'[3]Shares PortablePCs+Tablets'!F19</f>
        <v>0</v>
      </c>
      <c r="K26" s="5">
        <f>K$43*'[3]Shares PortablePCs+Tablets'!G19</f>
        <v>0</v>
      </c>
      <c r="L26" s="5">
        <f>L$43*'[3]Shares PortablePCs+Tablets'!H19</f>
        <v>0</v>
      </c>
      <c r="M26" s="5">
        <f>M$43*'[3]Shares PortablePCs+Tablets'!I19</f>
        <v>0</v>
      </c>
      <c r="N26" s="5">
        <f>N$43*'[3]Shares PortablePCs+Tablets'!J19</f>
        <v>0</v>
      </c>
      <c r="O26" s="5">
        <f>O$43*'[3]Shares PortablePCs+Tablets'!K19</f>
        <v>0</v>
      </c>
      <c r="P26" s="5">
        <f>P$43*'[3]Shares PortablePCs+Tablets'!L19</f>
        <v>0</v>
      </c>
      <c r="Q26" s="5">
        <f>Q$43*'[3]Shares PortablePCs+Tablets'!M19</f>
        <v>0</v>
      </c>
      <c r="R26" s="5">
        <f>R$43*'[3]Shares PortablePCs+Tablets'!N19</f>
        <v>0</v>
      </c>
      <c r="S26" s="5">
        <f>S$43*'[3]Shares PortablePCs+Tablets'!O19</f>
        <v>0</v>
      </c>
      <c r="T26" s="5">
        <f>T$43*'[3]Shares PortablePCs+Tablets'!P19</f>
        <v>0</v>
      </c>
      <c r="U26" s="5">
        <f>U$43*'[3]Shares PortablePCs+Tablets'!Q19</f>
        <v>0</v>
      </c>
      <c r="V26" s="5">
        <f>V$43*'[3]Shares PortablePCs+Tablets'!R19</f>
        <v>0</v>
      </c>
      <c r="W26" s="5">
        <f>W$43*'[3]Shares PortablePCs+Tablets'!S19</f>
        <v>0</v>
      </c>
      <c r="X26" s="5">
        <f>X$43*'[3]Shares PortablePCs+Tablets'!T19</f>
        <v>0</v>
      </c>
      <c r="Y26" s="5">
        <f>Y$43*'[3]Shares PortablePCs+Tablets'!U19</f>
        <v>0</v>
      </c>
      <c r="Z26" s="5">
        <f>Z$43*'[3]Shares PortablePCs+Tablets'!V19</f>
        <v>0</v>
      </c>
      <c r="AA26" s="5">
        <f>AA$43*'[3]Shares PortablePCs+Tablets'!W19</f>
        <v>0</v>
      </c>
      <c r="AB26" s="5">
        <f>AB$43*'[3]Shares PortablePCs+Tablets'!X19</f>
        <v>0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</row>
    <row r="27" spans="1:57" x14ac:dyDescent="0.35">
      <c r="A27" t="s">
        <v>14</v>
      </c>
      <c r="C27" s="41" t="s">
        <v>78</v>
      </c>
      <c r="D27" s="4" t="s">
        <v>15</v>
      </c>
      <c r="E27" s="4" t="s">
        <v>58</v>
      </c>
      <c r="F27" s="1" t="s">
        <v>32</v>
      </c>
      <c r="G27" s="5">
        <f>G$43*'[3]Shares PortablePCs+Tablets'!C20</f>
        <v>0</v>
      </c>
      <c r="H27" s="5">
        <f>H$43*'[3]Shares PortablePCs+Tablets'!D20</f>
        <v>0</v>
      </c>
      <c r="I27" s="5">
        <f>I$43*'[3]Shares PortablePCs+Tablets'!E20</f>
        <v>0</v>
      </c>
      <c r="J27" s="5">
        <f>J$43*'[3]Shares PortablePCs+Tablets'!F20</f>
        <v>0</v>
      </c>
      <c r="K27" s="5">
        <f>K$43*'[3]Shares PortablePCs+Tablets'!G20</f>
        <v>0</v>
      </c>
      <c r="L27" s="5">
        <f>L$43*'[3]Shares PortablePCs+Tablets'!H20</f>
        <v>0</v>
      </c>
      <c r="M27" s="5">
        <f>M$43*'[3]Shares PortablePCs+Tablets'!I20</f>
        <v>0</v>
      </c>
      <c r="N27" s="5">
        <f>N$43*'[3]Shares PortablePCs+Tablets'!J20</f>
        <v>0</v>
      </c>
      <c r="O27" s="5">
        <f>O$43*'[3]Shares PortablePCs+Tablets'!K20</f>
        <v>0</v>
      </c>
      <c r="P27" s="5">
        <f>P$43*'[3]Shares PortablePCs+Tablets'!L20</f>
        <v>0</v>
      </c>
      <c r="Q27" s="5">
        <f>Q$43*'[3]Shares PortablePCs+Tablets'!M20</f>
        <v>0</v>
      </c>
      <c r="R27" s="5">
        <f>R$43*'[3]Shares PortablePCs+Tablets'!N20</f>
        <v>0</v>
      </c>
      <c r="S27" s="5">
        <f>S$43*'[3]Shares PortablePCs+Tablets'!O20</f>
        <v>0</v>
      </c>
      <c r="T27" s="5">
        <f>T$43*'[3]Shares PortablePCs+Tablets'!P20</f>
        <v>0</v>
      </c>
      <c r="U27" s="5">
        <f>U$43*'[3]Shares PortablePCs+Tablets'!Q20</f>
        <v>0</v>
      </c>
      <c r="V27" s="5">
        <f>V$43*'[3]Shares PortablePCs+Tablets'!R20</f>
        <v>0</v>
      </c>
      <c r="W27" s="5">
        <f>W$43*'[3]Shares PortablePCs+Tablets'!S20</f>
        <v>0</v>
      </c>
      <c r="X27" s="5">
        <f>X$43*'[3]Shares PortablePCs+Tablets'!T20</f>
        <v>0</v>
      </c>
      <c r="Y27" s="5">
        <f>Y$43*'[3]Shares PortablePCs+Tablets'!U20</f>
        <v>0</v>
      </c>
      <c r="Z27" s="5">
        <f>Z$43*'[3]Shares PortablePCs+Tablets'!V20</f>
        <v>0</v>
      </c>
      <c r="AA27" s="5">
        <f>AA$43*'[3]Shares PortablePCs+Tablets'!W20</f>
        <v>0</v>
      </c>
      <c r="AB27" s="5">
        <f>AB$43*'[3]Shares PortablePCs+Tablets'!X20</f>
        <v>0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</row>
    <row r="28" spans="1:57" x14ac:dyDescent="0.35">
      <c r="A28" t="s">
        <v>14</v>
      </c>
      <c r="C28" s="41" t="s">
        <v>78</v>
      </c>
      <c r="D28" s="4" t="s">
        <v>15</v>
      </c>
      <c r="E28" s="4" t="s">
        <v>58</v>
      </c>
      <c r="F28" s="1" t="s">
        <v>33</v>
      </c>
      <c r="G28" s="5">
        <f>G$43*'[3]Shares PortablePCs+Tablets'!C21</f>
        <v>0</v>
      </c>
      <c r="H28" s="5">
        <f>H$43*'[3]Shares PortablePCs+Tablets'!D21</f>
        <v>0</v>
      </c>
      <c r="I28" s="5">
        <f>I$43*'[3]Shares PortablePCs+Tablets'!E21</f>
        <v>0</v>
      </c>
      <c r="J28" s="5">
        <f>J$43*'[3]Shares PortablePCs+Tablets'!F21</f>
        <v>0</v>
      </c>
      <c r="K28" s="5">
        <f>K$43*'[3]Shares PortablePCs+Tablets'!G21</f>
        <v>0</v>
      </c>
      <c r="L28" s="5">
        <f>L$43*'[3]Shares PortablePCs+Tablets'!H21</f>
        <v>0</v>
      </c>
      <c r="M28" s="5">
        <f>M$43*'[3]Shares PortablePCs+Tablets'!I21</f>
        <v>0</v>
      </c>
      <c r="N28" s="5">
        <f>N$43*'[3]Shares PortablePCs+Tablets'!J21</f>
        <v>0</v>
      </c>
      <c r="O28" s="5">
        <f>O$43*'[3]Shares PortablePCs+Tablets'!K21</f>
        <v>0</v>
      </c>
      <c r="P28" s="5">
        <f>P$43*'[3]Shares PortablePCs+Tablets'!L21</f>
        <v>0</v>
      </c>
      <c r="Q28" s="5">
        <f>Q$43*'[3]Shares PortablePCs+Tablets'!M21</f>
        <v>0</v>
      </c>
      <c r="R28" s="5">
        <f>R$43*'[3]Shares PortablePCs+Tablets'!N21</f>
        <v>0</v>
      </c>
      <c r="S28" s="5">
        <f>S$43*'[3]Shares PortablePCs+Tablets'!O21</f>
        <v>0</v>
      </c>
      <c r="T28" s="5">
        <f>T$43*'[3]Shares PortablePCs+Tablets'!P21</f>
        <v>0</v>
      </c>
      <c r="U28" s="5">
        <f>U$43*'[3]Shares PortablePCs+Tablets'!Q21</f>
        <v>0</v>
      </c>
      <c r="V28" s="5">
        <f>V$43*'[3]Shares PortablePCs+Tablets'!R21</f>
        <v>0</v>
      </c>
      <c r="W28" s="5">
        <f>W$43*'[3]Shares PortablePCs+Tablets'!S21</f>
        <v>0</v>
      </c>
      <c r="X28" s="5">
        <f>X$43*'[3]Shares PortablePCs+Tablets'!T21</f>
        <v>0</v>
      </c>
      <c r="Y28" s="5">
        <f>Y$43*'[3]Shares PortablePCs+Tablets'!U21</f>
        <v>0</v>
      </c>
      <c r="Z28" s="5">
        <f>Z$43*'[3]Shares PortablePCs+Tablets'!V21</f>
        <v>0</v>
      </c>
      <c r="AA28" s="5">
        <f>AA$43*'[3]Shares PortablePCs+Tablets'!W21</f>
        <v>0</v>
      </c>
      <c r="AB28" s="5">
        <f>AB$43*'[3]Shares PortablePCs+Tablets'!X21</f>
        <v>0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</row>
    <row r="29" spans="1:57" x14ac:dyDescent="0.35">
      <c r="A29" t="s">
        <v>14</v>
      </c>
      <c r="C29" s="41" t="s">
        <v>78</v>
      </c>
      <c r="D29" s="4" t="s">
        <v>15</v>
      </c>
      <c r="E29" s="4" t="s">
        <v>58</v>
      </c>
      <c r="F29" s="1" t="s">
        <v>34</v>
      </c>
      <c r="G29" s="5">
        <f>G$43*'[3]Shares PortablePCs+Tablets'!C22</f>
        <v>0</v>
      </c>
      <c r="H29" s="5">
        <f>H$43*'[3]Shares PortablePCs+Tablets'!D22</f>
        <v>0</v>
      </c>
      <c r="I29" s="5">
        <f>I$43*'[3]Shares PortablePCs+Tablets'!E22</f>
        <v>0</v>
      </c>
      <c r="J29" s="5">
        <f>J$43*'[3]Shares PortablePCs+Tablets'!F22</f>
        <v>0</v>
      </c>
      <c r="K29" s="5">
        <f>K$43*'[3]Shares PortablePCs+Tablets'!G22</f>
        <v>0</v>
      </c>
      <c r="L29" s="5">
        <f>L$43*'[3]Shares PortablePCs+Tablets'!H22</f>
        <v>0</v>
      </c>
      <c r="M29" s="5">
        <f>M$43*'[3]Shares PortablePCs+Tablets'!I22</f>
        <v>0</v>
      </c>
      <c r="N29" s="5">
        <f>N$43*'[3]Shares PortablePCs+Tablets'!J22</f>
        <v>0</v>
      </c>
      <c r="O29" s="5">
        <f>O$43*'[3]Shares PortablePCs+Tablets'!K22</f>
        <v>0</v>
      </c>
      <c r="P29" s="5">
        <f>P$43*'[3]Shares PortablePCs+Tablets'!L22</f>
        <v>0</v>
      </c>
      <c r="Q29" s="5">
        <f>Q$43*'[3]Shares PortablePCs+Tablets'!M22</f>
        <v>0</v>
      </c>
      <c r="R29" s="5">
        <f>R$43*'[3]Shares PortablePCs+Tablets'!N22</f>
        <v>0</v>
      </c>
      <c r="S29" s="5">
        <f>S$43*'[3]Shares PortablePCs+Tablets'!O22</f>
        <v>0</v>
      </c>
      <c r="T29" s="5">
        <f>T$43*'[3]Shares PortablePCs+Tablets'!P22</f>
        <v>0</v>
      </c>
      <c r="U29" s="5">
        <f>U$43*'[3]Shares PortablePCs+Tablets'!Q22</f>
        <v>0</v>
      </c>
      <c r="V29" s="5">
        <f>V$43*'[3]Shares PortablePCs+Tablets'!R22</f>
        <v>0</v>
      </c>
      <c r="W29" s="5">
        <f>W$43*'[3]Shares PortablePCs+Tablets'!S22</f>
        <v>0</v>
      </c>
      <c r="X29" s="5">
        <f>X$43*'[3]Shares PortablePCs+Tablets'!T22</f>
        <v>0</v>
      </c>
      <c r="Y29" s="5">
        <f>Y$43*'[3]Shares PortablePCs+Tablets'!U22</f>
        <v>0</v>
      </c>
      <c r="Z29" s="5">
        <f>Z$43*'[3]Shares PortablePCs+Tablets'!V22</f>
        <v>0</v>
      </c>
      <c r="AA29" s="5">
        <f>AA$43*'[3]Shares PortablePCs+Tablets'!W22</f>
        <v>0</v>
      </c>
      <c r="AB29" s="5">
        <f>AB$43*'[3]Shares PortablePCs+Tablets'!X22</f>
        <v>0</v>
      </c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0" spans="1:57" x14ac:dyDescent="0.35">
      <c r="A30" t="s">
        <v>14</v>
      </c>
      <c r="C30" s="41" t="s">
        <v>78</v>
      </c>
      <c r="D30" s="4" t="s">
        <v>15</v>
      </c>
      <c r="E30" s="4" t="s">
        <v>58</v>
      </c>
      <c r="F30" s="1" t="s">
        <v>35</v>
      </c>
      <c r="G30" s="5">
        <f>G$43*'[3]Shares PortablePCs+Tablets'!C23</f>
        <v>0</v>
      </c>
      <c r="H30" s="5">
        <f>H$43*'[3]Shares PortablePCs+Tablets'!D23</f>
        <v>0</v>
      </c>
      <c r="I30" s="5">
        <f>I$43*'[3]Shares PortablePCs+Tablets'!E23</f>
        <v>0</v>
      </c>
      <c r="J30" s="5">
        <f>J$43*'[3]Shares PortablePCs+Tablets'!F23</f>
        <v>0</v>
      </c>
      <c r="K30" s="5">
        <f>K$43*'[3]Shares PortablePCs+Tablets'!G23</f>
        <v>0</v>
      </c>
      <c r="L30" s="5">
        <f>L$43*'[3]Shares PortablePCs+Tablets'!H23</f>
        <v>0</v>
      </c>
      <c r="M30" s="5">
        <f>M$43*'[3]Shares PortablePCs+Tablets'!I23</f>
        <v>0</v>
      </c>
      <c r="N30" s="5">
        <f>N$43*'[3]Shares PortablePCs+Tablets'!J23</f>
        <v>0</v>
      </c>
      <c r="O30" s="5">
        <f>O$43*'[3]Shares PortablePCs+Tablets'!K23</f>
        <v>0</v>
      </c>
      <c r="P30" s="5">
        <f>P$43*'[3]Shares PortablePCs+Tablets'!L23</f>
        <v>0</v>
      </c>
      <c r="Q30" s="5">
        <f>Q$43*'[3]Shares PortablePCs+Tablets'!M23</f>
        <v>0</v>
      </c>
      <c r="R30" s="5">
        <f>R$43*'[3]Shares PortablePCs+Tablets'!N23</f>
        <v>0</v>
      </c>
      <c r="S30" s="5">
        <f>S$43*'[3]Shares PortablePCs+Tablets'!O23</f>
        <v>0</v>
      </c>
      <c r="T30" s="5">
        <f>T$43*'[3]Shares PortablePCs+Tablets'!P23</f>
        <v>0</v>
      </c>
      <c r="U30" s="5">
        <f>U$43*'[3]Shares PortablePCs+Tablets'!Q23</f>
        <v>0</v>
      </c>
      <c r="V30" s="5">
        <f>V$43*'[3]Shares PortablePCs+Tablets'!R23</f>
        <v>0</v>
      </c>
      <c r="W30" s="5">
        <f>W$43*'[3]Shares PortablePCs+Tablets'!S23</f>
        <v>0</v>
      </c>
      <c r="X30" s="5">
        <f>X$43*'[3]Shares PortablePCs+Tablets'!T23</f>
        <v>0</v>
      </c>
      <c r="Y30" s="5">
        <f>Y$43*'[3]Shares PortablePCs+Tablets'!U23</f>
        <v>0</v>
      </c>
      <c r="Z30" s="5">
        <f>Z$43*'[3]Shares PortablePCs+Tablets'!V23</f>
        <v>0</v>
      </c>
      <c r="AA30" s="5">
        <f>AA$43*'[3]Shares PortablePCs+Tablets'!W23</f>
        <v>0</v>
      </c>
      <c r="AB30" s="5">
        <f>AB$43*'[3]Shares PortablePCs+Tablets'!X23</f>
        <v>0</v>
      </c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</row>
    <row r="31" spans="1:57" x14ac:dyDescent="0.35">
      <c r="A31" t="s">
        <v>14</v>
      </c>
      <c r="C31" s="41" t="s">
        <v>78</v>
      </c>
      <c r="D31" s="4" t="s">
        <v>15</v>
      </c>
      <c r="E31" s="4" t="s">
        <v>58</v>
      </c>
      <c r="F31" s="1" t="s">
        <v>36</v>
      </c>
      <c r="G31" s="5">
        <f>G$43*'[3]Shares PortablePCs+Tablets'!C24</f>
        <v>0</v>
      </c>
      <c r="H31" s="5">
        <f>H$43*'[3]Shares PortablePCs+Tablets'!D24</f>
        <v>0</v>
      </c>
      <c r="I31" s="5">
        <f>I$43*'[3]Shares PortablePCs+Tablets'!E24</f>
        <v>0</v>
      </c>
      <c r="J31" s="5">
        <f>J$43*'[3]Shares PortablePCs+Tablets'!F24</f>
        <v>0</v>
      </c>
      <c r="K31" s="5">
        <f>K$43*'[3]Shares PortablePCs+Tablets'!G24</f>
        <v>0</v>
      </c>
      <c r="L31" s="5">
        <f>L$43*'[3]Shares PortablePCs+Tablets'!H24</f>
        <v>0</v>
      </c>
      <c r="M31" s="5">
        <f>M$43*'[3]Shares PortablePCs+Tablets'!I24</f>
        <v>0</v>
      </c>
      <c r="N31" s="5">
        <f>N$43*'[3]Shares PortablePCs+Tablets'!J24</f>
        <v>0</v>
      </c>
      <c r="O31" s="5">
        <f>O$43*'[3]Shares PortablePCs+Tablets'!K24</f>
        <v>0</v>
      </c>
      <c r="P31" s="5">
        <f>P$43*'[3]Shares PortablePCs+Tablets'!L24</f>
        <v>0</v>
      </c>
      <c r="Q31" s="5">
        <f>Q$43*'[3]Shares PortablePCs+Tablets'!M24</f>
        <v>0</v>
      </c>
      <c r="R31" s="5">
        <f>R$43*'[3]Shares PortablePCs+Tablets'!N24</f>
        <v>0</v>
      </c>
      <c r="S31" s="5">
        <f>S$43*'[3]Shares PortablePCs+Tablets'!O24</f>
        <v>0</v>
      </c>
      <c r="T31" s="5">
        <f>T$43*'[3]Shares PortablePCs+Tablets'!P24</f>
        <v>0</v>
      </c>
      <c r="U31" s="5">
        <f>U$43*'[3]Shares PortablePCs+Tablets'!Q24</f>
        <v>0</v>
      </c>
      <c r="V31" s="5">
        <f>V$43*'[3]Shares PortablePCs+Tablets'!R24</f>
        <v>0</v>
      </c>
      <c r="W31" s="5">
        <f>W$43*'[3]Shares PortablePCs+Tablets'!S24</f>
        <v>0</v>
      </c>
      <c r="X31" s="5">
        <f>X$43*'[3]Shares PortablePCs+Tablets'!T24</f>
        <v>0</v>
      </c>
      <c r="Y31" s="5">
        <f>Y$43*'[3]Shares PortablePCs+Tablets'!U24</f>
        <v>0</v>
      </c>
      <c r="Z31" s="5">
        <f>Z$43*'[3]Shares PortablePCs+Tablets'!V24</f>
        <v>0</v>
      </c>
      <c r="AA31" s="5">
        <f>AA$43*'[3]Shares PortablePCs+Tablets'!W24</f>
        <v>0</v>
      </c>
      <c r="AB31" s="5">
        <f>AB$43*'[3]Shares PortablePCs+Tablets'!X24</f>
        <v>0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</row>
    <row r="32" spans="1:57" x14ac:dyDescent="0.35">
      <c r="A32" t="s">
        <v>14</v>
      </c>
      <c r="C32" s="41" t="s">
        <v>78</v>
      </c>
      <c r="D32" s="4" t="s">
        <v>15</v>
      </c>
      <c r="E32" s="4" t="s">
        <v>58</v>
      </c>
      <c r="F32" s="1" t="s">
        <v>37</v>
      </c>
      <c r="G32" s="5">
        <f>G$43*'[3]Shares PortablePCs+Tablets'!C25</f>
        <v>0</v>
      </c>
      <c r="H32" s="5">
        <f>H$43*'[3]Shares PortablePCs+Tablets'!D25</f>
        <v>0</v>
      </c>
      <c r="I32" s="5">
        <f>I$43*'[3]Shares PortablePCs+Tablets'!E25</f>
        <v>0</v>
      </c>
      <c r="J32" s="5">
        <f>J$43*'[3]Shares PortablePCs+Tablets'!F25</f>
        <v>0</v>
      </c>
      <c r="K32" s="5">
        <f>K$43*'[3]Shares PortablePCs+Tablets'!G25</f>
        <v>0</v>
      </c>
      <c r="L32" s="5">
        <f>L$43*'[3]Shares PortablePCs+Tablets'!H25</f>
        <v>0</v>
      </c>
      <c r="M32" s="5">
        <f>M$43*'[3]Shares PortablePCs+Tablets'!I25</f>
        <v>0</v>
      </c>
      <c r="N32" s="5">
        <f>N$43*'[3]Shares PortablePCs+Tablets'!J25</f>
        <v>0</v>
      </c>
      <c r="O32" s="5">
        <f>O$43*'[3]Shares PortablePCs+Tablets'!K25</f>
        <v>0</v>
      </c>
      <c r="P32" s="5">
        <f>P$43*'[3]Shares PortablePCs+Tablets'!L25</f>
        <v>0</v>
      </c>
      <c r="Q32" s="5">
        <f>Q$43*'[3]Shares PortablePCs+Tablets'!M25</f>
        <v>0</v>
      </c>
      <c r="R32" s="5">
        <f>R$43*'[3]Shares PortablePCs+Tablets'!N25</f>
        <v>0</v>
      </c>
      <c r="S32" s="5">
        <f>S$43*'[3]Shares PortablePCs+Tablets'!O25</f>
        <v>0</v>
      </c>
      <c r="T32" s="5">
        <f>T$43*'[3]Shares PortablePCs+Tablets'!P25</f>
        <v>0</v>
      </c>
      <c r="U32" s="5">
        <f>U$43*'[3]Shares PortablePCs+Tablets'!Q25</f>
        <v>0</v>
      </c>
      <c r="V32" s="5">
        <f>V$43*'[3]Shares PortablePCs+Tablets'!R25</f>
        <v>0</v>
      </c>
      <c r="W32" s="5">
        <f>W$43*'[3]Shares PortablePCs+Tablets'!S25</f>
        <v>0</v>
      </c>
      <c r="X32" s="5">
        <f>X$43*'[3]Shares PortablePCs+Tablets'!T25</f>
        <v>0</v>
      </c>
      <c r="Y32" s="5">
        <f>Y$43*'[3]Shares PortablePCs+Tablets'!U25</f>
        <v>0</v>
      </c>
      <c r="Z32" s="5">
        <f>Z$43*'[3]Shares PortablePCs+Tablets'!V25</f>
        <v>0</v>
      </c>
      <c r="AA32" s="5">
        <f>AA$43*'[3]Shares PortablePCs+Tablets'!W25</f>
        <v>0</v>
      </c>
      <c r="AB32" s="5">
        <f>AB$43*'[3]Shares PortablePCs+Tablets'!X25</f>
        <v>0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</row>
    <row r="33" spans="1:57" x14ac:dyDescent="0.35">
      <c r="A33" t="s">
        <v>14</v>
      </c>
      <c r="C33" s="41" t="s">
        <v>78</v>
      </c>
      <c r="D33" s="4" t="s">
        <v>15</v>
      </c>
      <c r="E33" s="4" t="s">
        <v>58</v>
      </c>
      <c r="F33" s="1" t="s">
        <v>38</v>
      </c>
      <c r="G33" s="5">
        <f>G$43*'[3]Shares PortablePCs+Tablets'!C26</f>
        <v>0</v>
      </c>
      <c r="H33" s="5">
        <f>H$43*'[3]Shares PortablePCs+Tablets'!D26</f>
        <v>0</v>
      </c>
      <c r="I33" s="5">
        <f>I$43*'[3]Shares PortablePCs+Tablets'!E26</f>
        <v>0</v>
      </c>
      <c r="J33" s="5">
        <f>J$43*'[3]Shares PortablePCs+Tablets'!F26</f>
        <v>0</v>
      </c>
      <c r="K33" s="5">
        <f>K$43*'[3]Shares PortablePCs+Tablets'!G26</f>
        <v>0</v>
      </c>
      <c r="L33" s="5">
        <f>L$43*'[3]Shares PortablePCs+Tablets'!H26</f>
        <v>0</v>
      </c>
      <c r="M33" s="5">
        <f>M$43*'[3]Shares PortablePCs+Tablets'!I26</f>
        <v>0</v>
      </c>
      <c r="N33" s="5">
        <f>N$43*'[3]Shares PortablePCs+Tablets'!J26</f>
        <v>0</v>
      </c>
      <c r="O33" s="5">
        <f>O$43*'[3]Shares PortablePCs+Tablets'!K26</f>
        <v>0</v>
      </c>
      <c r="P33" s="5">
        <f>P$43*'[3]Shares PortablePCs+Tablets'!L26</f>
        <v>0</v>
      </c>
      <c r="Q33" s="5">
        <f>Q$43*'[3]Shares PortablePCs+Tablets'!M26</f>
        <v>0</v>
      </c>
      <c r="R33" s="5">
        <f>R$43*'[3]Shares PortablePCs+Tablets'!N26</f>
        <v>0</v>
      </c>
      <c r="S33" s="5">
        <f>S$43*'[3]Shares PortablePCs+Tablets'!O26</f>
        <v>0</v>
      </c>
      <c r="T33" s="5">
        <f>T$43*'[3]Shares PortablePCs+Tablets'!P26</f>
        <v>0</v>
      </c>
      <c r="U33" s="5">
        <f>U$43*'[3]Shares PortablePCs+Tablets'!Q26</f>
        <v>0</v>
      </c>
      <c r="V33" s="5">
        <f>V$43*'[3]Shares PortablePCs+Tablets'!R26</f>
        <v>0</v>
      </c>
      <c r="W33" s="5">
        <f>W$43*'[3]Shares PortablePCs+Tablets'!S26</f>
        <v>0</v>
      </c>
      <c r="X33" s="5">
        <f>X$43*'[3]Shares PortablePCs+Tablets'!T26</f>
        <v>0</v>
      </c>
      <c r="Y33" s="5">
        <f>Y$43*'[3]Shares PortablePCs+Tablets'!U26</f>
        <v>0</v>
      </c>
      <c r="Z33" s="5">
        <f>Z$43*'[3]Shares PortablePCs+Tablets'!V26</f>
        <v>0</v>
      </c>
      <c r="AA33" s="5">
        <f>AA$43*'[3]Shares PortablePCs+Tablets'!W26</f>
        <v>0</v>
      </c>
      <c r="AB33" s="5">
        <f>AB$43*'[3]Shares PortablePCs+Tablets'!X26</f>
        <v>0</v>
      </c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</row>
    <row r="34" spans="1:57" x14ac:dyDescent="0.35">
      <c r="A34" t="s">
        <v>14</v>
      </c>
      <c r="C34" s="41" t="s">
        <v>78</v>
      </c>
      <c r="D34" s="4" t="s">
        <v>15</v>
      </c>
      <c r="E34" s="4" t="s">
        <v>58</v>
      </c>
      <c r="F34" s="1" t="s">
        <v>39</v>
      </c>
      <c r="G34" s="5">
        <f>G$43*'[3]Shares PortablePCs+Tablets'!C27</f>
        <v>0</v>
      </c>
      <c r="H34" s="5">
        <f>H$43*'[3]Shares PortablePCs+Tablets'!D27</f>
        <v>0</v>
      </c>
      <c r="I34" s="5">
        <f>I$43*'[3]Shares PortablePCs+Tablets'!E27</f>
        <v>0</v>
      </c>
      <c r="J34" s="5">
        <f>J$43*'[3]Shares PortablePCs+Tablets'!F27</f>
        <v>0</v>
      </c>
      <c r="K34" s="5">
        <f>K$43*'[3]Shares PortablePCs+Tablets'!G27</f>
        <v>0</v>
      </c>
      <c r="L34" s="5">
        <f>L$43*'[3]Shares PortablePCs+Tablets'!H27</f>
        <v>0</v>
      </c>
      <c r="M34" s="5">
        <f>M$43*'[3]Shares PortablePCs+Tablets'!I27</f>
        <v>0</v>
      </c>
      <c r="N34" s="5">
        <f>N$43*'[3]Shares PortablePCs+Tablets'!J27</f>
        <v>0</v>
      </c>
      <c r="O34" s="5">
        <f>O$43*'[3]Shares PortablePCs+Tablets'!K27</f>
        <v>0</v>
      </c>
      <c r="P34" s="5">
        <f>P$43*'[3]Shares PortablePCs+Tablets'!L27</f>
        <v>0</v>
      </c>
      <c r="Q34" s="5">
        <f>Q$43*'[3]Shares PortablePCs+Tablets'!M27</f>
        <v>0</v>
      </c>
      <c r="R34" s="5">
        <f>R$43*'[3]Shares PortablePCs+Tablets'!N27</f>
        <v>0</v>
      </c>
      <c r="S34" s="5">
        <f>S$43*'[3]Shares PortablePCs+Tablets'!O27</f>
        <v>0</v>
      </c>
      <c r="T34" s="5">
        <f>T$43*'[3]Shares PortablePCs+Tablets'!P27</f>
        <v>0</v>
      </c>
      <c r="U34" s="5">
        <f>U$43*'[3]Shares PortablePCs+Tablets'!Q27</f>
        <v>0</v>
      </c>
      <c r="V34" s="5">
        <f>V$43*'[3]Shares PortablePCs+Tablets'!R27</f>
        <v>0</v>
      </c>
      <c r="W34" s="5">
        <f>W$43*'[3]Shares PortablePCs+Tablets'!S27</f>
        <v>0</v>
      </c>
      <c r="X34" s="5">
        <f>X$43*'[3]Shares PortablePCs+Tablets'!T27</f>
        <v>0</v>
      </c>
      <c r="Y34" s="5">
        <f>Y$43*'[3]Shares PortablePCs+Tablets'!U27</f>
        <v>0</v>
      </c>
      <c r="Z34" s="5">
        <f>Z$43*'[3]Shares PortablePCs+Tablets'!V27</f>
        <v>0</v>
      </c>
      <c r="AA34" s="5">
        <f>AA$43*'[3]Shares PortablePCs+Tablets'!W27</f>
        <v>0</v>
      </c>
      <c r="AB34" s="5">
        <f>AB$43*'[3]Shares PortablePCs+Tablets'!X27</f>
        <v>0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</row>
    <row r="35" spans="1:57" x14ac:dyDescent="0.35">
      <c r="A35" t="s">
        <v>14</v>
      </c>
      <c r="C35" s="41" t="s">
        <v>78</v>
      </c>
      <c r="D35" s="4" t="s">
        <v>15</v>
      </c>
      <c r="E35" s="4" t="s">
        <v>58</v>
      </c>
      <c r="F35" s="1" t="s">
        <v>40</v>
      </c>
      <c r="G35" s="5">
        <f>G$43*'[3]Shares PortablePCs+Tablets'!C28</f>
        <v>0</v>
      </c>
      <c r="H35" s="5">
        <f>H$43*'[3]Shares PortablePCs+Tablets'!D28</f>
        <v>0</v>
      </c>
      <c r="I35" s="5">
        <f>I$43*'[3]Shares PortablePCs+Tablets'!E28</f>
        <v>0</v>
      </c>
      <c r="J35" s="5">
        <f>J$43*'[3]Shares PortablePCs+Tablets'!F28</f>
        <v>0</v>
      </c>
      <c r="K35" s="5">
        <f>K$43*'[3]Shares PortablePCs+Tablets'!G28</f>
        <v>0</v>
      </c>
      <c r="L35" s="5">
        <f>L$43*'[3]Shares PortablePCs+Tablets'!H28</f>
        <v>0</v>
      </c>
      <c r="M35" s="5">
        <f>M$43*'[3]Shares PortablePCs+Tablets'!I28</f>
        <v>0</v>
      </c>
      <c r="N35" s="5">
        <f>N$43*'[3]Shares PortablePCs+Tablets'!J28</f>
        <v>0</v>
      </c>
      <c r="O35" s="5">
        <f>O$43*'[3]Shares PortablePCs+Tablets'!K28</f>
        <v>0</v>
      </c>
      <c r="P35" s="5">
        <f>P$43*'[3]Shares PortablePCs+Tablets'!L28</f>
        <v>0</v>
      </c>
      <c r="Q35" s="5">
        <f>Q$43*'[3]Shares PortablePCs+Tablets'!M28</f>
        <v>0</v>
      </c>
      <c r="R35" s="5">
        <f>R$43*'[3]Shares PortablePCs+Tablets'!N28</f>
        <v>0</v>
      </c>
      <c r="S35" s="5">
        <f>S$43*'[3]Shares PortablePCs+Tablets'!O28</f>
        <v>0</v>
      </c>
      <c r="T35" s="5">
        <f>T$43*'[3]Shares PortablePCs+Tablets'!P28</f>
        <v>0</v>
      </c>
      <c r="U35" s="5">
        <f>U$43*'[3]Shares PortablePCs+Tablets'!Q28</f>
        <v>0</v>
      </c>
      <c r="V35" s="5">
        <f>V$43*'[3]Shares PortablePCs+Tablets'!R28</f>
        <v>0</v>
      </c>
      <c r="W35" s="5">
        <f>W$43*'[3]Shares PortablePCs+Tablets'!S28</f>
        <v>0</v>
      </c>
      <c r="X35" s="5">
        <f>X$43*'[3]Shares PortablePCs+Tablets'!T28</f>
        <v>0</v>
      </c>
      <c r="Y35" s="5">
        <f>Y$43*'[3]Shares PortablePCs+Tablets'!U28</f>
        <v>0</v>
      </c>
      <c r="Z35" s="5">
        <f>Z$43*'[3]Shares PortablePCs+Tablets'!V28</f>
        <v>0</v>
      </c>
      <c r="AA35" s="5">
        <f>AA$43*'[3]Shares PortablePCs+Tablets'!W28</f>
        <v>0</v>
      </c>
      <c r="AB35" s="5">
        <f>AB$43*'[3]Shares PortablePCs+Tablets'!X28</f>
        <v>0</v>
      </c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1:57" x14ac:dyDescent="0.35">
      <c r="A36" t="s">
        <v>14</v>
      </c>
      <c r="C36" s="41" t="s">
        <v>78</v>
      </c>
      <c r="D36" s="4" t="s">
        <v>15</v>
      </c>
      <c r="E36" s="4" t="s">
        <v>58</v>
      </c>
      <c r="F36" s="1" t="s">
        <v>41</v>
      </c>
      <c r="G36" s="5">
        <f>G$43*'[3]Shares PortablePCs+Tablets'!C29</f>
        <v>0</v>
      </c>
      <c r="H36" s="5">
        <f>H$43*'[3]Shares PortablePCs+Tablets'!D29</f>
        <v>0</v>
      </c>
      <c r="I36" s="5">
        <f>I$43*'[3]Shares PortablePCs+Tablets'!E29</f>
        <v>0</v>
      </c>
      <c r="J36" s="5">
        <f>J$43*'[3]Shares PortablePCs+Tablets'!F29</f>
        <v>0</v>
      </c>
      <c r="K36" s="5">
        <f>K$43*'[3]Shares PortablePCs+Tablets'!G29</f>
        <v>0</v>
      </c>
      <c r="L36" s="5">
        <f>L$43*'[3]Shares PortablePCs+Tablets'!H29</f>
        <v>0</v>
      </c>
      <c r="M36" s="5">
        <f>M$43*'[3]Shares PortablePCs+Tablets'!I29</f>
        <v>0</v>
      </c>
      <c r="N36" s="5">
        <f>N$43*'[3]Shares PortablePCs+Tablets'!J29</f>
        <v>0</v>
      </c>
      <c r="O36" s="5">
        <f>O$43*'[3]Shares PortablePCs+Tablets'!K29</f>
        <v>0</v>
      </c>
      <c r="P36" s="5">
        <f>P$43*'[3]Shares PortablePCs+Tablets'!L29</f>
        <v>0</v>
      </c>
      <c r="Q36" s="5">
        <f>Q$43*'[3]Shares PortablePCs+Tablets'!M29</f>
        <v>0</v>
      </c>
      <c r="R36" s="5">
        <f>R$43*'[3]Shares PortablePCs+Tablets'!N29</f>
        <v>0</v>
      </c>
      <c r="S36" s="5">
        <f>S$43*'[3]Shares PortablePCs+Tablets'!O29</f>
        <v>0</v>
      </c>
      <c r="T36" s="5">
        <f>T$43*'[3]Shares PortablePCs+Tablets'!P29</f>
        <v>0</v>
      </c>
      <c r="U36" s="5">
        <f>U$43*'[3]Shares PortablePCs+Tablets'!Q29</f>
        <v>0</v>
      </c>
      <c r="V36" s="5">
        <f>V$43*'[3]Shares PortablePCs+Tablets'!R29</f>
        <v>0</v>
      </c>
      <c r="W36" s="5">
        <f>W$43*'[3]Shares PortablePCs+Tablets'!S29</f>
        <v>0</v>
      </c>
      <c r="X36" s="5">
        <f>X$43*'[3]Shares PortablePCs+Tablets'!T29</f>
        <v>0</v>
      </c>
      <c r="Y36" s="5">
        <f>Y$43*'[3]Shares PortablePCs+Tablets'!U29</f>
        <v>0</v>
      </c>
      <c r="Z36" s="5">
        <f>Z$43*'[3]Shares PortablePCs+Tablets'!V29</f>
        <v>0</v>
      </c>
      <c r="AA36" s="5">
        <f>AA$43*'[3]Shares PortablePCs+Tablets'!W29</f>
        <v>0</v>
      </c>
      <c r="AB36" s="5">
        <f>AB$43*'[3]Shares PortablePCs+Tablets'!X29</f>
        <v>0</v>
      </c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</row>
    <row r="37" spans="1:57" x14ac:dyDescent="0.35">
      <c r="A37" t="s">
        <v>14</v>
      </c>
      <c r="C37" s="41" t="s">
        <v>78</v>
      </c>
      <c r="D37" s="4" t="s">
        <v>15</v>
      </c>
      <c r="E37" s="4" t="s">
        <v>58</v>
      </c>
      <c r="F37" s="1" t="s">
        <v>42</v>
      </c>
      <c r="G37" s="5">
        <f>G$43*'[3]Shares PortablePCs+Tablets'!C30</f>
        <v>0</v>
      </c>
      <c r="H37" s="5">
        <f>H$43*'[3]Shares PortablePCs+Tablets'!D30</f>
        <v>0</v>
      </c>
      <c r="I37" s="5">
        <f>I$43*'[3]Shares PortablePCs+Tablets'!E30</f>
        <v>0</v>
      </c>
      <c r="J37" s="5">
        <f>J$43*'[3]Shares PortablePCs+Tablets'!F30</f>
        <v>0</v>
      </c>
      <c r="K37" s="5">
        <f>K$43*'[3]Shares PortablePCs+Tablets'!G30</f>
        <v>0</v>
      </c>
      <c r="L37" s="5">
        <f>L$43*'[3]Shares PortablePCs+Tablets'!H30</f>
        <v>0</v>
      </c>
      <c r="M37" s="5">
        <f>M$43*'[3]Shares PortablePCs+Tablets'!I30</f>
        <v>0</v>
      </c>
      <c r="N37" s="5">
        <f>N$43*'[3]Shares PortablePCs+Tablets'!J30</f>
        <v>0</v>
      </c>
      <c r="O37" s="5">
        <f>O$43*'[3]Shares PortablePCs+Tablets'!K30</f>
        <v>0</v>
      </c>
      <c r="P37" s="5">
        <f>P$43*'[3]Shares PortablePCs+Tablets'!L30</f>
        <v>0</v>
      </c>
      <c r="Q37" s="5">
        <f>Q$43*'[3]Shares PortablePCs+Tablets'!M30</f>
        <v>0</v>
      </c>
      <c r="R37" s="5">
        <f>R$43*'[3]Shares PortablePCs+Tablets'!N30</f>
        <v>0</v>
      </c>
      <c r="S37" s="5">
        <f>S$43*'[3]Shares PortablePCs+Tablets'!O30</f>
        <v>0</v>
      </c>
      <c r="T37" s="5">
        <f>T$43*'[3]Shares PortablePCs+Tablets'!P30</f>
        <v>0</v>
      </c>
      <c r="U37" s="5">
        <f>U$43*'[3]Shares PortablePCs+Tablets'!Q30</f>
        <v>0</v>
      </c>
      <c r="V37" s="5">
        <f>V$43*'[3]Shares PortablePCs+Tablets'!R30</f>
        <v>0</v>
      </c>
      <c r="W37" s="5">
        <f>W$43*'[3]Shares PortablePCs+Tablets'!S30</f>
        <v>0</v>
      </c>
      <c r="X37" s="5">
        <f>X$43*'[3]Shares PortablePCs+Tablets'!T30</f>
        <v>0</v>
      </c>
      <c r="Y37" s="5">
        <f>Y$43*'[3]Shares PortablePCs+Tablets'!U30</f>
        <v>0</v>
      </c>
      <c r="Z37" s="5">
        <f>Z$43*'[3]Shares PortablePCs+Tablets'!V30</f>
        <v>0</v>
      </c>
      <c r="AA37" s="5">
        <f>AA$43*'[3]Shares PortablePCs+Tablets'!W30</f>
        <v>0</v>
      </c>
      <c r="AB37" s="5">
        <f>AB$43*'[3]Shares PortablePCs+Tablets'!X30</f>
        <v>0</v>
      </c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</row>
    <row r="38" spans="1:57" x14ac:dyDescent="0.35">
      <c r="A38" t="s">
        <v>14</v>
      </c>
      <c r="C38" s="41" t="s">
        <v>78</v>
      </c>
      <c r="D38" s="4" t="s">
        <v>15</v>
      </c>
      <c r="E38" s="4" t="s">
        <v>58</v>
      </c>
      <c r="F38" s="1" t="s">
        <v>43</v>
      </c>
      <c r="G38" s="5">
        <f>G$43*'[3]Shares PortablePCs+Tablets'!C31</f>
        <v>0</v>
      </c>
      <c r="H38" s="5">
        <f>H$43*'[3]Shares PortablePCs+Tablets'!D31</f>
        <v>0</v>
      </c>
      <c r="I38" s="5">
        <f>I$43*'[3]Shares PortablePCs+Tablets'!E31</f>
        <v>0</v>
      </c>
      <c r="J38" s="5">
        <f>J$43*'[3]Shares PortablePCs+Tablets'!F31</f>
        <v>0</v>
      </c>
      <c r="K38" s="5">
        <f>K$43*'[3]Shares PortablePCs+Tablets'!G31</f>
        <v>0</v>
      </c>
      <c r="L38" s="5">
        <f>L$43*'[3]Shares PortablePCs+Tablets'!H31</f>
        <v>0</v>
      </c>
      <c r="M38" s="5">
        <f>M$43*'[3]Shares PortablePCs+Tablets'!I31</f>
        <v>0</v>
      </c>
      <c r="N38" s="5">
        <f>N$43*'[3]Shares PortablePCs+Tablets'!J31</f>
        <v>0</v>
      </c>
      <c r="O38" s="5">
        <f>O$43*'[3]Shares PortablePCs+Tablets'!K31</f>
        <v>0</v>
      </c>
      <c r="P38" s="5">
        <f>P$43*'[3]Shares PortablePCs+Tablets'!L31</f>
        <v>0</v>
      </c>
      <c r="Q38" s="5">
        <f>Q$43*'[3]Shares PortablePCs+Tablets'!M31</f>
        <v>0</v>
      </c>
      <c r="R38" s="5">
        <f>R$43*'[3]Shares PortablePCs+Tablets'!N31</f>
        <v>0</v>
      </c>
      <c r="S38" s="5">
        <f>S$43*'[3]Shares PortablePCs+Tablets'!O31</f>
        <v>0</v>
      </c>
      <c r="T38" s="5">
        <f>T$43*'[3]Shares PortablePCs+Tablets'!P31</f>
        <v>0</v>
      </c>
      <c r="U38" s="5">
        <f>U$43*'[3]Shares PortablePCs+Tablets'!Q31</f>
        <v>0</v>
      </c>
      <c r="V38" s="5">
        <f>V$43*'[3]Shares PortablePCs+Tablets'!R31</f>
        <v>0</v>
      </c>
      <c r="W38" s="5">
        <f>W$43*'[3]Shares PortablePCs+Tablets'!S31</f>
        <v>0</v>
      </c>
      <c r="X38" s="5">
        <f>X$43*'[3]Shares PortablePCs+Tablets'!T31</f>
        <v>0</v>
      </c>
      <c r="Y38" s="5">
        <f>Y$43*'[3]Shares PortablePCs+Tablets'!U31</f>
        <v>0</v>
      </c>
      <c r="Z38" s="5">
        <f>Z$43*'[3]Shares PortablePCs+Tablets'!V31</f>
        <v>0</v>
      </c>
      <c r="AA38" s="5">
        <f>AA$43*'[3]Shares PortablePCs+Tablets'!W31</f>
        <v>0</v>
      </c>
      <c r="AB38" s="5">
        <f>AB$43*'[3]Shares PortablePCs+Tablets'!X31</f>
        <v>0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</row>
    <row r="39" spans="1:57" x14ac:dyDescent="0.35">
      <c r="A39" t="s">
        <v>14</v>
      </c>
      <c r="C39" s="41" t="s">
        <v>78</v>
      </c>
      <c r="D39" s="4" t="s">
        <v>15</v>
      </c>
      <c r="E39" s="4" t="s">
        <v>58</v>
      </c>
      <c r="F39" s="1" t="s">
        <v>44</v>
      </c>
      <c r="G39" s="5">
        <f>G$43*'[3]Shares PortablePCs+Tablets'!C32</f>
        <v>0</v>
      </c>
      <c r="H39" s="5">
        <f>H$43*'[3]Shares PortablePCs+Tablets'!D32</f>
        <v>0</v>
      </c>
      <c r="I39" s="5">
        <f>I$43*'[3]Shares PortablePCs+Tablets'!E32</f>
        <v>0</v>
      </c>
      <c r="J39" s="5">
        <f>J$43*'[3]Shares PortablePCs+Tablets'!F32</f>
        <v>0</v>
      </c>
      <c r="K39" s="5">
        <f>K$43*'[3]Shares PortablePCs+Tablets'!G32</f>
        <v>0</v>
      </c>
      <c r="L39" s="5">
        <f>L$43*'[3]Shares PortablePCs+Tablets'!H32</f>
        <v>0</v>
      </c>
      <c r="M39" s="5">
        <f>M$43*'[3]Shares PortablePCs+Tablets'!I32</f>
        <v>0</v>
      </c>
      <c r="N39" s="5">
        <f>N$43*'[3]Shares PortablePCs+Tablets'!J32</f>
        <v>0</v>
      </c>
      <c r="O39" s="5">
        <f>O$43*'[3]Shares PortablePCs+Tablets'!K32</f>
        <v>0</v>
      </c>
      <c r="P39" s="5">
        <f>P$43*'[3]Shares PortablePCs+Tablets'!L32</f>
        <v>0</v>
      </c>
      <c r="Q39" s="5">
        <f>Q$43*'[3]Shares PortablePCs+Tablets'!M32</f>
        <v>0</v>
      </c>
      <c r="R39" s="5">
        <f>R$43*'[3]Shares PortablePCs+Tablets'!N32</f>
        <v>0</v>
      </c>
      <c r="S39" s="5">
        <f>S$43*'[3]Shares PortablePCs+Tablets'!O32</f>
        <v>0</v>
      </c>
      <c r="T39" s="5">
        <f>T$43*'[3]Shares PortablePCs+Tablets'!P32</f>
        <v>0</v>
      </c>
      <c r="U39" s="5">
        <f>U$43*'[3]Shares PortablePCs+Tablets'!Q32</f>
        <v>0</v>
      </c>
      <c r="V39" s="5">
        <f>V$43*'[3]Shares PortablePCs+Tablets'!R32</f>
        <v>0</v>
      </c>
      <c r="W39" s="5">
        <f>W$43*'[3]Shares PortablePCs+Tablets'!S32</f>
        <v>0</v>
      </c>
      <c r="X39" s="5">
        <f>X$43*'[3]Shares PortablePCs+Tablets'!T32</f>
        <v>0</v>
      </c>
      <c r="Y39" s="5">
        <f>Y$43*'[3]Shares PortablePCs+Tablets'!U32</f>
        <v>0</v>
      </c>
      <c r="Z39" s="5">
        <f>Z$43*'[3]Shares PortablePCs+Tablets'!V32</f>
        <v>0</v>
      </c>
      <c r="AA39" s="5">
        <f>AA$43*'[3]Shares PortablePCs+Tablets'!W32</f>
        <v>0</v>
      </c>
      <c r="AB39" s="5">
        <f>AB$43*'[3]Shares PortablePCs+Tablets'!X32</f>
        <v>0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</row>
    <row r="40" spans="1:57" x14ac:dyDescent="0.35">
      <c r="A40" t="s">
        <v>14</v>
      </c>
      <c r="C40" s="41" t="s">
        <v>78</v>
      </c>
      <c r="D40" s="4" t="s">
        <v>15</v>
      </c>
      <c r="E40" s="4" t="s">
        <v>58</v>
      </c>
      <c r="F40" s="1" t="s">
        <v>45</v>
      </c>
      <c r="G40" s="5">
        <f>G$43*'[3]Shares PortablePCs+Tablets'!C33</f>
        <v>0</v>
      </c>
      <c r="H40" s="5">
        <f>H$43*'[3]Shares PortablePCs+Tablets'!D33</f>
        <v>0</v>
      </c>
      <c r="I40" s="5">
        <f>I$43*'[3]Shares PortablePCs+Tablets'!E33</f>
        <v>0</v>
      </c>
      <c r="J40" s="5">
        <f>J$43*'[3]Shares PortablePCs+Tablets'!F33</f>
        <v>0</v>
      </c>
      <c r="K40" s="5">
        <f>K$43*'[3]Shares PortablePCs+Tablets'!G33</f>
        <v>0</v>
      </c>
      <c r="L40" s="5">
        <f>L$43*'[3]Shares PortablePCs+Tablets'!H33</f>
        <v>0</v>
      </c>
      <c r="M40" s="5">
        <f>M$43*'[3]Shares PortablePCs+Tablets'!I33</f>
        <v>0</v>
      </c>
      <c r="N40" s="5">
        <f>N$43*'[3]Shares PortablePCs+Tablets'!J33</f>
        <v>0</v>
      </c>
      <c r="O40" s="5">
        <f>O$43*'[3]Shares PortablePCs+Tablets'!K33</f>
        <v>0</v>
      </c>
      <c r="P40" s="5">
        <f>P$43*'[3]Shares PortablePCs+Tablets'!L33</f>
        <v>0</v>
      </c>
      <c r="Q40" s="5">
        <f>Q$43*'[3]Shares PortablePCs+Tablets'!M33</f>
        <v>0</v>
      </c>
      <c r="R40" s="5">
        <f>R$43*'[3]Shares PortablePCs+Tablets'!N33</f>
        <v>0</v>
      </c>
      <c r="S40" s="5">
        <f>S$43*'[3]Shares PortablePCs+Tablets'!O33</f>
        <v>0</v>
      </c>
      <c r="T40" s="5">
        <f>T$43*'[3]Shares PortablePCs+Tablets'!P33</f>
        <v>0</v>
      </c>
      <c r="U40" s="5">
        <f>U$43*'[3]Shares PortablePCs+Tablets'!Q33</f>
        <v>0</v>
      </c>
      <c r="V40" s="5">
        <f>V$43*'[3]Shares PortablePCs+Tablets'!R33</f>
        <v>0</v>
      </c>
      <c r="W40" s="5">
        <f>W$43*'[3]Shares PortablePCs+Tablets'!S33</f>
        <v>0</v>
      </c>
      <c r="X40" s="5">
        <f>X$43*'[3]Shares PortablePCs+Tablets'!T33</f>
        <v>0</v>
      </c>
      <c r="Y40" s="5">
        <f>Y$43*'[3]Shares PortablePCs+Tablets'!U33</f>
        <v>0</v>
      </c>
      <c r="Z40" s="5">
        <f>Z$43*'[3]Shares PortablePCs+Tablets'!V33</f>
        <v>0</v>
      </c>
      <c r="AA40" s="5">
        <f>AA$43*'[3]Shares PortablePCs+Tablets'!W33</f>
        <v>0</v>
      </c>
      <c r="AB40" s="5">
        <f>AB$43*'[3]Shares PortablePCs+Tablets'!X33</f>
        <v>0</v>
      </c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</row>
    <row r="41" spans="1:57" x14ac:dyDescent="0.35">
      <c r="A41" t="s">
        <v>14</v>
      </c>
      <c r="C41" s="41" t="s">
        <v>78</v>
      </c>
      <c r="D41" s="4" t="s">
        <v>15</v>
      </c>
      <c r="E41" s="4" t="s">
        <v>58</v>
      </c>
      <c r="F41" s="1" t="s">
        <v>46</v>
      </c>
      <c r="G41" s="5">
        <f>G$43*'[3]Shares PortablePCs+Tablets'!C34</f>
        <v>0</v>
      </c>
      <c r="H41" s="5">
        <f>H$43*'[3]Shares PortablePCs+Tablets'!D34</f>
        <v>0</v>
      </c>
      <c r="I41" s="5">
        <f>I$43*'[3]Shares PortablePCs+Tablets'!E34</f>
        <v>0</v>
      </c>
      <c r="J41" s="5">
        <f>J$43*'[3]Shares PortablePCs+Tablets'!F34</f>
        <v>0</v>
      </c>
      <c r="K41" s="5">
        <f>K$43*'[3]Shares PortablePCs+Tablets'!G34</f>
        <v>0</v>
      </c>
      <c r="L41" s="5">
        <f>L$43*'[3]Shares PortablePCs+Tablets'!H34</f>
        <v>0</v>
      </c>
      <c r="M41" s="5">
        <f>M$43*'[3]Shares PortablePCs+Tablets'!I34</f>
        <v>0</v>
      </c>
      <c r="N41" s="5">
        <f>N$43*'[3]Shares PortablePCs+Tablets'!J34</f>
        <v>0</v>
      </c>
      <c r="O41" s="5">
        <f>O$43*'[3]Shares PortablePCs+Tablets'!K34</f>
        <v>0</v>
      </c>
      <c r="P41" s="5">
        <f>P$43*'[3]Shares PortablePCs+Tablets'!L34</f>
        <v>0</v>
      </c>
      <c r="Q41" s="5">
        <f>Q$43*'[3]Shares PortablePCs+Tablets'!M34</f>
        <v>0</v>
      </c>
      <c r="R41" s="5">
        <f>R$43*'[3]Shares PortablePCs+Tablets'!N34</f>
        <v>0</v>
      </c>
      <c r="S41" s="5">
        <f>S$43*'[3]Shares PortablePCs+Tablets'!O34</f>
        <v>0</v>
      </c>
      <c r="T41" s="5">
        <f>T$43*'[3]Shares PortablePCs+Tablets'!P34</f>
        <v>0</v>
      </c>
      <c r="U41" s="5">
        <f>U$43*'[3]Shares PortablePCs+Tablets'!Q34</f>
        <v>0</v>
      </c>
      <c r="V41" s="5">
        <f>V$43*'[3]Shares PortablePCs+Tablets'!R34</f>
        <v>0</v>
      </c>
      <c r="W41" s="5">
        <f>W$43*'[3]Shares PortablePCs+Tablets'!S34</f>
        <v>0</v>
      </c>
      <c r="X41" s="5">
        <f>X$43*'[3]Shares PortablePCs+Tablets'!T34</f>
        <v>0</v>
      </c>
      <c r="Y41" s="5">
        <f>Y$43*'[3]Shares PortablePCs+Tablets'!U34</f>
        <v>0</v>
      </c>
      <c r="Z41" s="5">
        <f>Z$43*'[3]Shares PortablePCs+Tablets'!V34</f>
        <v>0</v>
      </c>
      <c r="AA41" s="5">
        <f>AA$43*'[3]Shares PortablePCs+Tablets'!W34</f>
        <v>0</v>
      </c>
      <c r="AB41" s="5">
        <f>AB$43*'[3]Shares PortablePCs+Tablets'!X34</f>
        <v>0</v>
      </c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</row>
    <row r="42" spans="1:57" x14ac:dyDescent="0.35">
      <c r="A42" t="s">
        <v>14</v>
      </c>
      <c r="C42" s="41" t="s">
        <v>78</v>
      </c>
      <c r="D42" s="4" t="s">
        <v>15</v>
      </c>
      <c r="E42" s="4" t="s">
        <v>58</v>
      </c>
      <c r="F42" s="1" t="s">
        <v>47</v>
      </c>
      <c r="G42" s="5">
        <f>G$43*'[3]Shares PortablePCs+Tablets'!C35</f>
        <v>0</v>
      </c>
      <c r="H42" s="5">
        <f>H$43*'[3]Shares PortablePCs+Tablets'!D35</f>
        <v>0</v>
      </c>
      <c r="I42" s="5">
        <f>I$43*'[3]Shares PortablePCs+Tablets'!E35</f>
        <v>0</v>
      </c>
      <c r="J42" s="5">
        <f>J$43*'[3]Shares PortablePCs+Tablets'!F35</f>
        <v>0</v>
      </c>
      <c r="K42" s="5">
        <f>K$43*'[3]Shares PortablePCs+Tablets'!G35</f>
        <v>0</v>
      </c>
      <c r="L42" s="5">
        <f>L$43*'[3]Shares PortablePCs+Tablets'!H35</f>
        <v>0</v>
      </c>
      <c r="M42" s="5">
        <f>M$43*'[3]Shares PortablePCs+Tablets'!I35</f>
        <v>0</v>
      </c>
      <c r="N42" s="5">
        <f>N$43*'[3]Shares PortablePCs+Tablets'!J35</f>
        <v>0</v>
      </c>
      <c r="O42" s="5">
        <f>O$43*'[3]Shares PortablePCs+Tablets'!K35</f>
        <v>0</v>
      </c>
      <c r="P42" s="5">
        <f>P$43*'[3]Shares PortablePCs+Tablets'!L35</f>
        <v>0</v>
      </c>
      <c r="Q42" s="5">
        <f>Q$43*'[3]Shares PortablePCs+Tablets'!M35</f>
        <v>0</v>
      </c>
      <c r="R42" s="5">
        <f>R$43*'[3]Shares PortablePCs+Tablets'!N35</f>
        <v>0</v>
      </c>
      <c r="S42" s="5">
        <f>S$43*'[3]Shares PortablePCs+Tablets'!O35</f>
        <v>0</v>
      </c>
      <c r="T42" s="5">
        <f>T$43*'[3]Shares PortablePCs+Tablets'!P35</f>
        <v>0</v>
      </c>
      <c r="U42" s="5">
        <f>U$43*'[3]Shares PortablePCs+Tablets'!Q35</f>
        <v>0</v>
      </c>
      <c r="V42" s="5">
        <f>V$43*'[3]Shares PortablePCs+Tablets'!R35</f>
        <v>0</v>
      </c>
      <c r="W42" s="5">
        <f>W$43*'[3]Shares PortablePCs+Tablets'!S35</f>
        <v>0</v>
      </c>
      <c r="X42" s="5">
        <f>X$43*'[3]Shares PortablePCs+Tablets'!T35</f>
        <v>0</v>
      </c>
      <c r="Y42" s="5">
        <f>Y$43*'[3]Shares PortablePCs+Tablets'!U35</f>
        <v>0</v>
      </c>
      <c r="Z42" s="5">
        <f>Z$43*'[3]Shares PortablePCs+Tablets'!V35</f>
        <v>0</v>
      </c>
      <c r="AA42" s="5">
        <f>AA$43*'[3]Shares PortablePCs+Tablets'!W35</f>
        <v>0</v>
      </c>
      <c r="AB42" s="5">
        <f>AB$43*'[3]Shares PortablePCs+Tablets'!X35</f>
        <v>0</v>
      </c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</row>
    <row r="43" spans="1:57" x14ac:dyDescent="0.35">
      <c r="A43" s="44" t="s">
        <v>14</v>
      </c>
      <c r="B43" s="44"/>
      <c r="C43" s="44" t="s">
        <v>78</v>
      </c>
      <c r="D43" s="4" t="s">
        <v>15</v>
      </c>
      <c r="E43" s="4" t="s">
        <v>58</v>
      </c>
      <c r="F43" s="45" t="s">
        <v>81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</row>
    <row r="44" spans="1:57" x14ac:dyDescent="0.35">
      <c r="F44" s="1" t="s">
        <v>49</v>
      </c>
      <c r="G44" s="9">
        <f t="shared" ref="G44:Q44" si="0">_xlfn.RRI(1,G43,H43)</f>
        <v>0</v>
      </c>
      <c r="H44" s="9">
        <f t="shared" si="0"/>
        <v>0</v>
      </c>
      <c r="I44" s="9">
        <f t="shared" si="0"/>
        <v>0</v>
      </c>
      <c r="J44" s="9">
        <f t="shared" si="0"/>
        <v>0</v>
      </c>
      <c r="K44" s="9">
        <f t="shared" si="0"/>
        <v>0</v>
      </c>
      <c r="L44" s="9">
        <f t="shared" si="0"/>
        <v>0</v>
      </c>
      <c r="M44" s="9">
        <f t="shared" si="0"/>
        <v>0</v>
      </c>
      <c r="N44" s="9">
        <f t="shared" si="0"/>
        <v>0</v>
      </c>
      <c r="O44" s="9">
        <f t="shared" si="0"/>
        <v>0</v>
      </c>
      <c r="P44" s="9">
        <f t="shared" si="0"/>
        <v>0</v>
      </c>
      <c r="Q44" s="9">
        <f t="shared" si="0"/>
        <v>0</v>
      </c>
      <c r="R44" s="9">
        <f>_xlfn.RRI(1,R43,S43)</f>
        <v>0</v>
      </c>
      <c r="S44" s="9">
        <f t="shared" ref="S44:AB44" si="1">_xlfn.RRI(1,S43,T43)</f>
        <v>0</v>
      </c>
      <c r="T44" s="9">
        <f t="shared" si="1"/>
        <v>0</v>
      </c>
      <c r="U44" s="9">
        <f t="shared" si="1"/>
        <v>0</v>
      </c>
      <c r="V44" s="9">
        <f t="shared" si="1"/>
        <v>0</v>
      </c>
      <c r="W44" s="9">
        <f t="shared" si="1"/>
        <v>0</v>
      </c>
      <c r="X44" s="9">
        <f t="shared" si="1"/>
        <v>0</v>
      </c>
      <c r="Y44" s="9">
        <f t="shared" si="1"/>
        <v>0</v>
      </c>
      <c r="Z44" s="9">
        <f t="shared" si="1"/>
        <v>0</v>
      </c>
      <c r="AA44" s="9">
        <f t="shared" si="1"/>
        <v>0</v>
      </c>
      <c r="AB44" s="9">
        <f t="shared" si="1"/>
        <v>0</v>
      </c>
    </row>
    <row r="45" spans="1:57" x14ac:dyDescent="0.35">
      <c r="F45" s="10" t="s">
        <v>50</v>
      </c>
      <c r="G45" s="11">
        <f>SUM(G12:G42)</f>
        <v>0</v>
      </c>
      <c r="H45" s="11">
        <f t="shared" ref="H45:BE45" si="2">SUM(H12:H42)</f>
        <v>0</v>
      </c>
      <c r="I45" s="11">
        <f t="shared" si="2"/>
        <v>0</v>
      </c>
      <c r="J45" s="11">
        <f t="shared" si="2"/>
        <v>0</v>
      </c>
      <c r="K45" s="11">
        <f t="shared" si="2"/>
        <v>0</v>
      </c>
      <c r="L45" s="11">
        <f t="shared" si="2"/>
        <v>0</v>
      </c>
      <c r="M45" s="11">
        <f t="shared" si="2"/>
        <v>0</v>
      </c>
      <c r="N45" s="11">
        <f t="shared" si="2"/>
        <v>0</v>
      </c>
      <c r="O45" s="11">
        <f t="shared" si="2"/>
        <v>0</v>
      </c>
      <c r="P45" s="11">
        <f t="shared" si="2"/>
        <v>0</v>
      </c>
      <c r="Q45" s="11">
        <f t="shared" si="2"/>
        <v>0</v>
      </c>
      <c r="R45" s="11">
        <f t="shared" si="2"/>
        <v>0</v>
      </c>
      <c r="S45" s="11">
        <f t="shared" si="2"/>
        <v>0</v>
      </c>
      <c r="T45" s="11">
        <f t="shared" si="2"/>
        <v>0</v>
      </c>
      <c r="U45" s="11">
        <f t="shared" si="2"/>
        <v>0</v>
      </c>
      <c r="V45" s="11">
        <f t="shared" si="2"/>
        <v>0</v>
      </c>
      <c r="W45" s="11">
        <f t="shared" si="2"/>
        <v>0</v>
      </c>
      <c r="X45" s="11">
        <f t="shared" si="2"/>
        <v>0</v>
      </c>
      <c r="Y45" s="11">
        <f t="shared" si="2"/>
        <v>0</v>
      </c>
      <c r="Z45" s="11">
        <f t="shared" si="2"/>
        <v>0</v>
      </c>
      <c r="AA45" s="11">
        <f t="shared" si="2"/>
        <v>0</v>
      </c>
      <c r="AB45" s="11">
        <f t="shared" si="2"/>
        <v>0</v>
      </c>
      <c r="AC45" s="11">
        <f t="shared" si="2"/>
        <v>0</v>
      </c>
      <c r="AD45" s="11">
        <f t="shared" si="2"/>
        <v>0</v>
      </c>
      <c r="AE45" s="11">
        <f t="shared" si="2"/>
        <v>0</v>
      </c>
      <c r="AF45" s="11">
        <f t="shared" si="2"/>
        <v>0</v>
      </c>
      <c r="AG45" s="11">
        <f t="shared" si="2"/>
        <v>0</v>
      </c>
      <c r="AH45" s="11">
        <f t="shared" si="2"/>
        <v>0</v>
      </c>
      <c r="AI45" s="11">
        <f t="shared" si="2"/>
        <v>0</v>
      </c>
      <c r="AJ45" s="11">
        <f t="shared" si="2"/>
        <v>0</v>
      </c>
      <c r="AK45" s="11">
        <f t="shared" si="2"/>
        <v>0</v>
      </c>
      <c r="AL45" s="11">
        <f t="shared" si="2"/>
        <v>0</v>
      </c>
      <c r="AM45" s="11">
        <f t="shared" si="2"/>
        <v>0</v>
      </c>
      <c r="AN45" s="11">
        <f t="shared" si="2"/>
        <v>0</v>
      </c>
      <c r="AO45" s="11">
        <f t="shared" si="2"/>
        <v>0</v>
      </c>
      <c r="AP45" s="11">
        <f t="shared" si="2"/>
        <v>0</v>
      </c>
      <c r="AQ45" s="11">
        <f t="shared" si="2"/>
        <v>0</v>
      </c>
      <c r="AR45" s="11">
        <f t="shared" si="2"/>
        <v>0</v>
      </c>
      <c r="AS45" s="11">
        <f t="shared" si="2"/>
        <v>0</v>
      </c>
      <c r="AT45" s="11">
        <f t="shared" si="2"/>
        <v>0</v>
      </c>
      <c r="AU45" s="11">
        <f t="shared" si="2"/>
        <v>0</v>
      </c>
      <c r="AV45" s="11">
        <f t="shared" si="2"/>
        <v>0</v>
      </c>
      <c r="AW45" s="11">
        <f t="shared" si="2"/>
        <v>0</v>
      </c>
      <c r="AX45" s="11">
        <f t="shared" si="2"/>
        <v>0</v>
      </c>
      <c r="AY45" s="11">
        <f t="shared" si="2"/>
        <v>0</v>
      </c>
      <c r="AZ45" s="11">
        <f t="shared" si="2"/>
        <v>0</v>
      </c>
      <c r="BA45" s="11">
        <f t="shared" si="2"/>
        <v>0</v>
      </c>
      <c r="BB45" s="11">
        <f t="shared" si="2"/>
        <v>0</v>
      </c>
      <c r="BC45" s="11">
        <f t="shared" si="2"/>
        <v>0</v>
      </c>
      <c r="BD45" s="11">
        <f t="shared" si="2"/>
        <v>0</v>
      </c>
      <c r="BE45" s="11">
        <f t="shared" si="2"/>
        <v>0</v>
      </c>
    </row>
    <row r="46" spans="1:57" x14ac:dyDescent="0.35">
      <c r="F46" s="12" t="s">
        <v>51</v>
      </c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</row>
    <row r="47" spans="1:57" x14ac:dyDescent="0.35">
      <c r="F47" s="6" t="s">
        <v>52</v>
      </c>
      <c r="G47" s="6"/>
      <c r="H47" s="6"/>
      <c r="I47" s="6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E4B8-41AA-445A-A6E9-73EDA1718274}">
  <sheetPr>
    <tabColor theme="7" tint="0.39997558519241921"/>
  </sheetPr>
  <dimension ref="A1:BE47"/>
  <sheetViews>
    <sheetView topLeftCell="A10" zoomScale="44" zoomScaleNormal="44" workbookViewId="0">
      <selection activeCell="G11" sqref="G11:BE11"/>
    </sheetView>
  </sheetViews>
  <sheetFormatPr baseColWidth="10" defaultRowHeight="14.5" x14ac:dyDescent="0.35"/>
  <cols>
    <col min="5" max="5" width="19.632812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0"/>
      <c r="I1" s="50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47" t="s">
        <v>5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 t="s">
        <v>6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9" t="s">
        <v>7</v>
      </c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52" t="s">
        <v>82</v>
      </c>
      <c r="H11" s="52" t="s">
        <v>83</v>
      </c>
      <c r="I11" s="52" t="s">
        <v>84</v>
      </c>
      <c r="J11" s="52" t="s">
        <v>85</v>
      </c>
      <c r="K11" s="52" t="s">
        <v>86</v>
      </c>
      <c r="L11" s="52" t="s">
        <v>87</v>
      </c>
      <c r="M11" s="52" t="s">
        <v>88</v>
      </c>
      <c r="N11" s="52" t="s">
        <v>89</v>
      </c>
      <c r="O11" s="52" t="s">
        <v>90</v>
      </c>
      <c r="P11" s="52" t="s">
        <v>91</v>
      </c>
      <c r="Q11" s="52" t="s">
        <v>92</v>
      </c>
      <c r="R11" s="52" t="s">
        <v>93</v>
      </c>
      <c r="S11" s="52" t="s">
        <v>94</v>
      </c>
      <c r="T11" s="52" t="s">
        <v>95</v>
      </c>
      <c r="U11" s="52" t="s">
        <v>96</v>
      </c>
      <c r="V11" s="52" t="s">
        <v>97</v>
      </c>
      <c r="W11" s="52" t="s">
        <v>98</v>
      </c>
      <c r="X11" s="52" t="s">
        <v>99</v>
      </c>
      <c r="Y11" s="52" t="s">
        <v>100</v>
      </c>
      <c r="Z11" s="52" t="s">
        <v>101</v>
      </c>
      <c r="AA11" s="52" t="s">
        <v>102</v>
      </c>
      <c r="AB11" s="52" t="s">
        <v>103</v>
      </c>
      <c r="AC11" s="52" t="s">
        <v>104</v>
      </c>
      <c r="AD11" s="52" t="s">
        <v>105</v>
      </c>
      <c r="AE11" s="52" t="s">
        <v>106</v>
      </c>
      <c r="AF11" s="52" t="s">
        <v>107</v>
      </c>
      <c r="AG11" s="52" t="s">
        <v>108</v>
      </c>
      <c r="AH11" s="52" t="s">
        <v>109</v>
      </c>
      <c r="AI11" s="52" t="s">
        <v>110</v>
      </c>
      <c r="AJ11" s="52" t="s">
        <v>111</v>
      </c>
      <c r="AK11" s="52" t="s">
        <v>112</v>
      </c>
      <c r="AL11" s="52" t="s">
        <v>113</v>
      </c>
      <c r="AM11" s="52" t="s">
        <v>114</v>
      </c>
      <c r="AN11" s="52" t="s">
        <v>115</v>
      </c>
      <c r="AO11" s="52" t="s">
        <v>116</v>
      </c>
      <c r="AP11" s="52" t="s">
        <v>117</v>
      </c>
      <c r="AQ11" s="52" t="s">
        <v>118</v>
      </c>
      <c r="AR11" s="52" t="s">
        <v>119</v>
      </c>
      <c r="AS11" s="52" t="s">
        <v>120</v>
      </c>
      <c r="AT11" s="52" t="s">
        <v>121</v>
      </c>
      <c r="AU11" s="52" t="s">
        <v>122</v>
      </c>
      <c r="AV11" s="52" t="s">
        <v>123</v>
      </c>
      <c r="AW11" s="52" t="s">
        <v>124</v>
      </c>
      <c r="AX11" s="52" t="s">
        <v>125</v>
      </c>
      <c r="AY11" s="52" t="s">
        <v>126</v>
      </c>
      <c r="AZ11" s="52" t="s">
        <v>127</v>
      </c>
      <c r="BA11" s="52" t="s">
        <v>128</v>
      </c>
      <c r="BB11" s="52" t="s">
        <v>129</v>
      </c>
      <c r="BC11" s="52" t="s">
        <v>130</v>
      </c>
      <c r="BD11" s="52" t="s">
        <v>131</v>
      </c>
      <c r="BE11" s="52" t="s">
        <v>132</v>
      </c>
    </row>
    <row r="12" spans="1:57" x14ac:dyDescent="0.35">
      <c r="A12" t="s">
        <v>14</v>
      </c>
      <c r="C12" s="41" t="s">
        <v>78</v>
      </c>
      <c r="D12" s="4" t="s">
        <v>15</v>
      </c>
      <c r="E12" t="s">
        <v>60</v>
      </c>
      <c r="F12" s="1" t="s">
        <v>17</v>
      </c>
      <c r="G12" s="5">
        <f>G$43*'[3]Shares PortablePCs+Tablets'!C5</f>
        <v>0.86942597472191496</v>
      </c>
      <c r="H12" s="5">
        <f>H$43*'[3]Shares PortablePCs+Tablets'!D5</f>
        <v>1.6317064686559697</v>
      </c>
      <c r="I12" s="5">
        <f>I$43*'[3]Shares PortablePCs+Tablets'!E5</f>
        <v>1.9599132493545164</v>
      </c>
      <c r="J12" s="5">
        <f>J$43*'[3]Shares PortablePCs+Tablets'!F5</f>
        <v>2.8277163217527206</v>
      </c>
      <c r="K12" s="5">
        <f>K$43*'[3]Shares PortablePCs+Tablets'!G5</f>
        <v>2.811196457578371</v>
      </c>
      <c r="L12" s="5">
        <f>L$43*'[3]Shares PortablePCs+Tablets'!H5</f>
        <v>3.0095577360876526</v>
      </c>
      <c r="M12" s="5">
        <f>M$43*'[3]Shares PortablePCs+Tablets'!I5</f>
        <v>3.8412047516714121</v>
      </c>
      <c r="N12" s="5">
        <f>N$43*'[3]Shares PortablePCs+Tablets'!J5</f>
        <v>4.843483011597475</v>
      </c>
      <c r="O12" s="5">
        <f>O$43*'[3]Shares PortablePCs+Tablets'!K5</f>
        <v>5.4226976871740522</v>
      </c>
      <c r="P12" s="5">
        <f>P$43*'[3]Shares PortablePCs+Tablets'!L5</f>
        <v>6.3192555735906906</v>
      </c>
      <c r="Q12" s="5">
        <f>Q$43*'[3]Shares PortablePCs+Tablets'!M5</f>
        <v>6.0256694201129095</v>
      </c>
      <c r="R12" s="5">
        <f>R$43*'[3]Shares PortablePCs+Tablets'!N5</f>
        <v>7.0392495084875799</v>
      </c>
      <c r="S12" s="5">
        <f>S$43*'[3]Shares PortablePCs+Tablets'!O5</f>
        <v>9.0293410076791698</v>
      </c>
      <c r="T12" s="5">
        <f>T$43*'[3]Shares PortablePCs+Tablets'!P5</f>
        <v>3.1255242492712156</v>
      </c>
      <c r="U12" s="5">
        <f>U$43*'[3]Shares PortablePCs+Tablets'!Q5</f>
        <v>0</v>
      </c>
      <c r="V12" s="5">
        <f>V$43*'[3]Shares PortablePCs+Tablets'!R5</f>
        <v>0</v>
      </c>
      <c r="W12" s="5">
        <f>W$43*'[3]Shares PortablePCs+Tablets'!S5</f>
        <v>0</v>
      </c>
      <c r="X12" s="5">
        <f>X$43*'[3]Shares PortablePCs+Tablets'!T5</f>
        <v>0</v>
      </c>
      <c r="Y12" s="5">
        <f>Y$43*'[3]Shares PortablePCs+Tablets'!U5</f>
        <v>0</v>
      </c>
      <c r="Z12" s="5">
        <f>Z$43*'[3]Shares PortablePCs+Tablets'!V5</f>
        <v>0</v>
      </c>
      <c r="AA12" s="5">
        <f>AA$43*'[3]Shares PortablePCs+Tablets'!W5</f>
        <v>0</v>
      </c>
      <c r="AB12" s="5">
        <f>AB$43*'[3]Shares PortablePCs+Tablets'!X5</f>
        <v>0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</row>
    <row r="13" spans="1:57" x14ac:dyDescent="0.35">
      <c r="A13" t="s">
        <v>14</v>
      </c>
      <c r="C13" s="41" t="s">
        <v>78</v>
      </c>
      <c r="D13" s="4" t="s">
        <v>15</v>
      </c>
      <c r="E13" t="s">
        <v>60</v>
      </c>
      <c r="F13" s="1" t="s">
        <v>18</v>
      </c>
      <c r="G13" s="5">
        <f>G$43*'[3]Shares PortablePCs+Tablets'!C6</f>
        <v>1.3749208700509468</v>
      </c>
      <c r="H13" s="5">
        <f>H$43*'[3]Shares PortablePCs+Tablets'!D6</f>
        <v>1.9127970631967008</v>
      </c>
      <c r="I13" s="5">
        <f>I$43*'[3]Shares PortablePCs+Tablets'!E6</f>
        <v>2.2562390439770645</v>
      </c>
      <c r="J13" s="5">
        <f>J$43*'[3]Shares PortablePCs+Tablets'!F6</f>
        <v>3.4129019578451016</v>
      </c>
      <c r="K13" s="5">
        <f>K$43*'[3]Shares PortablePCs+Tablets'!G6</f>
        <v>3.340388223948179</v>
      </c>
      <c r="L13" s="5">
        <f>L$43*'[3]Shares PortablePCs+Tablets'!H6</f>
        <v>3.5761527985449448</v>
      </c>
      <c r="M13" s="5">
        <f>M$43*'[3]Shares PortablePCs+Tablets'!I6</f>
        <v>4.573441358138064</v>
      </c>
      <c r="N13" s="5">
        <f>N$43*'[3]Shares PortablePCs+Tablets'!J6</f>
        <v>5.797901837148026</v>
      </c>
      <c r="O13" s="5">
        <f>O$43*'[3]Shares PortablePCs+Tablets'!K6</f>
        <v>6.3525568152957792</v>
      </c>
      <c r="P13" s="5">
        <f>P$43*'[3]Shares PortablePCs+Tablets'!L6</f>
        <v>7.2564755845660081</v>
      </c>
      <c r="Q13" s="5">
        <f>Q$43*'[3]Shares PortablePCs+Tablets'!M6</f>
        <v>7.1970417604235992</v>
      </c>
      <c r="R13" s="5">
        <f>R$43*'[3]Shares PortablePCs+Tablets'!N6</f>
        <v>8.7962032383765827</v>
      </c>
      <c r="S13" s="5">
        <f>S$43*'[3]Shares PortablePCs+Tablets'!O6</f>
        <v>11.321521245537177</v>
      </c>
      <c r="T13" s="5">
        <f>T$43*'[3]Shares PortablePCs+Tablets'!P6</f>
        <v>3.9226430783945525</v>
      </c>
      <c r="U13" s="5">
        <f>U$43*'[3]Shares PortablePCs+Tablets'!Q6</f>
        <v>0</v>
      </c>
      <c r="V13" s="5">
        <f>V$43*'[3]Shares PortablePCs+Tablets'!R6</f>
        <v>0</v>
      </c>
      <c r="W13" s="5">
        <f>W$43*'[3]Shares PortablePCs+Tablets'!S6</f>
        <v>0</v>
      </c>
      <c r="X13" s="5">
        <f>X$43*'[3]Shares PortablePCs+Tablets'!T6</f>
        <v>0</v>
      </c>
      <c r="Y13" s="5">
        <f>Y$43*'[3]Shares PortablePCs+Tablets'!U6</f>
        <v>0</v>
      </c>
      <c r="Z13" s="5">
        <f>Z$43*'[3]Shares PortablePCs+Tablets'!V6</f>
        <v>0</v>
      </c>
      <c r="AA13" s="5">
        <f>AA$43*'[3]Shares PortablePCs+Tablets'!W6</f>
        <v>0</v>
      </c>
      <c r="AB13" s="5">
        <f>AB$43*'[3]Shares PortablePCs+Tablets'!X6</f>
        <v>0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 spans="1:57" x14ac:dyDescent="0.35">
      <c r="A14" t="s">
        <v>14</v>
      </c>
      <c r="C14" s="41" t="s">
        <v>78</v>
      </c>
      <c r="D14" s="4" t="s">
        <v>15</v>
      </c>
      <c r="E14" t="s">
        <v>60</v>
      </c>
      <c r="F14" s="1" t="s">
        <v>19</v>
      </c>
      <c r="G14" s="5">
        <f>G$43*'[3]Shares PortablePCs+Tablets'!C7</f>
        <v>7.50367557330089E-2</v>
      </c>
      <c r="H14" s="5">
        <f>H$43*'[3]Shares PortablePCs+Tablets'!D7</f>
        <v>0.12400093154078383</v>
      </c>
      <c r="I14" s="5">
        <f>I$43*'[3]Shares PortablePCs+Tablets'!E7</f>
        <v>0.15032897756264804</v>
      </c>
      <c r="J14" s="5">
        <f>J$43*'[3]Shares PortablePCs+Tablets'!F7</f>
        <v>0.23218955420798282</v>
      </c>
      <c r="K14" s="5">
        <f>K$43*'[3]Shares PortablePCs+Tablets'!G7</f>
        <v>0.24345279837428235</v>
      </c>
      <c r="L14" s="5">
        <f>L$43*'[3]Shares PortablePCs+Tablets'!H7</f>
        <v>0.4516149846723731</v>
      </c>
      <c r="M14" s="5">
        <f>M$43*'[3]Shares PortablePCs+Tablets'!I7</f>
        <v>0.78387762272156969</v>
      </c>
      <c r="N14" s="5">
        <f>N$43*'[3]Shares PortablePCs+Tablets'!J7</f>
        <v>1.2160199357458776</v>
      </c>
      <c r="O14" s="5">
        <f>O$43*'[3]Shares PortablePCs+Tablets'!K7</f>
        <v>1.6008177973146793</v>
      </c>
      <c r="P14" s="5">
        <f>P$43*'[3]Shares PortablePCs+Tablets'!L7</f>
        <v>2.0304336029255059</v>
      </c>
      <c r="Q14" s="5">
        <f>Q$43*'[3]Shares PortablePCs+Tablets'!M7</f>
        <v>1.9366590162329098</v>
      </c>
      <c r="R14" s="5">
        <f>R$43*'[3]Shares PortablePCs+Tablets'!N7</f>
        <v>2.4152100981672011</v>
      </c>
      <c r="S14" s="5">
        <f>S$43*'[3]Shares PortablePCs+Tablets'!O7</f>
        <v>3.210031696664311</v>
      </c>
      <c r="T14" s="5">
        <f>T$43*'[3]Shares PortablePCs+Tablets'!P7</f>
        <v>1.1493194902196913</v>
      </c>
      <c r="U14" s="5">
        <f>U$43*'[3]Shares PortablePCs+Tablets'!Q7</f>
        <v>0</v>
      </c>
      <c r="V14" s="5">
        <f>V$43*'[3]Shares PortablePCs+Tablets'!R7</f>
        <v>0</v>
      </c>
      <c r="W14" s="5">
        <f>W$43*'[3]Shares PortablePCs+Tablets'!S7</f>
        <v>0</v>
      </c>
      <c r="X14" s="5">
        <f>X$43*'[3]Shares PortablePCs+Tablets'!T7</f>
        <v>0</v>
      </c>
      <c r="Y14" s="5">
        <f>Y$43*'[3]Shares PortablePCs+Tablets'!U7</f>
        <v>0</v>
      </c>
      <c r="Z14" s="5">
        <f>Z$43*'[3]Shares PortablePCs+Tablets'!V7</f>
        <v>0</v>
      </c>
      <c r="AA14" s="5">
        <f>AA$43*'[3]Shares PortablePCs+Tablets'!W7</f>
        <v>0</v>
      </c>
      <c r="AB14" s="5">
        <f>AB$43*'[3]Shares PortablePCs+Tablets'!X7</f>
        <v>0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</row>
    <row r="15" spans="1:57" x14ac:dyDescent="0.35">
      <c r="A15" t="s">
        <v>14</v>
      </c>
      <c r="C15" s="41" t="s">
        <v>78</v>
      </c>
      <c r="D15" s="4" t="s">
        <v>15</v>
      </c>
      <c r="E15" t="s">
        <v>60</v>
      </c>
      <c r="F15" s="1" t="s">
        <v>20</v>
      </c>
      <c r="G15" s="5">
        <f>G$43*'[3]Shares PortablePCs+Tablets'!C8</f>
        <v>8.4118866744490359E-2</v>
      </c>
      <c r="H15" s="5">
        <f>H$43*'[3]Shares PortablePCs+Tablets'!D8</f>
        <v>9.4707900937414283E-2</v>
      </c>
      <c r="I15" s="5">
        <f>I$43*'[3]Shares PortablePCs+Tablets'!E8</f>
        <v>0.14877912945429031</v>
      </c>
      <c r="J15" s="5">
        <f>J$43*'[3]Shares PortablePCs+Tablets'!F8</f>
        <v>0.31756309646762604</v>
      </c>
      <c r="K15" s="5">
        <f>K$43*'[3]Shares PortablePCs+Tablets'!G8</f>
        <v>0.32610972882680683</v>
      </c>
      <c r="L15" s="5">
        <f>L$43*'[3]Shares PortablePCs+Tablets'!H8</f>
        <v>0.36301654040426423</v>
      </c>
      <c r="M15" s="5">
        <f>M$43*'[3]Shares PortablePCs+Tablets'!I8</f>
        <v>0.61282307098645683</v>
      </c>
      <c r="N15" s="5">
        <f>N$43*'[3]Shares PortablePCs+Tablets'!J8</f>
        <v>0.94027822730910804</v>
      </c>
      <c r="O15" s="5">
        <f>O$43*'[3]Shares PortablePCs+Tablets'!K8</f>
        <v>1.0503791272901217</v>
      </c>
      <c r="P15" s="5">
        <f>P$43*'[3]Shares PortablePCs+Tablets'!L8</f>
        <v>1.2207445531266479</v>
      </c>
      <c r="Q15" s="5">
        <f>Q$43*'[3]Shares PortablePCs+Tablets'!M8</f>
        <v>1.308514118934794</v>
      </c>
      <c r="R15" s="5">
        <f>R$43*'[3]Shares PortablePCs+Tablets'!N8</f>
        <v>1.512747684868035</v>
      </c>
      <c r="S15" s="5">
        <f>S$43*'[3]Shares PortablePCs+Tablets'!O8</f>
        <v>1.8336587785770202</v>
      </c>
      <c r="T15" s="5">
        <f>T$43*'[3]Shares PortablePCs+Tablets'!P8</f>
        <v>0.58375089522471235</v>
      </c>
      <c r="U15" s="5">
        <f>U$43*'[3]Shares PortablePCs+Tablets'!Q8</f>
        <v>0</v>
      </c>
      <c r="V15" s="5">
        <f>V$43*'[3]Shares PortablePCs+Tablets'!R8</f>
        <v>0</v>
      </c>
      <c r="W15" s="5">
        <f>W$43*'[3]Shares PortablePCs+Tablets'!S8</f>
        <v>0</v>
      </c>
      <c r="X15" s="5">
        <f>X$43*'[3]Shares PortablePCs+Tablets'!T8</f>
        <v>0</v>
      </c>
      <c r="Y15" s="5">
        <f>Y$43*'[3]Shares PortablePCs+Tablets'!U8</f>
        <v>0</v>
      </c>
      <c r="Z15" s="5">
        <f>Z$43*'[3]Shares PortablePCs+Tablets'!V8</f>
        <v>0</v>
      </c>
      <c r="AA15" s="5">
        <f>AA$43*'[3]Shares PortablePCs+Tablets'!W8</f>
        <v>0</v>
      </c>
      <c r="AB15" s="5">
        <f>AB$43*'[3]Shares PortablePCs+Tablets'!X8</f>
        <v>0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</row>
    <row r="16" spans="1:57" x14ac:dyDescent="0.35">
      <c r="A16" t="s">
        <v>14</v>
      </c>
      <c r="C16" s="41" t="s">
        <v>78</v>
      </c>
      <c r="D16" s="4" t="s">
        <v>15</v>
      </c>
      <c r="E16" t="s">
        <v>60</v>
      </c>
      <c r="F16" s="1" t="s">
        <v>21</v>
      </c>
      <c r="G16" s="5">
        <f>G$43*'[3]Shares PortablePCs+Tablets'!C9</f>
        <v>1.3871551540716428E-2</v>
      </c>
      <c r="H16" s="5">
        <f>H$43*'[3]Shares PortablePCs+Tablets'!D9</f>
        <v>2.1157608520865689E-2</v>
      </c>
      <c r="I16" s="5">
        <f>I$43*'[3]Shares PortablePCs+Tablets'!E9</f>
        <v>3.1522472777942928E-2</v>
      </c>
      <c r="J16" s="5">
        <f>J$43*'[3]Shares PortablePCs+Tablets'!F9</f>
        <v>5.5019101424793646E-2</v>
      </c>
      <c r="K16" s="5">
        <f>K$43*'[3]Shares PortablePCs+Tablets'!G9</f>
        <v>6.8892245947525396E-2</v>
      </c>
      <c r="L16" s="5">
        <f>L$43*'[3]Shares PortablePCs+Tablets'!H9</f>
        <v>0.11073805615406222</v>
      </c>
      <c r="M16" s="5">
        <f>M$43*'[3]Shares PortablePCs+Tablets'!I9</f>
        <v>0.18009341720268165</v>
      </c>
      <c r="N16" s="5">
        <f>N$43*'[3]Shares PortablePCs+Tablets'!J9</f>
        <v>0.34255748500114769</v>
      </c>
      <c r="O16" s="5">
        <f>O$43*'[3]Shares PortablePCs+Tablets'!K9</f>
        <v>0.38444528146166901</v>
      </c>
      <c r="P16" s="5">
        <f>P$43*'[3]Shares PortablePCs+Tablets'!L9</f>
        <v>0.45051353646957237</v>
      </c>
      <c r="Q16" s="5">
        <f>Q$43*'[3]Shares PortablePCs+Tablets'!M9</f>
        <v>0.45884805373870419</v>
      </c>
      <c r="R16" s="5">
        <f>R$43*'[3]Shares PortablePCs+Tablets'!N9</f>
        <v>0.57039144370998196</v>
      </c>
      <c r="S16" s="5">
        <f>S$43*'[3]Shares PortablePCs+Tablets'!O9</f>
        <v>0.71050621979398121</v>
      </c>
      <c r="T16" s="5">
        <f>T$43*'[3]Shares PortablePCs+Tablets'!P9</f>
        <v>0.23444247085532322</v>
      </c>
      <c r="U16" s="5">
        <f>U$43*'[3]Shares PortablePCs+Tablets'!Q9</f>
        <v>0</v>
      </c>
      <c r="V16" s="5">
        <f>V$43*'[3]Shares PortablePCs+Tablets'!R9</f>
        <v>0</v>
      </c>
      <c r="W16" s="5">
        <f>W$43*'[3]Shares PortablePCs+Tablets'!S9</f>
        <v>0</v>
      </c>
      <c r="X16" s="5">
        <f>X$43*'[3]Shares PortablePCs+Tablets'!T9</f>
        <v>0</v>
      </c>
      <c r="Y16" s="5">
        <f>Y$43*'[3]Shares PortablePCs+Tablets'!U9</f>
        <v>0</v>
      </c>
      <c r="Z16" s="5">
        <f>Z$43*'[3]Shares PortablePCs+Tablets'!V9</f>
        <v>0</v>
      </c>
      <c r="AA16" s="5">
        <f>AA$43*'[3]Shares PortablePCs+Tablets'!W9</f>
        <v>0</v>
      </c>
      <c r="AB16" s="5">
        <f>AB$43*'[3]Shares PortablePCs+Tablets'!X9</f>
        <v>0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</row>
    <row r="17" spans="1:57" x14ac:dyDescent="0.35">
      <c r="A17" t="s">
        <v>14</v>
      </c>
      <c r="C17" s="41" t="s">
        <v>78</v>
      </c>
      <c r="D17" s="4" t="s">
        <v>15</v>
      </c>
      <c r="E17" t="s">
        <v>60</v>
      </c>
      <c r="F17" s="1" t="s">
        <v>22</v>
      </c>
      <c r="G17" s="5">
        <f>G$43*'[3]Shares PortablePCs+Tablets'!C10</f>
        <v>0.63120638597479695</v>
      </c>
      <c r="H17" s="5">
        <f>H$43*'[3]Shares PortablePCs+Tablets'!D10</f>
        <v>0.90818379073168765</v>
      </c>
      <c r="I17" s="5">
        <f>I$43*'[3]Shares PortablePCs+Tablets'!E10</f>
        <v>0.92059736970710759</v>
      </c>
      <c r="J17" s="5">
        <f>J$43*'[3]Shares PortablePCs+Tablets'!F10</f>
        <v>1.1858897636858206</v>
      </c>
      <c r="K17" s="5">
        <f>K$43*'[3]Shares PortablePCs+Tablets'!G10</f>
        <v>1.690815946512763</v>
      </c>
      <c r="L17" s="5">
        <f>L$43*'[3]Shares PortablePCs+Tablets'!H10</f>
        <v>2.3488107019696804</v>
      </c>
      <c r="M17" s="5">
        <f>M$43*'[3]Shares PortablePCs+Tablets'!I10</f>
        <v>3.9712445988499061</v>
      </c>
      <c r="N17" s="5">
        <f>N$43*'[3]Shares PortablePCs+Tablets'!J10</f>
        <v>5.3855933537562164</v>
      </c>
      <c r="O17" s="5">
        <f>O$43*'[3]Shares PortablePCs+Tablets'!K10</f>
        <v>6.5175057525971019</v>
      </c>
      <c r="P17" s="5">
        <f>P$43*'[3]Shares PortablePCs+Tablets'!L10</f>
        <v>7.3947173607582677</v>
      </c>
      <c r="Q17" s="5">
        <f>Q$43*'[3]Shares PortablePCs+Tablets'!M10</f>
        <v>8.5228831817981145</v>
      </c>
      <c r="R17" s="5">
        <f>R$43*'[3]Shares PortablePCs+Tablets'!N10</f>
        <v>8.8560996195480417</v>
      </c>
      <c r="S17" s="5">
        <f>S$43*'[3]Shares PortablePCs+Tablets'!O10</f>
        <v>9.8996972639998937</v>
      </c>
      <c r="T17" s="5">
        <f>T$43*'[3]Shares PortablePCs+Tablets'!P10</f>
        <v>3.6451968921145053</v>
      </c>
      <c r="U17" s="5">
        <f>U$43*'[3]Shares PortablePCs+Tablets'!Q10</f>
        <v>0</v>
      </c>
      <c r="V17" s="5">
        <f>V$43*'[3]Shares PortablePCs+Tablets'!R10</f>
        <v>0</v>
      </c>
      <c r="W17" s="5">
        <f>W$43*'[3]Shares PortablePCs+Tablets'!S10</f>
        <v>0</v>
      </c>
      <c r="X17" s="5">
        <f>X$43*'[3]Shares PortablePCs+Tablets'!T10</f>
        <v>0</v>
      </c>
      <c r="Y17" s="5">
        <f>Y$43*'[3]Shares PortablePCs+Tablets'!U10</f>
        <v>0</v>
      </c>
      <c r="Z17" s="5">
        <f>Z$43*'[3]Shares PortablePCs+Tablets'!V10</f>
        <v>0</v>
      </c>
      <c r="AA17" s="5">
        <f>AA$43*'[3]Shares PortablePCs+Tablets'!W10</f>
        <v>0</v>
      </c>
      <c r="AB17" s="5">
        <f>AB$43*'[3]Shares PortablePCs+Tablets'!X10</f>
        <v>0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</row>
    <row r="18" spans="1:57" x14ac:dyDescent="0.35">
      <c r="A18" t="s">
        <v>14</v>
      </c>
      <c r="C18" s="41" t="s">
        <v>78</v>
      </c>
      <c r="D18" s="4" t="s">
        <v>15</v>
      </c>
      <c r="E18" t="s">
        <v>60</v>
      </c>
      <c r="F18" s="1" t="s">
        <v>23</v>
      </c>
      <c r="G18" s="5">
        <f>G$43*'[3]Shares PortablePCs+Tablets'!C11</f>
        <v>0.33156845714878447</v>
      </c>
      <c r="H18" s="5">
        <f>H$43*'[3]Shares PortablePCs+Tablets'!D11</f>
        <v>0.85334343080010155</v>
      </c>
      <c r="I18" s="5">
        <f>I$43*'[3]Shares PortablePCs+Tablets'!E11</f>
        <v>1.0556921976193154</v>
      </c>
      <c r="J18" s="5">
        <f>J$43*'[3]Shares PortablePCs+Tablets'!F11</f>
        <v>2.5416856695276868</v>
      </c>
      <c r="K18" s="5">
        <f>K$43*'[3]Shares PortablePCs+Tablets'!G11</f>
        <v>2.8627526128027916</v>
      </c>
      <c r="L18" s="5">
        <f>L$43*'[3]Shares PortablePCs+Tablets'!H11</f>
        <v>3.1908953479702689</v>
      </c>
      <c r="M18" s="5">
        <f>M$43*'[3]Shares PortablePCs+Tablets'!I11</f>
        <v>3.5078264835212676</v>
      </c>
      <c r="N18" s="5">
        <f>N$43*'[3]Shares PortablePCs+Tablets'!J11</f>
        <v>5.6044363518541385</v>
      </c>
      <c r="O18" s="5">
        <f>O$43*'[3]Shares PortablePCs+Tablets'!K11</f>
        <v>8.7924835396514176</v>
      </c>
      <c r="P18" s="5">
        <f>P$43*'[3]Shares PortablePCs+Tablets'!L11</f>
        <v>6.8431592349598471</v>
      </c>
      <c r="Q18" s="5">
        <f>Q$43*'[3]Shares PortablePCs+Tablets'!M11</f>
        <v>6.6942576704766701</v>
      </c>
      <c r="R18" s="5">
        <f>R$43*'[3]Shares PortablePCs+Tablets'!N11</f>
        <v>7.9914971205448024</v>
      </c>
      <c r="S18" s="5">
        <f>S$43*'[3]Shares PortablePCs+Tablets'!O11</f>
        <v>9.6518634851333704</v>
      </c>
      <c r="T18" s="5">
        <f>T$43*'[3]Shares PortablePCs+Tablets'!P11</f>
        <v>3.1234857379922145</v>
      </c>
      <c r="U18" s="5">
        <f>U$43*'[3]Shares PortablePCs+Tablets'!Q11</f>
        <v>0</v>
      </c>
      <c r="V18" s="5">
        <f>V$43*'[3]Shares PortablePCs+Tablets'!R11</f>
        <v>0</v>
      </c>
      <c r="W18" s="5">
        <f>W$43*'[3]Shares PortablePCs+Tablets'!S11</f>
        <v>0</v>
      </c>
      <c r="X18" s="5">
        <f>X$43*'[3]Shares PortablePCs+Tablets'!T11</f>
        <v>0</v>
      </c>
      <c r="Y18" s="5">
        <f>Y$43*'[3]Shares PortablePCs+Tablets'!U11</f>
        <v>0</v>
      </c>
      <c r="Z18" s="5">
        <f>Z$43*'[3]Shares PortablePCs+Tablets'!V11</f>
        <v>0</v>
      </c>
      <c r="AA18" s="5">
        <f>AA$43*'[3]Shares PortablePCs+Tablets'!W11</f>
        <v>0</v>
      </c>
      <c r="AB18" s="5">
        <f>AB$43*'[3]Shares PortablePCs+Tablets'!X11</f>
        <v>0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</row>
    <row r="19" spans="1:57" x14ac:dyDescent="0.35">
      <c r="A19" t="s">
        <v>14</v>
      </c>
      <c r="C19" s="41" t="s">
        <v>78</v>
      </c>
      <c r="D19" s="4" t="s">
        <v>15</v>
      </c>
      <c r="E19" t="s">
        <v>60</v>
      </c>
      <c r="F19" s="1" t="s">
        <v>24</v>
      </c>
      <c r="G19" s="5">
        <f>G$43*'[3]Shares PortablePCs+Tablets'!C12</f>
        <v>2.5813049937850663E-2</v>
      </c>
      <c r="H19" s="5">
        <f>H$43*'[3]Shares PortablePCs+Tablets'!D12</f>
        <v>3.461053977293186E-2</v>
      </c>
      <c r="I19" s="5">
        <f>I$43*'[3]Shares PortablePCs+Tablets'!E12</f>
        <v>7.0894075830430794E-2</v>
      </c>
      <c r="J19" s="5">
        <f>J$43*'[3]Shares PortablePCs+Tablets'!F12</f>
        <v>0.14321964141618237</v>
      </c>
      <c r="K19" s="5">
        <f>K$43*'[3]Shares PortablePCs+Tablets'!G12</f>
        <v>0.21881101724164459</v>
      </c>
      <c r="L19" s="5">
        <f>L$43*'[3]Shares PortablePCs+Tablets'!H12</f>
        <v>0.21349130425804544</v>
      </c>
      <c r="M19" s="5">
        <f>M$43*'[3]Shares PortablePCs+Tablets'!I12</f>
        <v>0.32220277522774177</v>
      </c>
      <c r="N19" s="5">
        <f>N$43*'[3]Shares PortablePCs+Tablets'!J12</f>
        <v>0.4613313127316146</v>
      </c>
      <c r="O19" s="5">
        <f>O$43*'[3]Shares PortablePCs+Tablets'!K12</f>
        <v>0.51544524235867906</v>
      </c>
      <c r="P19" s="5">
        <f>P$43*'[3]Shares PortablePCs+Tablets'!L12</f>
        <v>0.59986883166546046</v>
      </c>
      <c r="Q19" s="5">
        <f>Q$43*'[3]Shares PortablePCs+Tablets'!M12</f>
        <v>0.6052114955715393</v>
      </c>
      <c r="R19" s="5">
        <f>R$43*'[3]Shares PortablePCs+Tablets'!N12</f>
        <v>0.71304219133845859</v>
      </c>
      <c r="S19" s="5">
        <f>S$43*'[3]Shares PortablePCs+Tablets'!O12</f>
        <v>0.92235249561889965</v>
      </c>
      <c r="T19" s="5">
        <f>T$43*'[3]Shares PortablePCs+Tablets'!P12</f>
        <v>0.32151883726551989</v>
      </c>
      <c r="U19" s="5">
        <f>U$43*'[3]Shares PortablePCs+Tablets'!Q12</f>
        <v>0</v>
      </c>
      <c r="V19" s="5">
        <f>V$43*'[3]Shares PortablePCs+Tablets'!R12</f>
        <v>0</v>
      </c>
      <c r="W19" s="5">
        <f>W$43*'[3]Shares PortablePCs+Tablets'!S12</f>
        <v>0</v>
      </c>
      <c r="X19" s="5">
        <f>X$43*'[3]Shares PortablePCs+Tablets'!T12</f>
        <v>0</v>
      </c>
      <c r="Y19" s="5">
        <f>Y$43*'[3]Shares PortablePCs+Tablets'!U12</f>
        <v>0</v>
      </c>
      <c r="Z19" s="5">
        <f>Z$43*'[3]Shares PortablePCs+Tablets'!V12</f>
        <v>0</v>
      </c>
      <c r="AA19" s="5">
        <f>AA$43*'[3]Shares PortablePCs+Tablets'!W12</f>
        <v>0</v>
      </c>
      <c r="AB19" s="5">
        <f>AB$43*'[3]Shares PortablePCs+Tablets'!X12</f>
        <v>0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</row>
    <row r="20" spans="1:57" x14ac:dyDescent="0.35">
      <c r="A20" t="s">
        <v>14</v>
      </c>
      <c r="C20" s="41" t="s">
        <v>78</v>
      </c>
      <c r="D20" s="4" t="s">
        <v>15</v>
      </c>
      <c r="E20" t="s">
        <v>60</v>
      </c>
      <c r="F20" s="1" t="s">
        <v>25</v>
      </c>
      <c r="G20" s="5">
        <f>G$43*'[3]Shares PortablePCs+Tablets'!C13</f>
        <v>0.25965846872512732</v>
      </c>
      <c r="H20" s="5">
        <f>H$43*'[3]Shares PortablePCs+Tablets'!D13</f>
        <v>0.56988391683227835</v>
      </c>
      <c r="I20" s="5">
        <f>I$43*'[3]Shares PortablePCs+Tablets'!E13</f>
        <v>0.68151017399710645</v>
      </c>
      <c r="J20" s="5">
        <f>J$43*'[3]Shares PortablePCs+Tablets'!F13</f>
        <v>1.4893983872529015</v>
      </c>
      <c r="K20" s="5">
        <f>K$43*'[3]Shares PortablePCs+Tablets'!G13</f>
        <v>1.6194384260947292</v>
      </c>
      <c r="L20" s="5">
        <f>L$43*'[3]Shares PortablePCs+Tablets'!H13</f>
        <v>2.162638129660885</v>
      </c>
      <c r="M20" s="5">
        <f>M$43*'[3]Shares PortablePCs+Tablets'!I13</f>
        <v>2.7633781030798645</v>
      </c>
      <c r="N20" s="5">
        <f>N$43*'[3]Shares PortablePCs+Tablets'!J13</f>
        <v>3.2926652712062769</v>
      </c>
      <c r="O20" s="5">
        <f>O$43*'[3]Shares PortablePCs+Tablets'!K13</f>
        <v>3.9784027481184747</v>
      </c>
      <c r="P20" s="5">
        <f>P$43*'[3]Shares PortablePCs+Tablets'!L13</f>
        <v>4.7033146284973277</v>
      </c>
      <c r="Q20" s="5">
        <f>Q$43*'[3]Shares PortablePCs+Tablets'!M13</f>
        <v>4.8146799203305832</v>
      </c>
      <c r="R20" s="5">
        <f>R$43*'[3]Shares PortablePCs+Tablets'!N13</f>
        <v>6.0177458829230677</v>
      </c>
      <c r="S20" s="5">
        <f>S$43*'[3]Shares PortablePCs+Tablets'!O13</f>
        <v>7.4551195605427099</v>
      </c>
      <c r="T20" s="5">
        <f>T$43*'[3]Shares PortablePCs+Tablets'!P13</f>
        <v>2.3513469036175403</v>
      </c>
      <c r="U20" s="5">
        <f>U$43*'[3]Shares PortablePCs+Tablets'!Q13</f>
        <v>0</v>
      </c>
      <c r="V20" s="5">
        <f>V$43*'[3]Shares PortablePCs+Tablets'!R13</f>
        <v>0</v>
      </c>
      <c r="W20" s="5">
        <f>W$43*'[3]Shares PortablePCs+Tablets'!S13</f>
        <v>0</v>
      </c>
      <c r="X20" s="5">
        <f>X$43*'[3]Shares PortablePCs+Tablets'!T13</f>
        <v>0</v>
      </c>
      <c r="Y20" s="5">
        <f>Y$43*'[3]Shares PortablePCs+Tablets'!U13</f>
        <v>0</v>
      </c>
      <c r="Z20" s="5">
        <f>Z$43*'[3]Shares PortablePCs+Tablets'!V13</f>
        <v>0</v>
      </c>
      <c r="AA20" s="5">
        <f>AA$43*'[3]Shares PortablePCs+Tablets'!W13</f>
        <v>0</v>
      </c>
      <c r="AB20" s="5">
        <f>AB$43*'[3]Shares PortablePCs+Tablets'!X13</f>
        <v>0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</row>
    <row r="21" spans="1:57" x14ac:dyDescent="0.35">
      <c r="A21" t="s">
        <v>14</v>
      </c>
      <c r="C21" s="41" t="s">
        <v>78</v>
      </c>
      <c r="D21" s="4" t="s">
        <v>15</v>
      </c>
      <c r="E21" t="s">
        <v>60</v>
      </c>
      <c r="F21" s="1" t="s">
        <v>26</v>
      </c>
      <c r="G21" s="5">
        <f>G$43*'[3]Shares PortablePCs+Tablets'!C14</f>
        <v>4.4168921512081036</v>
      </c>
      <c r="H21" s="5">
        <f>H$43*'[3]Shares PortablePCs+Tablets'!D14</f>
        <v>6.7629872035841032</v>
      </c>
      <c r="I21" s="5">
        <f>I$43*'[3]Shares PortablePCs+Tablets'!E14</f>
        <v>10.006620274129522</v>
      </c>
      <c r="J21" s="5">
        <f>J$43*'[3]Shares PortablePCs+Tablets'!F14</f>
        <v>14.76260004756568</v>
      </c>
      <c r="K21" s="5">
        <f>K$43*'[3]Shares PortablePCs+Tablets'!G14</f>
        <v>14.244218583785271</v>
      </c>
      <c r="L21" s="5">
        <f>L$43*'[3]Shares PortablePCs+Tablets'!H14</f>
        <v>18.17402534789289</v>
      </c>
      <c r="M21" s="5">
        <f>M$43*'[3]Shares PortablePCs+Tablets'!I14</f>
        <v>20.398409933274408</v>
      </c>
      <c r="N21" s="5">
        <f>N$43*'[3]Shares PortablePCs+Tablets'!J14</f>
        <v>25.840550313598765</v>
      </c>
      <c r="O21" s="5">
        <f>O$43*'[3]Shares PortablePCs+Tablets'!K14</f>
        <v>34.27845268188976</v>
      </c>
      <c r="P21" s="5">
        <f>P$43*'[3]Shares PortablePCs+Tablets'!L14</f>
        <v>42.927113576882398</v>
      </c>
      <c r="Q21" s="5">
        <f>Q$43*'[3]Shares PortablePCs+Tablets'!M14</f>
        <v>46.138600884246586</v>
      </c>
      <c r="R21" s="5">
        <f>R$43*'[3]Shares PortablePCs+Tablets'!N14</f>
        <v>60.170727771855312</v>
      </c>
      <c r="S21" s="5">
        <f>S$43*'[3]Shares PortablePCs+Tablets'!O14</f>
        <v>77.790647151847253</v>
      </c>
      <c r="T21" s="5">
        <f>T$43*'[3]Shares PortablePCs+Tablets'!P14</f>
        <v>27.121146977568699</v>
      </c>
      <c r="U21" s="5">
        <f>U$43*'[3]Shares PortablePCs+Tablets'!Q14</f>
        <v>0</v>
      </c>
      <c r="V21" s="5">
        <f>V$43*'[3]Shares PortablePCs+Tablets'!R14</f>
        <v>0</v>
      </c>
      <c r="W21" s="5">
        <f>W$43*'[3]Shares PortablePCs+Tablets'!S14</f>
        <v>0</v>
      </c>
      <c r="X21" s="5">
        <f>X$43*'[3]Shares PortablePCs+Tablets'!T14</f>
        <v>0</v>
      </c>
      <c r="Y21" s="5">
        <f>Y$43*'[3]Shares PortablePCs+Tablets'!U14</f>
        <v>0</v>
      </c>
      <c r="Z21" s="5">
        <f>Z$43*'[3]Shares PortablePCs+Tablets'!V14</f>
        <v>0</v>
      </c>
      <c r="AA21" s="5">
        <f>AA$43*'[3]Shares PortablePCs+Tablets'!W14</f>
        <v>0</v>
      </c>
      <c r="AB21" s="5">
        <f>AB$43*'[3]Shares PortablePCs+Tablets'!X14</f>
        <v>0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</row>
    <row r="22" spans="1:57" x14ac:dyDescent="0.35">
      <c r="A22" t="s">
        <v>14</v>
      </c>
      <c r="C22" s="41" t="s">
        <v>78</v>
      </c>
      <c r="D22" s="4" t="s">
        <v>15</v>
      </c>
      <c r="E22" t="s">
        <v>60</v>
      </c>
      <c r="F22" s="1" t="s">
        <v>27</v>
      </c>
      <c r="G22" s="5">
        <f>G$43*'[3]Shares PortablePCs+Tablets'!C15</f>
        <v>7.2193544371007112</v>
      </c>
      <c r="H22" s="5">
        <f>H$43*'[3]Shares PortablePCs+Tablets'!D15</f>
        <v>11.773308546542445</v>
      </c>
      <c r="I22" s="5">
        <f>I$43*'[3]Shares PortablePCs+Tablets'!E15</f>
        <v>17.376350082890699</v>
      </c>
      <c r="J22" s="5">
        <f>J$43*'[3]Shares PortablePCs+Tablets'!F15</f>
        <v>29.276898990817745</v>
      </c>
      <c r="K22" s="5">
        <f>K$43*'[3]Shares PortablePCs+Tablets'!G15</f>
        <v>28.874593551804516</v>
      </c>
      <c r="L22" s="5">
        <f>L$43*'[3]Shares PortablePCs+Tablets'!H15</f>
        <v>29.181807992542669</v>
      </c>
      <c r="M22" s="5">
        <f>M$43*'[3]Shares PortablePCs+Tablets'!I15</f>
        <v>34.913268415941594</v>
      </c>
      <c r="N22" s="5">
        <f>N$43*'[3]Shares PortablePCs+Tablets'!J15</f>
        <v>46.299445710049298</v>
      </c>
      <c r="O22" s="5">
        <f>O$43*'[3]Shares PortablePCs+Tablets'!K15</f>
        <v>64.191272323976506</v>
      </c>
      <c r="P22" s="5">
        <f>P$43*'[3]Shares PortablePCs+Tablets'!L15</f>
        <v>74.569521280199865</v>
      </c>
      <c r="Q22" s="5">
        <f>Q$43*'[3]Shares PortablePCs+Tablets'!M15</f>
        <v>73.586339526036753</v>
      </c>
      <c r="R22" s="5">
        <f>R$43*'[3]Shares PortablePCs+Tablets'!N15</f>
        <v>104.71329473818813</v>
      </c>
      <c r="S22" s="5">
        <f>S$43*'[3]Shares PortablePCs+Tablets'!O15</f>
        <v>128.72300913754685</v>
      </c>
      <c r="T22" s="5">
        <f>T$43*'[3]Shares PortablePCs+Tablets'!P15</f>
        <v>42.558034107392444</v>
      </c>
      <c r="U22" s="5">
        <f>U$43*'[3]Shares PortablePCs+Tablets'!Q15</f>
        <v>0</v>
      </c>
      <c r="V22" s="5">
        <f>V$43*'[3]Shares PortablePCs+Tablets'!R15</f>
        <v>0</v>
      </c>
      <c r="W22" s="5">
        <f>W$43*'[3]Shares PortablePCs+Tablets'!S15</f>
        <v>0</v>
      </c>
      <c r="X22" s="5">
        <f>X$43*'[3]Shares PortablePCs+Tablets'!T15</f>
        <v>0</v>
      </c>
      <c r="Y22" s="5">
        <f>Y$43*'[3]Shares PortablePCs+Tablets'!U15</f>
        <v>0</v>
      </c>
      <c r="Z22" s="5">
        <f>Z$43*'[3]Shares PortablePCs+Tablets'!V15</f>
        <v>0</v>
      </c>
      <c r="AA22" s="5">
        <f>AA$43*'[3]Shares PortablePCs+Tablets'!W15</f>
        <v>0</v>
      </c>
      <c r="AB22" s="5">
        <f>AB$43*'[3]Shares PortablePCs+Tablets'!X15</f>
        <v>0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spans="1:57" x14ac:dyDescent="0.35">
      <c r="A23" t="s">
        <v>14</v>
      </c>
      <c r="C23" s="41" t="s">
        <v>78</v>
      </c>
      <c r="D23" s="4" t="s">
        <v>15</v>
      </c>
      <c r="E23" t="s">
        <v>60</v>
      </c>
      <c r="F23" s="1" t="s">
        <v>28</v>
      </c>
      <c r="G23" s="5">
        <f>G$43*'[3]Shares PortablePCs+Tablets'!C16</f>
        <v>0.46385610550758583</v>
      </c>
      <c r="H23" s="5">
        <f>H$43*'[3]Shares PortablePCs+Tablets'!D16</f>
        <v>0.49538520058832775</v>
      </c>
      <c r="I23" s="5">
        <f>I$43*'[3]Shares PortablePCs+Tablets'!E16</f>
        <v>0.62939518564459962</v>
      </c>
      <c r="J23" s="5">
        <f>J$43*'[3]Shares PortablePCs+Tablets'!F16</f>
        <v>1.631921420694971</v>
      </c>
      <c r="K23" s="5">
        <f>K$43*'[3]Shares PortablePCs+Tablets'!G16</f>
        <v>2.0824654716927715</v>
      </c>
      <c r="L23" s="5">
        <f>L$43*'[3]Shares PortablePCs+Tablets'!H16</f>
        <v>2.4044024790966665</v>
      </c>
      <c r="M23" s="5">
        <f>M$43*'[3]Shares PortablePCs+Tablets'!I16</f>
        <v>3.2658462934251773</v>
      </c>
      <c r="N23" s="5">
        <f>N$43*'[3]Shares PortablePCs+Tablets'!J16</f>
        <v>3.8286847855853563</v>
      </c>
      <c r="O23" s="5">
        <f>O$43*'[3]Shares PortablePCs+Tablets'!K16</f>
        <v>4.3619169428704119</v>
      </c>
      <c r="P23" s="5">
        <f>P$43*'[3]Shares PortablePCs+Tablets'!L16</f>
        <v>5.1661129483871981</v>
      </c>
      <c r="Q23" s="5">
        <f>Q$43*'[3]Shares PortablePCs+Tablets'!M16</f>
        <v>5.2924390354657467</v>
      </c>
      <c r="R23" s="5">
        <f>R$43*'[3]Shares PortablePCs+Tablets'!N16</f>
        <v>5.2252952146783898</v>
      </c>
      <c r="S23" s="5">
        <f>S$43*'[3]Shares PortablePCs+Tablets'!O16</f>
        <v>7.2486883036881418</v>
      </c>
      <c r="T23" s="5">
        <f>T$43*'[3]Shares PortablePCs+Tablets'!P16</f>
        <v>2.6882584562660079</v>
      </c>
      <c r="U23" s="5">
        <f>U$43*'[3]Shares PortablePCs+Tablets'!Q16</f>
        <v>0</v>
      </c>
      <c r="V23" s="5">
        <f>V$43*'[3]Shares PortablePCs+Tablets'!R16</f>
        <v>0</v>
      </c>
      <c r="W23" s="5">
        <f>W$43*'[3]Shares PortablePCs+Tablets'!S16</f>
        <v>0</v>
      </c>
      <c r="X23" s="5">
        <f>X$43*'[3]Shares PortablePCs+Tablets'!T16</f>
        <v>0</v>
      </c>
      <c r="Y23" s="5">
        <f>Y$43*'[3]Shares PortablePCs+Tablets'!U16</f>
        <v>0</v>
      </c>
      <c r="Z23" s="5">
        <f>Z$43*'[3]Shares PortablePCs+Tablets'!V16</f>
        <v>0</v>
      </c>
      <c r="AA23" s="5">
        <f>AA$43*'[3]Shares PortablePCs+Tablets'!W16</f>
        <v>0</v>
      </c>
      <c r="AB23" s="5">
        <f>AB$43*'[3]Shares PortablePCs+Tablets'!X16</f>
        <v>0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</row>
    <row r="24" spans="1:57" x14ac:dyDescent="0.35">
      <c r="A24" t="s">
        <v>14</v>
      </c>
      <c r="C24" s="41" t="s">
        <v>78</v>
      </c>
      <c r="D24" s="4" t="s">
        <v>15</v>
      </c>
      <c r="E24" t="s">
        <v>60</v>
      </c>
      <c r="F24" s="1" t="s">
        <v>29</v>
      </c>
      <c r="G24" s="5">
        <f>G$43*'[3]Shares PortablePCs+Tablets'!C17</f>
        <v>0.16241792243361219</v>
      </c>
      <c r="H24" s="5">
        <f>H$43*'[3]Shares PortablePCs+Tablets'!D17</f>
        <v>0.22904639387431738</v>
      </c>
      <c r="I24" s="5">
        <f>I$43*'[3]Shares PortablePCs+Tablets'!E17</f>
        <v>0.3914663481826432</v>
      </c>
      <c r="J24" s="5">
        <f>J$43*'[3]Shares PortablePCs+Tablets'!F17</f>
        <v>0.72647579369111659</v>
      </c>
      <c r="K24" s="5">
        <f>K$43*'[3]Shares PortablePCs+Tablets'!G17</f>
        <v>1.2137783502259871</v>
      </c>
      <c r="L24" s="5">
        <f>L$43*'[3]Shares PortablePCs+Tablets'!H17</f>
        <v>1.2907698672104664</v>
      </c>
      <c r="M24" s="5">
        <f>M$43*'[3]Shares PortablePCs+Tablets'!I17</f>
        <v>1.8401194156069645</v>
      </c>
      <c r="N24" s="5">
        <f>N$43*'[3]Shares PortablePCs+Tablets'!J17</f>
        <v>2.5397653179922233</v>
      </c>
      <c r="O24" s="5">
        <f>O$43*'[3]Shares PortablePCs+Tablets'!K17</f>
        <v>3.0915262861973316</v>
      </c>
      <c r="P24" s="5">
        <f>P$43*'[3]Shares PortablePCs+Tablets'!L17</f>
        <v>3.6268408851294067</v>
      </c>
      <c r="Q24" s="5">
        <f>Q$43*'[3]Shares PortablePCs+Tablets'!M17</f>
        <v>3.6845457811131275</v>
      </c>
      <c r="R24" s="5">
        <f>R$43*'[3]Shares PortablePCs+Tablets'!N17</f>
        <v>4.8148074266661709</v>
      </c>
      <c r="S24" s="5">
        <f>S$43*'[3]Shares PortablePCs+Tablets'!O17</f>
        <v>6.1880612020389831</v>
      </c>
      <c r="T24" s="5">
        <f>T$43*'[3]Shares PortablePCs+Tablets'!P17</f>
        <v>2.0906793649114852</v>
      </c>
      <c r="U24" s="5">
        <f>U$43*'[3]Shares PortablePCs+Tablets'!Q17</f>
        <v>0</v>
      </c>
      <c r="V24" s="5">
        <f>V$43*'[3]Shares PortablePCs+Tablets'!R17</f>
        <v>0</v>
      </c>
      <c r="W24" s="5">
        <f>W$43*'[3]Shares PortablePCs+Tablets'!S17</f>
        <v>0</v>
      </c>
      <c r="X24" s="5">
        <f>X$43*'[3]Shares PortablePCs+Tablets'!T17</f>
        <v>0</v>
      </c>
      <c r="Y24" s="5">
        <f>Y$43*'[3]Shares PortablePCs+Tablets'!U17</f>
        <v>0</v>
      </c>
      <c r="Z24" s="5">
        <f>Z$43*'[3]Shares PortablePCs+Tablets'!V17</f>
        <v>0</v>
      </c>
      <c r="AA24" s="5">
        <f>AA$43*'[3]Shares PortablePCs+Tablets'!W17</f>
        <v>0</v>
      </c>
      <c r="AB24" s="5">
        <f>AB$43*'[3]Shares PortablePCs+Tablets'!X17</f>
        <v>0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</row>
    <row r="25" spans="1:57" x14ac:dyDescent="0.35">
      <c r="A25" t="s">
        <v>14</v>
      </c>
      <c r="C25" s="41" t="s">
        <v>78</v>
      </c>
      <c r="D25" s="4" t="s">
        <v>15</v>
      </c>
      <c r="E25" t="s">
        <v>60</v>
      </c>
      <c r="F25" s="1" t="s">
        <v>30</v>
      </c>
      <c r="G25" s="5">
        <f>G$43*'[3]Shares PortablePCs+Tablets'!C18</f>
        <v>7.2280343586839504E-2</v>
      </c>
      <c r="H25" s="5">
        <f>H$43*'[3]Shares PortablePCs+Tablets'!D18</f>
        <v>8.7680937793221614E-2</v>
      </c>
      <c r="I25" s="5">
        <f>I$43*'[3]Shares PortablePCs+Tablets'!E18</f>
        <v>0.13610165652324918</v>
      </c>
      <c r="J25" s="5">
        <f>J$43*'[3]Shares PortablePCs+Tablets'!F18</f>
        <v>0.22623165945922527</v>
      </c>
      <c r="K25" s="5">
        <f>K$43*'[3]Shares PortablePCs+Tablets'!G18</f>
        <v>0.23554776252291801</v>
      </c>
      <c r="L25" s="5">
        <f>L$43*'[3]Shares PortablePCs+Tablets'!H18</f>
        <v>0.26955214791043985</v>
      </c>
      <c r="M25" s="5">
        <f>M$43*'[3]Shares PortablePCs+Tablets'!I18</f>
        <v>0.32006287117475096</v>
      </c>
      <c r="N25" s="5">
        <f>N$43*'[3]Shares PortablePCs+Tablets'!J18</f>
        <v>0.36179252465306944</v>
      </c>
      <c r="O25" s="5">
        <f>O$43*'[3]Shares PortablePCs+Tablets'!K18</f>
        <v>0.40453023677141597</v>
      </c>
      <c r="P25" s="5">
        <f>P$43*'[3]Shares PortablePCs+Tablets'!L18</f>
        <v>0.41511988972401909</v>
      </c>
      <c r="Q25" s="5">
        <f>Q$43*'[3]Shares PortablePCs+Tablets'!M18</f>
        <v>0.4664427305594458</v>
      </c>
      <c r="R25" s="5">
        <f>R$43*'[3]Shares PortablePCs+Tablets'!N18</f>
        <v>0.6246878519596587</v>
      </c>
      <c r="S25" s="5">
        <f>S$43*'[3]Shares PortablePCs+Tablets'!O18</f>
        <v>0.82955961391734012</v>
      </c>
      <c r="T25" s="5">
        <f>T$43*'[3]Shares PortablePCs+Tablets'!P18</f>
        <v>0.29115434049424638</v>
      </c>
      <c r="U25" s="5">
        <f>U$43*'[3]Shares PortablePCs+Tablets'!Q18</f>
        <v>0</v>
      </c>
      <c r="V25" s="5">
        <f>V$43*'[3]Shares PortablePCs+Tablets'!R18</f>
        <v>0</v>
      </c>
      <c r="W25" s="5">
        <f>W$43*'[3]Shares PortablePCs+Tablets'!S18</f>
        <v>0</v>
      </c>
      <c r="X25" s="5">
        <f>X$43*'[3]Shares PortablePCs+Tablets'!T18</f>
        <v>0</v>
      </c>
      <c r="Y25" s="5">
        <f>Y$43*'[3]Shares PortablePCs+Tablets'!U18</f>
        <v>0</v>
      </c>
      <c r="Z25" s="5">
        <f>Z$43*'[3]Shares PortablePCs+Tablets'!V18</f>
        <v>0</v>
      </c>
      <c r="AA25" s="5">
        <f>AA$43*'[3]Shares PortablePCs+Tablets'!W18</f>
        <v>0</v>
      </c>
      <c r="AB25" s="5">
        <f>AB$43*'[3]Shares PortablePCs+Tablets'!X18</f>
        <v>0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</row>
    <row r="26" spans="1:57" x14ac:dyDescent="0.35">
      <c r="A26" t="s">
        <v>14</v>
      </c>
      <c r="C26" s="41" t="s">
        <v>78</v>
      </c>
      <c r="D26" s="4" t="s">
        <v>15</v>
      </c>
      <c r="E26" t="s">
        <v>60</v>
      </c>
      <c r="F26" s="1" t="s">
        <v>31</v>
      </c>
      <c r="G26" s="5">
        <f>G$43*'[3]Shares PortablePCs+Tablets'!C19</f>
        <v>0.3538623321221353</v>
      </c>
      <c r="H26" s="5">
        <f>H$43*'[3]Shares PortablePCs+Tablets'!D19</f>
        <v>0.43313734645176588</v>
      </c>
      <c r="I26" s="5">
        <f>I$43*'[3]Shares PortablePCs+Tablets'!E19</f>
        <v>0.60023358269851446</v>
      </c>
      <c r="J26" s="5">
        <f>J$43*'[3]Shares PortablePCs+Tablets'!F19</f>
        <v>1.1178884026106048</v>
      </c>
      <c r="K26" s="5">
        <f>K$43*'[3]Shares PortablePCs+Tablets'!G19</f>
        <v>1.4059466934886413</v>
      </c>
      <c r="L26" s="5">
        <f>L$43*'[3]Shares PortablePCs+Tablets'!H19</f>
        <v>1.7009824890828247</v>
      </c>
      <c r="M26" s="5">
        <f>M$43*'[3]Shares PortablePCs+Tablets'!I19</f>
        <v>2.2380467221231366</v>
      </c>
      <c r="N26" s="5">
        <f>N$43*'[3]Shares PortablePCs+Tablets'!J19</f>
        <v>2.9597390825313044</v>
      </c>
      <c r="O26" s="5">
        <f>O$43*'[3]Shares PortablePCs+Tablets'!K19</f>
        <v>3.8736114643470074</v>
      </c>
      <c r="P26" s="5">
        <f>P$43*'[3]Shares PortablePCs+Tablets'!L19</f>
        <v>3.2306148155078858</v>
      </c>
      <c r="Q26" s="5">
        <f>Q$43*'[3]Shares PortablePCs+Tablets'!M19</f>
        <v>2.9778167338240982</v>
      </c>
      <c r="R26" s="5">
        <f>R$43*'[3]Shares PortablePCs+Tablets'!N19</f>
        <v>3.6207999343414685</v>
      </c>
      <c r="S26" s="5">
        <f>S$43*'[3]Shares PortablePCs+Tablets'!O19</f>
        <v>4.548883499562935</v>
      </c>
      <c r="T26" s="5">
        <f>T$43*'[3]Shares PortablePCs+Tablets'!P19</f>
        <v>1.5390213974833957</v>
      </c>
      <c r="U26" s="5">
        <f>U$43*'[3]Shares PortablePCs+Tablets'!Q19</f>
        <v>0</v>
      </c>
      <c r="V26" s="5">
        <f>V$43*'[3]Shares PortablePCs+Tablets'!R19</f>
        <v>0</v>
      </c>
      <c r="W26" s="5">
        <f>W$43*'[3]Shares PortablePCs+Tablets'!S19</f>
        <v>0</v>
      </c>
      <c r="X26" s="5">
        <f>X$43*'[3]Shares PortablePCs+Tablets'!T19</f>
        <v>0</v>
      </c>
      <c r="Y26" s="5">
        <f>Y$43*'[3]Shares PortablePCs+Tablets'!U19</f>
        <v>0</v>
      </c>
      <c r="Z26" s="5">
        <f>Z$43*'[3]Shares PortablePCs+Tablets'!V19</f>
        <v>0</v>
      </c>
      <c r="AA26" s="5">
        <f>AA$43*'[3]Shares PortablePCs+Tablets'!W19</f>
        <v>0</v>
      </c>
      <c r="AB26" s="5">
        <f>AB$43*'[3]Shares PortablePCs+Tablets'!X19</f>
        <v>0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</row>
    <row r="27" spans="1:57" x14ac:dyDescent="0.35">
      <c r="A27" t="s">
        <v>14</v>
      </c>
      <c r="C27" s="41" t="s">
        <v>78</v>
      </c>
      <c r="D27" s="4" t="s">
        <v>15</v>
      </c>
      <c r="E27" t="s">
        <v>60</v>
      </c>
      <c r="F27" s="1" t="s">
        <v>32</v>
      </c>
      <c r="G27" s="5">
        <f>G$43*'[3]Shares PortablePCs+Tablets'!C20</f>
        <v>2.795941576270041</v>
      </c>
      <c r="H27" s="5">
        <f>H$43*'[3]Shares PortablePCs+Tablets'!D20</f>
        <v>3.8193147471882898</v>
      </c>
      <c r="I27" s="5">
        <f>I$43*'[3]Shares PortablePCs+Tablets'!E20</f>
        <v>4.6018116621440237</v>
      </c>
      <c r="J27" s="5">
        <f>J$43*'[3]Shares PortablePCs+Tablets'!F20</f>
        <v>10.298663274795301</v>
      </c>
      <c r="K27" s="5">
        <f>K$43*'[3]Shares PortablePCs+Tablets'!G20</f>
        <v>14.011993532679531</v>
      </c>
      <c r="L27" s="5">
        <f>L$43*'[3]Shares PortablePCs+Tablets'!H20</f>
        <v>15.398369411736679</v>
      </c>
      <c r="M27" s="5">
        <f>M$43*'[3]Shares PortablePCs+Tablets'!I20</f>
        <v>16.486918798282129</v>
      </c>
      <c r="N27" s="5">
        <f>N$43*'[3]Shares PortablePCs+Tablets'!J20</f>
        <v>23.936233974214407</v>
      </c>
      <c r="O27" s="5">
        <f>O$43*'[3]Shares PortablePCs+Tablets'!K20</f>
        <v>35.406470713512959</v>
      </c>
      <c r="P27" s="5">
        <f>P$43*'[3]Shares PortablePCs+Tablets'!L20</f>
        <v>34.458125264607858</v>
      </c>
      <c r="Q27" s="5">
        <f>Q$43*'[3]Shares PortablePCs+Tablets'!M20</f>
        <v>38.972224707808131</v>
      </c>
      <c r="R27" s="5">
        <f>R$43*'[3]Shares PortablePCs+Tablets'!N20</f>
        <v>37.436647155402873</v>
      </c>
      <c r="S27" s="5">
        <f>S$43*'[3]Shares PortablePCs+Tablets'!O20</f>
        <v>28.921826598292075</v>
      </c>
      <c r="T27" s="5">
        <f>T$43*'[3]Shares PortablePCs+Tablets'!P20</f>
        <v>11.317815710224547</v>
      </c>
      <c r="U27" s="5">
        <f>U$43*'[3]Shares PortablePCs+Tablets'!Q20</f>
        <v>0</v>
      </c>
      <c r="V27" s="5">
        <f>V$43*'[3]Shares PortablePCs+Tablets'!R20</f>
        <v>0</v>
      </c>
      <c r="W27" s="5">
        <f>W$43*'[3]Shares PortablePCs+Tablets'!S20</f>
        <v>0</v>
      </c>
      <c r="X27" s="5">
        <f>X$43*'[3]Shares PortablePCs+Tablets'!T20</f>
        <v>0</v>
      </c>
      <c r="Y27" s="5">
        <f>Y$43*'[3]Shares PortablePCs+Tablets'!U20</f>
        <v>0</v>
      </c>
      <c r="Z27" s="5">
        <f>Z$43*'[3]Shares PortablePCs+Tablets'!V20</f>
        <v>0</v>
      </c>
      <c r="AA27" s="5">
        <f>AA$43*'[3]Shares PortablePCs+Tablets'!W20</f>
        <v>0</v>
      </c>
      <c r="AB27" s="5">
        <f>AB$43*'[3]Shares PortablePCs+Tablets'!X20</f>
        <v>0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</row>
    <row r="28" spans="1:57" x14ac:dyDescent="0.35">
      <c r="A28" t="s">
        <v>14</v>
      </c>
      <c r="C28" s="41" t="s">
        <v>78</v>
      </c>
      <c r="D28" s="4" t="s">
        <v>15</v>
      </c>
      <c r="E28" t="s">
        <v>60</v>
      </c>
      <c r="F28" s="1" t="s">
        <v>33</v>
      </c>
      <c r="G28" s="5">
        <f>G$43*'[3]Shares PortablePCs+Tablets'!C21</f>
        <v>1.9560129227063933E-2</v>
      </c>
      <c r="H28" s="5">
        <f>H$43*'[3]Shares PortablePCs+Tablets'!D21</f>
        <v>2.4546052974159717E-2</v>
      </c>
      <c r="I28" s="5">
        <f>I$43*'[3]Shares PortablePCs+Tablets'!E21</f>
        <v>3.4050532182272691E-2</v>
      </c>
      <c r="J28" s="5">
        <f>J$43*'[3]Shares PortablePCs+Tablets'!F21</f>
        <v>5.6656255174507016E-2</v>
      </c>
      <c r="K28" s="5">
        <f>K$43*'[3]Shares PortablePCs+Tablets'!G21</f>
        <v>0.11093912182276063</v>
      </c>
      <c r="L28" s="5">
        <f>L$43*'[3]Shares PortablePCs+Tablets'!H21</f>
        <v>0.19845756500942965</v>
      </c>
      <c r="M28" s="5">
        <f>M$43*'[3]Shares PortablePCs+Tablets'!I21</f>
        <v>0.39842812403283007</v>
      </c>
      <c r="N28" s="5">
        <f>N$43*'[3]Shares PortablePCs+Tablets'!J21</f>
        <v>0.48950508741444859</v>
      </c>
      <c r="O28" s="5">
        <f>O$43*'[3]Shares PortablePCs+Tablets'!K21</f>
        <v>0.5413149740034382</v>
      </c>
      <c r="P28" s="5">
        <f>P$43*'[3]Shares PortablePCs+Tablets'!L21</f>
        <v>0.61954554825503461</v>
      </c>
      <c r="Q28" s="5">
        <f>Q$43*'[3]Shares PortablePCs+Tablets'!M21</f>
        <v>0.58023609923742048</v>
      </c>
      <c r="R28" s="5">
        <f>R$43*'[3]Shares PortablePCs+Tablets'!N21</f>
        <v>0.66388160559597453</v>
      </c>
      <c r="S28" s="5">
        <f>S$43*'[3]Shares PortablePCs+Tablets'!O21</f>
        <v>0.84057411546721106</v>
      </c>
      <c r="T28" s="5">
        <f>T$43*'[3]Shares PortablePCs+Tablets'!P21</f>
        <v>0.28808806778768431</v>
      </c>
      <c r="U28" s="5">
        <f>U$43*'[3]Shares PortablePCs+Tablets'!Q21</f>
        <v>0</v>
      </c>
      <c r="V28" s="5">
        <f>V$43*'[3]Shares PortablePCs+Tablets'!R21</f>
        <v>0</v>
      </c>
      <c r="W28" s="5">
        <f>W$43*'[3]Shares PortablePCs+Tablets'!S21</f>
        <v>0</v>
      </c>
      <c r="X28" s="5">
        <f>X$43*'[3]Shares PortablePCs+Tablets'!T21</f>
        <v>0</v>
      </c>
      <c r="Y28" s="5">
        <f>Y$43*'[3]Shares PortablePCs+Tablets'!U21</f>
        <v>0</v>
      </c>
      <c r="Z28" s="5">
        <f>Z$43*'[3]Shares PortablePCs+Tablets'!V21</f>
        <v>0</v>
      </c>
      <c r="AA28" s="5">
        <f>AA$43*'[3]Shares PortablePCs+Tablets'!W21</f>
        <v>0</v>
      </c>
      <c r="AB28" s="5">
        <f>AB$43*'[3]Shares PortablePCs+Tablets'!X21</f>
        <v>0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</row>
    <row r="29" spans="1:57" x14ac:dyDescent="0.35">
      <c r="A29" t="s">
        <v>14</v>
      </c>
      <c r="C29" s="41" t="s">
        <v>78</v>
      </c>
      <c r="D29" s="4" t="s">
        <v>15</v>
      </c>
      <c r="E29" t="s">
        <v>60</v>
      </c>
      <c r="F29" s="1" t="s">
        <v>34</v>
      </c>
      <c r="G29" s="5">
        <f>G$43*'[3]Shares PortablePCs+Tablets'!C22</f>
        <v>4.3443126021332414E-2</v>
      </c>
      <c r="H29" s="5">
        <f>H$43*'[3]Shares PortablePCs+Tablets'!D22</f>
        <v>5.7092599796374786E-2</v>
      </c>
      <c r="I29" s="5">
        <f>I$43*'[3]Shares PortablePCs+Tablets'!E22</f>
        <v>7.7473392859610135E-2</v>
      </c>
      <c r="J29" s="5">
        <f>J$43*'[3]Shares PortablePCs+Tablets'!F22</f>
        <v>0.12713438217036463</v>
      </c>
      <c r="K29" s="5">
        <f>K$43*'[3]Shares PortablePCs+Tablets'!G22</f>
        <v>0.19231276015066612</v>
      </c>
      <c r="L29" s="5">
        <f>L$43*'[3]Shares PortablePCs+Tablets'!H22</f>
        <v>0.36764422058146784</v>
      </c>
      <c r="M29" s="5">
        <f>M$43*'[3]Shares PortablePCs+Tablets'!I22</f>
        <v>0.67304115823796495</v>
      </c>
      <c r="N29" s="5">
        <f>N$43*'[3]Shares PortablePCs+Tablets'!J22</f>
        <v>0.86133741643553752</v>
      </c>
      <c r="O29" s="5">
        <f>O$43*'[3]Shares PortablePCs+Tablets'!K22</f>
        <v>0.95367563869365579</v>
      </c>
      <c r="P29" s="5">
        <f>P$43*'[3]Shares PortablePCs+Tablets'!L22</f>
        <v>1.101313504979077</v>
      </c>
      <c r="Q29" s="5">
        <f>Q$43*'[3]Shares PortablePCs+Tablets'!M22</f>
        <v>0.95604234481234607</v>
      </c>
      <c r="R29" s="5">
        <f>R$43*'[3]Shares PortablePCs+Tablets'!N22</f>
        <v>1.1463385291814761</v>
      </c>
      <c r="S29" s="5">
        <f>S$43*'[3]Shares PortablePCs+Tablets'!O22</f>
        <v>1.5268393131105618</v>
      </c>
      <c r="T29" s="5">
        <f>T$43*'[3]Shares PortablePCs+Tablets'!P22</f>
        <v>0.45915833700044034</v>
      </c>
      <c r="U29" s="5">
        <f>U$43*'[3]Shares PortablePCs+Tablets'!Q22</f>
        <v>0</v>
      </c>
      <c r="V29" s="5">
        <f>V$43*'[3]Shares PortablePCs+Tablets'!R22</f>
        <v>0</v>
      </c>
      <c r="W29" s="5">
        <f>W$43*'[3]Shares PortablePCs+Tablets'!S22</f>
        <v>0</v>
      </c>
      <c r="X29" s="5">
        <f>X$43*'[3]Shares PortablePCs+Tablets'!T22</f>
        <v>0</v>
      </c>
      <c r="Y29" s="5">
        <f>Y$43*'[3]Shares PortablePCs+Tablets'!U22</f>
        <v>0</v>
      </c>
      <c r="Z29" s="5">
        <f>Z$43*'[3]Shares PortablePCs+Tablets'!V22</f>
        <v>0</v>
      </c>
      <c r="AA29" s="5">
        <f>AA$43*'[3]Shares PortablePCs+Tablets'!W22</f>
        <v>0</v>
      </c>
      <c r="AB29" s="5">
        <f>AB$43*'[3]Shares PortablePCs+Tablets'!X22</f>
        <v>0</v>
      </c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0" spans="1:57" x14ac:dyDescent="0.35">
      <c r="A30" t="s">
        <v>14</v>
      </c>
      <c r="C30" s="41" t="s">
        <v>78</v>
      </c>
      <c r="D30" s="4" t="s">
        <v>15</v>
      </c>
      <c r="E30" t="s">
        <v>60</v>
      </c>
      <c r="F30" s="1" t="s">
        <v>35</v>
      </c>
      <c r="G30" s="5">
        <f>G$43*'[3]Shares PortablePCs+Tablets'!C23</f>
        <v>4.7761472097693464E-2</v>
      </c>
      <c r="H30" s="5">
        <f>H$43*'[3]Shares PortablePCs+Tablets'!D23</f>
        <v>7.1276309706270302E-2</v>
      </c>
      <c r="I30" s="5">
        <f>I$43*'[3]Shares PortablePCs+Tablets'!E23</f>
        <v>9.5363261560298881E-2</v>
      </c>
      <c r="J30" s="5">
        <f>J$43*'[3]Shares PortablePCs+Tablets'!F23</f>
        <v>0.15649660536647925</v>
      </c>
      <c r="K30" s="5">
        <f>K$43*'[3]Shares PortablePCs+Tablets'!G23</f>
        <v>0.13937850894762321</v>
      </c>
      <c r="L30" s="5">
        <f>L$43*'[3]Shares PortablePCs+Tablets'!H23</f>
        <v>0.19728099555432208</v>
      </c>
      <c r="M30" s="5">
        <f>M$43*'[3]Shares PortablePCs+Tablets'!I23</f>
        <v>0.2442675365033726</v>
      </c>
      <c r="N30" s="5">
        <f>N$43*'[3]Shares PortablePCs+Tablets'!J23</f>
        <v>0.27445912815823154</v>
      </c>
      <c r="O30" s="5">
        <f>O$43*'[3]Shares PortablePCs+Tablets'!K23</f>
        <v>0.29062090771260141</v>
      </c>
      <c r="P30" s="5">
        <f>P$43*'[3]Shares PortablePCs+Tablets'!L23</f>
        <v>0.32192203463415026</v>
      </c>
      <c r="Q30" s="5">
        <f>Q$43*'[3]Shares PortablePCs+Tablets'!M23</f>
        <v>0.36668353904499035</v>
      </c>
      <c r="R30" s="5">
        <f>R$43*'[3]Shares PortablePCs+Tablets'!N23</f>
        <v>0.50295774085797362</v>
      </c>
      <c r="S30" s="5">
        <f>S$43*'[3]Shares PortablePCs+Tablets'!O23</f>
        <v>0.41316441017748762</v>
      </c>
      <c r="T30" s="5">
        <f>T$43*'[3]Shares PortablePCs+Tablets'!P23</f>
        <v>0.18093017844801404</v>
      </c>
      <c r="U30" s="5">
        <f>U$43*'[3]Shares PortablePCs+Tablets'!Q23</f>
        <v>0</v>
      </c>
      <c r="V30" s="5">
        <f>V$43*'[3]Shares PortablePCs+Tablets'!R23</f>
        <v>0</v>
      </c>
      <c r="W30" s="5">
        <f>W$43*'[3]Shares PortablePCs+Tablets'!S23</f>
        <v>0</v>
      </c>
      <c r="X30" s="5">
        <f>X$43*'[3]Shares PortablePCs+Tablets'!T23</f>
        <v>0</v>
      </c>
      <c r="Y30" s="5">
        <f>Y$43*'[3]Shares PortablePCs+Tablets'!U23</f>
        <v>0</v>
      </c>
      <c r="Z30" s="5">
        <f>Z$43*'[3]Shares PortablePCs+Tablets'!V23</f>
        <v>0</v>
      </c>
      <c r="AA30" s="5">
        <f>AA$43*'[3]Shares PortablePCs+Tablets'!W23</f>
        <v>0</v>
      </c>
      <c r="AB30" s="5">
        <f>AB$43*'[3]Shares PortablePCs+Tablets'!X23</f>
        <v>0</v>
      </c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</row>
    <row r="31" spans="1:57" x14ac:dyDescent="0.35">
      <c r="A31" t="s">
        <v>14</v>
      </c>
      <c r="C31" s="41" t="s">
        <v>78</v>
      </c>
      <c r="D31" s="4" t="s">
        <v>15</v>
      </c>
      <c r="E31" t="s">
        <v>60</v>
      </c>
      <c r="F31" s="1" t="s">
        <v>36</v>
      </c>
      <c r="G31" s="5">
        <f>G$43*'[3]Shares PortablePCs+Tablets'!C24</f>
        <v>8.9448369373618941E-3</v>
      </c>
      <c r="H31" s="5">
        <f>H$43*'[3]Shares PortablePCs+Tablets'!D24</f>
        <v>1.421264201242773E-2</v>
      </c>
      <c r="I31" s="5">
        <f>I$43*'[3]Shares PortablePCs+Tablets'!E24</f>
        <v>2.0174519518264281E-2</v>
      </c>
      <c r="J31" s="5">
        <f>J$43*'[3]Shares PortablePCs+Tablets'!F24</f>
        <v>3.4129735274079302E-2</v>
      </c>
      <c r="K31" s="5">
        <f>K$43*'[3]Shares PortablePCs+Tablets'!G24</f>
        <v>4.423054602857196E-2</v>
      </c>
      <c r="L31" s="5">
        <f>L$43*'[3]Shares PortablePCs+Tablets'!H24</f>
        <v>5.8987940560930617E-2</v>
      </c>
      <c r="M31" s="5">
        <f>M$43*'[3]Shares PortablePCs+Tablets'!I24</f>
        <v>7.9628956176621205E-2</v>
      </c>
      <c r="N31" s="5">
        <f>N$43*'[3]Shares PortablePCs+Tablets'!J24</f>
        <v>0.10510916678639684</v>
      </c>
      <c r="O31" s="5">
        <f>O$43*'[3]Shares PortablePCs+Tablets'!K24</f>
        <v>0.12016162518434023</v>
      </c>
      <c r="P31" s="5">
        <f>P$43*'[3]Shares PortablePCs+Tablets'!L24</f>
        <v>0.14299064614836626</v>
      </c>
      <c r="Q31" s="5">
        <f>Q$43*'[3]Shares PortablePCs+Tablets'!M24</f>
        <v>0.14729659972844283</v>
      </c>
      <c r="R31" s="5">
        <f>R$43*'[3]Shares PortablePCs+Tablets'!N24</f>
        <v>0.18428321716708299</v>
      </c>
      <c r="S31" s="5">
        <f>S$43*'[3]Shares PortablePCs+Tablets'!O24</f>
        <v>0.22614344785989682</v>
      </c>
      <c r="T31" s="5">
        <f>T$43*'[3]Shares PortablePCs+Tablets'!P24</f>
        <v>7.4911423927884024E-2</v>
      </c>
      <c r="U31" s="5">
        <f>U$43*'[3]Shares PortablePCs+Tablets'!Q24</f>
        <v>0</v>
      </c>
      <c r="V31" s="5">
        <f>V$43*'[3]Shares PortablePCs+Tablets'!R24</f>
        <v>0</v>
      </c>
      <c r="W31" s="5">
        <f>W$43*'[3]Shares PortablePCs+Tablets'!S24</f>
        <v>0</v>
      </c>
      <c r="X31" s="5">
        <f>X$43*'[3]Shares PortablePCs+Tablets'!T24</f>
        <v>0</v>
      </c>
      <c r="Y31" s="5">
        <f>Y$43*'[3]Shares PortablePCs+Tablets'!U24</f>
        <v>0</v>
      </c>
      <c r="Z31" s="5">
        <f>Z$43*'[3]Shares PortablePCs+Tablets'!V24</f>
        <v>0</v>
      </c>
      <c r="AA31" s="5">
        <f>AA$43*'[3]Shares PortablePCs+Tablets'!W24</f>
        <v>0</v>
      </c>
      <c r="AB31" s="5">
        <f>AB$43*'[3]Shares PortablePCs+Tablets'!X24</f>
        <v>0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</row>
    <row r="32" spans="1:57" x14ac:dyDescent="0.35">
      <c r="A32" t="s">
        <v>14</v>
      </c>
      <c r="C32" s="41" t="s">
        <v>78</v>
      </c>
      <c r="D32" s="4" t="s">
        <v>15</v>
      </c>
      <c r="E32" t="s">
        <v>60</v>
      </c>
      <c r="F32" s="1" t="s">
        <v>37</v>
      </c>
      <c r="G32" s="5">
        <f>G$43*'[3]Shares PortablePCs+Tablets'!C25</f>
        <v>2.1884111576288152</v>
      </c>
      <c r="H32" s="5">
        <f>H$43*'[3]Shares PortablePCs+Tablets'!D25</f>
        <v>2.2271439202046186</v>
      </c>
      <c r="I32" s="5">
        <f>I$43*'[3]Shares PortablePCs+Tablets'!E25</f>
        <v>3.3030291763605089</v>
      </c>
      <c r="J32" s="5">
        <f>J$43*'[3]Shares PortablePCs+Tablets'!F25</f>
        <v>6.0717723536243966</v>
      </c>
      <c r="K32" s="5">
        <f>K$43*'[3]Shares PortablePCs+Tablets'!G25</f>
        <v>7.0283724000383065</v>
      </c>
      <c r="L32" s="5">
        <f>L$43*'[3]Shares PortablePCs+Tablets'!H25</f>
        <v>8.0105811955064308</v>
      </c>
      <c r="M32" s="5">
        <f>M$43*'[3]Shares PortablePCs+Tablets'!I25</f>
        <v>9.6565128399746829</v>
      </c>
      <c r="N32" s="5">
        <f>N$43*'[3]Shares PortablePCs+Tablets'!J25</f>
        <v>12.922672246076992</v>
      </c>
      <c r="O32" s="5">
        <f>O$43*'[3]Shares PortablePCs+Tablets'!K25</f>
        <v>15.405264388427819</v>
      </c>
      <c r="P32" s="5">
        <f>P$43*'[3]Shares PortablePCs+Tablets'!L25</f>
        <v>17.357693636737395</v>
      </c>
      <c r="Q32" s="5">
        <f>Q$43*'[3]Shares PortablePCs+Tablets'!M25</f>
        <v>17.778087333976931</v>
      </c>
      <c r="R32" s="5">
        <f>R$43*'[3]Shares PortablePCs+Tablets'!N25</f>
        <v>19.694313803755168</v>
      </c>
      <c r="S32" s="5">
        <f>S$43*'[3]Shares PortablePCs+Tablets'!O25</f>
        <v>24.45938419452558</v>
      </c>
      <c r="T32" s="5">
        <f>T$43*'[3]Shares PortablePCs+Tablets'!P25</f>
        <v>8.1552562502741921</v>
      </c>
      <c r="U32" s="5">
        <f>U$43*'[3]Shares PortablePCs+Tablets'!Q25</f>
        <v>0</v>
      </c>
      <c r="V32" s="5">
        <f>V$43*'[3]Shares PortablePCs+Tablets'!R25</f>
        <v>0</v>
      </c>
      <c r="W32" s="5">
        <f>W$43*'[3]Shares PortablePCs+Tablets'!S25</f>
        <v>0</v>
      </c>
      <c r="X32" s="5">
        <f>X$43*'[3]Shares PortablePCs+Tablets'!T25</f>
        <v>0</v>
      </c>
      <c r="Y32" s="5">
        <f>Y$43*'[3]Shares PortablePCs+Tablets'!U25</f>
        <v>0</v>
      </c>
      <c r="Z32" s="5">
        <f>Z$43*'[3]Shares PortablePCs+Tablets'!V25</f>
        <v>0</v>
      </c>
      <c r="AA32" s="5">
        <f>AA$43*'[3]Shares PortablePCs+Tablets'!W25</f>
        <v>0</v>
      </c>
      <c r="AB32" s="5">
        <f>AB$43*'[3]Shares PortablePCs+Tablets'!X25</f>
        <v>0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</row>
    <row r="33" spans="1:57" x14ac:dyDescent="0.35">
      <c r="A33" t="s">
        <v>14</v>
      </c>
      <c r="C33" s="41" t="s">
        <v>78</v>
      </c>
      <c r="D33" s="4" t="s">
        <v>15</v>
      </c>
      <c r="E33" t="s">
        <v>60</v>
      </c>
      <c r="F33" s="1" t="s">
        <v>38</v>
      </c>
      <c r="G33" s="5">
        <f>G$43*'[3]Shares PortablePCs+Tablets'!C26</f>
        <v>1.0064250578542231</v>
      </c>
      <c r="H33" s="5">
        <f>H$43*'[3]Shares PortablePCs+Tablets'!D26</f>
        <v>1.3650779997701736</v>
      </c>
      <c r="I33" s="5">
        <f>I$43*'[3]Shares PortablePCs+Tablets'!E26</f>
        <v>1.731349302210514</v>
      </c>
      <c r="J33" s="5">
        <f>J$43*'[3]Shares PortablePCs+Tablets'!F26</f>
        <v>3.0463464440033685</v>
      </c>
      <c r="K33" s="5">
        <f>K$43*'[3]Shares PortablePCs+Tablets'!G26</f>
        <v>3.2802285954544352</v>
      </c>
      <c r="L33" s="5">
        <f>L$43*'[3]Shares PortablePCs+Tablets'!H26</f>
        <v>4.3493177627977264</v>
      </c>
      <c r="M33" s="5">
        <f>M$43*'[3]Shares PortablePCs+Tablets'!I26</f>
        <v>3.907033441544054</v>
      </c>
      <c r="N33" s="5">
        <f>N$43*'[3]Shares PortablePCs+Tablets'!J26</f>
        <v>5.9384860372900947</v>
      </c>
      <c r="O33" s="5">
        <f>O$43*'[3]Shares PortablePCs+Tablets'!K26</f>
        <v>6.286330687097994</v>
      </c>
      <c r="P33" s="5">
        <f>P$43*'[3]Shares PortablePCs+Tablets'!L26</f>
        <v>7.6085576287598826</v>
      </c>
      <c r="Q33" s="5">
        <f>Q$43*'[3]Shares PortablePCs+Tablets'!M26</f>
        <v>12.049759045917479</v>
      </c>
      <c r="R33" s="5">
        <f>R$43*'[3]Shares PortablePCs+Tablets'!N26</f>
        <v>15.633136467427962</v>
      </c>
      <c r="S33" s="5">
        <f>S$43*'[3]Shares PortablePCs+Tablets'!O26</f>
        <v>20.955551798815023</v>
      </c>
      <c r="T33" s="5">
        <f>T$43*'[3]Shares PortablePCs+Tablets'!P26</f>
        <v>6.6906243525983733</v>
      </c>
      <c r="U33" s="5">
        <f>U$43*'[3]Shares PortablePCs+Tablets'!Q26</f>
        <v>0</v>
      </c>
      <c r="V33" s="5">
        <f>V$43*'[3]Shares PortablePCs+Tablets'!R26</f>
        <v>0</v>
      </c>
      <c r="W33" s="5">
        <f>W$43*'[3]Shares PortablePCs+Tablets'!S26</f>
        <v>0</v>
      </c>
      <c r="X33" s="5">
        <f>X$43*'[3]Shares PortablePCs+Tablets'!T26</f>
        <v>0</v>
      </c>
      <c r="Y33" s="5">
        <f>Y$43*'[3]Shares PortablePCs+Tablets'!U26</f>
        <v>0</v>
      </c>
      <c r="Z33" s="5">
        <f>Z$43*'[3]Shares PortablePCs+Tablets'!V26</f>
        <v>0</v>
      </c>
      <c r="AA33" s="5">
        <f>AA$43*'[3]Shares PortablePCs+Tablets'!W26</f>
        <v>0</v>
      </c>
      <c r="AB33" s="5">
        <f>AB$43*'[3]Shares PortablePCs+Tablets'!X26</f>
        <v>0</v>
      </c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</row>
    <row r="34" spans="1:57" x14ac:dyDescent="0.35">
      <c r="A34" t="s">
        <v>14</v>
      </c>
      <c r="C34" s="41" t="s">
        <v>78</v>
      </c>
      <c r="D34" s="4" t="s">
        <v>15</v>
      </c>
      <c r="E34" t="s">
        <v>60</v>
      </c>
      <c r="F34" s="1" t="s">
        <v>39</v>
      </c>
      <c r="G34" s="5">
        <f>G$43*'[3]Shares PortablePCs+Tablets'!C27</f>
        <v>0.4316885531145494</v>
      </c>
      <c r="H34" s="5">
        <f>H$43*'[3]Shares PortablePCs+Tablets'!D27</f>
        <v>0.52202213892950022</v>
      </c>
      <c r="I34" s="5">
        <f>I$43*'[3]Shares PortablePCs+Tablets'!E27</f>
        <v>0.92513780580515226</v>
      </c>
      <c r="J34" s="5">
        <f>J$43*'[3]Shares PortablePCs+Tablets'!F27</f>
        <v>1.5414920827970597</v>
      </c>
      <c r="K34" s="5">
        <f>K$43*'[3]Shares PortablePCs+Tablets'!G27</f>
        <v>2.3258007408378187</v>
      </c>
      <c r="L34" s="5">
        <f>L$43*'[3]Shares PortablePCs+Tablets'!H27</f>
        <v>4.4652053225216743</v>
      </c>
      <c r="M34" s="5">
        <f>M$43*'[3]Shares PortablePCs+Tablets'!I27</f>
        <v>7.4908960226573162</v>
      </c>
      <c r="N34" s="5">
        <f>N$43*'[3]Shares PortablePCs+Tablets'!J27</f>
        <v>9.9984698783157455</v>
      </c>
      <c r="O34" s="5">
        <f>O$43*'[3]Shares PortablePCs+Tablets'!K27</f>
        <v>11.878708254268309</v>
      </c>
      <c r="P34" s="5">
        <f>P$43*'[3]Shares PortablePCs+Tablets'!L27</f>
        <v>12.930438722658282</v>
      </c>
      <c r="Q34" s="5">
        <f>Q$43*'[3]Shares PortablePCs+Tablets'!M27</f>
        <v>12.175481265945141</v>
      </c>
      <c r="R34" s="5">
        <f>R$43*'[3]Shares PortablePCs+Tablets'!N27</f>
        <v>17.823323879893259</v>
      </c>
      <c r="S34" s="5">
        <f>S$43*'[3]Shares PortablePCs+Tablets'!O27</f>
        <v>23.175054459924265</v>
      </c>
      <c r="T34" s="5">
        <f>T$43*'[3]Shares PortablePCs+Tablets'!P27</f>
        <v>8.1237851305239808</v>
      </c>
      <c r="U34" s="5">
        <f>U$43*'[3]Shares PortablePCs+Tablets'!Q27</f>
        <v>0</v>
      </c>
      <c r="V34" s="5">
        <f>V$43*'[3]Shares PortablePCs+Tablets'!R27</f>
        <v>0</v>
      </c>
      <c r="W34" s="5">
        <f>W$43*'[3]Shares PortablePCs+Tablets'!S27</f>
        <v>0</v>
      </c>
      <c r="X34" s="5">
        <f>X$43*'[3]Shares PortablePCs+Tablets'!T27</f>
        <v>0</v>
      </c>
      <c r="Y34" s="5">
        <f>Y$43*'[3]Shares PortablePCs+Tablets'!U27</f>
        <v>0</v>
      </c>
      <c r="Z34" s="5">
        <f>Z$43*'[3]Shares PortablePCs+Tablets'!V27</f>
        <v>0</v>
      </c>
      <c r="AA34" s="5">
        <f>AA$43*'[3]Shares PortablePCs+Tablets'!W27</f>
        <v>0</v>
      </c>
      <c r="AB34" s="5">
        <f>AB$43*'[3]Shares PortablePCs+Tablets'!X27</f>
        <v>0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</row>
    <row r="35" spans="1:57" x14ac:dyDescent="0.35">
      <c r="A35" t="s">
        <v>14</v>
      </c>
      <c r="C35" s="41" t="s">
        <v>78</v>
      </c>
      <c r="D35" s="4" t="s">
        <v>15</v>
      </c>
      <c r="E35" t="s">
        <v>60</v>
      </c>
      <c r="F35" s="1" t="s">
        <v>40</v>
      </c>
      <c r="G35" s="5">
        <f>G$43*'[3]Shares PortablePCs+Tablets'!C28</f>
        <v>0.73353306316611933</v>
      </c>
      <c r="H35" s="5">
        <f>H$43*'[3]Shares PortablePCs+Tablets'!D28</f>
        <v>0.96111828896168738</v>
      </c>
      <c r="I35" s="5">
        <f>I$43*'[3]Shares PortablePCs+Tablets'!E28</f>
        <v>1.0816698526660626</v>
      </c>
      <c r="J35" s="5">
        <f>J$43*'[3]Shares PortablePCs+Tablets'!F28</f>
        <v>1.655458872177844</v>
      </c>
      <c r="K35" s="5">
        <f>K$43*'[3]Shares PortablePCs+Tablets'!G28</f>
        <v>1.7306015268332846</v>
      </c>
      <c r="L35" s="5">
        <f>L$43*'[3]Shares PortablePCs+Tablets'!H28</f>
        <v>3.1363906237752102</v>
      </c>
      <c r="M35" s="5">
        <f>M$43*'[3]Shares PortablePCs+Tablets'!I28</f>
        <v>3.5304552030175351</v>
      </c>
      <c r="N35" s="5">
        <f>N$43*'[3]Shares PortablePCs+Tablets'!J28</f>
        <v>4.4195243531081925</v>
      </c>
      <c r="O35" s="5">
        <f>O$43*'[3]Shares PortablePCs+Tablets'!K28</f>
        <v>8.6659422380620459</v>
      </c>
      <c r="P35" s="5">
        <f>P$43*'[3]Shares PortablePCs+Tablets'!L28</f>
        <v>11.047445930282947</v>
      </c>
      <c r="Q35" s="5">
        <f>Q$43*'[3]Shares PortablePCs+Tablets'!M28</f>
        <v>12.039212045988458</v>
      </c>
      <c r="R35" s="5">
        <f>R$43*'[3]Shares PortablePCs+Tablets'!N28</f>
        <v>14.202283678051931</v>
      </c>
      <c r="S35" s="5">
        <f>S$43*'[3]Shares PortablePCs+Tablets'!O28</f>
        <v>18.354464001011301</v>
      </c>
      <c r="T35" s="5">
        <f>T$43*'[3]Shares PortablePCs+Tablets'!P28</f>
        <v>7.096199284658022</v>
      </c>
      <c r="U35" s="5">
        <f>U$43*'[3]Shares PortablePCs+Tablets'!Q28</f>
        <v>0</v>
      </c>
      <c r="V35" s="5">
        <f>V$43*'[3]Shares PortablePCs+Tablets'!R28</f>
        <v>0</v>
      </c>
      <c r="W35" s="5">
        <f>W$43*'[3]Shares PortablePCs+Tablets'!S28</f>
        <v>0</v>
      </c>
      <c r="X35" s="5">
        <f>X$43*'[3]Shares PortablePCs+Tablets'!T28</f>
        <v>0</v>
      </c>
      <c r="Y35" s="5">
        <f>Y$43*'[3]Shares PortablePCs+Tablets'!U28</f>
        <v>0</v>
      </c>
      <c r="Z35" s="5">
        <f>Z$43*'[3]Shares PortablePCs+Tablets'!V28</f>
        <v>0</v>
      </c>
      <c r="AA35" s="5">
        <f>AA$43*'[3]Shares PortablePCs+Tablets'!W28</f>
        <v>0</v>
      </c>
      <c r="AB35" s="5">
        <f>AB$43*'[3]Shares PortablePCs+Tablets'!X28</f>
        <v>0</v>
      </c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1:57" x14ac:dyDescent="0.35">
      <c r="A36" t="s">
        <v>14</v>
      </c>
      <c r="C36" s="41" t="s">
        <v>78</v>
      </c>
      <c r="D36" s="4" t="s">
        <v>15</v>
      </c>
      <c r="E36" t="s">
        <v>60</v>
      </c>
      <c r="F36" s="1" t="s">
        <v>41</v>
      </c>
      <c r="G36" s="5">
        <f>G$43*'[3]Shares PortablePCs+Tablets'!C29</f>
        <v>0.28853985810213373</v>
      </c>
      <c r="H36" s="5">
        <f>H$43*'[3]Shares PortablePCs+Tablets'!D29</f>
        <v>0.31877746028145171</v>
      </c>
      <c r="I36" s="5">
        <f>I$43*'[3]Shares PortablePCs+Tablets'!E29</f>
        <v>8.9719137207592073E-2</v>
      </c>
      <c r="J36" s="5">
        <f>J$43*'[3]Shares PortablePCs+Tablets'!F29</f>
        <v>6.1856282307642195E-2</v>
      </c>
      <c r="K36" s="5">
        <f>K$43*'[3]Shares PortablePCs+Tablets'!G29</f>
        <v>0.11870448725182101</v>
      </c>
      <c r="L36" s="5">
        <f>L$43*'[3]Shares PortablePCs+Tablets'!H29</f>
        <v>0.18227161120965921</v>
      </c>
      <c r="M36" s="5">
        <f>M$43*'[3]Shares PortablePCs+Tablets'!I29</f>
        <v>0.42806287319190262</v>
      </c>
      <c r="N36" s="5">
        <f>N$43*'[3]Shares PortablePCs+Tablets'!J29</f>
        <v>1.6339620792604883</v>
      </c>
      <c r="O36" s="5">
        <f>O$43*'[3]Shares PortablePCs+Tablets'!K29</f>
        <v>2.8822429881047849</v>
      </c>
      <c r="P36" s="5">
        <f>P$43*'[3]Shares PortablePCs+Tablets'!L29</f>
        <v>2.8641913341816982</v>
      </c>
      <c r="Q36" s="5">
        <f>Q$43*'[3]Shares PortablePCs+Tablets'!M29</f>
        <v>3.2236720760238744</v>
      </c>
      <c r="R36" s="5">
        <f>R$43*'[3]Shares PortablePCs+Tablets'!N29</f>
        <v>4.3572925316984854</v>
      </c>
      <c r="S36" s="5">
        <f>S$43*'[3]Shares PortablePCs+Tablets'!O29</f>
        <v>6.0557388217614339</v>
      </c>
      <c r="T36" s="5">
        <f>T$43*'[3]Shares PortablePCs+Tablets'!P29</f>
        <v>2.2613562333668051</v>
      </c>
      <c r="U36" s="5">
        <f>U$43*'[3]Shares PortablePCs+Tablets'!Q29</f>
        <v>0</v>
      </c>
      <c r="V36" s="5">
        <f>V$43*'[3]Shares PortablePCs+Tablets'!R29</f>
        <v>0</v>
      </c>
      <c r="W36" s="5">
        <f>W$43*'[3]Shares PortablePCs+Tablets'!S29</f>
        <v>0</v>
      </c>
      <c r="X36" s="5">
        <f>X$43*'[3]Shares PortablePCs+Tablets'!T29</f>
        <v>0</v>
      </c>
      <c r="Y36" s="5">
        <f>Y$43*'[3]Shares PortablePCs+Tablets'!U29</f>
        <v>0</v>
      </c>
      <c r="Z36" s="5">
        <f>Z$43*'[3]Shares PortablePCs+Tablets'!V29</f>
        <v>0</v>
      </c>
      <c r="AA36" s="5">
        <f>AA$43*'[3]Shares PortablePCs+Tablets'!W29</f>
        <v>0</v>
      </c>
      <c r="AB36" s="5">
        <f>AB$43*'[3]Shares PortablePCs+Tablets'!X29</f>
        <v>0</v>
      </c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</row>
    <row r="37" spans="1:57" x14ac:dyDescent="0.35">
      <c r="A37" t="s">
        <v>14</v>
      </c>
      <c r="C37" s="41" t="s">
        <v>78</v>
      </c>
      <c r="D37" s="4" t="s">
        <v>15</v>
      </c>
      <c r="E37" t="s">
        <v>60</v>
      </c>
      <c r="F37" s="1" t="s">
        <v>42</v>
      </c>
      <c r="G37" s="5">
        <f>G$43*'[3]Shares PortablePCs+Tablets'!C30</f>
        <v>0.18261575927829246</v>
      </c>
      <c r="H37" s="5">
        <f>H$43*'[3]Shares PortablePCs+Tablets'!D30</f>
        <v>0.18657286115746544</v>
      </c>
      <c r="I37" s="5">
        <f>I$43*'[3]Shares PortablePCs+Tablets'!E30</f>
        <v>0.19223758959198667</v>
      </c>
      <c r="J37" s="5">
        <f>J$43*'[3]Shares PortablePCs+Tablets'!F30</f>
        <v>0.32184832404201236</v>
      </c>
      <c r="K37" s="5">
        <f>K$43*'[3]Shares PortablePCs+Tablets'!G30</f>
        <v>0.35969979430654708</v>
      </c>
      <c r="L37" s="5">
        <f>L$43*'[3]Shares PortablePCs+Tablets'!H30</f>
        <v>0.42053960378679944</v>
      </c>
      <c r="M37" s="5">
        <f>M$43*'[3]Shares PortablePCs+Tablets'!I30</f>
        <v>0.62571319240342138</v>
      </c>
      <c r="N37" s="5">
        <f>N$43*'[3]Shares PortablePCs+Tablets'!J30</f>
        <v>0.8590913370874349</v>
      </c>
      <c r="O37" s="5">
        <f>O$43*'[3]Shares PortablePCs+Tablets'!K30</f>
        <v>1.0434427584454835</v>
      </c>
      <c r="P37" s="5">
        <f>P$43*'[3]Shares PortablePCs+Tablets'!L30</f>
        <v>1.3030320446785284</v>
      </c>
      <c r="Q37" s="5">
        <f>Q$43*'[3]Shares PortablePCs+Tablets'!M30</f>
        <v>1.3974244267593559</v>
      </c>
      <c r="R37" s="5">
        <f>R$43*'[3]Shares PortablePCs+Tablets'!N30</f>
        <v>1.8182814382400676</v>
      </c>
      <c r="S37" s="5">
        <f>S$43*'[3]Shares PortablePCs+Tablets'!O30</f>
        <v>2.5830181969368393</v>
      </c>
      <c r="T37" s="5">
        <f>T$43*'[3]Shares PortablePCs+Tablets'!P30</f>
        <v>0.98162382021668815</v>
      </c>
      <c r="U37" s="5">
        <f>U$43*'[3]Shares PortablePCs+Tablets'!Q30</f>
        <v>0</v>
      </c>
      <c r="V37" s="5">
        <f>V$43*'[3]Shares PortablePCs+Tablets'!R30</f>
        <v>0</v>
      </c>
      <c r="W37" s="5">
        <f>W$43*'[3]Shares PortablePCs+Tablets'!S30</f>
        <v>0</v>
      </c>
      <c r="X37" s="5">
        <f>X$43*'[3]Shares PortablePCs+Tablets'!T30</f>
        <v>0</v>
      </c>
      <c r="Y37" s="5">
        <f>Y$43*'[3]Shares PortablePCs+Tablets'!U30</f>
        <v>0</v>
      </c>
      <c r="Z37" s="5">
        <f>Z$43*'[3]Shares PortablePCs+Tablets'!V30</f>
        <v>0</v>
      </c>
      <c r="AA37" s="5">
        <f>AA$43*'[3]Shares PortablePCs+Tablets'!W30</f>
        <v>0</v>
      </c>
      <c r="AB37" s="5">
        <f>AB$43*'[3]Shares PortablePCs+Tablets'!X30</f>
        <v>0</v>
      </c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</row>
    <row r="38" spans="1:57" x14ac:dyDescent="0.35">
      <c r="A38" t="s">
        <v>14</v>
      </c>
      <c r="C38" s="41" t="s">
        <v>78</v>
      </c>
      <c r="D38" s="4" t="s">
        <v>15</v>
      </c>
      <c r="E38" t="s">
        <v>60</v>
      </c>
      <c r="F38" s="1" t="s">
        <v>43</v>
      </c>
      <c r="G38" s="5">
        <f>G$43*'[3]Shares PortablePCs+Tablets'!C31</f>
        <v>5.4515536160830227E-2</v>
      </c>
      <c r="H38" s="5">
        <f>H$43*'[3]Shares PortablePCs+Tablets'!D31</f>
        <v>0.1050081625317449</v>
      </c>
      <c r="I38" s="5">
        <f>I$43*'[3]Shares PortablePCs+Tablets'!E31</f>
        <v>0.14047800029199775</v>
      </c>
      <c r="J38" s="5">
        <f>J$43*'[3]Shares PortablePCs+Tablets'!F31</f>
        <v>0.22839636737804578</v>
      </c>
      <c r="K38" s="5">
        <f>K$43*'[3]Shares PortablePCs+Tablets'!G31</f>
        <v>0.29373519087104666</v>
      </c>
      <c r="L38" s="5">
        <f>L$43*'[3]Shares PortablePCs+Tablets'!H31</f>
        <v>0.39117547489260102</v>
      </c>
      <c r="M38" s="5">
        <f>M$43*'[3]Shares PortablePCs+Tablets'!I31</f>
        <v>0.45129984005588569</v>
      </c>
      <c r="N38" s="5">
        <f>N$43*'[3]Shares PortablePCs+Tablets'!J31</f>
        <v>0.75267892374876344</v>
      </c>
      <c r="O38" s="5">
        <f>O$43*'[3]Shares PortablePCs+Tablets'!K31</f>
        <v>0.8688315052194816</v>
      </c>
      <c r="P38" s="5">
        <f>P$43*'[3]Shares PortablePCs+Tablets'!L31</f>
        <v>1.0512240596641755</v>
      </c>
      <c r="Q38" s="5">
        <f>Q$43*'[3]Shares PortablePCs+Tablets'!M31</f>
        <v>1.0772053919560387</v>
      </c>
      <c r="R38" s="5">
        <f>R$43*'[3]Shares PortablePCs+Tablets'!N31</f>
        <v>1.340744543107721</v>
      </c>
      <c r="S38" s="5">
        <f>S$43*'[3]Shares PortablePCs+Tablets'!O31</f>
        <v>1.4098564723440152</v>
      </c>
      <c r="T38" s="5">
        <f>T$43*'[3]Shares PortablePCs+Tablets'!P31</f>
        <v>0.47443420352519144</v>
      </c>
      <c r="U38" s="5">
        <f>U$43*'[3]Shares PortablePCs+Tablets'!Q31</f>
        <v>0</v>
      </c>
      <c r="V38" s="5">
        <f>V$43*'[3]Shares PortablePCs+Tablets'!R31</f>
        <v>0</v>
      </c>
      <c r="W38" s="5">
        <f>W$43*'[3]Shares PortablePCs+Tablets'!S31</f>
        <v>0</v>
      </c>
      <c r="X38" s="5">
        <f>X$43*'[3]Shares PortablePCs+Tablets'!T31</f>
        <v>0</v>
      </c>
      <c r="Y38" s="5">
        <f>Y$43*'[3]Shares PortablePCs+Tablets'!U31</f>
        <v>0</v>
      </c>
      <c r="Z38" s="5">
        <f>Z$43*'[3]Shares PortablePCs+Tablets'!V31</f>
        <v>0</v>
      </c>
      <c r="AA38" s="5">
        <f>AA$43*'[3]Shares PortablePCs+Tablets'!W31</f>
        <v>0</v>
      </c>
      <c r="AB38" s="5">
        <f>AB$43*'[3]Shares PortablePCs+Tablets'!X31</f>
        <v>0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</row>
    <row r="39" spans="1:57" x14ac:dyDescent="0.35">
      <c r="A39" t="s">
        <v>14</v>
      </c>
      <c r="C39" s="41" t="s">
        <v>78</v>
      </c>
      <c r="D39" s="4" t="s">
        <v>15</v>
      </c>
      <c r="E39" t="s">
        <v>60</v>
      </c>
      <c r="F39" s="1" t="s">
        <v>44</v>
      </c>
      <c r="G39" s="5">
        <f>G$43*'[3]Shares PortablePCs+Tablets'!C32</f>
        <v>2.0323735855280529</v>
      </c>
      <c r="H39" s="5">
        <f>H$43*'[3]Shares PortablePCs+Tablets'!D32</f>
        <v>3.0243037889342137</v>
      </c>
      <c r="I39" s="5">
        <f>I$43*'[3]Shares PortablePCs+Tablets'!E32</f>
        <v>3.7881841891002983</v>
      </c>
      <c r="J39" s="5">
        <f>J$43*'[3]Shares PortablePCs+Tablets'!F32</f>
        <v>7.6004639175559445</v>
      </c>
      <c r="K39" s="5">
        <f>K$43*'[3]Shares PortablePCs+Tablets'!G32</f>
        <v>8.1276470243519015</v>
      </c>
      <c r="L39" s="5">
        <f>L$43*'[3]Shares PortablePCs+Tablets'!H32</f>
        <v>12.845068514195635</v>
      </c>
      <c r="M39" s="5">
        <f>M$43*'[3]Shares PortablePCs+Tablets'!I32</f>
        <v>17.953062138918714</v>
      </c>
      <c r="N39" s="5">
        <f>N$43*'[3]Shares PortablePCs+Tablets'!J32</f>
        <v>24.5376387266645</v>
      </c>
      <c r="O39" s="5">
        <f>O$43*'[3]Shares PortablePCs+Tablets'!K32</f>
        <v>27.6648275175415</v>
      </c>
      <c r="P39" s="5">
        <f>P$43*'[3]Shares PortablePCs+Tablets'!L32</f>
        <v>32.249447397714668</v>
      </c>
      <c r="Q39" s="5">
        <f>Q$43*'[3]Shares PortablePCs+Tablets'!M32</f>
        <v>32.386057110740495</v>
      </c>
      <c r="R39" s="5">
        <f>R$43*'[3]Shares PortablePCs+Tablets'!N32</f>
        <v>39.724533557290393</v>
      </c>
      <c r="S39" s="5">
        <f>S$43*'[3]Shares PortablePCs+Tablets'!O32</f>
        <v>49.33797978547755</v>
      </c>
      <c r="T39" s="5">
        <f>T$43*'[3]Shares PortablePCs+Tablets'!P32</f>
        <v>16.393544435472922</v>
      </c>
      <c r="U39" s="5">
        <f>U$43*'[3]Shares PortablePCs+Tablets'!Q32</f>
        <v>0</v>
      </c>
      <c r="V39" s="5">
        <f>V$43*'[3]Shares PortablePCs+Tablets'!R32</f>
        <v>0</v>
      </c>
      <c r="W39" s="5">
        <f>W$43*'[3]Shares PortablePCs+Tablets'!S32</f>
        <v>0</v>
      </c>
      <c r="X39" s="5">
        <f>X$43*'[3]Shares PortablePCs+Tablets'!T32</f>
        <v>0</v>
      </c>
      <c r="Y39" s="5">
        <f>Y$43*'[3]Shares PortablePCs+Tablets'!U32</f>
        <v>0</v>
      </c>
      <c r="Z39" s="5">
        <f>Z$43*'[3]Shares PortablePCs+Tablets'!V32</f>
        <v>0</v>
      </c>
      <c r="AA39" s="5">
        <f>AA$43*'[3]Shares PortablePCs+Tablets'!W32</f>
        <v>0</v>
      </c>
      <c r="AB39" s="5">
        <f>AB$43*'[3]Shares PortablePCs+Tablets'!X32</f>
        <v>0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</row>
    <row r="40" spans="1:57" x14ac:dyDescent="0.35">
      <c r="A40" t="s">
        <v>14</v>
      </c>
      <c r="C40" s="41" t="s">
        <v>78</v>
      </c>
      <c r="D40" s="4" t="s">
        <v>15</v>
      </c>
      <c r="E40" t="s">
        <v>60</v>
      </c>
      <c r="F40" s="1" t="s">
        <v>45</v>
      </c>
      <c r="G40" s="5">
        <f>G$43*'[3]Shares PortablePCs+Tablets'!C33</f>
        <v>1.0915632456564652</v>
      </c>
      <c r="H40" s="5">
        <f>H$43*'[3]Shares PortablePCs+Tablets'!D33</f>
        <v>1.3848048078494921</v>
      </c>
      <c r="I40" s="5">
        <f>I$43*'[3]Shares PortablePCs+Tablets'!E33</f>
        <v>2.2460353941158373</v>
      </c>
      <c r="J40" s="5">
        <f>J$43*'[3]Shares PortablePCs+Tablets'!F33</f>
        <v>3.1122561167911811</v>
      </c>
      <c r="K40" s="5">
        <f>K$43*'[3]Shares PortablePCs+Tablets'!G33</f>
        <v>3.1344183073808551</v>
      </c>
      <c r="L40" s="5">
        <f>L$43*'[3]Shares PortablePCs+Tablets'!H33</f>
        <v>3.5740805837079859</v>
      </c>
      <c r="M40" s="5">
        <f>M$43*'[3]Shares PortablePCs+Tablets'!I33</f>
        <v>5.2671554560975133</v>
      </c>
      <c r="N40" s="5">
        <f>N$43*'[3]Shares PortablePCs+Tablets'!J33</f>
        <v>7.4702229327236758</v>
      </c>
      <c r="O40" s="5">
        <f>O$43*'[3]Shares PortablePCs+Tablets'!K33</f>
        <v>9.3109831237316936</v>
      </c>
      <c r="P40" s="5">
        <f>P$43*'[3]Shares PortablePCs+Tablets'!L33</f>
        <v>13.341747127647158</v>
      </c>
      <c r="Q40" s="5">
        <f>Q$43*'[3]Shares PortablePCs+Tablets'!M33</f>
        <v>13.062005903328538</v>
      </c>
      <c r="R40" s="5">
        <f>R$43*'[3]Shares PortablePCs+Tablets'!N33</f>
        <v>15.64125886434125</v>
      </c>
      <c r="S40" s="5">
        <f>S$43*'[3]Shares PortablePCs+Tablets'!O33</f>
        <v>21.506477226896237</v>
      </c>
      <c r="T40" s="5">
        <f>T$43*'[3]Shares PortablePCs+Tablets'!P33</f>
        <v>6.4448681330621191</v>
      </c>
      <c r="U40" s="5">
        <f>U$43*'[3]Shares PortablePCs+Tablets'!Q33</f>
        <v>0</v>
      </c>
      <c r="V40" s="5">
        <f>V$43*'[3]Shares PortablePCs+Tablets'!R33</f>
        <v>0</v>
      </c>
      <c r="W40" s="5">
        <f>W$43*'[3]Shares PortablePCs+Tablets'!S33</f>
        <v>0</v>
      </c>
      <c r="X40" s="5">
        <f>X$43*'[3]Shares PortablePCs+Tablets'!T33</f>
        <v>0</v>
      </c>
      <c r="Y40" s="5">
        <f>Y$43*'[3]Shares PortablePCs+Tablets'!U33</f>
        <v>0</v>
      </c>
      <c r="Z40" s="5">
        <f>Z$43*'[3]Shares PortablePCs+Tablets'!V33</f>
        <v>0</v>
      </c>
      <c r="AA40" s="5">
        <f>AA$43*'[3]Shares PortablePCs+Tablets'!W33</f>
        <v>0</v>
      </c>
      <c r="AB40" s="5">
        <f>AB$43*'[3]Shares PortablePCs+Tablets'!X33</f>
        <v>0</v>
      </c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</row>
    <row r="41" spans="1:57" x14ac:dyDescent="0.35">
      <c r="A41" t="s">
        <v>14</v>
      </c>
      <c r="C41" s="41" t="s">
        <v>78</v>
      </c>
      <c r="D41" s="4" t="s">
        <v>15</v>
      </c>
      <c r="E41" t="s">
        <v>60</v>
      </c>
      <c r="F41" s="1" t="s">
        <v>46</v>
      </c>
      <c r="G41" s="5">
        <f>G$43*'[3]Shares PortablePCs+Tablets'!C34</f>
        <v>1.5508529099085726</v>
      </c>
      <c r="H41" s="5">
        <f>H$43*'[3]Shares PortablePCs+Tablets'!D34</f>
        <v>1.9810773406990614</v>
      </c>
      <c r="I41" s="5">
        <f>I$43*'[3]Shares PortablePCs+Tablets'!E34</f>
        <v>3.0100411233902413</v>
      </c>
      <c r="J41" s="5">
        <f>J$43*'[3]Shares PortablePCs+Tablets'!F34</f>
        <v>5.5263569905987593</v>
      </c>
      <c r="K41" s="5">
        <f>K$43*'[3]Shares PortablePCs+Tablets'!G34</f>
        <v>6.0436356406215177</v>
      </c>
      <c r="L41" s="5">
        <f>L$43*'[3]Shares PortablePCs+Tablets'!H34</f>
        <v>6.2843320329439019</v>
      </c>
      <c r="M41" s="5">
        <f>M$43*'[3]Shares PortablePCs+Tablets'!I34</f>
        <v>7.4668942193484655</v>
      </c>
      <c r="N41" s="5">
        <f>N$43*'[3]Shares PortablePCs+Tablets'!J34</f>
        <v>10.896261330297129</v>
      </c>
      <c r="O41" s="5">
        <f>O$43*'[3]Shares PortablePCs+Tablets'!K34</f>
        <v>12.413448163708933</v>
      </c>
      <c r="P41" s="5">
        <f>P$43*'[3]Shares PortablePCs+Tablets'!L34</f>
        <v>16.093825390079022</v>
      </c>
      <c r="Q41" s="5">
        <f>Q$43*'[3]Shares PortablePCs+Tablets'!M34</f>
        <v>17.279018579943237</v>
      </c>
      <c r="R41" s="5">
        <f>R$43*'[3]Shares PortablePCs+Tablets'!N34</f>
        <v>20.048515024476188</v>
      </c>
      <c r="S41" s="5">
        <f>S$43*'[3]Shares PortablePCs+Tablets'!O34</f>
        <v>25.501424656379758</v>
      </c>
      <c r="T41" s="5">
        <f>T$43*'[3]Shares PortablePCs+Tablets'!P34</f>
        <v>8.1682955411085523</v>
      </c>
      <c r="U41" s="5">
        <f>U$43*'[3]Shares PortablePCs+Tablets'!Q34</f>
        <v>0</v>
      </c>
      <c r="V41" s="5">
        <f>V$43*'[3]Shares PortablePCs+Tablets'!R34</f>
        <v>0</v>
      </c>
      <c r="W41" s="5">
        <f>W$43*'[3]Shares PortablePCs+Tablets'!S34</f>
        <v>0</v>
      </c>
      <c r="X41" s="5">
        <f>X$43*'[3]Shares PortablePCs+Tablets'!T34</f>
        <v>0</v>
      </c>
      <c r="Y41" s="5">
        <f>Y$43*'[3]Shares PortablePCs+Tablets'!U34</f>
        <v>0</v>
      </c>
      <c r="Z41" s="5">
        <f>Z$43*'[3]Shares PortablePCs+Tablets'!V34</f>
        <v>0</v>
      </c>
      <c r="AA41" s="5">
        <f>AA$43*'[3]Shares PortablePCs+Tablets'!W34</f>
        <v>0</v>
      </c>
      <c r="AB41" s="5">
        <f>AB$43*'[3]Shares PortablePCs+Tablets'!X34</f>
        <v>0</v>
      </c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</row>
    <row r="42" spans="1:57" x14ac:dyDescent="0.35">
      <c r="A42" t="s">
        <v>14</v>
      </c>
      <c r="C42" s="41" t="s">
        <v>78</v>
      </c>
      <c r="D42" s="4" t="s">
        <v>15</v>
      </c>
      <c r="E42" t="s">
        <v>60</v>
      </c>
      <c r="F42" s="1" t="s">
        <v>47</v>
      </c>
      <c r="G42" s="5">
        <f>G$43*'[3]Shares PortablePCs+Tablets'!C35</f>
        <v>7.3392450624802521</v>
      </c>
      <c r="H42" s="5">
        <f>H$43*'[3]Shares PortablePCs+Tablets'!D35</f>
        <v>9.6767116019921975</v>
      </c>
      <c r="I42" s="5">
        <f>I$43*'[3]Shares PortablePCs+Tablets'!E35</f>
        <v>16.06331267323435</v>
      </c>
      <c r="J42" s="5">
        <f>J$43*'[3]Shares PortablePCs+Tablets'!F35</f>
        <v>27.481540174744623</v>
      </c>
      <c r="K42" s="5">
        <f>K$43*'[3]Shares PortablePCs+Tablets'!G35</f>
        <v>23.024500123969705</v>
      </c>
      <c r="L42" s="5">
        <f>L$43*'[3]Shares PortablePCs+Tablets'!H35</f>
        <v>33.652836492321363</v>
      </c>
      <c r="M42" s="5">
        <f>M$43*'[3]Shares PortablePCs+Tablets'!I35</f>
        <v>41.785321742612517</v>
      </c>
      <c r="N42" s="5">
        <f>N$43*'[3]Shares PortablePCs+Tablets'!J35</f>
        <v>44.899891661657897</v>
      </c>
      <c r="O42" s="5">
        <f>O$43*'[3]Shares PortablePCs+Tablets'!K35</f>
        <v>58.737130588970558</v>
      </c>
      <c r="P42" s="5">
        <f>P$43*'[3]Shares PortablePCs+Tablets'!L35</f>
        <v>77.561093426581579</v>
      </c>
      <c r="Q42" s="5">
        <f>Q$43*'[3]Shares PortablePCs+Tablets'!M35</f>
        <v>80.139644199923467</v>
      </c>
      <c r="R42" s="5">
        <f>R$43*'[3]Shares PortablePCs+Tablets'!N35</f>
        <v>84.700408237859236</v>
      </c>
      <c r="S42" s="5">
        <f>S$43*'[3]Shares PortablePCs+Tablets'!O35</f>
        <v>95.369561838872784</v>
      </c>
      <c r="T42" s="5">
        <f>T$43*'[3]Shares PortablePCs+Tablets'!P35</f>
        <v>28.14358569873302</v>
      </c>
      <c r="U42" s="5">
        <f>U$43*'[3]Shares PortablePCs+Tablets'!Q35</f>
        <v>0</v>
      </c>
      <c r="V42" s="5">
        <f>V$43*'[3]Shares PortablePCs+Tablets'!R35</f>
        <v>0</v>
      </c>
      <c r="W42" s="5">
        <f>W$43*'[3]Shares PortablePCs+Tablets'!S35</f>
        <v>0</v>
      </c>
      <c r="X42" s="5">
        <f>X$43*'[3]Shares PortablePCs+Tablets'!T35</f>
        <v>0</v>
      </c>
      <c r="Y42" s="5">
        <f>Y$43*'[3]Shares PortablePCs+Tablets'!U35</f>
        <v>0</v>
      </c>
      <c r="Z42" s="5">
        <f>Z$43*'[3]Shares PortablePCs+Tablets'!V35</f>
        <v>0</v>
      </c>
      <c r="AA42" s="5">
        <f>AA$43*'[3]Shares PortablePCs+Tablets'!W35</f>
        <v>0</v>
      </c>
      <c r="AB42" s="5">
        <f>AB$43*'[3]Shares PortablePCs+Tablets'!X35</f>
        <v>0</v>
      </c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</row>
    <row r="43" spans="1:57" x14ac:dyDescent="0.35">
      <c r="A43" s="44" t="s">
        <v>14</v>
      </c>
      <c r="B43" s="44"/>
      <c r="C43" s="44" t="s">
        <v>78</v>
      </c>
      <c r="D43" s="4" t="s">
        <v>15</v>
      </c>
      <c r="E43" s="44" t="s">
        <v>60</v>
      </c>
      <c r="F43" s="45" t="s">
        <v>81</v>
      </c>
      <c r="G43" s="7">
        <v>36.16969860196842</v>
      </c>
      <c r="H43" s="7">
        <v>51.670998002812034</v>
      </c>
      <c r="I43" s="7">
        <v>73.815711432588628</v>
      </c>
      <c r="J43" s="7">
        <v>127.26846798722177</v>
      </c>
      <c r="K43" s="7">
        <v>131.20460617239357</v>
      </c>
      <c r="L43" s="7">
        <v>161.98099527455994</v>
      </c>
      <c r="M43" s="7">
        <v>199.97653737599992</v>
      </c>
      <c r="N43" s="7">
        <v>259.7097887999999</v>
      </c>
      <c r="O43" s="7">
        <v>337.28543999999988</v>
      </c>
      <c r="P43" s="7">
        <v>396.80639999999988</v>
      </c>
      <c r="Q43" s="7">
        <v>413.33999999999992</v>
      </c>
      <c r="R43" s="7">
        <v>497.99999999999994</v>
      </c>
      <c r="S43" s="7">
        <v>600</v>
      </c>
      <c r="T43" s="7">
        <v>200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</row>
    <row r="44" spans="1:57" x14ac:dyDescent="0.35">
      <c r="F44" s="1" t="s">
        <v>49</v>
      </c>
      <c r="G44" s="9">
        <f t="shared" ref="G44:Q44" si="0">_xlfn.RRI(1,G43,H43)</f>
        <v>0.4285714285714286</v>
      </c>
      <c r="H44" s="9">
        <f t="shared" si="0"/>
        <v>0.42857142857142883</v>
      </c>
      <c r="I44" s="9">
        <f t="shared" si="0"/>
        <v>0.72413793103448265</v>
      </c>
      <c r="J44" s="9">
        <f t="shared" si="0"/>
        <v>3.0927835051546282E-2</v>
      </c>
      <c r="K44" s="9">
        <f t="shared" si="0"/>
        <v>0.23456790123456783</v>
      </c>
      <c r="L44" s="9">
        <f t="shared" si="0"/>
        <v>0.23456790123456783</v>
      </c>
      <c r="M44" s="9">
        <f t="shared" si="0"/>
        <v>0.29870129870129869</v>
      </c>
      <c r="N44" s="9">
        <f t="shared" si="0"/>
        <v>0.29870129870129869</v>
      </c>
      <c r="O44" s="9">
        <f t="shared" si="0"/>
        <v>0.17647058823529416</v>
      </c>
      <c r="P44" s="9">
        <f t="shared" si="0"/>
        <v>4.1666666666666741E-2</v>
      </c>
      <c r="Q44" s="9">
        <f t="shared" si="0"/>
        <v>0.20481927710843384</v>
      </c>
      <c r="R44" s="9">
        <f>_xlfn.RRI(1,R43,S43)</f>
        <v>0.20481927710843384</v>
      </c>
      <c r="S44" s="9">
        <f t="shared" ref="S44:AB44" si="1">_xlfn.RRI(1,S43,T43)</f>
        <v>-0.66666666666666674</v>
      </c>
      <c r="T44" s="9">
        <f t="shared" si="1"/>
        <v>-1</v>
      </c>
      <c r="U44" s="9">
        <f t="shared" si="1"/>
        <v>0</v>
      </c>
      <c r="V44" s="9">
        <f t="shared" si="1"/>
        <v>0</v>
      </c>
      <c r="W44" s="9">
        <f t="shared" si="1"/>
        <v>0</v>
      </c>
      <c r="X44" s="9">
        <f t="shared" si="1"/>
        <v>0</v>
      </c>
      <c r="Y44" s="9">
        <f t="shared" si="1"/>
        <v>0</v>
      </c>
      <c r="Z44" s="9">
        <f t="shared" si="1"/>
        <v>0</v>
      </c>
      <c r="AA44" s="9">
        <f t="shared" si="1"/>
        <v>0</v>
      </c>
      <c r="AB44" s="9">
        <f t="shared" si="1"/>
        <v>0</v>
      </c>
    </row>
    <row r="45" spans="1:57" x14ac:dyDescent="0.35">
      <c r="F45" s="10" t="s">
        <v>50</v>
      </c>
      <c r="G45" s="11">
        <f>SUM(G12:G42)</f>
        <v>36.169698601968427</v>
      </c>
      <c r="H45" s="11">
        <f t="shared" ref="H45:BE45" si="2">SUM(H12:H42)</f>
        <v>51.670998002812034</v>
      </c>
      <c r="I45" s="11">
        <f t="shared" si="2"/>
        <v>73.815711432588657</v>
      </c>
      <c r="J45" s="11">
        <f t="shared" si="2"/>
        <v>127.26846798722175</v>
      </c>
      <c r="K45" s="11">
        <f t="shared" si="2"/>
        <v>131.20460617239362</v>
      </c>
      <c r="L45" s="11">
        <f t="shared" si="2"/>
        <v>161.98099527455994</v>
      </c>
      <c r="M45" s="11">
        <f t="shared" si="2"/>
        <v>199.97653737599992</v>
      </c>
      <c r="N45" s="11">
        <f t="shared" si="2"/>
        <v>259.70978879999984</v>
      </c>
      <c r="O45" s="11">
        <f t="shared" si="2"/>
        <v>337.28544000000005</v>
      </c>
      <c r="P45" s="11">
        <f t="shared" si="2"/>
        <v>396.8064</v>
      </c>
      <c r="Q45" s="11">
        <f t="shared" si="2"/>
        <v>413.34</v>
      </c>
      <c r="R45" s="11">
        <f t="shared" si="2"/>
        <v>497.99999999999994</v>
      </c>
      <c r="S45" s="11">
        <f t="shared" si="2"/>
        <v>600</v>
      </c>
      <c r="T45" s="11">
        <f t="shared" si="2"/>
        <v>200</v>
      </c>
      <c r="U45" s="11">
        <f t="shared" si="2"/>
        <v>0</v>
      </c>
      <c r="V45" s="11">
        <f t="shared" si="2"/>
        <v>0</v>
      </c>
      <c r="W45" s="11">
        <f t="shared" si="2"/>
        <v>0</v>
      </c>
      <c r="X45" s="11">
        <f t="shared" si="2"/>
        <v>0</v>
      </c>
      <c r="Y45" s="11">
        <f t="shared" si="2"/>
        <v>0</v>
      </c>
      <c r="Z45" s="11">
        <f t="shared" si="2"/>
        <v>0</v>
      </c>
      <c r="AA45" s="11">
        <f t="shared" si="2"/>
        <v>0</v>
      </c>
      <c r="AB45" s="11">
        <f t="shared" si="2"/>
        <v>0</v>
      </c>
      <c r="AC45" s="11">
        <f t="shared" si="2"/>
        <v>0</v>
      </c>
      <c r="AD45" s="11">
        <f t="shared" si="2"/>
        <v>0</v>
      </c>
      <c r="AE45" s="11">
        <f t="shared" si="2"/>
        <v>0</v>
      </c>
      <c r="AF45" s="11">
        <f t="shared" si="2"/>
        <v>0</v>
      </c>
      <c r="AG45" s="11">
        <f t="shared" si="2"/>
        <v>0</v>
      </c>
      <c r="AH45" s="11">
        <f t="shared" si="2"/>
        <v>0</v>
      </c>
      <c r="AI45" s="11">
        <f t="shared" si="2"/>
        <v>0</v>
      </c>
      <c r="AJ45" s="11">
        <f t="shared" si="2"/>
        <v>0</v>
      </c>
      <c r="AK45" s="11">
        <f t="shared" si="2"/>
        <v>0</v>
      </c>
      <c r="AL45" s="11">
        <f t="shared" si="2"/>
        <v>0</v>
      </c>
      <c r="AM45" s="11">
        <f t="shared" si="2"/>
        <v>0</v>
      </c>
      <c r="AN45" s="11">
        <f t="shared" si="2"/>
        <v>0</v>
      </c>
      <c r="AO45" s="11">
        <f t="shared" si="2"/>
        <v>0</v>
      </c>
      <c r="AP45" s="11">
        <f t="shared" si="2"/>
        <v>0</v>
      </c>
      <c r="AQ45" s="11">
        <f t="shared" si="2"/>
        <v>0</v>
      </c>
      <c r="AR45" s="11">
        <f t="shared" si="2"/>
        <v>0</v>
      </c>
      <c r="AS45" s="11">
        <f t="shared" si="2"/>
        <v>0</v>
      </c>
      <c r="AT45" s="11">
        <f t="shared" si="2"/>
        <v>0</v>
      </c>
      <c r="AU45" s="11">
        <f t="shared" si="2"/>
        <v>0</v>
      </c>
      <c r="AV45" s="11">
        <f t="shared" si="2"/>
        <v>0</v>
      </c>
      <c r="AW45" s="11">
        <f t="shared" si="2"/>
        <v>0</v>
      </c>
      <c r="AX45" s="11">
        <f t="shared" si="2"/>
        <v>0</v>
      </c>
      <c r="AY45" s="11">
        <f t="shared" si="2"/>
        <v>0</v>
      </c>
      <c r="AZ45" s="11">
        <f t="shared" si="2"/>
        <v>0</v>
      </c>
      <c r="BA45" s="11">
        <f t="shared" si="2"/>
        <v>0</v>
      </c>
      <c r="BB45" s="11">
        <f t="shared" si="2"/>
        <v>0</v>
      </c>
      <c r="BC45" s="11">
        <f t="shared" si="2"/>
        <v>0</v>
      </c>
      <c r="BD45" s="11">
        <f t="shared" si="2"/>
        <v>0</v>
      </c>
      <c r="BE45" s="11">
        <f t="shared" si="2"/>
        <v>0</v>
      </c>
    </row>
    <row r="46" spans="1:57" x14ac:dyDescent="0.35">
      <c r="F46" s="12" t="s">
        <v>51</v>
      </c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</row>
    <row r="47" spans="1:57" x14ac:dyDescent="0.35">
      <c r="F47" s="6" t="s">
        <v>52</v>
      </c>
      <c r="G47" s="6"/>
      <c r="H47" s="6"/>
      <c r="I47" s="6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22BEB-F316-4FFC-B860-0988F7F52AE5}">
  <sheetPr>
    <tabColor theme="7" tint="0.39997558519241921"/>
  </sheetPr>
  <dimension ref="A1:BE47"/>
  <sheetViews>
    <sheetView topLeftCell="A2" zoomScale="59" zoomScaleNormal="59" workbookViewId="0">
      <selection activeCell="G11" sqref="G11:BE11"/>
    </sheetView>
  </sheetViews>
  <sheetFormatPr baseColWidth="10" defaultRowHeight="14.5" x14ac:dyDescent="0.35"/>
  <cols>
    <col min="5" max="5" width="19.632812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0"/>
      <c r="I1" s="50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47" t="s">
        <v>5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 t="s">
        <v>6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9" t="s">
        <v>7</v>
      </c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52" t="s">
        <v>82</v>
      </c>
      <c r="H11" s="52" t="s">
        <v>83</v>
      </c>
      <c r="I11" s="52" t="s">
        <v>84</v>
      </c>
      <c r="J11" s="52" t="s">
        <v>85</v>
      </c>
      <c r="K11" s="52" t="s">
        <v>86</v>
      </c>
      <c r="L11" s="52" t="s">
        <v>87</v>
      </c>
      <c r="M11" s="52" t="s">
        <v>88</v>
      </c>
      <c r="N11" s="52" t="s">
        <v>89</v>
      </c>
      <c r="O11" s="52" t="s">
        <v>90</v>
      </c>
      <c r="P11" s="52" t="s">
        <v>91</v>
      </c>
      <c r="Q11" s="52" t="s">
        <v>92</v>
      </c>
      <c r="R11" s="52" t="s">
        <v>93</v>
      </c>
      <c r="S11" s="52" t="s">
        <v>94</v>
      </c>
      <c r="T11" s="52" t="s">
        <v>95</v>
      </c>
      <c r="U11" s="52" t="s">
        <v>96</v>
      </c>
      <c r="V11" s="52" t="s">
        <v>97</v>
      </c>
      <c r="W11" s="52" t="s">
        <v>98</v>
      </c>
      <c r="X11" s="52" t="s">
        <v>99</v>
      </c>
      <c r="Y11" s="52" t="s">
        <v>100</v>
      </c>
      <c r="Z11" s="52" t="s">
        <v>101</v>
      </c>
      <c r="AA11" s="52" t="s">
        <v>102</v>
      </c>
      <c r="AB11" s="52" t="s">
        <v>103</v>
      </c>
      <c r="AC11" s="52" t="s">
        <v>104</v>
      </c>
      <c r="AD11" s="52" t="s">
        <v>105</v>
      </c>
      <c r="AE11" s="52" t="s">
        <v>106</v>
      </c>
      <c r="AF11" s="52" t="s">
        <v>107</v>
      </c>
      <c r="AG11" s="52" t="s">
        <v>108</v>
      </c>
      <c r="AH11" s="52" t="s">
        <v>109</v>
      </c>
      <c r="AI11" s="52" t="s">
        <v>110</v>
      </c>
      <c r="AJ11" s="52" t="s">
        <v>111</v>
      </c>
      <c r="AK11" s="52" t="s">
        <v>112</v>
      </c>
      <c r="AL11" s="52" t="s">
        <v>113</v>
      </c>
      <c r="AM11" s="52" t="s">
        <v>114</v>
      </c>
      <c r="AN11" s="52" t="s">
        <v>115</v>
      </c>
      <c r="AO11" s="52" t="s">
        <v>116</v>
      </c>
      <c r="AP11" s="52" t="s">
        <v>117</v>
      </c>
      <c r="AQ11" s="52" t="s">
        <v>118</v>
      </c>
      <c r="AR11" s="52" t="s">
        <v>119</v>
      </c>
      <c r="AS11" s="52" t="s">
        <v>120</v>
      </c>
      <c r="AT11" s="52" t="s">
        <v>121</v>
      </c>
      <c r="AU11" s="52" t="s">
        <v>122</v>
      </c>
      <c r="AV11" s="52" t="s">
        <v>123</v>
      </c>
      <c r="AW11" s="52" t="s">
        <v>124</v>
      </c>
      <c r="AX11" s="52" t="s">
        <v>125</v>
      </c>
      <c r="AY11" s="52" t="s">
        <v>126</v>
      </c>
      <c r="AZ11" s="52" t="s">
        <v>127</v>
      </c>
      <c r="BA11" s="52" t="s">
        <v>128</v>
      </c>
      <c r="BB11" s="52" t="s">
        <v>129</v>
      </c>
      <c r="BC11" s="52" t="s">
        <v>130</v>
      </c>
      <c r="BD11" s="52" t="s">
        <v>131</v>
      </c>
      <c r="BE11" s="52" t="s">
        <v>132</v>
      </c>
    </row>
    <row r="12" spans="1:57" x14ac:dyDescent="0.35">
      <c r="A12" t="s">
        <v>14</v>
      </c>
      <c r="C12" s="41" t="s">
        <v>78</v>
      </c>
      <c r="D12" s="4" t="s">
        <v>15</v>
      </c>
      <c r="E12" s="4" t="s">
        <v>56</v>
      </c>
      <c r="F12" s="1" t="s">
        <v>17</v>
      </c>
      <c r="G12" s="5">
        <f>G$43*'[3]Shares Cordless Tools'!C5</f>
        <v>2.1212450616504004</v>
      </c>
      <c r="H12" s="5">
        <f>H$43*'[3]Shares Cordless Tools'!D5</f>
        <v>2.270893913287817</v>
      </c>
      <c r="I12" s="5">
        <f>I$43*'[3]Shares Cordless Tools'!E5</f>
        <v>2.124792634018287</v>
      </c>
      <c r="J12" s="5">
        <f>J$43*'[3]Shares Cordless Tools'!F5</f>
        <v>2.1239932514348445</v>
      </c>
      <c r="K12" s="5">
        <f>K$43*'[3]Shares Cordless Tools'!G5</f>
        <v>2.9158963934833841</v>
      </c>
      <c r="L12" s="5">
        <f>L$43*'[3]Shares Cordless Tools'!H5</f>
        <v>3.9885465395274573</v>
      </c>
      <c r="M12" s="5">
        <f>M$43*'[3]Shares Cordless Tools'!I5</f>
        <v>4.4102435463821603</v>
      </c>
      <c r="N12" s="5">
        <f>N$43*'[3]Shares Cordless Tools'!J5</f>
        <v>3.3278520958930939</v>
      </c>
      <c r="O12" s="5">
        <f>O$43*'[3]Shares Cordless Tools'!K5</f>
        <v>2.0058876931161174</v>
      </c>
      <c r="P12" s="5">
        <f>P$43*'[3]Shares Cordless Tools'!L5</f>
        <v>2.8100324542554249</v>
      </c>
      <c r="Q12" s="5">
        <f>Q$43*'[3]Shares Cordless Tools'!M5</f>
        <v>3.4384020363534664</v>
      </c>
      <c r="R12" s="5">
        <f>R$43*'[3]Shares Cordless Tools'!N5</f>
        <v>3.6585862391378652</v>
      </c>
      <c r="S12" s="5">
        <f>S$43*'[3]Shares Cordless Tools'!O5</f>
        <v>3.924302137074053</v>
      </c>
      <c r="T12" s="5">
        <f>T$43*'[3]Shares Cordless Tools'!P5</f>
        <v>0.95684969709908096</v>
      </c>
      <c r="U12" s="5">
        <f>U$43*'[3]Shares Cordless Tools'!Q5</f>
        <v>0.95045453715929451</v>
      </c>
      <c r="V12" s="5">
        <f>V$43*'[3]Shares Cordless Tools'!R5</f>
        <v>0.96131491208307562</v>
      </c>
      <c r="W12" s="5">
        <f>W$43*'[3]Shares Cordless Tools'!S5</f>
        <v>0.70954048805982439</v>
      </c>
      <c r="X12" s="5">
        <f>X$43*'[3]Shares Cordless Tools'!T5</f>
        <v>0.43693799775559977</v>
      </c>
      <c r="Y12" s="5">
        <f>Y$43*'[3]Shares Cordless Tools'!U5</f>
        <v>0.77511770509498779</v>
      </c>
      <c r="Z12" s="5">
        <f>Z$43*'[3]Shares Cordless Tools'!V5</f>
        <v>1.6473798343029009</v>
      </c>
      <c r="AA12" s="5">
        <f>AA$43*'[3]Shares Cordless Tools'!W5</f>
        <v>0.94541797367207547</v>
      </c>
      <c r="AB12" s="5">
        <f>AB$43*'[3]Shares Cordless Tools'!X5</f>
        <v>0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</row>
    <row r="13" spans="1:57" x14ac:dyDescent="0.35">
      <c r="A13" t="s">
        <v>14</v>
      </c>
      <c r="C13" s="41" t="s">
        <v>78</v>
      </c>
      <c r="D13" s="4" t="s">
        <v>15</v>
      </c>
      <c r="E13" s="4" t="s">
        <v>56</v>
      </c>
      <c r="F13" s="1" t="s">
        <v>18</v>
      </c>
      <c r="G13" s="5">
        <f>G$43*'[3]Shares Cordless Tools'!C6</f>
        <v>6.5937758353692759</v>
      </c>
      <c r="H13" s="5">
        <f>H$43*'[3]Shares Cordless Tools'!D6</f>
        <v>6.5687317791501787</v>
      </c>
      <c r="I13" s="5">
        <f>I$43*'[3]Shares Cordless Tools'!E6</f>
        <v>7.8038758707187927</v>
      </c>
      <c r="J13" s="5">
        <f>J$43*'[3]Shares Cordless Tools'!F6</f>
        <v>7.3022973504741895</v>
      </c>
      <c r="K13" s="5">
        <f>K$43*'[3]Shares Cordless Tools'!G6</f>
        <v>6.4704923133126044</v>
      </c>
      <c r="L13" s="5">
        <f>L$43*'[3]Shares Cordless Tools'!H6</f>
        <v>6.4416500094580353</v>
      </c>
      <c r="M13" s="5">
        <f>M$43*'[3]Shares Cordless Tools'!I6</f>
        <v>6.3682704422964509</v>
      </c>
      <c r="N13" s="5">
        <f>N$43*'[3]Shares Cordless Tools'!J6</f>
        <v>5.9542154934405964</v>
      </c>
      <c r="O13" s="5">
        <f>O$43*'[3]Shares Cordless Tools'!K6</f>
        <v>6.5027402374189407</v>
      </c>
      <c r="P13" s="5">
        <f>P$43*'[3]Shares Cordless Tools'!L6</f>
        <v>6.226000965802597</v>
      </c>
      <c r="Q13" s="5">
        <f>Q$43*'[3]Shares Cordless Tools'!M6</f>
        <v>4.7487031094925625</v>
      </c>
      <c r="R13" s="5">
        <f>R$43*'[3]Shares Cordless Tools'!N6</f>
        <v>5.1221531643366447</v>
      </c>
      <c r="S13" s="5">
        <f>S$43*'[3]Shares Cordless Tools'!O6</f>
        <v>5.369285378653494</v>
      </c>
      <c r="T13" s="5">
        <f>T$43*'[3]Shares Cordless Tools'!P6</f>
        <v>1.2771314849330644</v>
      </c>
      <c r="U13" s="5">
        <f>U$43*'[3]Shares Cordless Tools'!Q6</f>
        <v>1.2344660923894226</v>
      </c>
      <c r="V13" s="5">
        <f>V$43*'[3]Shares Cordless Tools'!R6</f>
        <v>1.2142442153899811</v>
      </c>
      <c r="W13" s="5">
        <f>W$43*'[3]Shares Cordless Tools'!S6</f>
        <v>1.4186514669546249</v>
      </c>
      <c r="X13" s="5">
        <f>X$43*'[3]Shares Cordless Tools'!T6</f>
        <v>2.4044206911256736</v>
      </c>
      <c r="Y13" s="5">
        <f>Y$43*'[3]Shares Cordless Tools'!U6</f>
        <v>2.7983117795455938</v>
      </c>
      <c r="Z13" s="5">
        <f>Z$43*'[3]Shares Cordless Tools'!V6</f>
        <v>4.1097196538350378</v>
      </c>
      <c r="AA13" s="5">
        <f>AA$43*'[3]Shares Cordless Tools'!W6</f>
        <v>2.1433082970223118</v>
      </c>
      <c r="AB13" s="5">
        <f>AB$43*'[3]Shares Cordless Tools'!X6</f>
        <v>0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 spans="1:57" x14ac:dyDescent="0.35">
      <c r="A14" t="s">
        <v>14</v>
      </c>
      <c r="C14" s="41" t="s">
        <v>78</v>
      </c>
      <c r="D14" s="4" t="s">
        <v>15</v>
      </c>
      <c r="E14" s="4" t="s">
        <v>56</v>
      </c>
      <c r="F14" s="1" t="s">
        <v>19</v>
      </c>
      <c r="G14" s="5">
        <f>G$43*'[3]Shares Cordless Tools'!C7</f>
        <v>0.60687818329513965</v>
      </c>
      <c r="H14" s="5">
        <f>H$43*'[3]Shares Cordless Tools'!D7</f>
        <v>0.6523933018219702</v>
      </c>
      <c r="I14" s="5">
        <f>I$43*'[3]Shares Cordless Tools'!E7</f>
        <v>0.60072259919311999</v>
      </c>
      <c r="J14" s="5">
        <f>J$43*'[3]Shares Cordless Tools'!F7</f>
        <v>0.7802863730753109</v>
      </c>
      <c r="K14" s="5">
        <f>K$43*'[3]Shares Cordless Tools'!G7</f>
        <v>0.90364905550363261</v>
      </c>
      <c r="L14" s="5">
        <f>L$43*'[3]Shares Cordless Tools'!H7</f>
        <v>1.0556323899897437</v>
      </c>
      <c r="M14" s="5">
        <f>M$43*'[3]Shares Cordless Tools'!I7</f>
        <v>1.0530145905768415</v>
      </c>
      <c r="N14" s="5">
        <f>N$43*'[3]Shares Cordless Tools'!J7</f>
        <v>1.0957430829796642</v>
      </c>
      <c r="O14" s="5">
        <f>O$43*'[3]Shares Cordless Tools'!K7</f>
        <v>1.3105593910631599</v>
      </c>
      <c r="P14" s="5">
        <f>P$43*'[3]Shares Cordless Tools'!L7</f>
        <v>1.6367648515598152</v>
      </c>
      <c r="Q14" s="5">
        <f>Q$43*'[3]Shares Cordless Tools'!M7</f>
        <v>1.6750487390061159</v>
      </c>
      <c r="R14" s="5">
        <f>R$43*'[3]Shares Cordless Tools'!N7</f>
        <v>1.8553314979257387</v>
      </c>
      <c r="S14" s="5">
        <f>S$43*'[3]Shares Cordless Tools'!O7</f>
        <v>2.2378462604522036</v>
      </c>
      <c r="T14" s="5">
        <f>T$43*'[3]Shares Cordless Tools'!P7</f>
        <v>0.5228353008598533</v>
      </c>
      <c r="U14" s="5">
        <f>U$43*'[3]Shares Cordless Tools'!Q7</f>
        <v>0.49748844977222934</v>
      </c>
      <c r="V14" s="5">
        <f>V$43*'[3]Shares Cordless Tools'!R7</f>
        <v>0.53293509676830142</v>
      </c>
      <c r="W14" s="5">
        <f>W$43*'[3]Shares Cordless Tools'!S7</f>
        <v>0.67078536686271528</v>
      </c>
      <c r="X14" s="5">
        <f>X$43*'[3]Shares Cordless Tools'!T7</f>
        <v>1.0590592050479521</v>
      </c>
      <c r="Y14" s="5">
        <f>Y$43*'[3]Shares Cordless Tools'!U7</f>
        <v>1.0825844882619253</v>
      </c>
      <c r="Z14" s="5">
        <f>Z$43*'[3]Shares Cordless Tools'!V7</f>
        <v>1.6572004139802952</v>
      </c>
      <c r="AA14" s="5">
        <f>AA$43*'[3]Shares Cordless Tools'!W7</f>
        <v>0.89776868032150592</v>
      </c>
      <c r="AB14" s="5">
        <f>AB$43*'[3]Shares Cordless Tools'!X7</f>
        <v>0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</row>
    <row r="15" spans="1:57" x14ac:dyDescent="0.35">
      <c r="A15" t="s">
        <v>14</v>
      </c>
      <c r="C15" s="41" t="s">
        <v>78</v>
      </c>
      <c r="D15" s="4" t="s">
        <v>15</v>
      </c>
      <c r="E15" s="4" t="s">
        <v>56</v>
      </c>
      <c r="F15" s="1" t="s">
        <v>20</v>
      </c>
      <c r="G15" s="5">
        <f>G$43*'[3]Shares Cordless Tools'!C8</f>
        <v>0.57748010378534242</v>
      </c>
      <c r="H15" s="5">
        <f>H$43*'[3]Shares Cordless Tools'!D8</f>
        <v>0.83726891184205021</v>
      </c>
      <c r="I15" s="5">
        <f>I$43*'[3]Shares Cordless Tools'!E8</f>
        <v>1.006966334191477</v>
      </c>
      <c r="J15" s="5">
        <f>J$43*'[3]Shares Cordless Tools'!F8</f>
        <v>1.0486784551707027</v>
      </c>
      <c r="K15" s="5">
        <f>K$43*'[3]Shares Cordless Tools'!G8</f>
        <v>1.3781657330097274</v>
      </c>
      <c r="L15" s="5">
        <f>L$43*'[3]Shares Cordless Tools'!H8</f>
        <v>1.4229672293035265</v>
      </c>
      <c r="M15" s="5">
        <f>M$43*'[3]Shares Cordless Tools'!I8</f>
        <v>1.4642887454496742</v>
      </c>
      <c r="N15" s="5">
        <f>N$43*'[3]Shares Cordless Tools'!J8</f>
        <v>1.2181175162940951</v>
      </c>
      <c r="O15" s="5">
        <f>O$43*'[3]Shares Cordless Tools'!K8</f>
        <v>1.2766106410533706</v>
      </c>
      <c r="P15" s="5">
        <f>P$43*'[3]Shares Cordless Tools'!L8</f>
        <v>1.1788881850917488</v>
      </c>
      <c r="Q15" s="5">
        <f>Q$43*'[3]Shares Cordless Tools'!M8</f>
        <v>0.85377545192209903</v>
      </c>
      <c r="R15" s="5">
        <f>R$43*'[3]Shares Cordless Tools'!N8</f>
        <v>0.75104431022291118</v>
      </c>
      <c r="S15" s="5">
        <f>S$43*'[3]Shares Cordless Tools'!O8</f>
        <v>0.92379091944891745</v>
      </c>
      <c r="T15" s="5">
        <f>T$43*'[3]Shares Cordless Tools'!P8</f>
        <v>0.24817930648339764</v>
      </c>
      <c r="U15" s="5">
        <f>U$43*'[3]Shares Cordless Tools'!Q8</f>
        <v>0.26720158145566969</v>
      </c>
      <c r="V15" s="5">
        <f>V$43*'[3]Shares Cordless Tools'!R8</f>
        <v>0.31436719205790126</v>
      </c>
      <c r="W15" s="5">
        <f>W$43*'[3]Shares Cordless Tools'!S8</f>
        <v>0.39358134236959463</v>
      </c>
      <c r="X15" s="5">
        <f>X$43*'[3]Shares Cordless Tools'!T8</f>
        <v>0.70393851613006742</v>
      </c>
      <c r="Y15" s="5">
        <f>Y$43*'[3]Shares Cordless Tools'!U8</f>
        <v>0.79193718043507089</v>
      </c>
      <c r="Z15" s="5">
        <f>Z$43*'[3]Shares Cordless Tools'!V8</f>
        <v>1.1214335754950175</v>
      </c>
      <c r="AA15" s="5">
        <f>AA$43*'[3]Shares Cordless Tools'!W8</f>
        <v>0.62305662278389207</v>
      </c>
      <c r="AB15" s="5">
        <f>AB$43*'[3]Shares Cordless Tools'!X8</f>
        <v>0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</row>
    <row r="16" spans="1:57" x14ac:dyDescent="0.35">
      <c r="A16" t="s">
        <v>14</v>
      </c>
      <c r="C16" s="41" t="s">
        <v>78</v>
      </c>
      <c r="D16" s="4" t="s">
        <v>15</v>
      </c>
      <c r="E16" s="4" t="s">
        <v>56</v>
      </c>
      <c r="F16" s="1" t="s">
        <v>21</v>
      </c>
      <c r="G16" s="5">
        <f>G$43*'[3]Shares Cordless Tools'!C9</f>
        <v>0.18707989430704583</v>
      </c>
      <c r="H16" s="5">
        <f>H$43*'[3]Shares Cordless Tools'!D9</f>
        <v>0.21438897224988337</v>
      </c>
      <c r="I16" s="5">
        <f>I$43*'[3]Shares Cordless Tools'!E9</f>
        <v>0.19193305725001183</v>
      </c>
      <c r="J16" s="5">
        <f>J$43*'[3]Shares Cordless Tools'!F9</f>
        <v>0.18349778271496767</v>
      </c>
      <c r="K16" s="5">
        <f>K$43*'[3]Shares Cordless Tools'!G9</f>
        <v>0.21762902878456719</v>
      </c>
      <c r="L16" s="5">
        <f>L$43*'[3]Shares Cordless Tools'!H9</f>
        <v>0.25622249139497905</v>
      </c>
      <c r="M16" s="5">
        <f>M$43*'[3]Shares Cordless Tools'!I9</f>
        <v>0.31037089453123429</v>
      </c>
      <c r="N16" s="5">
        <f>N$43*'[3]Shares Cordless Tools'!J9</f>
        <v>0.31546053843797844</v>
      </c>
      <c r="O16" s="5">
        <f>O$43*'[3]Shares Cordless Tools'!K9</f>
        <v>0.3308902798090001</v>
      </c>
      <c r="P16" s="5">
        <f>P$43*'[3]Shares Cordless Tools'!L9</f>
        <v>0.29073778840628134</v>
      </c>
      <c r="Q16" s="5">
        <f>Q$43*'[3]Shares Cordless Tools'!M9</f>
        <v>0.35736862645447254</v>
      </c>
      <c r="R16" s="5">
        <f>R$43*'[3]Shares Cordless Tools'!N9</f>
        <v>0.40726249161719452</v>
      </c>
      <c r="S16" s="5">
        <f>S$43*'[3]Shares Cordless Tools'!O9</f>
        <v>0.3192916286976798</v>
      </c>
      <c r="T16" s="5">
        <f>T$43*'[3]Shares Cordless Tools'!P9</f>
        <v>7.7489691942565747E-2</v>
      </c>
      <c r="U16" s="5">
        <f>U$43*'[3]Shares Cordless Tools'!Q9</f>
        <v>7.5485297465660128E-2</v>
      </c>
      <c r="V16" s="5">
        <f>V$43*'[3]Shares Cordless Tools'!R9</f>
        <v>8.1896986954067816E-2</v>
      </c>
      <c r="W16" s="5">
        <f>W$43*'[3]Shares Cordless Tools'!S9</f>
        <v>8.9702896248231564E-2</v>
      </c>
      <c r="X16" s="5">
        <f>X$43*'[3]Shares Cordless Tools'!T9</f>
        <v>0.21168026142851512</v>
      </c>
      <c r="Y16" s="5">
        <f>Y$43*'[3]Shares Cordless Tools'!U9</f>
        <v>0.19907119033198348</v>
      </c>
      <c r="Z16" s="5">
        <f>Z$43*'[3]Shares Cordless Tools'!V9</f>
        <v>0.29532946642392832</v>
      </c>
      <c r="AA16" s="5">
        <f>AA$43*'[3]Shares Cordless Tools'!W9</f>
        <v>0.14595433543637445</v>
      </c>
      <c r="AB16" s="5">
        <f>AB$43*'[3]Shares Cordless Tools'!X9</f>
        <v>0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</row>
    <row r="17" spans="1:57" x14ac:dyDescent="0.35">
      <c r="A17" t="s">
        <v>14</v>
      </c>
      <c r="C17" s="41" t="s">
        <v>78</v>
      </c>
      <c r="D17" s="4" t="s">
        <v>15</v>
      </c>
      <c r="E17" s="4" t="s">
        <v>56</v>
      </c>
      <c r="F17" s="1" t="s">
        <v>22</v>
      </c>
      <c r="G17" s="5">
        <f>G$43*'[3]Shares Cordless Tools'!C10</f>
        <v>2.3849576876706489</v>
      </c>
      <c r="H17" s="5">
        <f>H$43*'[3]Shares Cordless Tools'!D10</f>
        <v>2.8513218897183794</v>
      </c>
      <c r="I17" s="5">
        <f>I$43*'[3]Shares Cordless Tools'!E10</f>
        <v>2.9313009883645833</v>
      </c>
      <c r="J17" s="5">
        <f>J$43*'[3]Shares Cordless Tools'!F10</f>
        <v>3.1915157451665013</v>
      </c>
      <c r="K17" s="5">
        <f>K$43*'[3]Shares Cordless Tools'!G10</f>
        <v>3.2743482214439359</v>
      </c>
      <c r="L17" s="5">
        <f>L$43*'[3]Shares Cordless Tools'!H10</f>
        <v>3.4453608414104298</v>
      </c>
      <c r="M17" s="5">
        <f>M$43*'[3]Shares Cordless Tools'!I10</f>
        <v>3.1849595813039628</v>
      </c>
      <c r="N17" s="5">
        <f>N$43*'[3]Shares Cordless Tools'!J10</f>
        <v>3.1536637672538146</v>
      </c>
      <c r="O17" s="5">
        <f>O$43*'[3]Shares Cordless Tools'!K10</f>
        <v>3.6475969297293087</v>
      </c>
      <c r="P17" s="5">
        <f>P$43*'[3]Shares Cordless Tools'!L10</f>
        <v>4.4355581966224875</v>
      </c>
      <c r="Q17" s="5">
        <f>Q$43*'[3]Shares Cordless Tools'!M10</f>
        <v>4.5990769122070629</v>
      </c>
      <c r="R17" s="5">
        <f>R$43*'[3]Shares Cordless Tools'!N10</f>
        <v>4.9512624552429365</v>
      </c>
      <c r="S17" s="5">
        <f>S$43*'[3]Shares Cordless Tools'!O10</f>
        <v>5.3205470789575919</v>
      </c>
      <c r="T17" s="5">
        <f>T$43*'[3]Shares Cordless Tools'!P10</f>
        <v>1.3253642384796158</v>
      </c>
      <c r="U17" s="5">
        <f>U$43*'[3]Shares Cordless Tools'!Q10</f>
        <v>1.3375812785740493</v>
      </c>
      <c r="V17" s="5">
        <f>V$43*'[3]Shares Cordless Tools'!R10</f>
        <v>1.3728542285364653</v>
      </c>
      <c r="W17" s="5">
        <f>W$43*'[3]Shares Cordless Tools'!S10</f>
        <v>1.6661233872479708</v>
      </c>
      <c r="X17" s="5">
        <f>X$43*'[3]Shares Cordless Tools'!T10</f>
        <v>2.609212747306604</v>
      </c>
      <c r="Y17" s="5">
        <f>Y$43*'[3]Shares Cordless Tools'!U10</f>
        <v>2.6516718328574331</v>
      </c>
      <c r="Z17" s="5">
        <f>Z$43*'[3]Shares Cordless Tools'!V10</f>
        <v>4.0437757467488291</v>
      </c>
      <c r="AA17" s="5">
        <f>AA$43*'[3]Shares Cordless Tools'!W10</f>
        <v>2.1856705537144285</v>
      </c>
      <c r="AB17" s="5">
        <f>AB$43*'[3]Shares Cordless Tools'!X10</f>
        <v>0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</row>
    <row r="18" spans="1:57" x14ac:dyDescent="0.35">
      <c r="A18" t="s">
        <v>14</v>
      </c>
      <c r="C18" s="41" t="s">
        <v>78</v>
      </c>
      <c r="D18" s="4" t="s">
        <v>15</v>
      </c>
      <c r="E18" s="4" t="s">
        <v>56</v>
      </c>
      <c r="F18" s="1" t="s">
        <v>23</v>
      </c>
      <c r="G18" s="5">
        <f>G$43*'[3]Shares Cordless Tools'!C11</f>
        <v>2.151521519321864</v>
      </c>
      <c r="H18" s="5">
        <f>H$43*'[3]Shares Cordless Tools'!D11</f>
        <v>2.2014544004198093</v>
      </c>
      <c r="I18" s="5">
        <f>I$43*'[3]Shares Cordless Tools'!E11</f>
        <v>2.0790737346896919</v>
      </c>
      <c r="J18" s="5">
        <f>J$43*'[3]Shares Cordless Tools'!F11</f>
        <v>2.7726083971888977</v>
      </c>
      <c r="K18" s="5">
        <f>K$43*'[3]Shares Cordless Tools'!G11</f>
        <v>2.3547830274519805</v>
      </c>
      <c r="L18" s="5">
        <f>L$43*'[3]Shares Cordless Tools'!H11</f>
        <v>2.1778679225911799</v>
      </c>
      <c r="M18" s="5">
        <f>M$43*'[3]Shares Cordless Tools'!I11</f>
        <v>2.3809011544190519</v>
      </c>
      <c r="N18" s="5">
        <f>N$43*'[3]Shares Cordless Tools'!J11</f>
        <v>2.6784518615680764</v>
      </c>
      <c r="O18" s="5">
        <f>O$43*'[3]Shares Cordless Tools'!K11</f>
        <v>2.7458927541792146</v>
      </c>
      <c r="P18" s="5">
        <f>P$43*'[3]Shares Cordless Tools'!L11</f>
        <v>2.5068346914613677</v>
      </c>
      <c r="Q18" s="5">
        <f>Q$43*'[3]Shares Cordless Tools'!M11</f>
        <v>3.5132976733098307</v>
      </c>
      <c r="R18" s="5">
        <f>R$43*'[3]Shares Cordless Tools'!N11</f>
        <v>3.3345106441955683</v>
      </c>
      <c r="S18" s="5">
        <f>S$43*'[3]Shares Cordless Tools'!O11</f>
        <v>2.9134620891301992</v>
      </c>
      <c r="T18" s="5">
        <f>T$43*'[3]Shares Cordless Tools'!P11</f>
        <v>0.55661381345659533</v>
      </c>
      <c r="U18" s="5">
        <f>U$43*'[3]Shares Cordless Tools'!Q11</f>
        <v>0.47790727818700762</v>
      </c>
      <c r="V18" s="5">
        <f>V$43*'[3]Shares Cordless Tools'!R11</f>
        <v>0.41107253241882347</v>
      </c>
      <c r="W18" s="5">
        <f>W$43*'[3]Shares Cordless Tools'!S11</f>
        <v>0.4866784636983626</v>
      </c>
      <c r="X18" s="5">
        <f>X$43*'[3]Shares Cordless Tools'!T11</f>
        <v>0.53842675981989585</v>
      </c>
      <c r="Y18" s="5">
        <f>Y$43*'[3]Shares Cordless Tools'!U11</f>
        <v>0.50616019555179792</v>
      </c>
      <c r="Z18" s="5">
        <f>Z$43*'[3]Shares Cordless Tools'!V11</f>
        <v>0.71242737369323084</v>
      </c>
      <c r="AA18" s="5">
        <f>AA$43*'[3]Shares Cordless Tools'!W11</f>
        <v>0.48505047255565475</v>
      </c>
      <c r="AB18" s="5">
        <f>AB$43*'[3]Shares Cordless Tools'!X11</f>
        <v>0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</row>
    <row r="19" spans="1:57" x14ac:dyDescent="0.35">
      <c r="A19" t="s">
        <v>14</v>
      </c>
      <c r="C19" s="41" t="s">
        <v>78</v>
      </c>
      <c r="D19" s="4" t="s">
        <v>15</v>
      </c>
      <c r="E19" s="4" t="s">
        <v>56</v>
      </c>
      <c r="F19" s="1" t="s">
        <v>24</v>
      </c>
      <c r="G19" s="5">
        <f>G$43*'[3]Shares Cordless Tools'!C12</f>
        <v>0.29118895397176325</v>
      </c>
      <c r="H19" s="5">
        <f>H$43*'[3]Shares Cordless Tools'!D12</f>
        <v>0.37767523173988016</v>
      </c>
      <c r="I19" s="5">
        <f>I$43*'[3]Shares Cordless Tools'!E12</f>
        <v>0.39188117842204839</v>
      </c>
      <c r="J19" s="5">
        <f>J$43*'[3]Shares Cordless Tools'!F12</f>
        <v>0.42882521763637288</v>
      </c>
      <c r="K19" s="5">
        <f>K$43*'[3]Shares Cordless Tools'!G12</f>
        <v>0.47099224550951652</v>
      </c>
      <c r="L19" s="5">
        <f>L$43*'[3]Shares Cordless Tools'!H12</f>
        <v>0.67002088459626652</v>
      </c>
      <c r="M19" s="5">
        <f>M$43*'[3]Shares Cordless Tools'!I12</f>
        <v>0.51895406665809651</v>
      </c>
      <c r="N19" s="5">
        <f>N$43*'[3]Shares Cordless Tools'!J12</f>
        <v>0.42905403745553805</v>
      </c>
      <c r="O19" s="5">
        <f>O$43*'[3]Shares Cordless Tools'!K12</f>
        <v>0.4106139648986839</v>
      </c>
      <c r="P19" s="5">
        <f>P$43*'[3]Shares Cordless Tools'!L12</f>
        <v>0.41023017312613758</v>
      </c>
      <c r="Q19" s="5">
        <f>Q$43*'[3]Shares Cordless Tools'!M12</f>
        <v>0.33324021029818329</v>
      </c>
      <c r="R19" s="5">
        <f>R$43*'[3]Shares Cordless Tools'!N12</f>
        <v>0.3559674290344092</v>
      </c>
      <c r="S19" s="5">
        <f>S$43*'[3]Shares Cordless Tools'!O12</f>
        <v>0.36911075165364249</v>
      </c>
      <c r="T19" s="5">
        <f>T$43*'[3]Shares Cordless Tools'!P12</f>
        <v>8.6913969032347271E-2</v>
      </c>
      <c r="U19" s="5">
        <f>U$43*'[3]Shares Cordless Tools'!Q12</f>
        <v>8.3354188789992067E-2</v>
      </c>
      <c r="V19" s="5">
        <f>V$43*'[3]Shares Cordless Tools'!R12</f>
        <v>0.10429699632873671</v>
      </c>
      <c r="W19" s="5">
        <f>W$43*'[3]Shares Cordless Tools'!S12</f>
        <v>0.14756967368498414</v>
      </c>
      <c r="X19" s="5">
        <f>X$43*'[3]Shares Cordless Tools'!T12</f>
        <v>0.26070143165948906</v>
      </c>
      <c r="Y19" s="5">
        <f>Y$43*'[3]Shares Cordless Tools'!U12</f>
        <v>0.24125332866986141</v>
      </c>
      <c r="Z19" s="5">
        <f>Z$43*'[3]Shares Cordless Tools'!V12</f>
        <v>0.33483551113593585</v>
      </c>
      <c r="AA19" s="5">
        <f>AA$43*'[3]Shares Cordless Tools'!W12</f>
        <v>0.18208290812894024</v>
      </c>
      <c r="AB19" s="5">
        <f>AB$43*'[3]Shares Cordless Tools'!X12</f>
        <v>0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</row>
    <row r="20" spans="1:57" x14ac:dyDescent="0.35">
      <c r="A20" t="s">
        <v>14</v>
      </c>
      <c r="C20" s="41" t="s">
        <v>78</v>
      </c>
      <c r="D20" s="4" t="s">
        <v>15</v>
      </c>
      <c r="E20" s="4" t="s">
        <v>56</v>
      </c>
      <c r="F20" s="1" t="s">
        <v>25</v>
      </c>
      <c r="G20" s="5">
        <f>G$43*'[3]Shares Cordless Tools'!C13</f>
        <v>1.721566405883892</v>
      </c>
      <c r="H20" s="5">
        <f>H$43*'[3]Shares Cordless Tools'!D13</f>
        <v>1.4788469055939677</v>
      </c>
      <c r="I20" s="5">
        <f>I$43*'[3]Shares Cordless Tools'!E13</f>
        <v>1.5776895048681794</v>
      </c>
      <c r="J20" s="5">
        <f>J$43*'[3]Shares Cordless Tools'!F13</f>
        <v>1.4735316057390981</v>
      </c>
      <c r="K20" s="5">
        <f>K$43*'[3]Shares Cordless Tools'!G13</f>
        <v>1.3045312168586904</v>
      </c>
      <c r="L20" s="5">
        <f>L$43*'[3]Shares Cordless Tools'!H13</f>
        <v>1.2002518213780593</v>
      </c>
      <c r="M20" s="5">
        <f>M$43*'[3]Shares Cordless Tools'!I13</f>
        <v>2.5748532798860748</v>
      </c>
      <c r="N20" s="5">
        <f>N$43*'[3]Shares Cordless Tools'!J13</f>
        <v>2.4752165378364799</v>
      </c>
      <c r="O20" s="5">
        <f>O$43*'[3]Shares Cordless Tools'!K13</f>
        <v>2.8516171356949171</v>
      </c>
      <c r="P20" s="5">
        <f>P$43*'[3]Shares Cordless Tools'!L13</f>
        <v>2.5526623803306641</v>
      </c>
      <c r="Q20" s="5">
        <f>Q$43*'[3]Shares Cordless Tools'!M13</f>
        <v>2.6433106464495801</v>
      </c>
      <c r="R20" s="5">
        <f>R$43*'[3]Shares Cordless Tools'!N13</f>
        <v>3.8219163078773084</v>
      </c>
      <c r="S20" s="5">
        <f>S$43*'[3]Shares Cordless Tools'!O13</f>
        <v>4.1071862921533357</v>
      </c>
      <c r="T20" s="5">
        <f>T$43*'[3]Shares Cordless Tools'!P13</f>
        <v>0.87375813553450399</v>
      </c>
      <c r="U20" s="5">
        <f>U$43*'[3]Shares Cordless Tools'!Q13</f>
        <v>0.74638276147396398</v>
      </c>
      <c r="V20" s="5">
        <f>V$43*'[3]Shares Cordless Tools'!R13</f>
        <v>0.63637712396689639</v>
      </c>
      <c r="W20" s="5">
        <f>W$43*'[3]Shares Cordless Tools'!S13</f>
        <v>0.64868879521809097</v>
      </c>
      <c r="X20" s="5">
        <f>X$43*'[3]Shares Cordless Tools'!T13</f>
        <v>0.96832838341062177</v>
      </c>
      <c r="Y20" s="5">
        <f>Y$43*'[3]Shares Cordless Tools'!U13</f>
        <v>0.93799102023549363</v>
      </c>
      <c r="Z20" s="5">
        <f>Z$43*'[3]Shares Cordless Tools'!V13</f>
        <v>1.5230413814547681</v>
      </c>
      <c r="AA20" s="5">
        <f>AA$43*'[3]Shares Cordless Tools'!W13</f>
        <v>0.95303711946045411</v>
      </c>
      <c r="AB20" s="5">
        <f>AB$43*'[3]Shares Cordless Tools'!X13</f>
        <v>0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</row>
    <row r="21" spans="1:57" x14ac:dyDescent="0.35">
      <c r="A21" t="s">
        <v>14</v>
      </c>
      <c r="C21" s="41" t="s">
        <v>78</v>
      </c>
      <c r="D21" s="4" t="s">
        <v>15</v>
      </c>
      <c r="E21" s="4" t="s">
        <v>56</v>
      </c>
      <c r="F21" s="1" t="s">
        <v>26</v>
      </c>
      <c r="G21" s="5">
        <f>G$43*'[3]Shares Cordless Tools'!C14</f>
        <v>11.347229838253337</v>
      </c>
      <c r="H21" s="5">
        <f>H$43*'[3]Shares Cordless Tools'!D14</f>
        <v>11.758968793429728</v>
      </c>
      <c r="I21" s="5">
        <f>I$43*'[3]Shares Cordless Tools'!E14</f>
        <v>11.258952393185707</v>
      </c>
      <c r="J21" s="5">
        <f>J$43*'[3]Shares Cordless Tools'!F14</f>
        <v>11.513834904080428</v>
      </c>
      <c r="K21" s="5">
        <f>K$43*'[3]Shares Cordless Tools'!G14</f>
        <v>13.790000582467831</v>
      </c>
      <c r="L21" s="5">
        <f>L$43*'[3]Shares Cordless Tools'!H14</f>
        <v>20.349812332964927</v>
      </c>
      <c r="M21" s="5">
        <f>M$43*'[3]Shares Cordless Tools'!I14</f>
        <v>20.723844501468488</v>
      </c>
      <c r="N21" s="5">
        <f>N$43*'[3]Shares Cordless Tools'!J14</f>
        <v>22.148221006346574</v>
      </c>
      <c r="O21" s="5">
        <f>O$43*'[3]Shares Cordless Tools'!K14</f>
        <v>21.620962461520538</v>
      </c>
      <c r="P21" s="5">
        <f>P$43*'[3]Shares Cordless Tools'!L14</f>
        <v>23.19098155630185</v>
      </c>
      <c r="Q21" s="5">
        <f>Q$43*'[3]Shares Cordless Tools'!M14</f>
        <v>26.293424898352779</v>
      </c>
      <c r="R21" s="5">
        <f>R$43*'[3]Shares Cordless Tools'!N14</f>
        <v>31.927703456366132</v>
      </c>
      <c r="S21" s="5">
        <f>S$43*'[3]Shares Cordless Tools'!O14</f>
        <v>29.24292534392189</v>
      </c>
      <c r="T21" s="5">
        <f>T$43*'[3]Shares Cordless Tools'!P14</f>
        <v>5.9664557952433857</v>
      </c>
      <c r="U21" s="5">
        <f>U$43*'[3]Shares Cordless Tools'!Q14</f>
        <v>7.3847397550435421</v>
      </c>
      <c r="V21" s="5">
        <f>V$43*'[3]Shares Cordless Tools'!R14</f>
        <v>6.7002914611176321</v>
      </c>
      <c r="W21" s="5">
        <f>W$43*'[3]Shares Cordless Tools'!S14</f>
        <v>6.4324460481874244</v>
      </c>
      <c r="X21" s="5">
        <f>X$43*'[3]Shares Cordless Tools'!T14</f>
        <v>7.6548756032977288</v>
      </c>
      <c r="Y21" s="5">
        <f>Y$43*'[3]Shares Cordless Tools'!U14</f>
        <v>8.305288235031032</v>
      </c>
      <c r="Z21" s="5">
        <f>Z$43*'[3]Shares Cordless Tools'!V14</f>
        <v>12.272053726026838</v>
      </c>
      <c r="AA21" s="5">
        <f>AA$43*'[3]Shares Cordless Tools'!W14</f>
        <v>8.5402754554531111</v>
      </c>
      <c r="AB21" s="5">
        <f>AB$43*'[3]Shares Cordless Tools'!X14</f>
        <v>0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</row>
    <row r="22" spans="1:57" x14ac:dyDescent="0.35">
      <c r="A22" t="s">
        <v>14</v>
      </c>
      <c r="C22" s="41" t="s">
        <v>78</v>
      </c>
      <c r="D22" s="4" t="s">
        <v>15</v>
      </c>
      <c r="E22" s="4" t="s">
        <v>56</v>
      </c>
      <c r="F22" s="1" t="s">
        <v>27</v>
      </c>
      <c r="G22" s="5">
        <f>G$43*'[3]Shares Cordless Tools'!C15</f>
        <v>52.530736685464134</v>
      </c>
      <c r="H22" s="5">
        <f>H$43*'[3]Shares Cordless Tools'!D15</f>
        <v>51.593019149977394</v>
      </c>
      <c r="I22" s="5">
        <f>I$43*'[3]Shares Cordless Tools'!E15</f>
        <v>41.975552137892045</v>
      </c>
      <c r="J22" s="5">
        <f>J$43*'[3]Shares Cordless Tools'!F15</f>
        <v>42.439204628951188</v>
      </c>
      <c r="K22" s="5">
        <f>K$43*'[3]Shares Cordless Tools'!G15</f>
        <v>40.699794927895674</v>
      </c>
      <c r="L22" s="5">
        <f>L$43*'[3]Shares Cordless Tools'!H15</f>
        <v>44.066492421144517</v>
      </c>
      <c r="M22" s="5">
        <f>M$43*'[3]Shares Cordless Tools'!I15</f>
        <v>41.601001409454703</v>
      </c>
      <c r="N22" s="5">
        <f>N$43*'[3]Shares Cordless Tools'!J15</f>
        <v>42.057773176248219</v>
      </c>
      <c r="O22" s="5">
        <f>O$43*'[3]Shares Cordless Tools'!K15</f>
        <v>47.331204801814721</v>
      </c>
      <c r="P22" s="5">
        <f>P$43*'[3]Shares Cordless Tools'!L15</f>
        <v>48.536196691439024</v>
      </c>
      <c r="Q22" s="5">
        <f>Q$43*'[3]Shares Cordless Tools'!M15</f>
        <v>56.997178920237204</v>
      </c>
      <c r="R22" s="5">
        <f>R$43*'[3]Shares Cordless Tools'!N15</f>
        <v>54.385758695807922</v>
      </c>
      <c r="S22" s="5">
        <f>S$43*'[3]Shares Cordless Tools'!O15</f>
        <v>59.084844934334349</v>
      </c>
      <c r="T22" s="5">
        <f>T$43*'[3]Shares Cordless Tools'!P15</f>
        <v>16.017059267523493</v>
      </c>
      <c r="U22" s="5">
        <f>U$43*'[3]Shares Cordless Tools'!Q15</f>
        <v>17.404490236048769</v>
      </c>
      <c r="V22" s="5">
        <f>V$43*'[3]Shares Cordless Tools'!R15</f>
        <v>16.884699856497644</v>
      </c>
      <c r="W22" s="5">
        <f>W$43*'[3]Shares Cordless Tools'!S15</f>
        <v>16.913569422995305</v>
      </c>
      <c r="X22" s="5">
        <f>X$43*'[3]Shares Cordless Tools'!T15</f>
        <v>20.021456996493132</v>
      </c>
      <c r="Y22" s="5">
        <f>Y$43*'[3]Shares Cordless Tools'!U15</f>
        <v>14.256491147152245</v>
      </c>
      <c r="Z22" s="5">
        <f>Z$43*'[3]Shares Cordless Tools'!V15</f>
        <v>13.138742839139272</v>
      </c>
      <c r="AA22" s="5">
        <f>AA$43*'[3]Shares Cordless Tools'!W15</f>
        <v>8.2779237797576499</v>
      </c>
      <c r="AB22" s="5">
        <f>AB$43*'[3]Shares Cordless Tools'!X15</f>
        <v>0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spans="1:57" x14ac:dyDescent="0.35">
      <c r="A23" t="s">
        <v>14</v>
      </c>
      <c r="C23" s="41" t="s">
        <v>78</v>
      </c>
      <c r="D23" s="4" t="s">
        <v>15</v>
      </c>
      <c r="E23" s="4" t="s">
        <v>56</v>
      </c>
      <c r="F23" s="1" t="s">
        <v>28</v>
      </c>
      <c r="G23" s="5">
        <f>G$43*'[3]Shares Cordless Tools'!C16</f>
        <v>2.7701690521760964</v>
      </c>
      <c r="H23" s="5">
        <f>H$43*'[3]Shares Cordless Tools'!D16</f>
        <v>3.2438825688134076</v>
      </c>
      <c r="I23" s="5">
        <f>I$43*'[3]Shares Cordless Tools'!E16</f>
        <v>3.6907264429654965</v>
      </c>
      <c r="J23" s="5">
        <f>J$43*'[3]Shares Cordless Tools'!F16</f>
        <v>4.3214698332086661</v>
      </c>
      <c r="K23" s="5">
        <f>K$43*'[3]Shares Cordless Tools'!G16</f>
        <v>4.1956094974097065</v>
      </c>
      <c r="L23" s="5">
        <f>L$43*'[3]Shares Cordless Tools'!H16</f>
        <v>4.2074249679170004</v>
      </c>
      <c r="M23" s="5">
        <f>M$43*'[3]Shares Cordless Tools'!I16</f>
        <v>3.5650448310294287</v>
      </c>
      <c r="N23" s="5">
        <f>N$43*'[3]Shares Cordless Tools'!J16</f>
        <v>3.251037188952123</v>
      </c>
      <c r="O23" s="5">
        <f>O$43*'[3]Shares Cordless Tools'!K16</f>
        <v>3.458296469864822</v>
      </c>
      <c r="P23" s="5">
        <f>P$43*'[3]Shares Cordless Tools'!L16</f>
        <v>3.5771698003411498</v>
      </c>
      <c r="Q23" s="5">
        <f>Q$43*'[3]Shares Cordless Tools'!M16</f>
        <v>3.6157302741667339</v>
      </c>
      <c r="R23" s="5">
        <f>R$43*'[3]Shares Cordless Tools'!N16</f>
        <v>4.0023686059521379</v>
      </c>
      <c r="S23" s="5">
        <f>S$43*'[3]Shares Cordless Tools'!O16</f>
        <v>4.8293705156395177</v>
      </c>
      <c r="T23" s="5">
        <f>T$43*'[3]Shares Cordless Tools'!P16</f>
        <v>1.1257786711026296</v>
      </c>
      <c r="U23" s="5">
        <f>U$43*'[3]Shares Cordless Tools'!Q16</f>
        <v>1.0688001239909868</v>
      </c>
      <c r="V23" s="5">
        <f>V$43*'[3]Shares Cordless Tools'!R16</f>
        <v>1.0280502519752952</v>
      </c>
      <c r="W23" s="5">
        <f>W$43*'[3]Shares Cordless Tools'!S16</f>
        <v>1.2397604159874251</v>
      </c>
      <c r="X23" s="5">
        <f>X$43*'[3]Shares Cordless Tools'!T16</f>
        <v>1.9376550440674898</v>
      </c>
      <c r="Y23" s="5">
        <f>Y$43*'[3]Shares Cordless Tools'!U16</f>
        <v>1.9617372654392253</v>
      </c>
      <c r="Z23" s="5">
        <f>Z$43*'[3]Shares Cordless Tools'!V16</f>
        <v>2.7207118389615852</v>
      </c>
      <c r="AA23" s="5">
        <f>AA$43*'[3]Shares Cordless Tools'!W16</f>
        <v>1.5275655204735126</v>
      </c>
      <c r="AB23" s="5">
        <f>AB$43*'[3]Shares Cordless Tools'!X16</f>
        <v>0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</row>
    <row r="24" spans="1:57" x14ac:dyDescent="0.35">
      <c r="A24" t="s">
        <v>14</v>
      </c>
      <c r="C24" s="41" t="s">
        <v>78</v>
      </c>
      <c r="D24" s="4" t="s">
        <v>15</v>
      </c>
      <c r="E24" s="4" t="s">
        <v>56</v>
      </c>
      <c r="F24" s="1" t="s">
        <v>29</v>
      </c>
      <c r="G24" s="5">
        <f>G$43*'[3]Shares Cordless Tools'!C17</f>
        <v>2.006395841551706</v>
      </c>
      <c r="H24" s="5">
        <f>H$43*'[3]Shares Cordless Tools'!D17</f>
        <v>2.5282072369751751</v>
      </c>
      <c r="I24" s="5">
        <f>I$43*'[3]Shares Cordless Tools'!E17</f>
        <v>2.7094511423355079</v>
      </c>
      <c r="J24" s="5">
        <f>J$43*'[3]Shares Cordless Tools'!F17</f>
        <v>3.0382044071652707</v>
      </c>
      <c r="K24" s="5">
        <f>K$43*'[3]Shares Cordless Tools'!G17</f>
        <v>2.8839597056228179</v>
      </c>
      <c r="L24" s="5">
        <f>L$43*'[3]Shares Cordless Tools'!H17</f>
        <v>2.8307667646619339</v>
      </c>
      <c r="M24" s="5">
        <f>M$43*'[3]Shares Cordless Tools'!I17</f>
        <v>2.4511993099963774</v>
      </c>
      <c r="N24" s="5">
        <f>N$43*'[3]Shares Cordless Tools'!J17</f>
        <v>2.2869604029280519</v>
      </c>
      <c r="O24" s="5">
        <f>O$43*'[3]Shares Cordless Tools'!K17</f>
        <v>2.487338584555034</v>
      </c>
      <c r="P24" s="5">
        <f>P$43*'[3]Shares Cordless Tools'!L17</f>
        <v>2.8595916845955713</v>
      </c>
      <c r="Q24" s="5">
        <f>Q$43*'[3]Shares Cordless Tools'!M17</f>
        <v>2.7177087744349957</v>
      </c>
      <c r="R24" s="5">
        <f>R$43*'[3]Shares Cordless Tools'!N17</f>
        <v>2.844221888003871</v>
      </c>
      <c r="S24" s="5">
        <f>S$43*'[3]Shares Cordless Tools'!O17</f>
        <v>2.990200669830319</v>
      </c>
      <c r="T24" s="5">
        <f>T$43*'[3]Shares Cordless Tools'!P17</f>
        <v>0.8096504632255318</v>
      </c>
      <c r="U24" s="5">
        <f>U$43*'[3]Shares Cordless Tools'!Q17</f>
        <v>0.87678039280835907</v>
      </c>
      <c r="V24" s="5">
        <f>V$43*'[3]Shares Cordless Tools'!R17</f>
        <v>1.0136752594872651</v>
      </c>
      <c r="W24" s="5">
        <f>W$43*'[3]Shares Cordless Tools'!S17</f>
        <v>1.2347307517378177</v>
      </c>
      <c r="X24" s="5">
        <f>X$43*'[3]Shares Cordless Tools'!T17</f>
        <v>1.9361165479885498</v>
      </c>
      <c r="Y24" s="5">
        <f>Y$43*'[3]Shares Cordless Tools'!U17</f>
        <v>1.9705638604540801</v>
      </c>
      <c r="Z24" s="5">
        <f>Z$43*'[3]Shares Cordless Tools'!V17</f>
        <v>3.0330348833955307</v>
      </c>
      <c r="AA24" s="5">
        <f>AA$43*'[3]Shares Cordless Tools'!W17</f>
        <v>1.6390875050886253</v>
      </c>
      <c r="AB24" s="5">
        <f>AB$43*'[3]Shares Cordless Tools'!X17</f>
        <v>0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</row>
    <row r="25" spans="1:57" x14ac:dyDescent="0.35">
      <c r="A25" t="s">
        <v>14</v>
      </c>
      <c r="C25" s="41" t="s">
        <v>78</v>
      </c>
      <c r="D25" s="4" t="s">
        <v>15</v>
      </c>
      <c r="E25" s="4" t="s">
        <v>56</v>
      </c>
      <c r="F25" s="1" t="s">
        <v>30</v>
      </c>
      <c r="G25" s="5">
        <f>G$43*'[3]Shares Cordless Tools'!C18</f>
        <v>6.9083260513460101E-2</v>
      </c>
      <c r="H25" s="5">
        <f>H$43*'[3]Shares Cordless Tools'!D18</f>
        <v>0.11141553029489286</v>
      </c>
      <c r="I25" s="5">
        <f>I$43*'[3]Shares Cordless Tools'!E18</f>
        <v>0.18028395898680563</v>
      </c>
      <c r="J25" s="5">
        <f>J$43*'[3]Shares Cordless Tools'!F18</f>
        <v>0.2389346241142537</v>
      </c>
      <c r="K25" s="5">
        <f>K$43*'[3]Shares Cordless Tools'!G18</f>
        <v>0.22418105706732788</v>
      </c>
      <c r="L25" s="5">
        <f>L$43*'[3]Shares Cordless Tools'!H18</f>
        <v>0.11757861298939307</v>
      </c>
      <c r="M25" s="5">
        <f>M$43*'[3]Shares Cordless Tools'!I18</f>
        <v>0.11286178063669161</v>
      </c>
      <c r="N25" s="5">
        <f>N$43*'[3]Shares Cordless Tools'!J18</f>
        <v>9.8712927030756584E-2</v>
      </c>
      <c r="O25" s="5">
        <f>O$43*'[3]Shares Cordless Tools'!K18</f>
        <v>0.15024281998051509</v>
      </c>
      <c r="P25" s="5">
        <f>P$43*'[3]Shares Cordless Tools'!L18</f>
        <v>0.12310467728821067</v>
      </c>
      <c r="Q25" s="5">
        <f>Q$43*'[3]Shares Cordless Tools'!M18</f>
        <v>0.10488239159209829</v>
      </c>
      <c r="R25" s="5">
        <f>R$43*'[3]Shares Cordless Tools'!N18</f>
        <v>9.8482201396820124E-2</v>
      </c>
      <c r="S25" s="5">
        <f>S$43*'[3]Shares Cordless Tools'!O18</f>
        <v>0.12829525953406556</v>
      </c>
      <c r="T25" s="5">
        <f>T$43*'[3]Shares Cordless Tools'!P18</f>
        <v>3.1950547222584821E-2</v>
      </c>
      <c r="U25" s="5">
        <f>U$43*'[3]Shares Cordless Tools'!Q18</f>
        <v>2.95937552747036E-2</v>
      </c>
      <c r="V25" s="5">
        <f>V$43*'[3]Shares Cordless Tools'!R18</f>
        <v>3.0813842052105241E-2</v>
      </c>
      <c r="W25" s="5">
        <f>W$43*'[3]Shares Cordless Tools'!S18</f>
        <v>4.890186293334467E-2</v>
      </c>
      <c r="X25" s="5">
        <f>X$43*'[3]Shares Cordless Tools'!T18</f>
        <v>0.12844607241562495</v>
      </c>
      <c r="Y25" s="5">
        <f>Y$43*'[3]Shares Cordless Tools'!U18</f>
        <v>0.15726932177100653</v>
      </c>
      <c r="Z25" s="5">
        <f>Z$43*'[3]Shares Cordless Tools'!V18</f>
        <v>0.27818555657335065</v>
      </c>
      <c r="AA25" s="5">
        <f>AA$43*'[3]Shares Cordless Tools'!W18</f>
        <v>0.16972011630278339</v>
      </c>
      <c r="AB25" s="5">
        <f>AB$43*'[3]Shares Cordless Tools'!X18</f>
        <v>0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</row>
    <row r="26" spans="1:57" x14ac:dyDescent="0.35">
      <c r="A26" t="s">
        <v>14</v>
      </c>
      <c r="C26" s="41" t="s">
        <v>78</v>
      </c>
      <c r="D26" s="4" t="s">
        <v>15</v>
      </c>
      <c r="E26" s="4" t="s">
        <v>56</v>
      </c>
      <c r="F26" s="1" t="s">
        <v>31</v>
      </c>
      <c r="G26" s="5">
        <f>G$43*'[3]Shares Cordless Tools'!C19</f>
        <v>1.524855889497059</v>
      </c>
      <c r="H26" s="5">
        <f>H$43*'[3]Shares Cordless Tools'!D19</f>
        <v>1.5773719570666194</v>
      </c>
      <c r="I26" s="5">
        <f>I$43*'[3]Shares Cordless Tools'!E19</f>
        <v>1.5102893738596315</v>
      </c>
      <c r="J26" s="5">
        <f>J$43*'[3]Shares Cordless Tools'!F19</f>
        <v>0.85132011799157281</v>
      </c>
      <c r="K26" s="5">
        <f>K$43*'[3]Shares Cordless Tools'!G19</f>
        <v>0.70646070322816068</v>
      </c>
      <c r="L26" s="5">
        <f>L$43*'[3]Shares Cordless Tools'!H19</f>
        <v>1.3256689654182305</v>
      </c>
      <c r="M26" s="5">
        <f>M$43*'[3]Shares Cordless Tools'!I19</f>
        <v>1.7055873812556239</v>
      </c>
      <c r="N26" s="5">
        <f>N$43*'[3]Shares Cordless Tools'!J19</f>
        <v>2.1341321588808104</v>
      </c>
      <c r="O26" s="5">
        <f>O$43*'[3]Shares Cordless Tools'!K19</f>
        <v>2.2353929529694843</v>
      </c>
      <c r="P26" s="5">
        <f>P$43*'[3]Shares Cordless Tools'!L19</f>
        <v>2.0564832819646734</v>
      </c>
      <c r="Q26" s="5">
        <f>Q$43*'[3]Shares Cordless Tools'!M19</f>
        <v>2.8919115276467831</v>
      </c>
      <c r="R26" s="5">
        <f>R$43*'[3]Shares Cordless Tools'!N19</f>
        <v>2.7409946048991753</v>
      </c>
      <c r="S26" s="5">
        <f>S$43*'[3]Shares Cordless Tools'!O19</f>
        <v>3.1461415914492092</v>
      </c>
      <c r="T26" s="5">
        <f>T$43*'[3]Shares Cordless Tools'!P19</f>
        <v>0.51205950734544869</v>
      </c>
      <c r="U26" s="5">
        <f>U$43*'[3]Shares Cordless Tools'!Q19</f>
        <v>0.49320495271005355</v>
      </c>
      <c r="V26" s="5">
        <f>V$43*'[3]Shares Cordless Tools'!R19</f>
        <v>0.48401805112831392</v>
      </c>
      <c r="W26" s="5">
        <f>W$43*'[3]Shares Cordless Tools'!S19</f>
        <v>0.4884899744253054</v>
      </c>
      <c r="X26" s="5">
        <f>X$43*'[3]Shares Cordless Tools'!T19</f>
        <v>0.80014407917981012</v>
      </c>
      <c r="Y26" s="5">
        <f>Y$43*'[3]Shares Cordless Tools'!U19</f>
        <v>0.84453986065215592</v>
      </c>
      <c r="Z26" s="5">
        <f>Z$43*'[3]Shares Cordless Tools'!V19</f>
        <v>1.5306952048933875</v>
      </c>
      <c r="AA26" s="5">
        <f>AA$43*'[3]Shares Cordless Tools'!W19</f>
        <v>0.80339668465336411</v>
      </c>
      <c r="AB26" s="5">
        <f>AB$43*'[3]Shares Cordless Tools'!X19</f>
        <v>0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</row>
    <row r="27" spans="1:57" x14ac:dyDescent="0.35">
      <c r="A27" t="s">
        <v>14</v>
      </c>
      <c r="C27" s="41" t="s">
        <v>78</v>
      </c>
      <c r="D27" s="4" t="s">
        <v>15</v>
      </c>
      <c r="E27" s="4" t="s">
        <v>56</v>
      </c>
      <c r="F27" s="1" t="s">
        <v>32</v>
      </c>
      <c r="G27" s="5">
        <f>G$43*'[3]Shares Cordless Tools'!C20</f>
        <v>9.83357494701891</v>
      </c>
      <c r="H27" s="5">
        <f>H$43*'[3]Shares Cordless Tools'!D20</f>
        <v>15.096640352008684</v>
      </c>
      <c r="I27" s="5">
        <f>I$43*'[3]Shares Cordless Tools'!E20</f>
        <v>14.751890743565173</v>
      </c>
      <c r="J27" s="5">
        <f>J$43*'[3]Shares Cordless Tools'!F20</f>
        <v>22.114015454044747</v>
      </c>
      <c r="K27" s="5">
        <f>K$43*'[3]Shares Cordless Tools'!G20</f>
        <v>20.865783309287782</v>
      </c>
      <c r="L27" s="5">
        <f>L$43*'[3]Shares Cordless Tools'!H20</f>
        <v>20.090625431318418</v>
      </c>
      <c r="M27" s="5">
        <f>M$43*'[3]Shares Cordless Tools'!I20</f>
        <v>22.536148197900236</v>
      </c>
      <c r="N27" s="5">
        <f>N$43*'[3]Shares Cordless Tools'!J20</f>
        <v>25.667664367714103</v>
      </c>
      <c r="O27" s="5">
        <f>O$43*'[3]Shares Cordless Tools'!K20</f>
        <v>27.886379401000099</v>
      </c>
      <c r="P27" s="5">
        <f>P$43*'[3]Shares Cordless Tools'!L20</f>
        <v>27.406591145232937</v>
      </c>
      <c r="Q27" s="5">
        <f>Q$43*'[3]Shares Cordless Tools'!M20</f>
        <v>30.43838513555367</v>
      </c>
      <c r="R27" s="5">
        <f>R$43*'[3]Shares Cordless Tools'!N20</f>
        <v>29.612849610226572</v>
      </c>
      <c r="S27" s="5">
        <f>S$43*'[3]Shares Cordless Tools'!O20</f>
        <v>33.606110330356628</v>
      </c>
      <c r="T27" s="5">
        <f>T$43*'[3]Shares Cordless Tools'!P20</f>
        <v>10.624249263593249</v>
      </c>
      <c r="U27" s="5">
        <f>U$43*'[3]Shares Cordless Tools'!Q20</f>
        <v>10.04472539438618</v>
      </c>
      <c r="V27" s="5">
        <f>V$43*'[3]Shares Cordless Tools'!R20</f>
        <v>9.4678967519156672</v>
      </c>
      <c r="W27" s="5">
        <f>W$43*'[3]Shares Cordless Tools'!S20</f>
        <v>10.544321625191877</v>
      </c>
      <c r="X27" s="5">
        <f>X$43*'[3]Shares Cordless Tools'!T20</f>
        <v>15.158200785331823</v>
      </c>
      <c r="Y27" s="5">
        <f>Y$43*'[3]Shares Cordless Tools'!U20</f>
        <v>14.126806841222107</v>
      </c>
      <c r="Z27" s="5">
        <f>Z$43*'[3]Shares Cordless Tools'!V20</f>
        <v>23.590818093900239</v>
      </c>
      <c r="AA27" s="5">
        <f>AA$43*'[3]Shares Cordless Tools'!W20</f>
        <v>11.950083199179975</v>
      </c>
      <c r="AB27" s="5">
        <f>AB$43*'[3]Shares Cordless Tools'!X20</f>
        <v>0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</row>
    <row r="28" spans="1:57" x14ac:dyDescent="0.35">
      <c r="A28" t="s">
        <v>14</v>
      </c>
      <c r="C28" s="41" t="s">
        <v>78</v>
      </c>
      <c r="D28" s="4" t="s">
        <v>15</v>
      </c>
      <c r="E28" s="4" t="s">
        <v>56</v>
      </c>
      <c r="F28" s="1" t="s">
        <v>33</v>
      </c>
      <c r="G28" s="5">
        <f>G$43*'[3]Shares Cordless Tools'!C21</f>
        <v>0.12703808889788837</v>
      </c>
      <c r="H28" s="5">
        <f>H$43*'[3]Shares Cordless Tools'!D21</f>
        <v>0.17167322965937371</v>
      </c>
      <c r="I28" s="5">
        <f>I$43*'[3]Shares Cordless Tools'!E21</f>
        <v>0.23625616135467545</v>
      </c>
      <c r="J28" s="5">
        <f>J$43*'[3]Shares Cordless Tools'!F21</f>
        <v>0.30859578522880055</v>
      </c>
      <c r="K28" s="5">
        <f>K$43*'[3]Shares Cordless Tools'!G21</f>
        <v>0.35299560556772192</v>
      </c>
      <c r="L28" s="5">
        <f>L$43*'[3]Shares Cordless Tools'!H21</f>
        <v>0.41010902392717302</v>
      </c>
      <c r="M28" s="5">
        <f>M$43*'[3]Shares Cordless Tools'!I21</f>
        <v>0.40667847695130493</v>
      </c>
      <c r="N28" s="5">
        <f>N$43*'[3]Shares Cordless Tools'!J21</f>
        <v>0.42509338955803788</v>
      </c>
      <c r="O28" s="5">
        <f>O$43*'[3]Shares Cordless Tools'!K21</f>
        <v>0.42504581507319233</v>
      </c>
      <c r="P28" s="5">
        <f>P$43*'[3]Shares Cordless Tools'!L21</f>
        <v>0.44481608578872206</v>
      </c>
      <c r="Q28" s="5">
        <f>Q$43*'[3]Shares Cordless Tools'!M21</f>
        <v>0.49418472207513725</v>
      </c>
      <c r="R28" s="5">
        <f>R$43*'[3]Shares Cordless Tools'!N21</f>
        <v>0.58595592562437404</v>
      </c>
      <c r="S28" s="5">
        <f>S$43*'[3]Shares Cordless Tools'!O21</f>
        <v>0.68965800238386221</v>
      </c>
      <c r="T28" s="5">
        <f>T$43*'[3]Shares Cordless Tools'!P21</f>
        <v>0.18962146104816227</v>
      </c>
      <c r="U28" s="5">
        <f>U$43*'[3]Shares Cordless Tools'!Q21</f>
        <v>0.20734075304007998</v>
      </c>
      <c r="V28" s="5">
        <f>V$43*'[3]Shares Cordless Tools'!R21</f>
        <v>0.21182221944467877</v>
      </c>
      <c r="W28" s="5">
        <f>W$43*'[3]Shares Cordless Tools'!S21</f>
        <v>0.25575781903291672</v>
      </c>
      <c r="X28" s="5">
        <f>X$43*'[3]Shares Cordless Tools'!T21</f>
        <v>0.39757496543013426</v>
      </c>
      <c r="Y28" s="5">
        <f>Y$43*'[3]Shares Cordless Tools'!U21</f>
        <v>0.40128627587149873</v>
      </c>
      <c r="Z28" s="5">
        <f>Z$43*'[3]Shares Cordless Tools'!V21</f>
        <v>0.58356408313496055</v>
      </c>
      <c r="AA28" s="5">
        <f>AA$43*'[3]Shares Cordless Tools'!W21</f>
        <v>0.30141731009987949</v>
      </c>
      <c r="AB28" s="5">
        <f>AB$43*'[3]Shares Cordless Tools'!X21</f>
        <v>0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</row>
    <row r="29" spans="1:57" x14ac:dyDescent="0.35">
      <c r="A29" t="s">
        <v>14</v>
      </c>
      <c r="C29" s="41" t="s">
        <v>78</v>
      </c>
      <c r="D29" s="4" t="s">
        <v>15</v>
      </c>
      <c r="E29" s="4" t="s">
        <v>56</v>
      </c>
      <c r="F29" s="1" t="s">
        <v>34</v>
      </c>
      <c r="G29" s="5">
        <f>G$43*'[3]Shares Cordless Tools'!C22</f>
        <v>0.37891597755973522</v>
      </c>
      <c r="H29" s="5">
        <f>H$43*'[3]Shares Cordless Tools'!D22</f>
        <v>0.61577173281570352</v>
      </c>
      <c r="I29" s="5">
        <f>I$43*'[3]Shares Cordless Tools'!E22</f>
        <v>0.7602186813117835</v>
      </c>
      <c r="J29" s="5">
        <f>J$43*'[3]Shares Cordless Tools'!F22</f>
        <v>1.024695806549293</v>
      </c>
      <c r="K29" s="5">
        <f>K$43*'[3]Shares Cordless Tools'!G22</f>
        <v>1.209533202692012</v>
      </c>
      <c r="L29" s="5">
        <f>L$43*'[3]Shares Cordless Tools'!H22</f>
        <v>1.1769490526669866</v>
      </c>
      <c r="M29" s="5">
        <f>M$43*'[3]Shares Cordless Tools'!I22</f>
        <v>0.98351239483899522</v>
      </c>
      <c r="N29" s="5">
        <f>N$43*'[3]Shares Cordless Tools'!J22</f>
        <v>0.89154515765690256</v>
      </c>
      <c r="O29" s="5">
        <f>O$43*'[3]Shares Cordless Tools'!K22</f>
        <v>0.94395224656402144</v>
      </c>
      <c r="P29" s="5">
        <f>P$43*'[3]Shares Cordless Tools'!L22</f>
        <v>0.85732219314031766</v>
      </c>
      <c r="Q29" s="5">
        <f>Q$43*'[3]Shares Cordless Tools'!M22</f>
        <v>0.81166954420945836</v>
      </c>
      <c r="R29" s="5">
        <f>R$43*'[3]Shares Cordless Tools'!N22</f>
        <v>0.83383254324770884</v>
      </c>
      <c r="S29" s="5">
        <f>S$43*'[3]Shares Cordless Tools'!O22</f>
        <v>0.87346843702851507</v>
      </c>
      <c r="T29" s="5">
        <f>T$43*'[3]Shares Cordless Tools'!P22</f>
        <v>0.24748395945356777</v>
      </c>
      <c r="U29" s="5">
        <f>U$43*'[3]Shares Cordless Tools'!Q22</f>
        <v>0.27701030939761628</v>
      </c>
      <c r="V29" s="5">
        <f>V$43*'[3]Shares Cordless Tools'!R22</f>
        <v>0.2592998495599696</v>
      </c>
      <c r="W29" s="5">
        <f>W$43*'[3]Shares Cordless Tools'!S22</f>
        <v>0.33398493396921203</v>
      </c>
      <c r="X29" s="5">
        <f>X$43*'[3]Shares Cordless Tools'!T22</f>
        <v>0.54734558637791419</v>
      </c>
      <c r="Y29" s="5">
        <f>Y$43*'[3]Shares Cordless Tools'!U22</f>
        <v>0.54836343938599885</v>
      </c>
      <c r="Z29" s="5">
        <f>Z$43*'[3]Shares Cordless Tools'!V22</f>
        <v>0.83063992017794075</v>
      </c>
      <c r="AA29" s="5">
        <f>AA$43*'[3]Shares Cordless Tools'!W22</f>
        <v>0.47177396032813873</v>
      </c>
      <c r="AB29" s="5">
        <f>AB$43*'[3]Shares Cordless Tools'!X22</f>
        <v>0</v>
      </c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0" spans="1:57" x14ac:dyDescent="0.35">
      <c r="A30" t="s">
        <v>14</v>
      </c>
      <c r="C30" s="41" t="s">
        <v>78</v>
      </c>
      <c r="D30" s="4" t="s">
        <v>15</v>
      </c>
      <c r="E30" s="4" t="s">
        <v>56</v>
      </c>
      <c r="F30" s="1" t="s">
        <v>35</v>
      </c>
      <c r="G30" s="5">
        <f>G$43*'[3]Shares Cordless Tools'!C23</f>
        <v>8.3984492728704008E-2</v>
      </c>
      <c r="H30" s="5">
        <f>H$43*'[3]Shares Cordless Tools'!D23</f>
        <v>7.3009711330387209E-2</v>
      </c>
      <c r="I30" s="5">
        <f>I$43*'[3]Shares Cordless Tools'!E23</f>
        <v>5.2381785840523123E-2</v>
      </c>
      <c r="J30" s="5">
        <f>J$43*'[3]Shares Cordless Tools'!F23</f>
        <v>5.658267619642076E-2</v>
      </c>
      <c r="K30" s="5">
        <f>K$43*'[3]Shares Cordless Tools'!G23</f>
        <v>6.4192424380391189E-2</v>
      </c>
      <c r="L30" s="5">
        <f>L$43*'[3]Shares Cordless Tools'!H23</f>
        <v>7.3173694530121375E-2</v>
      </c>
      <c r="M30" s="5">
        <f>M$43*'[3]Shares Cordless Tools'!I23</f>
        <v>7.2386908042185311E-2</v>
      </c>
      <c r="N30" s="5">
        <f>N$43*'[3]Shares Cordless Tools'!J23</f>
        <v>9.1803171836122174E-2</v>
      </c>
      <c r="O30" s="5">
        <f>O$43*'[3]Shares Cordless Tools'!K23</f>
        <v>0.12643679426682128</v>
      </c>
      <c r="P30" s="5">
        <f>P$43*'[3]Shares Cordless Tools'!L23</f>
        <v>0.16721858344801377</v>
      </c>
      <c r="Q30" s="5">
        <f>Q$43*'[3]Shares Cordless Tools'!M23</f>
        <v>0.1794921037077733</v>
      </c>
      <c r="R30" s="5">
        <f>R$43*'[3]Shares Cordless Tools'!N23</f>
        <v>0.21021495016047734</v>
      </c>
      <c r="S30" s="5">
        <f>S$43*'[3]Shares Cordless Tools'!O23</f>
        <v>0.27847320950105242</v>
      </c>
      <c r="T30" s="5">
        <f>T$43*'[3]Shares Cordless Tools'!P23</f>
        <v>8.0453991923695636E-2</v>
      </c>
      <c r="U30" s="5">
        <f>U$43*'[3]Shares Cordless Tools'!Q23</f>
        <v>9.2135430369868113E-2</v>
      </c>
      <c r="V30" s="5">
        <f>V$43*'[3]Shares Cordless Tools'!R23</f>
        <v>9.5281109994514182E-2</v>
      </c>
      <c r="W30" s="5">
        <f>W$43*'[3]Shares Cordless Tools'!S23</f>
        <v>0.11668209802684086</v>
      </c>
      <c r="X30" s="5">
        <f>X$43*'[3]Shares Cordless Tools'!T23</f>
        <v>0.18464222833914065</v>
      </c>
      <c r="Y30" s="5">
        <f>Y$43*'[3]Shares Cordless Tools'!U23</f>
        <v>0.1723758816421006</v>
      </c>
      <c r="Z30" s="5">
        <f>Z$43*'[3]Shares Cordless Tools'!V23</f>
        <v>0.24085936214206316</v>
      </c>
      <c r="AA30" s="5">
        <f>AA$43*'[3]Shares Cordless Tools'!W23</f>
        <v>0.11889921053008161</v>
      </c>
      <c r="AB30" s="5">
        <f>AB$43*'[3]Shares Cordless Tools'!X23</f>
        <v>0</v>
      </c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</row>
    <row r="31" spans="1:57" x14ac:dyDescent="0.35">
      <c r="A31" t="s">
        <v>14</v>
      </c>
      <c r="C31" s="41" t="s">
        <v>78</v>
      </c>
      <c r="D31" s="4" t="s">
        <v>15</v>
      </c>
      <c r="E31" s="4" t="s">
        <v>56</v>
      </c>
      <c r="F31" s="1" t="s">
        <v>36</v>
      </c>
      <c r="G31" s="5">
        <f>G$43*'[3]Shares Cordless Tools'!C24</f>
        <v>8.804084592303088E-2</v>
      </c>
      <c r="H31" s="5">
        <f>H$43*'[3]Shares Cordless Tools'!D24</f>
        <v>0.10359173397535398</v>
      </c>
      <c r="I31" s="5">
        <f>I$43*'[3]Shares Cordless Tools'!E24</f>
        <v>0.10537079167426529</v>
      </c>
      <c r="J31" s="5">
        <f>J$43*'[3]Shares Cordless Tools'!F24</f>
        <v>0.11353841680712903</v>
      </c>
      <c r="K31" s="5">
        <f>K$43*'[3]Shares Cordless Tools'!G24</f>
        <v>0.13194818694587027</v>
      </c>
      <c r="L31" s="5">
        <f>L$43*'[3]Shares Cordless Tools'!H24</f>
        <v>0.1528209048044343</v>
      </c>
      <c r="M31" s="5">
        <f>M$43*'[3]Shares Cordless Tools'!I24</f>
        <v>0.13134849372456625</v>
      </c>
      <c r="N31" s="5">
        <f>N$43*'[3]Shares Cordless Tools'!J24</f>
        <v>0.13053514092860505</v>
      </c>
      <c r="O31" s="5">
        <f>O$43*'[3]Shares Cordless Tools'!K24</f>
        <v>0.15662241532120602</v>
      </c>
      <c r="P31" s="5">
        <f>P$43*'[3]Shares Cordless Tools'!L24</f>
        <v>0.19691407847864545</v>
      </c>
      <c r="Q31" s="5">
        <f>Q$43*'[3]Shares Cordless Tools'!M24</f>
        <v>0.18448870497768347</v>
      </c>
      <c r="R31" s="5">
        <f>R$43*'[3]Shares Cordless Tools'!N24</f>
        <v>0.1896206223608021</v>
      </c>
      <c r="S31" s="5">
        <f>S$43*'[3]Shares Cordless Tools'!O24</f>
        <v>0.19707649689838674</v>
      </c>
      <c r="T31" s="5">
        <f>T$43*'[3]Shares Cordless Tools'!P24</f>
        <v>4.6796742823798913E-2</v>
      </c>
      <c r="U31" s="5">
        <f>U$43*'[3]Shares Cordless Tools'!Q24</f>
        <v>4.4791918160499149E-2</v>
      </c>
      <c r="V31" s="5">
        <f>V$43*'[3]Shares Cordless Tools'!R24</f>
        <v>4.5164263169242998E-2</v>
      </c>
      <c r="W31" s="5">
        <f>W$43*'[3]Shares Cordless Tools'!S24</f>
        <v>5.3269561700198517E-2</v>
      </c>
      <c r="X31" s="5">
        <f>X$43*'[3]Shares Cordless Tools'!T24</f>
        <v>8.153877479856253E-2</v>
      </c>
      <c r="Y31" s="5">
        <f>Y$43*'[3]Shares Cordless Tools'!U24</f>
        <v>8.2000274287184163E-2</v>
      </c>
      <c r="Z31" s="5">
        <f>Z$43*'[3]Shares Cordless Tools'!V24</f>
        <v>0.12432908502979652</v>
      </c>
      <c r="AA31" s="5">
        <f>AA$43*'[3]Shares Cordless Tools'!W24</f>
        <v>6.7207203264553775E-2</v>
      </c>
      <c r="AB31" s="5">
        <f>AB$43*'[3]Shares Cordless Tools'!X24</f>
        <v>0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</row>
    <row r="32" spans="1:57" x14ac:dyDescent="0.35">
      <c r="A32" t="s">
        <v>14</v>
      </c>
      <c r="C32" s="41" t="s">
        <v>78</v>
      </c>
      <c r="D32" s="4" t="s">
        <v>15</v>
      </c>
      <c r="E32" s="4" t="s">
        <v>56</v>
      </c>
      <c r="F32" s="1" t="s">
        <v>37</v>
      </c>
      <c r="G32" s="5">
        <f>G$43*'[3]Shares Cordless Tools'!C25</f>
        <v>6.7027628403472663</v>
      </c>
      <c r="H32" s="5">
        <f>H$43*'[3]Shares Cordless Tools'!D25</f>
        <v>4.0209108670389977</v>
      </c>
      <c r="I32" s="5">
        <f>I$43*'[3]Shares Cordless Tools'!E25</f>
        <v>4.8637760701414994</v>
      </c>
      <c r="J32" s="5">
        <f>J$43*'[3]Shares Cordless Tools'!F25</f>
        <v>5.933929055377642</v>
      </c>
      <c r="K32" s="5">
        <f>K$43*'[3]Shares Cordless Tools'!G25</f>
        <v>6.6230627342638853</v>
      </c>
      <c r="L32" s="5">
        <f>L$43*'[3]Shares Cordless Tools'!H25</f>
        <v>7.4387318591776284</v>
      </c>
      <c r="M32" s="5">
        <f>M$43*'[3]Shares Cordless Tools'!I25</f>
        <v>6.9433702484882245</v>
      </c>
      <c r="N32" s="5">
        <f>N$43*'[3]Shares Cordless Tools'!J25</f>
        <v>6.9252450590009076</v>
      </c>
      <c r="O32" s="5">
        <f>O$43*'[3]Shares Cordless Tools'!K25</f>
        <v>7.2981946314492179</v>
      </c>
      <c r="P32" s="5">
        <f>P$43*'[3]Shares Cordless Tools'!L25</f>
        <v>7.4984142592654282</v>
      </c>
      <c r="Q32" s="5">
        <f>Q$43*'[3]Shares Cordless Tools'!M25</f>
        <v>10.582494204113873</v>
      </c>
      <c r="R32" s="5">
        <f>R$43*'[3]Shares Cordless Tools'!N25</f>
        <v>9.9878896867551532</v>
      </c>
      <c r="S32" s="5">
        <f>S$43*'[3]Shares Cordless Tools'!O25</f>
        <v>11.469329262305667</v>
      </c>
      <c r="T32" s="5">
        <f>T$43*'[3]Shares Cordless Tools'!P25</f>
        <v>2.7796479367205129</v>
      </c>
      <c r="U32" s="5">
        <f>U$43*'[3]Shares Cordless Tools'!Q25</f>
        <v>2.741088259853238</v>
      </c>
      <c r="V32" s="5">
        <f>V$43*'[3]Shares Cordless Tools'!R25</f>
        <v>2.8338012904639016</v>
      </c>
      <c r="W32" s="5">
        <f>W$43*'[3]Shares Cordless Tools'!S25</f>
        <v>3.4382121855205066</v>
      </c>
      <c r="X32" s="5">
        <f>X$43*'[3]Shares Cordless Tools'!T25</f>
        <v>5.3870332930385496</v>
      </c>
      <c r="Y32" s="5">
        <f>Y$43*'[3]Shares Cordless Tools'!U25</f>
        <v>5.7406685950911633</v>
      </c>
      <c r="Z32" s="5">
        <f>Z$43*'[3]Shares Cordless Tools'!V25</f>
        <v>9.1263996741879367</v>
      </c>
      <c r="AA32" s="5">
        <f>AA$43*'[3]Shares Cordless Tools'!W25</f>
        <v>5.0153647641060761</v>
      </c>
      <c r="AB32" s="5">
        <f>AB$43*'[3]Shares Cordless Tools'!X25</f>
        <v>0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</row>
    <row r="33" spans="1:57" x14ac:dyDescent="0.35">
      <c r="A33" t="s">
        <v>14</v>
      </c>
      <c r="C33" s="41" t="s">
        <v>78</v>
      </c>
      <c r="D33" s="4" t="s">
        <v>15</v>
      </c>
      <c r="E33" s="4" t="s">
        <v>56</v>
      </c>
      <c r="F33" s="1" t="s">
        <v>38</v>
      </c>
      <c r="G33" s="5">
        <f>G$43*'[3]Shares Cordless Tools'!C26</f>
        <v>0.34479643403130977</v>
      </c>
      <c r="H33" s="5">
        <f>H$43*'[3]Shares Cordless Tools'!D26</f>
        <v>0.40433305095396344</v>
      </c>
      <c r="I33" s="5">
        <f>I$43*'[3]Shares Cordless Tools'!E26</f>
        <v>1.5151663797848178</v>
      </c>
      <c r="J33" s="5">
        <f>J$43*'[3]Shares Cordless Tools'!F26</f>
        <v>1.6907470497158166</v>
      </c>
      <c r="K33" s="5">
        <f>K$43*'[3]Shares Cordless Tools'!G26</f>
        <v>1.7687260330404078</v>
      </c>
      <c r="L33" s="5">
        <f>L$43*'[3]Shares Cordless Tools'!H26</f>
        <v>1.8431971098300686</v>
      </c>
      <c r="M33" s="5">
        <f>M$43*'[3]Shares Cordless Tools'!I26</f>
        <v>4.229655401955009</v>
      </c>
      <c r="N33" s="5">
        <f>N$43*'[3]Shares Cordless Tools'!J26</f>
        <v>3.4920603505319336</v>
      </c>
      <c r="O33" s="5">
        <f>O$43*'[3]Shares Cordless Tools'!K26</f>
        <v>3.3261440322951326</v>
      </c>
      <c r="P33" s="5">
        <f>P$43*'[3]Shares Cordless Tools'!L26</f>
        <v>3.0679927600625949</v>
      </c>
      <c r="Q33" s="5">
        <f>Q$43*'[3]Shares Cordless Tools'!M26</f>
        <v>3.5360093665635195</v>
      </c>
      <c r="R33" s="5">
        <f>R$43*'[3]Shares Cordless Tools'!N26</f>
        <v>3.4491757440751885</v>
      </c>
      <c r="S33" s="5">
        <f>S$43*'[3]Shares Cordless Tools'!O26</f>
        <v>4.2820122440645871</v>
      </c>
      <c r="T33" s="5">
        <f>T$43*'[3]Shares Cordless Tools'!P26</f>
        <v>0.72201155428442343</v>
      </c>
      <c r="U33" s="5">
        <f>U$43*'[3]Shares Cordless Tools'!Q26</f>
        <v>0.8346240288516491</v>
      </c>
      <c r="V33" s="5">
        <f>V$43*'[3]Shares Cordless Tools'!R26</f>
        <v>0.79675327487553138</v>
      </c>
      <c r="W33" s="5">
        <f>W$43*'[3]Shares Cordless Tools'!S26</f>
        <v>0.89707126460580677</v>
      </c>
      <c r="X33" s="5">
        <f>X$43*'[3]Shares Cordless Tools'!T26</f>
        <v>2.6913671971822093</v>
      </c>
      <c r="Y33" s="5">
        <f>Y$43*'[3]Shares Cordless Tools'!U26</f>
        <v>2.5752605608628505</v>
      </c>
      <c r="Z33" s="5">
        <f>Z$43*'[3]Shares Cordless Tools'!V26</f>
        <v>3.9702428163010746</v>
      </c>
      <c r="AA33" s="5">
        <f>AA$43*'[3]Shares Cordless Tools'!W26</f>
        <v>2.4739872922889976</v>
      </c>
      <c r="AB33" s="5">
        <f>AB$43*'[3]Shares Cordless Tools'!X26</f>
        <v>0</v>
      </c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</row>
    <row r="34" spans="1:57" x14ac:dyDescent="0.35">
      <c r="A34" t="s">
        <v>14</v>
      </c>
      <c r="C34" s="41" t="s">
        <v>78</v>
      </c>
      <c r="D34" s="4" t="s">
        <v>15</v>
      </c>
      <c r="E34" s="4" t="s">
        <v>56</v>
      </c>
      <c r="F34" s="1" t="s">
        <v>39</v>
      </c>
      <c r="G34" s="5">
        <f>G$43*'[3]Shares Cordless Tools'!C27</f>
        <v>6.001582915772941</v>
      </c>
      <c r="H34" s="5">
        <f>H$43*'[3]Shares Cordless Tools'!D27</f>
        <v>7.2286528569915784</v>
      </c>
      <c r="I34" s="5">
        <f>I$43*'[3]Shares Cordless Tools'!E27</f>
        <v>9.7077917562000398</v>
      </c>
      <c r="J34" s="5">
        <f>J$43*'[3]Shares Cordless Tools'!F27</f>
        <v>7.985661394580033</v>
      </c>
      <c r="K34" s="5">
        <f>K$43*'[3]Shares Cordless Tools'!G27</f>
        <v>7.668408620058254</v>
      </c>
      <c r="L34" s="5">
        <f>L$43*'[3]Shares Cordless Tools'!H27</f>
        <v>8.6235083796430505</v>
      </c>
      <c r="M34" s="5">
        <f>M$43*'[3]Shares Cordless Tools'!I27</f>
        <v>7.9553849311089877</v>
      </c>
      <c r="N34" s="5">
        <f>N$43*'[3]Shares Cordless Tools'!J27</f>
        <v>7.8526037459391569</v>
      </c>
      <c r="O34" s="5">
        <f>O$43*'[3]Shares Cordless Tools'!K27</f>
        <v>9.0072692161977308</v>
      </c>
      <c r="P34" s="5">
        <f>P$43*'[3]Shares Cordless Tools'!L27</f>
        <v>10.878010043949763</v>
      </c>
      <c r="Q34" s="5">
        <f>Q$43*'[3]Shares Cordless Tools'!M27</f>
        <v>10.785839935362084</v>
      </c>
      <c r="R34" s="5">
        <f>R$43*'[3]Shares Cordless Tools'!N27</f>
        <v>11.800825423680962</v>
      </c>
      <c r="S34" s="5">
        <f>S$43*'[3]Shares Cordless Tools'!O27</f>
        <v>12.953669735937748</v>
      </c>
      <c r="T34" s="5">
        <f>T$43*'[3]Shares Cordless Tools'!P27</f>
        <v>3.2213764609359727</v>
      </c>
      <c r="U34" s="5">
        <f>U$43*'[3]Shares Cordless Tools'!Q27</f>
        <v>3.5671904046941627</v>
      </c>
      <c r="V34" s="5">
        <f>V$43*'[3]Shares Cordless Tools'!R27</f>
        <v>3.7765315321387223</v>
      </c>
      <c r="W34" s="5">
        <f>W$43*'[3]Shares Cordless Tools'!S27</f>
        <v>4.6685894629931193</v>
      </c>
      <c r="X34" s="5">
        <f>X$43*'[3]Shares Cordless Tools'!T27</f>
        <v>7.4336546512201602</v>
      </c>
      <c r="Y34" s="5">
        <f>Y$43*'[3]Shares Cordless Tools'!U27</f>
        <v>7.662453451603934</v>
      </c>
      <c r="Z34" s="5">
        <f>Z$43*'[3]Shares Cordless Tools'!V27</f>
        <v>11.811782016271666</v>
      </c>
      <c r="AA34" s="5">
        <f>AA$43*'[3]Shares Cordless Tools'!W27</f>
        <v>6.4081628568323579</v>
      </c>
      <c r="AB34" s="5">
        <f>AB$43*'[3]Shares Cordless Tools'!X27</f>
        <v>0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</row>
    <row r="35" spans="1:57" x14ac:dyDescent="0.35">
      <c r="A35" t="s">
        <v>14</v>
      </c>
      <c r="C35" s="41" t="s">
        <v>78</v>
      </c>
      <c r="D35" s="4" t="s">
        <v>15</v>
      </c>
      <c r="E35" s="4" t="s">
        <v>56</v>
      </c>
      <c r="F35" s="1" t="s">
        <v>40</v>
      </c>
      <c r="G35" s="5">
        <f>G$43*'[3]Shares Cordless Tools'!C28</f>
        <v>2.1792413655044425</v>
      </c>
      <c r="H35" s="5">
        <f>H$43*'[3]Shares Cordless Tools'!D28</f>
        <v>1.7831462980588411</v>
      </c>
      <c r="I35" s="5">
        <f>I$43*'[3]Shares Cordless Tools'!E28</f>
        <v>1.6043715246007983</v>
      </c>
      <c r="J35" s="5">
        <f>J$43*'[3]Shares Cordless Tools'!F28</f>
        <v>1.8212115290090327</v>
      </c>
      <c r="K35" s="5">
        <f>K$43*'[3]Shares Cordless Tools'!G28</f>
        <v>2.0485688912884306</v>
      </c>
      <c r="L35" s="5">
        <f>L$43*'[3]Shares Cordless Tools'!H28</f>
        <v>2.2873514956798049</v>
      </c>
      <c r="M35" s="5">
        <f>M$43*'[3]Shares Cordless Tools'!I28</f>
        <v>3.5914306810785028</v>
      </c>
      <c r="N35" s="5">
        <f>N$43*'[3]Shares Cordless Tools'!J28</f>
        <v>4.0016413008721985</v>
      </c>
      <c r="O35" s="5">
        <f>O$43*'[3]Shares Cordless Tools'!K28</f>
        <v>4.6215543497554936</v>
      </c>
      <c r="P35" s="5">
        <f>P$43*'[3]Shares Cordless Tools'!L28</f>
        <v>4.9469189392026198</v>
      </c>
      <c r="Q35" s="5">
        <f>Q$43*'[3]Shares Cordless Tools'!M28</f>
        <v>4.6698905936289794</v>
      </c>
      <c r="R35" s="5">
        <f>R$43*'[3]Shares Cordless Tools'!N28</f>
        <v>4.4322884947009058</v>
      </c>
      <c r="S35" s="5">
        <f>S$43*'[3]Shares Cordless Tools'!O28</f>
        <v>5.2244641356503667</v>
      </c>
      <c r="T35" s="5">
        <f>T$43*'[3]Shares Cordless Tools'!P28</f>
        <v>1.3756429925254152</v>
      </c>
      <c r="U35" s="5">
        <f>U$43*'[3]Shares Cordless Tools'!Q28</f>
        <v>1.4568574849539868</v>
      </c>
      <c r="V35" s="5">
        <f>V$43*'[3]Shares Cordless Tools'!R28</f>
        <v>1.5289241470897206</v>
      </c>
      <c r="W35" s="5">
        <f>W$43*'[3]Shares Cordless Tools'!S28</f>
        <v>1.6551971684350666</v>
      </c>
      <c r="X35" s="5">
        <f>X$43*'[3]Shares Cordless Tools'!T28</f>
        <v>2.3042385636240001</v>
      </c>
      <c r="Y35" s="5">
        <f>Y$43*'[3]Shares Cordless Tools'!U28</f>
        <v>2.417875872632687</v>
      </c>
      <c r="Z35" s="5">
        <f>Z$43*'[3]Shares Cordless Tools'!V28</f>
        <v>3.9207940915985522</v>
      </c>
      <c r="AA35" s="5">
        <f>AA$43*'[3]Shares Cordless Tools'!W28</f>
        <v>1.9753753243382424</v>
      </c>
      <c r="AB35" s="5">
        <f>AB$43*'[3]Shares Cordless Tools'!X28</f>
        <v>0</v>
      </c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1:57" x14ac:dyDescent="0.35">
      <c r="A36" t="s">
        <v>14</v>
      </c>
      <c r="C36" s="41" t="s">
        <v>78</v>
      </c>
      <c r="D36" s="4" t="s">
        <v>15</v>
      </c>
      <c r="E36" s="4" t="s">
        <v>56</v>
      </c>
      <c r="F36" s="1" t="s">
        <v>41</v>
      </c>
      <c r="G36" s="5">
        <f>G$43*'[3]Shares Cordless Tools'!C29</f>
        <v>0.34383285128245278</v>
      </c>
      <c r="H36" s="5">
        <f>H$43*'[3]Shares Cordless Tools'!D29</f>
        <v>0.29415700750268492</v>
      </c>
      <c r="I36" s="5">
        <f>I$43*'[3]Shares Cordless Tools'!E29</f>
        <v>0.59887430555764831</v>
      </c>
      <c r="J36" s="5">
        <f>J$43*'[3]Shares Cordless Tools'!F29</f>
        <v>0.90999115210312498</v>
      </c>
      <c r="K36" s="5">
        <f>K$43*'[3]Shares Cordless Tools'!G29</f>
        <v>1.1498024139696568</v>
      </c>
      <c r="L36" s="5">
        <f>L$43*'[3]Shares Cordless Tools'!H29</f>
        <v>1.7392551572775934</v>
      </c>
      <c r="M36" s="5">
        <f>M$43*'[3]Shares Cordless Tools'!I29</f>
        <v>2.0127929282194024</v>
      </c>
      <c r="N36" s="5">
        <f>N$43*'[3]Shares Cordless Tools'!J29</f>
        <v>2.3279520392006536</v>
      </c>
      <c r="O36" s="5">
        <f>O$43*'[3]Shares Cordless Tools'!K29</f>
        <v>2.3401503482783004</v>
      </c>
      <c r="P36" s="5">
        <f>P$43*'[3]Shares Cordless Tools'!L29</f>
        <v>2.9897903099892615</v>
      </c>
      <c r="Q36" s="5">
        <f>Q$43*'[3]Shares Cordless Tools'!M29</f>
        <v>2.8991525862648428</v>
      </c>
      <c r="R36" s="5">
        <f>R$43*'[3]Shares Cordless Tools'!N29</f>
        <v>3.102506400177973</v>
      </c>
      <c r="S36" s="5">
        <f>S$43*'[3]Shares Cordless Tools'!O29</f>
        <v>3.3380539463538272</v>
      </c>
      <c r="T36" s="5">
        <f>T$43*'[3]Shares Cordless Tools'!P29</f>
        <v>0.95611666930328776</v>
      </c>
      <c r="U36" s="5">
        <f>U$43*'[3]Shares Cordless Tools'!Q29</f>
        <v>1.0796362780041191</v>
      </c>
      <c r="V36" s="5">
        <f>V$43*'[3]Shares Cordless Tools'!R29</f>
        <v>1.2105383781724601</v>
      </c>
      <c r="W36" s="5">
        <f>W$43*'[3]Shares Cordless Tools'!S29</f>
        <v>1.5793209930991727</v>
      </c>
      <c r="X36" s="5">
        <f>X$43*'[3]Shares Cordless Tools'!T29</f>
        <v>2.8416202671353563</v>
      </c>
      <c r="Y36" s="5">
        <f>Y$43*'[3]Shares Cordless Tools'!U29</f>
        <v>3.0323719811413281</v>
      </c>
      <c r="Z36" s="5">
        <f>Z$43*'[3]Shares Cordless Tools'!V29</f>
        <v>4.8150223400584808</v>
      </c>
      <c r="AA36" s="5">
        <f>AA$43*'[3]Shares Cordless Tools'!W29</f>
        <v>2.6975429379303342</v>
      </c>
      <c r="AB36" s="5">
        <f>AB$43*'[3]Shares Cordless Tools'!X29</f>
        <v>0</v>
      </c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</row>
    <row r="37" spans="1:57" x14ac:dyDescent="0.35">
      <c r="A37" t="s">
        <v>14</v>
      </c>
      <c r="C37" s="41" t="s">
        <v>78</v>
      </c>
      <c r="D37" s="4" t="s">
        <v>15</v>
      </c>
      <c r="E37" s="4" t="s">
        <v>56</v>
      </c>
      <c r="F37" s="1" t="s">
        <v>42</v>
      </c>
      <c r="G37" s="5">
        <f>G$43*'[3]Shares Cordless Tools'!C30</f>
        <v>0.85216178199879555</v>
      </c>
      <c r="H37" s="5">
        <f>H$43*'[3]Shares Cordless Tools'!D30</f>
        <v>1.5009321468049881</v>
      </c>
      <c r="I37" s="5">
        <f>I$43*'[3]Shares Cordless Tools'!E30</f>
        <v>1.2548906118825331</v>
      </c>
      <c r="J37" s="5">
        <f>J$43*'[3]Shares Cordless Tools'!F30</f>
        <v>1.3985242742171577</v>
      </c>
      <c r="K37" s="5">
        <f>K$43*'[3]Shares Cordless Tools'!G30</f>
        <v>1.4673730695692295</v>
      </c>
      <c r="L37" s="5">
        <f>L$43*'[3]Shares Cordless Tools'!H30</f>
        <v>1.443324356889421</v>
      </c>
      <c r="M37" s="5">
        <f>M$43*'[3]Shares Cordless Tools'!I30</f>
        <v>2.0786773959105371</v>
      </c>
      <c r="N37" s="5">
        <f>N$43*'[3]Shares Cordless Tools'!J30</f>
        <v>1.9563771829833749</v>
      </c>
      <c r="O37" s="5">
        <f>O$43*'[3]Shares Cordless Tools'!K30</f>
        <v>2.1490033710274488</v>
      </c>
      <c r="P37" s="5">
        <f>P$43*'[3]Shares Cordless Tools'!L30</f>
        <v>2.4945498375424928</v>
      </c>
      <c r="Q37" s="5">
        <f>Q$43*'[3]Shares Cordless Tools'!M30</f>
        <v>2.3722942311865114</v>
      </c>
      <c r="R37" s="5">
        <f>R$43*'[3]Shares Cordless Tools'!N30</f>
        <v>2.4847244991595798</v>
      </c>
      <c r="S37" s="5">
        <f>S$43*'[3]Shares Cordless Tools'!O30</f>
        <v>2.6259762750417899</v>
      </c>
      <c r="T37" s="5">
        <f>T$43*'[3]Shares Cordless Tools'!P30</f>
        <v>0.62976578792859239</v>
      </c>
      <c r="U37" s="5">
        <f>U$43*'[3]Shares Cordless Tools'!Q30</f>
        <v>0.80762934195480907</v>
      </c>
      <c r="V37" s="5">
        <f>V$43*'[3]Shares Cordless Tools'!R30</f>
        <v>0.82274459548575385</v>
      </c>
      <c r="W37" s="5">
        <f>W$43*'[3]Shares Cordless Tools'!S30</f>
        <v>0.99241573751224799</v>
      </c>
      <c r="X37" s="5">
        <f>X$43*'[3]Shares Cordless Tools'!T30</f>
        <v>1.5451749528015843</v>
      </c>
      <c r="Y37" s="5">
        <f>Y$43*'[3]Shares Cordless Tools'!U30</f>
        <v>1.4400907811408969</v>
      </c>
      <c r="Z37" s="5">
        <f>Z$43*'[3]Shares Cordless Tools'!V30</f>
        <v>2.011206417933435</v>
      </c>
      <c r="AA37" s="5">
        <f>AA$43*'[3]Shares Cordless Tools'!W30</f>
        <v>1.0613748775491536</v>
      </c>
      <c r="AB37" s="5">
        <f>AB$43*'[3]Shares Cordless Tools'!X30</f>
        <v>0</v>
      </c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</row>
    <row r="38" spans="1:57" x14ac:dyDescent="0.35">
      <c r="A38" t="s">
        <v>14</v>
      </c>
      <c r="C38" s="41" t="s">
        <v>78</v>
      </c>
      <c r="D38" s="4" t="s">
        <v>15</v>
      </c>
      <c r="E38" s="4" t="s">
        <v>56</v>
      </c>
      <c r="F38" s="1" t="s">
        <v>43</v>
      </c>
      <c r="G38" s="5">
        <f>G$43*'[3]Shares Cordless Tools'!C31</f>
        <v>0.32040856707624382</v>
      </c>
      <c r="H38" s="5">
        <f>H$43*'[3]Shares Cordless Tools'!D31</f>
        <v>0.39512560286213505</v>
      </c>
      <c r="I38" s="5">
        <f>I$43*'[3]Shares Cordless Tools'!E31</f>
        <v>0.40411344464049165</v>
      </c>
      <c r="J38" s="5">
        <f>J$43*'[3]Shares Cordless Tools'!F31</f>
        <v>0.52640075800791797</v>
      </c>
      <c r="K38" s="5">
        <f>K$43*'[3]Shares Cordless Tools'!G31</f>
        <v>0.71445758113640245</v>
      </c>
      <c r="L38" s="5">
        <f>L$43*'[3]Shares Cordless Tools'!H31</f>
        <v>0.90523445899760446</v>
      </c>
      <c r="M38" s="5">
        <f>M$43*'[3]Shares Cordless Tools'!I31</f>
        <v>0.90159934344498294</v>
      </c>
      <c r="N38" s="5">
        <f>N$43*'[3]Shares Cordless Tools'!J31</f>
        <v>0.86664778118185859</v>
      </c>
      <c r="O38" s="5">
        <f>O$43*'[3]Shares Cordless Tools'!K31</f>
        <v>0.9672550178453504</v>
      </c>
      <c r="P38" s="5">
        <f>P$43*'[3]Shares Cordless Tools'!L31</f>
        <v>1.1948780969422044</v>
      </c>
      <c r="Q38" s="5">
        <f>Q$43*'[3]Shares Cordless Tools'!M31</f>
        <v>1.2096608550546599</v>
      </c>
      <c r="R38" s="5">
        <f>R$43*'[3]Shares Cordless Tools'!N31</f>
        <v>1.3366864578018307</v>
      </c>
      <c r="S38" s="5">
        <f>S$43*'[3]Shares Cordless Tools'!O31</f>
        <v>1.4833437586545914</v>
      </c>
      <c r="T38" s="5">
        <f>T$43*'[3]Shares Cordless Tools'!P31</f>
        <v>0.37225615303688114</v>
      </c>
      <c r="U38" s="5">
        <f>U$43*'[3]Shares Cordless Tools'!Q31</f>
        <v>0.37887522376243804</v>
      </c>
      <c r="V38" s="5">
        <f>V$43*'[3]Shares Cordless Tools'!R31</f>
        <v>0.39071260349663606</v>
      </c>
      <c r="W38" s="5">
        <f>W$43*'[3]Shares Cordless Tools'!S31</f>
        <v>0.47650873816581396</v>
      </c>
      <c r="X38" s="5">
        <f>X$43*'[3]Shares Cordless Tools'!T31</f>
        <v>0.7490007102358317</v>
      </c>
      <c r="Y38" s="5">
        <f>Y$43*'[3]Shares Cordless Tools'!U31</f>
        <v>0.76021335135325507</v>
      </c>
      <c r="Z38" s="5">
        <f>Z$43*'[3]Shares Cordless Tools'!V31</f>
        <v>1.1722043998814937</v>
      </c>
      <c r="AA38" s="5">
        <f>AA$43*'[3]Shares Cordless Tools'!W31</f>
        <v>0.6380922448425107</v>
      </c>
      <c r="AB38" s="5">
        <f>AB$43*'[3]Shares Cordless Tools'!X31</f>
        <v>0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</row>
    <row r="39" spans="1:57" x14ac:dyDescent="0.35">
      <c r="A39" t="s">
        <v>14</v>
      </c>
      <c r="C39" s="41" t="s">
        <v>78</v>
      </c>
      <c r="D39" s="4" t="s">
        <v>15</v>
      </c>
      <c r="E39" s="4" t="s">
        <v>56</v>
      </c>
      <c r="F39" s="1" t="s">
        <v>44</v>
      </c>
      <c r="G39" s="5">
        <f>G$43*'[3]Shares Cordless Tools'!C32</f>
        <v>9.7234434472343949</v>
      </c>
      <c r="H39" s="5">
        <f>H$43*'[3]Shares Cordless Tools'!D32</f>
        <v>9.3321071760123875</v>
      </c>
      <c r="I39" s="5">
        <f>I$43*'[3]Shares Cordless Tools'!E32</f>
        <v>10.794620666982793</v>
      </c>
      <c r="J39" s="5">
        <f>J$43*'[3]Shares Cordless Tools'!F32</f>
        <v>13.910248508988694</v>
      </c>
      <c r="K39" s="5">
        <f>K$43*'[3]Shares Cordless Tools'!G32</f>
        <v>13.139005246331006</v>
      </c>
      <c r="L39" s="5">
        <f>L$43*'[3]Shares Cordless Tools'!H32</f>
        <v>14.332457807701131</v>
      </c>
      <c r="M39" s="5">
        <f>M$43*'[3]Shares Cordless Tools'!I32</f>
        <v>15.676066882460074</v>
      </c>
      <c r="N39" s="5">
        <f>N$43*'[3]Shares Cordless Tools'!J32</f>
        <v>17.327460447149434</v>
      </c>
      <c r="O39" s="5">
        <f>O$43*'[3]Shares Cordless Tools'!K32</f>
        <v>20.852236156759616</v>
      </c>
      <c r="P39" s="5">
        <f>P$43*'[3]Shares Cordless Tools'!L32</f>
        <v>21.691136366835831</v>
      </c>
      <c r="Q39" s="5">
        <f>Q$43*'[3]Shares Cordless Tools'!M32</f>
        <v>20.902004314583124</v>
      </c>
      <c r="R39" s="5">
        <f>R$43*'[3]Shares Cordless Tools'!N32</f>
        <v>22.639884199515947</v>
      </c>
      <c r="S39" s="5">
        <f>S$43*'[3]Shares Cordless Tools'!O32</f>
        <v>24.423637135559368</v>
      </c>
      <c r="T39" s="5">
        <f>T$43*'[3]Shares Cordless Tools'!P32</f>
        <v>6.0516301537402679</v>
      </c>
      <c r="U39" s="5">
        <f>U$43*'[3]Shares Cordless Tools'!Q32</f>
        <v>6.0242947068569599</v>
      </c>
      <c r="V39" s="5">
        <f>V$43*'[3]Shares Cordless Tools'!R32</f>
        <v>6.1065834536200763</v>
      </c>
      <c r="W39" s="5">
        <f>W$43*'[3]Shares Cordless Tools'!S32</f>
        <v>7.3398397864876577</v>
      </c>
      <c r="X39" s="5">
        <f>X$43*'[3]Shares Cordless Tools'!T32</f>
        <v>11.017395131207371</v>
      </c>
      <c r="Y39" s="5">
        <f>Y$43*'[3]Shares Cordless Tools'!U32</f>
        <v>11.509489283708939</v>
      </c>
      <c r="Z39" s="5">
        <f>Z$43*'[3]Shares Cordless Tools'!V32</f>
        <v>17.401741185975165</v>
      </c>
      <c r="AA39" s="5">
        <f>AA$43*'[3]Shares Cordless Tools'!W32</f>
        <v>9.3507275278365096</v>
      </c>
      <c r="AB39" s="5">
        <f>AB$43*'[3]Shares Cordless Tools'!X32</f>
        <v>0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</row>
    <row r="40" spans="1:57" x14ac:dyDescent="0.35">
      <c r="A40" t="s">
        <v>14</v>
      </c>
      <c r="C40" s="41" t="s">
        <v>78</v>
      </c>
      <c r="D40" s="4" t="s">
        <v>15</v>
      </c>
      <c r="E40" s="4" t="s">
        <v>56</v>
      </c>
      <c r="F40" s="1" t="s">
        <v>45</v>
      </c>
      <c r="G40" s="5">
        <f>G$43*'[3]Shares Cordless Tools'!C33</f>
        <v>3.5770126061212308</v>
      </c>
      <c r="H40" s="5">
        <f>H$43*'[3]Shares Cordless Tools'!D33</f>
        <v>3.6556901346242929</v>
      </c>
      <c r="I40" s="5">
        <f>I$43*'[3]Shares Cordless Tools'!E33</f>
        <v>3.4503562961362979</v>
      </c>
      <c r="J40" s="5">
        <f>J$43*'[3]Shares Cordless Tools'!F33</f>
        <v>4.6046757041990976</v>
      </c>
      <c r="K40" s="5">
        <f>K$43*'[3]Shares Cordless Tools'!G33</f>
        <v>3.9157400967848774</v>
      </c>
      <c r="L40" s="5">
        <f>L$43*'[3]Shares Cordless Tools'!H33</f>
        <v>3.626714610104909</v>
      </c>
      <c r="M40" s="5">
        <f>M$43*'[3]Shares Cordless Tools'!I33</f>
        <v>2.6312132366151775</v>
      </c>
      <c r="N40" s="5">
        <f>N$43*'[3]Shares Cordless Tools'!J33</f>
        <v>1.9953737918203558</v>
      </c>
      <c r="O40" s="5">
        <f>O$43*'[3]Shares Cordless Tools'!K33</f>
        <v>1.6822876748288493</v>
      </c>
      <c r="P40" s="5">
        <f>P$43*'[3]Shares Cordless Tools'!L33</f>
        <v>1.9480831870558137</v>
      </c>
      <c r="Q40" s="5">
        <f>Q$43*'[3]Shares Cordless Tools'!M33</f>
        <v>1.7070671316341004</v>
      </c>
      <c r="R40" s="5">
        <f>R$43*'[3]Shares Cordless Tools'!N33</f>
        <v>1.6377953800312472</v>
      </c>
      <c r="S40" s="5">
        <f>S$43*'[3]Shares Cordless Tools'!O33</f>
        <v>2.961330149838441</v>
      </c>
      <c r="T40" s="5">
        <f>T$43*'[3]Shares Cordless Tools'!P33</f>
        <v>0.67467847732736308</v>
      </c>
      <c r="U40" s="5">
        <f>U$43*'[3]Shares Cordless Tools'!Q33</f>
        <v>0.62545328032658865</v>
      </c>
      <c r="V40" s="5">
        <f>V$43*'[3]Shares Cordless Tools'!R33</f>
        <v>0.72130477851379826</v>
      </c>
      <c r="W40" s="5">
        <f>W$43*'[3]Shares Cordless Tools'!S33</f>
        <v>0.95596558069041937</v>
      </c>
      <c r="X40" s="5">
        <f>X$43*'[3]Shares Cordless Tools'!T33</f>
        <v>1.6209347652278323</v>
      </c>
      <c r="Y40" s="5">
        <f>Y$43*'[3]Shares Cordless Tools'!U33</f>
        <v>1.6476285826303976</v>
      </c>
      <c r="Z40" s="5">
        <f>Z$43*'[3]Shares Cordless Tools'!V33</f>
        <v>2.4337302416500823</v>
      </c>
      <c r="AA40" s="5">
        <f>AA$43*'[3]Shares Cordless Tools'!W33</f>
        <v>1.1763531332668968</v>
      </c>
      <c r="AB40" s="5">
        <f>AB$43*'[3]Shares Cordless Tools'!X33</f>
        <v>0</v>
      </c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</row>
    <row r="41" spans="1:57" x14ac:dyDescent="0.35">
      <c r="A41" t="s">
        <v>14</v>
      </c>
      <c r="C41" s="41" t="s">
        <v>78</v>
      </c>
      <c r="D41" s="4" t="s">
        <v>15</v>
      </c>
      <c r="E41" s="4" t="s">
        <v>56</v>
      </c>
      <c r="F41" s="1" t="s">
        <v>46</v>
      </c>
      <c r="G41" s="5">
        <f>G$43*'[3]Shares Cordless Tools'!C34</f>
        <v>1.5370675031920609</v>
      </c>
      <c r="H41" s="5">
        <f>H$43*'[3]Shares Cordless Tools'!D34</f>
        <v>1.4691522840560456</v>
      </c>
      <c r="I41" s="5">
        <f>I$43*'[3]Shares Cordless Tools'!E34</f>
        <v>3.2562226573020432</v>
      </c>
      <c r="J41" s="5">
        <f>J$43*'[3]Shares Cordless Tools'!F34</f>
        <v>3.1240894735749967</v>
      </c>
      <c r="K41" s="5">
        <f>K$43*'[3]Shares Cordless Tools'!G34</f>
        <v>2.8420280540236895</v>
      </c>
      <c r="L41" s="5">
        <f>L$43*'[3]Shares Cordless Tools'!H34</f>
        <v>2.9634334097274051</v>
      </c>
      <c r="M41" s="5">
        <f>M$43*'[3]Shares Cordless Tools'!I34</f>
        <v>2.8010693083038607</v>
      </c>
      <c r="N41" s="5">
        <f>N$43*'[3]Shares Cordless Tools'!J34</f>
        <v>3.1530251178208504</v>
      </c>
      <c r="O41" s="5">
        <f>O$43*'[3]Shares Cordless Tools'!K34</f>
        <v>3.1127511386529463</v>
      </c>
      <c r="P41" s="5">
        <f>P$43*'[3]Shares Cordless Tools'!L34</f>
        <v>3.2261178297136421</v>
      </c>
      <c r="Q41" s="5">
        <f>Q$43*'[3]Shares Cordless Tools'!M34</f>
        <v>2.5684892561903045</v>
      </c>
      <c r="R41" s="5">
        <f>R$43*'[3]Shares Cordless Tools'!N34</f>
        <v>2.8427489054984743</v>
      </c>
      <c r="S41" s="5">
        <f>S$43*'[3]Shares Cordless Tools'!O34</f>
        <v>2.7593197434208303</v>
      </c>
      <c r="T41" s="5">
        <f>T$43*'[3]Shares Cordless Tools'!P34</f>
        <v>0.76687030532235823</v>
      </c>
      <c r="U41" s="5">
        <f>U$43*'[3]Shares Cordless Tools'!Q34</f>
        <v>0.70937314644872096</v>
      </c>
      <c r="V41" s="5">
        <f>V$43*'[3]Shares Cordless Tools'!R34</f>
        <v>1.0118870134675595</v>
      </c>
      <c r="W41" s="5">
        <f>W$43*'[3]Shares Cordless Tools'!S34</f>
        <v>1.5494767070191464</v>
      </c>
      <c r="X41" s="5">
        <f>X$43*'[3]Shares Cordless Tools'!T34</f>
        <v>2.896888337609175</v>
      </c>
      <c r="Y41" s="5">
        <f>Y$43*'[3]Shares Cordless Tools'!U34</f>
        <v>3.3801991684376045</v>
      </c>
      <c r="Z41" s="5">
        <f>Z$43*'[3]Shares Cordless Tools'!V34</f>
        <v>5.5062204544011291</v>
      </c>
      <c r="AA41" s="5">
        <f>AA$43*'[3]Shares Cordless Tools'!W34</f>
        <v>3.1530048081310706</v>
      </c>
      <c r="AB41" s="5">
        <f>AB$43*'[3]Shares Cordless Tools'!X34</f>
        <v>0</v>
      </c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</row>
    <row r="42" spans="1:57" x14ac:dyDescent="0.35">
      <c r="A42" t="s">
        <v>14</v>
      </c>
      <c r="C42" s="41" t="s">
        <v>78</v>
      </c>
      <c r="D42" s="4" t="s">
        <v>15</v>
      </c>
      <c r="E42" s="4" t="s">
        <v>56</v>
      </c>
      <c r="F42" s="1" t="s">
        <v>47</v>
      </c>
      <c r="G42" s="5">
        <f>G$43*'[3]Shares Cordless Tools'!C35</f>
        <v>19.080635142161828</v>
      </c>
      <c r="H42" s="5">
        <f>H$43*'[3]Shares Cordless Tools'!D35</f>
        <v>21.440490556673435</v>
      </c>
      <c r="I42" s="5">
        <f>I$43*'[3]Shares Cordless Tools'!E35</f>
        <v>30.664128123399035</v>
      </c>
      <c r="J42" s="5">
        <f>J$43*'[3]Shares Cordless Tools'!F35</f>
        <v>25.457228531830776</v>
      </c>
      <c r="K42" s="5">
        <f>K$43*'[3]Shares Cordless Tools'!G35</f>
        <v>36.025078994813917</v>
      </c>
      <c r="L42" s="5">
        <f>L$43*'[3]Shares Cordless Tools'!H35</f>
        <v>30.68126818266607</v>
      </c>
      <c r="M42" s="5">
        <f>M$43*'[3]Shares Cordless Tools'!I35</f>
        <v>36.038447686863059</v>
      </c>
      <c r="N42" s="5">
        <f>N$43*'[3]Shares Cordless Tools'!J35</f>
        <v>42.286337039259678</v>
      </c>
      <c r="O42" s="5">
        <f>O$43*'[3]Shares Cordless Tools'!K35</f>
        <v>39.913582773016721</v>
      </c>
      <c r="P42" s="5">
        <f>P$43*'[3]Shares Cordless Tools'!L35</f>
        <v>43.520758904764598</v>
      </c>
      <c r="Q42" s="5">
        <f>Q$43*'[3]Shares Cordless Tools'!M35</f>
        <v>39.160817122970421</v>
      </c>
      <c r="R42" s="5">
        <f>R$43*'[3]Shares Cordless Tools'!N35</f>
        <v>44.895437164966147</v>
      </c>
      <c r="S42" s="5">
        <f>S$43*'[3]Shares Cordless Tools'!O35</f>
        <v>41.927476286073905</v>
      </c>
      <c r="T42" s="5">
        <f>T$43*'[3]Shares Cordless Tools'!P35</f>
        <v>11.273308200548385</v>
      </c>
      <c r="U42" s="5">
        <f>U$43*'[3]Shares Cordless Tools'!Q35</f>
        <v>12.18104335779539</v>
      </c>
      <c r="V42" s="5">
        <f>V$43*'[3]Shares Cordless Tools'!R35</f>
        <v>13.349846731829286</v>
      </c>
      <c r="W42" s="5">
        <f>W$43*'[3]Shares Cordless Tools'!S35</f>
        <v>12.554165980938981</v>
      </c>
      <c r="X42" s="5">
        <f>X$43*'[3]Shares Cordless Tools'!T35</f>
        <v>15.471989453313642</v>
      </c>
      <c r="Y42" s="5">
        <f>Y$43*'[3]Shares Cordless Tools'!U35</f>
        <v>16.222927247504174</v>
      </c>
      <c r="Z42" s="5">
        <f>Z$43*'[3]Shares Cordless Tools'!V35</f>
        <v>20.041878811296119</v>
      </c>
      <c r="AA42" s="5">
        <f>AA$43*'[3]Shares Cordless Tools'!W35</f>
        <v>1.6213173246505488</v>
      </c>
      <c r="AB42" s="5">
        <f>AB$43*'[3]Shares Cordless Tools'!X35</f>
        <v>0</v>
      </c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</row>
    <row r="43" spans="1:57" x14ac:dyDescent="0.35">
      <c r="A43" s="44" t="s">
        <v>14</v>
      </c>
      <c r="B43" s="44"/>
      <c r="C43" s="44" t="s">
        <v>78</v>
      </c>
      <c r="D43" s="4" t="s">
        <v>15</v>
      </c>
      <c r="E43" s="4" t="s">
        <v>56</v>
      </c>
      <c r="F43" s="45" t="s">
        <v>81</v>
      </c>
      <c r="G43" s="7">
        <v>148.05866401956246</v>
      </c>
      <c r="H43" s="7">
        <v>155.85122528374998</v>
      </c>
      <c r="I43" s="7">
        <v>164.05392135131578</v>
      </c>
      <c r="J43" s="7">
        <v>172.68833826454295</v>
      </c>
      <c r="K43" s="7">
        <v>181.77719817320309</v>
      </c>
      <c r="L43" s="7">
        <v>191.34441912968748</v>
      </c>
      <c r="M43" s="7">
        <v>201.41517803124998</v>
      </c>
      <c r="N43" s="7">
        <v>212.01597687499998</v>
      </c>
      <c r="O43" s="7">
        <v>223.17471249999997</v>
      </c>
      <c r="P43" s="7">
        <v>234.92074999999997</v>
      </c>
      <c r="Q43" s="7">
        <v>247.285</v>
      </c>
      <c r="R43" s="7">
        <v>260.3</v>
      </c>
      <c r="S43" s="7">
        <v>274</v>
      </c>
      <c r="T43" s="7">
        <v>70.40000000000002</v>
      </c>
      <c r="U43" s="7">
        <v>74</v>
      </c>
      <c r="V43" s="7">
        <v>74.40000000000002</v>
      </c>
      <c r="W43" s="7">
        <v>80</v>
      </c>
      <c r="X43" s="7">
        <v>112.00000000000001</v>
      </c>
      <c r="Y43" s="7">
        <v>109.2</v>
      </c>
      <c r="Z43" s="7">
        <v>156</v>
      </c>
      <c r="AA43" s="7">
        <v>78</v>
      </c>
      <c r="AB43" s="7">
        <v>0</v>
      </c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</row>
    <row r="44" spans="1:57" x14ac:dyDescent="0.35">
      <c r="F44" s="1" t="s">
        <v>49</v>
      </c>
      <c r="G44" s="9">
        <f t="shared" ref="G44:Q44" si="0">_xlfn.RRI(1,G43,H43)</f>
        <v>5.2631578947368585E-2</v>
      </c>
      <c r="H44" s="9">
        <f t="shared" si="0"/>
        <v>5.2631578947368363E-2</v>
      </c>
      <c r="I44" s="9">
        <f t="shared" si="0"/>
        <v>5.2631578947368585E-2</v>
      </c>
      <c r="J44" s="9">
        <f t="shared" si="0"/>
        <v>5.2631578947368363E-2</v>
      </c>
      <c r="K44" s="9">
        <f t="shared" si="0"/>
        <v>5.2631578947368585E-2</v>
      </c>
      <c r="L44" s="9">
        <f t="shared" si="0"/>
        <v>5.2631578947368363E-2</v>
      </c>
      <c r="M44" s="9">
        <f t="shared" si="0"/>
        <v>5.2631578947368363E-2</v>
      </c>
      <c r="N44" s="9">
        <f t="shared" si="0"/>
        <v>5.2631578947368363E-2</v>
      </c>
      <c r="O44" s="9">
        <f t="shared" si="0"/>
        <v>5.2631578947368363E-2</v>
      </c>
      <c r="P44" s="9">
        <f t="shared" si="0"/>
        <v>5.2631578947368585E-2</v>
      </c>
      <c r="Q44" s="9">
        <f t="shared" si="0"/>
        <v>5.2631578947368585E-2</v>
      </c>
      <c r="R44" s="9">
        <f>_xlfn.RRI(1,R43,S43)</f>
        <v>5.2631578947368363E-2</v>
      </c>
      <c r="S44" s="9">
        <f t="shared" ref="S44:AB44" si="1">_xlfn.RRI(1,S43,T43)</f>
        <v>-0.74306569343065687</v>
      </c>
      <c r="T44" s="9">
        <f t="shared" si="1"/>
        <v>5.1136363636363313E-2</v>
      </c>
      <c r="U44" s="9">
        <f t="shared" si="1"/>
        <v>5.4054054054055722E-3</v>
      </c>
      <c r="V44" s="9">
        <f t="shared" si="1"/>
        <v>7.5268817204300786E-2</v>
      </c>
      <c r="W44" s="9">
        <f t="shared" si="1"/>
        <v>0.40000000000000013</v>
      </c>
      <c r="X44" s="9">
        <f t="shared" si="1"/>
        <v>-2.5000000000000133E-2</v>
      </c>
      <c r="Y44" s="9">
        <f t="shared" si="1"/>
        <v>0.4285714285714286</v>
      </c>
      <c r="Z44" s="9">
        <f t="shared" si="1"/>
        <v>-0.5</v>
      </c>
      <c r="AA44" s="9">
        <f t="shared" si="1"/>
        <v>-1</v>
      </c>
      <c r="AB44" s="9">
        <f t="shared" si="1"/>
        <v>0</v>
      </c>
    </row>
    <row r="45" spans="1:57" x14ac:dyDescent="0.35">
      <c r="F45" s="10" t="s">
        <v>50</v>
      </c>
      <c r="G45" s="11">
        <f>SUM(G12:G42)</f>
        <v>148.0586640195624</v>
      </c>
      <c r="H45" s="11">
        <f t="shared" ref="H45:BE45" si="2">SUM(H12:H42)</f>
        <v>155.85122528374998</v>
      </c>
      <c r="I45" s="11">
        <f t="shared" si="2"/>
        <v>164.05392135131575</v>
      </c>
      <c r="J45" s="11">
        <f t="shared" si="2"/>
        <v>172.68833826454298</v>
      </c>
      <c r="K45" s="11">
        <f t="shared" si="2"/>
        <v>181.77719817320309</v>
      </c>
      <c r="L45" s="11">
        <f t="shared" si="2"/>
        <v>191.34441912968748</v>
      </c>
      <c r="M45" s="11">
        <f t="shared" si="2"/>
        <v>201.41517803124998</v>
      </c>
      <c r="N45" s="11">
        <f t="shared" si="2"/>
        <v>212.01597687500004</v>
      </c>
      <c r="O45" s="11">
        <f t="shared" si="2"/>
        <v>223.1747125</v>
      </c>
      <c r="P45" s="11">
        <f t="shared" si="2"/>
        <v>234.9207499999998</v>
      </c>
      <c r="Q45" s="11">
        <f t="shared" si="2"/>
        <v>247.28500000000017</v>
      </c>
      <c r="R45" s="11">
        <f t="shared" si="2"/>
        <v>260.2999999999999</v>
      </c>
      <c r="S45" s="11">
        <f t="shared" si="2"/>
        <v>274.00000000000006</v>
      </c>
      <c r="T45" s="11">
        <f t="shared" si="2"/>
        <v>70.400000000000034</v>
      </c>
      <c r="U45" s="11">
        <f t="shared" si="2"/>
        <v>74</v>
      </c>
      <c r="V45" s="11">
        <f t="shared" si="2"/>
        <v>74.40000000000002</v>
      </c>
      <c r="W45" s="11">
        <f t="shared" si="2"/>
        <v>79.999999999999986</v>
      </c>
      <c r="X45" s="11">
        <f t="shared" si="2"/>
        <v>112.00000000000003</v>
      </c>
      <c r="Y45" s="11">
        <f t="shared" si="2"/>
        <v>109.20000000000002</v>
      </c>
      <c r="Z45" s="11">
        <f t="shared" si="2"/>
        <v>156.00000000000009</v>
      </c>
      <c r="AA45" s="11">
        <f t="shared" si="2"/>
        <v>78.000000000000014</v>
      </c>
      <c r="AB45" s="11">
        <f t="shared" si="2"/>
        <v>0</v>
      </c>
      <c r="AC45" s="11">
        <f t="shared" si="2"/>
        <v>0</v>
      </c>
      <c r="AD45" s="11">
        <f t="shared" si="2"/>
        <v>0</v>
      </c>
      <c r="AE45" s="11">
        <f t="shared" si="2"/>
        <v>0</v>
      </c>
      <c r="AF45" s="11">
        <f t="shared" si="2"/>
        <v>0</v>
      </c>
      <c r="AG45" s="11">
        <f t="shared" si="2"/>
        <v>0</v>
      </c>
      <c r="AH45" s="11">
        <f t="shared" si="2"/>
        <v>0</v>
      </c>
      <c r="AI45" s="11">
        <f t="shared" si="2"/>
        <v>0</v>
      </c>
      <c r="AJ45" s="11">
        <f t="shared" si="2"/>
        <v>0</v>
      </c>
      <c r="AK45" s="11">
        <f t="shared" si="2"/>
        <v>0</v>
      </c>
      <c r="AL45" s="11">
        <f t="shared" si="2"/>
        <v>0</v>
      </c>
      <c r="AM45" s="11">
        <f t="shared" si="2"/>
        <v>0</v>
      </c>
      <c r="AN45" s="11">
        <f t="shared" si="2"/>
        <v>0</v>
      </c>
      <c r="AO45" s="11">
        <f t="shared" si="2"/>
        <v>0</v>
      </c>
      <c r="AP45" s="11">
        <f t="shared" si="2"/>
        <v>0</v>
      </c>
      <c r="AQ45" s="11">
        <f t="shared" si="2"/>
        <v>0</v>
      </c>
      <c r="AR45" s="11">
        <f t="shared" si="2"/>
        <v>0</v>
      </c>
      <c r="AS45" s="11">
        <f t="shared" si="2"/>
        <v>0</v>
      </c>
      <c r="AT45" s="11">
        <f t="shared" si="2"/>
        <v>0</v>
      </c>
      <c r="AU45" s="11">
        <f t="shared" si="2"/>
        <v>0</v>
      </c>
      <c r="AV45" s="11">
        <f t="shared" si="2"/>
        <v>0</v>
      </c>
      <c r="AW45" s="11">
        <f t="shared" si="2"/>
        <v>0</v>
      </c>
      <c r="AX45" s="11">
        <f t="shared" si="2"/>
        <v>0</v>
      </c>
      <c r="AY45" s="11">
        <f t="shared" si="2"/>
        <v>0</v>
      </c>
      <c r="AZ45" s="11">
        <f t="shared" si="2"/>
        <v>0</v>
      </c>
      <c r="BA45" s="11">
        <f t="shared" si="2"/>
        <v>0</v>
      </c>
      <c r="BB45" s="11">
        <f t="shared" si="2"/>
        <v>0</v>
      </c>
      <c r="BC45" s="11">
        <f t="shared" si="2"/>
        <v>0</v>
      </c>
      <c r="BD45" s="11">
        <f t="shared" si="2"/>
        <v>0</v>
      </c>
      <c r="BE45" s="11">
        <f t="shared" si="2"/>
        <v>0</v>
      </c>
    </row>
    <row r="46" spans="1:57" x14ac:dyDescent="0.35">
      <c r="F46" s="12" t="s">
        <v>51</v>
      </c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</row>
    <row r="47" spans="1:57" x14ac:dyDescent="0.35">
      <c r="F47" s="6" t="s">
        <v>52</v>
      </c>
      <c r="G47" s="6"/>
      <c r="H47" s="6"/>
      <c r="I47" s="6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CA83B-A52C-4435-8024-47A0E7F64FB6}">
  <sheetPr>
    <tabColor theme="7" tint="0.39997558519241921"/>
  </sheetPr>
  <dimension ref="A1:BE47"/>
  <sheetViews>
    <sheetView zoomScale="41" zoomScaleNormal="41" workbookViewId="0">
      <selection activeCell="G11" sqref="G11:BE11"/>
    </sheetView>
  </sheetViews>
  <sheetFormatPr baseColWidth="10" defaultRowHeight="14.5" x14ac:dyDescent="0.35"/>
  <cols>
    <col min="5" max="5" width="19.632812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t="s">
        <v>53</v>
      </c>
    </row>
    <row r="2" spans="1:57" x14ac:dyDescent="0.35">
      <c r="G2" s="1" t="s">
        <v>3</v>
      </c>
      <c r="H2" t="s">
        <v>54</v>
      </c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47" t="s">
        <v>5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 t="s">
        <v>6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9" t="s">
        <v>7</v>
      </c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52" t="s">
        <v>82</v>
      </c>
      <c r="H11" s="52" t="s">
        <v>83</v>
      </c>
      <c r="I11" s="52" t="s">
        <v>84</v>
      </c>
      <c r="J11" s="52" t="s">
        <v>85</v>
      </c>
      <c r="K11" s="52" t="s">
        <v>86</v>
      </c>
      <c r="L11" s="52" t="s">
        <v>87</v>
      </c>
      <c r="M11" s="52" t="s">
        <v>88</v>
      </c>
      <c r="N11" s="52" t="s">
        <v>89</v>
      </c>
      <c r="O11" s="52" t="s">
        <v>90</v>
      </c>
      <c r="P11" s="52" t="s">
        <v>91</v>
      </c>
      <c r="Q11" s="52" t="s">
        <v>92</v>
      </c>
      <c r="R11" s="52" t="s">
        <v>93</v>
      </c>
      <c r="S11" s="52" t="s">
        <v>94</v>
      </c>
      <c r="T11" s="52" t="s">
        <v>95</v>
      </c>
      <c r="U11" s="52" t="s">
        <v>96</v>
      </c>
      <c r="V11" s="52" t="s">
        <v>97</v>
      </c>
      <c r="W11" s="52" t="s">
        <v>98</v>
      </c>
      <c r="X11" s="52" t="s">
        <v>99</v>
      </c>
      <c r="Y11" s="52" t="s">
        <v>100</v>
      </c>
      <c r="Z11" s="52" t="s">
        <v>101</v>
      </c>
      <c r="AA11" s="52" t="s">
        <v>102</v>
      </c>
      <c r="AB11" s="52" t="s">
        <v>103</v>
      </c>
      <c r="AC11" s="52" t="s">
        <v>104</v>
      </c>
      <c r="AD11" s="52" t="s">
        <v>105</v>
      </c>
      <c r="AE11" s="52" t="s">
        <v>106</v>
      </c>
      <c r="AF11" s="52" t="s">
        <v>107</v>
      </c>
      <c r="AG11" s="52" t="s">
        <v>108</v>
      </c>
      <c r="AH11" s="52" t="s">
        <v>109</v>
      </c>
      <c r="AI11" s="52" t="s">
        <v>110</v>
      </c>
      <c r="AJ11" s="52" t="s">
        <v>111</v>
      </c>
      <c r="AK11" s="52" t="s">
        <v>112</v>
      </c>
      <c r="AL11" s="52" t="s">
        <v>113</v>
      </c>
      <c r="AM11" s="52" t="s">
        <v>114</v>
      </c>
      <c r="AN11" s="52" t="s">
        <v>115</v>
      </c>
      <c r="AO11" s="52" t="s">
        <v>116</v>
      </c>
      <c r="AP11" s="52" t="s">
        <v>117</v>
      </c>
      <c r="AQ11" s="52" t="s">
        <v>118</v>
      </c>
      <c r="AR11" s="52" t="s">
        <v>119</v>
      </c>
      <c r="AS11" s="52" t="s">
        <v>120</v>
      </c>
      <c r="AT11" s="52" t="s">
        <v>121</v>
      </c>
      <c r="AU11" s="52" t="s">
        <v>122</v>
      </c>
      <c r="AV11" s="52" t="s">
        <v>123</v>
      </c>
      <c r="AW11" s="52" t="s">
        <v>124</v>
      </c>
      <c r="AX11" s="52" t="s">
        <v>125</v>
      </c>
      <c r="AY11" s="52" t="s">
        <v>126</v>
      </c>
      <c r="AZ11" s="52" t="s">
        <v>127</v>
      </c>
      <c r="BA11" s="52" t="s">
        <v>128</v>
      </c>
      <c r="BB11" s="52" t="s">
        <v>129</v>
      </c>
      <c r="BC11" s="52" t="s">
        <v>130</v>
      </c>
      <c r="BD11" s="52" t="s">
        <v>131</v>
      </c>
      <c r="BE11" s="52" t="s">
        <v>132</v>
      </c>
    </row>
    <row r="12" spans="1:57" x14ac:dyDescent="0.35">
      <c r="A12" t="s">
        <v>14</v>
      </c>
      <c r="C12" s="41" t="s">
        <v>78</v>
      </c>
      <c r="D12" s="4" t="s">
        <v>15</v>
      </c>
      <c r="E12" s="4" t="s">
        <v>55</v>
      </c>
      <c r="F12" s="1" t="s">
        <v>17</v>
      </c>
      <c r="G12" s="5">
        <f>G$43*'[3]Shares Cell Phones'!C5</f>
        <v>0</v>
      </c>
      <c r="H12" s="5">
        <f>H$43*'[3]Shares Cell Phones'!D5</f>
        <v>0</v>
      </c>
      <c r="I12" s="5">
        <f>I$43*'[3]Shares Cell Phones'!E5</f>
        <v>0</v>
      </c>
      <c r="J12" s="5">
        <f>J$43*'[3]Shares Cell Phones'!F5</f>
        <v>0</v>
      </c>
      <c r="K12" s="5">
        <f>K$43*'[3]Shares Cell Phones'!G5</f>
        <v>0</v>
      </c>
      <c r="L12" s="5">
        <f>L$43*'[3]Shares Cell Phones'!H5</f>
        <v>0</v>
      </c>
      <c r="M12" s="5">
        <f>M$43*'[3]Shares Cell Phones'!I5</f>
        <v>0</v>
      </c>
      <c r="N12" s="5">
        <f>N$43*'[3]Shares Cell Phones'!J5</f>
        <v>0</v>
      </c>
      <c r="O12" s="5">
        <f>O$43*'[3]Shares Cell Phones'!K5</f>
        <v>0</v>
      </c>
      <c r="P12" s="5">
        <f>P$43*'[3]Shares Cell Phones'!L5</f>
        <v>0</v>
      </c>
      <c r="Q12" s="5">
        <f>Q$43*'[3]Shares Cell Phones'!M5</f>
        <v>0</v>
      </c>
      <c r="R12" s="5">
        <f>R$43*'[3]Shares Cell Phones'!N5</f>
        <v>0</v>
      </c>
      <c r="S12" s="5">
        <f>S$43*'[3]Shares Cell Phones'!O5</f>
        <v>0</v>
      </c>
      <c r="T12" s="5">
        <f>T$43*'[3]Shares Cell Phones'!P5</f>
        <v>0</v>
      </c>
      <c r="U12" s="5">
        <f>U$43*'[3]Shares Cell Phones'!Q5</f>
        <v>0</v>
      </c>
      <c r="V12" s="5">
        <f>V$43*'[3]Shares Cell Phones'!R5</f>
        <v>0</v>
      </c>
      <c r="W12" s="5">
        <f>W$43*'[3]Shares Cell Phones'!S5</f>
        <v>0</v>
      </c>
      <c r="X12" s="5">
        <f>X$43*'[3]Shares Cell Phones'!T5</f>
        <v>0</v>
      </c>
      <c r="Y12" s="5">
        <f>Y$43*'[3]Shares Cell Phones'!U5</f>
        <v>0</v>
      </c>
      <c r="Z12" s="5">
        <f>Z$43*'[3]Shares Cell Phones'!V5</f>
        <v>0</v>
      </c>
      <c r="AA12" s="5">
        <f>AA$43*'[3]Shares Cell Phones'!W5</f>
        <v>0</v>
      </c>
      <c r="AB12" s="5">
        <f>AB$43*'[3]Shares Cell Phones'!X5</f>
        <v>0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</row>
    <row r="13" spans="1:57" x14ac:dyDescent="0.35">
      <c r="A13" t="s">
        <v>14</v>
      </c>
      <c r="C13" s="41" t="s">
        <v>78</v>
      </c>
      <c r="D13" s="4" t="s">
        <v>15</v>
      </c>
      <c r="E13" s="4" t="s">
        <v>55</v>
      </c>
      <c r="F13" s="1" t="s">
        <v>18</v>
      </c>
      <c r="G13" s="5">
        <f>G$43*'[3]Shares Cell Phones'!C6</f>
        <v>0</v>
      </c>
      <c r="H13" s="5">
        <f>H$43*'[3]Shares Cell Phones'!D6</f>
        <v>0</v>
      </c>
      <c r="I13" s="5">
        <f>I$43*'[3]Shares Cell Phones'!E6</f>
        <v>0</v>
      </c>
      <c r="J13" s="5">
        <f>J$43*'[3]Shares Cell Phones'!F6</f>
        <v>0</v>
      </c>
      <c r="K13" s="5">
        <f>K$43*'[3]Shares Cell Phones'!G6</f>
        <v>0</v>
      </c>
      <c r="L13" s="5">
        <f>L$43*'[3]Shares Cell Phones'!H6</f>
        <v>0</v>
      </c>
      <c r="M13" s="5">
        <f>M$43*'[3]Shares Cell Phones'!I6</f>
        <v>0</v>
      </c>
      <c r="N13" s="5">
        <f>N$43*'[3]Shares Cell Phones'!J6</f>
        <v>0</v>
      </c>
      <c r="O13" s="5">
        <f>O$43*'[3]Shares Cell Phones'!K6</f>
        <v>0</v>
      </c>
      <c r="P13" s="5">
        <f>P$43*'[3]Shares Cell Phones'!L6</f>
        <v>0</v>
      </c>
      <c r="Q13" s="5">
        <f>Q$43*'[3]Shares Cell Phones'!M6</f>
        <v>0</v>
      </c>
      <c r="R13" s="5">
        <f>R$43*'[3]Shares Cell Phones'!N6</f>
        <v>0</v>
      </c>
      <c r="S13" s="5">
        <f>S$43*'[3]Shares Cell Phones'!O6</f>
        <v>0</v>
      </c>
      <c r="T13" s="5">
        <f>T$43*'[3]Shares Cell Phones'!P6</f>
        <v>0</v>
      </c>
      <c r="U13" s="5">
        <f>U$43*'[3]Shares Cell Phones'!Q6</f>
        <v>0</v>
      </c>
      <c r="V13" s="5">
        <f>V$43*'[3]Shares Cell Phones'!R6</f>
        <v>0</v>
      </c>
      <c r="W13" s="5">
        <f>W$43*'[3]Shares Cell Phones'!S6</f>
        <v>0</v>
      </c>
      <c r="X13" s="5">
        <f>X$43*'[3]Shares Cell Phones'!T6</f>
        <v>0</v>
      </c>
      <c r="Y13" s="5">
        <f>Y$43*'[3]Shares Cell Phones'!U6</f>
        <v>0</v>
      </c>
      <c r="Z13" s="5">
        <f>Z$43*'[3]Shares Cell Phones'!V6</f>
        <v>0</v>
      </c>
      <c r="AA13" s="5">
        <f>AA$43*'[3]Shares Cell Phones'!W6</f>
        <v>0</v>
      </c>
      <c r="AB13" s="5">
        <f>AB$43*'[3]Shares Cell Phones'!X6</f>
        <v>0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 spans="1:57" x14ac:dyDescent="0.35">
      <c r="A14" t="s">
        <v>14</v>
      </c>
      <c r="C14" s="41" t="s">
        <v>78</v>
      </c>
      <c r="D14" s="4" t="s">
        <v>15</v>
      </c>
      <c r="E14" s="4" t="s">
        <v>55</v>
      </c>
      <c r="F14" s="1" t="s">
        <v>19</v>
      </c>
      <c r="G14" s="5">
        <f>G$43*'[3]Shares Cell Phones'!C7</f>
        <v>0</v>
      </c>
      <c r="H14" s="5">
        <f>H$43*'[3]Shares Cell Phones'!D7</f>
        <v>0</v>
      </c>
      <c r="I14" s="5">
        <f>I$43*'[3]Shares Cell Phones'!E7</f>
        <v>0</v>
      </c>
      <c r="J14" s="5">
        <f>J$43*'[3]Shares Cell Phones'!F7</f>
        <v>0</v>
      </c>
      <c r="K14" s="5">
        <f>K$43*'[3]Shares Cell Phones'!G7</f>
        <v>0</v>
      </c>
      <c r="L14" s="5">
        <f>L$43*'[3]Shares Cell Phones'!H7</f>
        <v>0</v>
      </c>
      <c r="M14" s="5">
        <f>M$43*'[3]Shares Cell Phones'!I7</f>
        <v>0</v>
      </c>
      <c r="N14" s="5">
        <f>N$43*'[3]Shares Cell Phones'!J7</f>
        <v>0</v>
      </c>
      <c r="O14" s="5">
        <f>O$43*'[3]Shares Cell Phones'!K7</f>
        <v>0</v>
      </c>
      <c r="P14" s="5">
        <f>P$43*'[3]Shares Cell Phones'!L7</f>
        <v>0</v>
      </c>
      <c r="Q14" s="5">
        <f>Q$43*'[3]Shares Cell Phones'!M7</f>
        <v>0</v>
      </c>
      <c r="R14" s="5">
        <f>R$43*'[3]Shares Cell Phones'!N7</f>
        <v>0</v>
      </c>
      <c r="S14" s="5">
        <f>S$43*'[3]Shares Cell Phones'!O7</f>
        <v>0</v>
      </c>
      <c r="T14" s="5">
        <f>T$43*'[3]Shares Cell Phones'!P7</f>
        <v>0</v>
      </c>
      <c r="U14" s="5">
        <f>U$43*'[3]Shares Cell Phones'!Q7</f>
        <v>0</v>
      </c>
      <c r="V14" s="5">
        <f>V$43*'[3]Shares Cell Phones'!R7</f>
        <v>0</v>
      </c>
      <c r="W14" s="5">
        <f>W$43*'[3]Shares Cell Phones'!S7</f>
        <v>0</v>
      </c>
      <c r="X14" s="5">
        <f>X$43*'[3]Shares Cell Phones'!T7</f>
        <v>0</v>
      </c>
      <c r="Y14" s="5">
        <f>Y$43*'[3]Shares Cell Phones'!U7</f>
        <v>0</v>
      </c>
      <c r="Z14" s="5">
        <f>Z$43*'[3]Shares Cell Phones'!V7</f>
        <v>0</v>
      </c>
      <c r="AA14" s="5">
        <f>AA$43*'[3]Shares Cell Phones'!W7</f>
        <v>0</v>
      </c>
      <c r="AB14" s="5">
        <f>AB$43*'[3]Shares Cell Phones'!X7</f>
        <v>0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</row>
    <row r="15" spans="1:57" x14ac:dyDescent="0.35">
      <c r="A15" t="s">
        <v>14</v>
      </c>
      <c r="C15" s="41" t="s">
        <v>78</v>
      </c>
      <c r="D15" s="4" t="s">
        <v>15</v>
      </c>
      <c r="E15" s="4" t="s">
        <v>55</v>
      </c>
      <c r="F15" s="1" t="s">
        <v>20</v>
      </c>
      <c r="G15" s="5">
        <f>G$43*'[3]Shares Cell Phones'!C8</f>
        <v>0</v>
      </c>
      <c r="H15" s="5">
        <f>H$43*'[3]Shares Cell Phones'!D8</f>
        <v>0</v>
      </c>
      <c r="I15" s="5">
        <f>I$43*'[3]Shares Cell Phones'!E8</f>
        <v>0</v>
      </c>
      <c r="J15" s="5">
        <f>J$43*'[3]Shares Cell Phones'!F8</f>
        <v>0</v>
      </c>
      <c r="K15" s="5">
        <f>K$43*'[3]Shares Cell Phones'!G8</f>
        <v>0</v>
      </c>
      <c r="L15" s="5">
        <f>L$43*'[3]Shares Cell Phones'!H8</f>
        <v>0</v>
      </c>
      <c r="M15" s="5">
        <f>M$43*'[3]Shares Cell Phones'!I8</f>
        <v>0</v>
      </c>
      <c r="N15" s="5">
        <f>N$43*'[3]Shares Cell Phones'!J8</f>
        <v>0</v>
      </c>
      <c r="O15" s="5">
        <f>O$43*'[3]Shares Cell Phones'!K8</f>
        <v>0</v>
      </c>
      <c r="P15" s="5">
        <f>P$43*'[3]Shares Cell Phones'!L8</f>
        <v>0</v>
      </c>
      <c r="Q15" s="5">
        <f>Q$43*'[3]Shares Cell Phones'!M8</f>
        <v>0</v>
      </c>
      <c r="R15" s="5">
        <f>R$43*'[3]Shares Cell Phones'!N8</f>
        <v>0</v>
      </c>
      <c r="S15" s="5">
        <f>S$43*'[3]Shares Cell Phones'!O8</f>
        <v>0</v>
      </c>
      <c r="T15" s="5">
        <f>T$43*'[3]Shares Cell Phones'!P8</f>
        <v>0</v>
      </c>
      <c r="U15" s="5">
        <f>U$43*'[3]Shares Cell Phones'!Q8</f>
        <v>0</v>
      </c>
      <c r="V15" s="5">
        <f>V$43*'[3]Shares Cell Phones'!R8</f>
        <v>0</v>
      </c>
      <c r="W15" s="5">
        <f>W$43*'[3]Shares Cell Phones'!S8</f>
        <v>0</v>
      </c>
      <c r="X15" s="5">
        <f>X$43*'[3]Shares Cell Phones'!T8</f>
        <v>0</v>
      </c>
      <c r="Y15" s="5">
        <f>Y$43*'[3]Shares Cell Phones'!U8</f>
        <v>0</v>
      </c>
      <c r="Z15" s="5">
        <f>Z$43*'[3]Shares Cell Phones'!V8</f>
        <v>0</v>
      </c>
      <c r="AA15" s="5">
        <f>AA$43*'[3]Shares Cell Phones'!W8</f>
        <v>0</v>
      </c>
      <c r="AB15" s="5">
        <f>AB$43*'[3]Shares Cell Phones'!X8</f>
        <v>0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</row>
    <row r="16" spans="1:57" x14ac:dyDescent="0.35">
      <c r="A16" t="s">
        <v>14</v>
      </c>
      <c r="C16" s="41" t="s">
        <v>78</v>
      </c>
      <c r="D16" s="4" t="s">
        <v>15</v>
      </c>
      <c r="E16" s="4" t="s">
        <v>55</v>
      </c>
      <c r="F16" s="1" t="s">
        <v>21</v>
      </c>
      <c r="G16" s="5">
        <f>G$43*'[3]Shares Cell Phones'!C9</f>
        <v>0</v>
      </c>
      <c r="H16" s="5">
        <f>H$43*'[3]Shares Cell Phones'!D9</f>
        <v>0</v>
      </c>
      <c r="I16" s="5">
        <f>I$43*'[3]Shares Cell Phones'!E9</f>
        <v>0</v>
      </c>
      <c r="J16" s="5">
        <f>J$43*'[3]Shares Cell Phones'!F9</f>
        <v>0</v>
      </c>
      <c r="K16" s="5">
        <f>K$43*'[3]Shares Cell Phones'!G9</f>
        <v>0</v>
      </c>
      <c r="L16" s="5">
        <f>L$43*'[3]Shares Cell Phones'!H9</f>
        <v>0</v>
      </c>
      <c r="M16" s="5">
        <f>M$43*'[3]Shares Cell Phones'!I9</f>
        <v>0</v>
      </c>
      <c r="N16" s="5">
        <f>N$43*'[3]Shares Cell Phones'!J9</f>
        <v>0</v>
      </c>
      <c r="O16" s="5">
        <f>O$43*'[3]Shares Cell Phones'!K9</f>
        <v>0</v>
      </c>
      <c r="P16" s="5">
        <f>P$43*'[3]Shares Cell Phones'!L9</f>
        <v>0</v>
      </c>
      <c r="Q16" s="5">
        <f>Q$43*'[3]Shares Cell Phones'!M9</f>
        <v>0</v>
      </c>
      <c r="R16" s="5">
        <f>R$43*'[3]Shares Cell Phones'!N9</f>
        <v>0</v>
      </c>
      <c r="S16" s="5">
        <f>S$43*'[3]Shares Cell Phones'!O9</f>
        <v>0</v>
      </c>
      <c r="T16" s="5">
        <f>T$43*'[3]Shares Cell Phones'!P9</f>
        <v>0</v>
      </c>
      <c r="U16" s="5">
        <f>U$43*'[3]Shares Cell Phones'!Q9</f>
        <v>0</v>
      </c>
      <c r="V16" s="5">
        <f>V$43*'[3]Shares Cell Phones'!R9</f>
        <v>0</v>
      </c>
      <c r="W16" s="5">
        <f>W$43*'[3]Shares Cell Phones'!S9</f>
        <v>0</v>
      </c>
      <c r="X16" s="5">
        <f>X$43*'[3]Shares Cell Phones'!T9</f>
        <v>0</v>
      </c>
      <c r="Y16" s="5">
        <f>Y$43*'[3]Shares Cell Phones'!U9</f>
        <v>0</v>
      </c>
      <c r="Z16" s="5">
        <f>Z$43*'[3]Shares Cell Phones'!V9</f>
        <v>0</v>
      </c>
      <c r="AA16" s="5">
        <f>AA$43*'[3]Shares Cell Phones'!W9</f>
        <v>0</v>
      </c>
      <c r="AB16" s="5">
        <f>AB$43*'[3]Shares Cell Phones'!X9</f>
        <v>0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</row>
    <row r="17" spans="1:57" x14ac:dyDescent="0.35">
      <c r="A17" t="s">
        <v>14</v>
      </c>
      <c r="C17" s="41" t="s">
        <v>78</v>
      </c>
      <c r="D17" s="4" t="s">
        <v>15</v>
      </c>
      <c r="E17" s="4" t="s">
        <v>55</v>
      </c>
      <c r="F17" s="1" t="s">
        <v>22</v>
      </c>
      <c r="G17" s="5">
        <f>G$43*'[3]Shares Cell Phones'!C10</f>
        <v>0</v>
      </c>
      <c r="H17" s="5">
        <f>H$43*'[3]Shares Cell Phones'!D10</f>
        <v>0</v>
      </c>
      <c r="I17" s="5">
        <f>I$43*'[3]Shares Cell Phones'!E10</f>
        <v>0</v>
      </c>
      <c r="J17" s="5">
        <f>J$43*'[3]Shares Cell Phones'!F10</f>
        <v>0</v>
      </c>
      <c r="K17" s="5">
        <f>K$43*'[3]Shares Cell Phones'!G10</f>
        <v>0</v>
      </c>
      <c r="L17" s="5">
        <f>L$43*'[3]Shares Cell Phones'!H10</f>
        <v>0</v>
      </c>
      <c r="M17" s="5">
        <f>M$43*'[3]Shares Cell Phones'!I10</f>
        <v>0</v>
      </c>
      <c r="N17" s="5">
        <f>N$43*'[3]Shares Cell Phones'!J10</f>
        <v>0</v>
      </c>
      <c r="O17" s="5">
        <f>O$43*'[3]Shares Cell Phones'!K10</f>
        <v>0</v>
      </c>
      <c r="P17" s="5">
        <f>P$43*'[3]Shares Cell Phones'!L10</f>
        <v>0</v>
      </c>
      <c r="Q17" s="5">
        <f>Q$43*'[3]Shares Cell Phones'!M10</f>
        <v>0</v>
      </c>
      <c r="R17" s="5">
        <f>R$43*'[3]Shares Cell Phones'!N10</f>
        <v>0</v>
      </c>
      <c r="S17" s="5">
        <f>S$43*'[3]Shares Cell Phones'!O10</f>
        <v>0</v>
      </c>
      <c r="T17" s="5">
        <f>T$43*'[3]Shares Cell Phones'!P10</f>
        <v>0</v>
      </c>
      <c r="U17" s="5">
        <f>U$43*'[3]Shares Cell Phones'!Q10</f>
        <v>0</v>
      </c>
      <c r="V17" s="5">
        <f>V$43*'[3]Shares Cell Phones'!R10</f>
        <v>0</v>
      </c>
      <c r="W17" s="5">
        <f>W$43*'[3]Shares Cell Phones'!S10</f>
        <v>0</v>
      </c>
      <c r="X17" s="5">
        <f>X$43*'[3]Shares Cell Phones'!T10</f>
        <v>0</v>
      </c>
      <c r="Y17" s="5">
        <f>Y$43*'[3]Shares Cell Phones'!U10</f>
        <v>0</v>
      </c>
      <c r="Z17" s="5">
        <f>Z$43*'[3]Shares Cell Phones'!V10</f>
        <v>0</v>
      </c>
      <c r="AA17" s="5">
        <f>AA$43*'[3]Shares Cell Phones'!W10</f>
        <v>0</v>
      </c>
      <c r="AB17" s="5">
        <f>AB$43*'[3]Shares Cell Phones'!X10</f>
        <v>0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</row>
    <row r="18" spans="1:57" x14ac:dyDescent="0.35">
      <c r="A18" t="s">
        <v>14</v>
      </c>
      <c r="C18" s="41" t="s">
        <v>78</v>
      </c>
      <c r="D18" s="4" t="s">
        <v>15</v>
      </c>
      <c r="E18" s="4" t="s">
        <v>55</v>
      </c>
      <c r="F18" s="1" t="s">
        <v>23</v>
      </c>
      <c r="G18" s="5">
        <f>G$43*'[3]Shares Cell Phones'!C11</f>
        <v>0</v>
      </c>
      <c r="H18" s="5">
        <f>H$43*'[3]Shares Cell Phones'!D11</f>
        <v>0</v>
      </c>
      <c r="I18" s="5">
        <f>I$43*'[3]Shares Cell Phones'!E11</f>
        <v>0</v>
      </c>
      <c r="J18" s="5">
        <f>J$43*'[3]Shares Cell Phones'!F11</f>
        <v>0</v>
      </c>
      <c r="K18" s="5">
        <f>K$43*'[3]Shares Cell Phones'!G11</f>
        <v>0</v>
      </c>
      <c r="L18" s="5">
        <f>L$43*'[3]Shares Cell Phones'!H11</f>
        <v>0</v>
      </c>
      <c r="M18" s="5">
        <f>M$43*'[3]Shares Cell Phones'!I11</f>
        <v>0</v>
      </c>
      <c r="N18" s="5">
        <f>N$43*'[3]Shares Cell Phones'!J11</f>
        <v>0</v>
      </c>
      <c r="O18" s="5">
        <f>O$43*'[3]Shares Cell Phones'!K11</f>
        <v>0</v>
      </c>
      <c r="P18" s="5">
        <f>P$43*'[3]Shares Cell Phones'!L11</f>
        <v>0</v>
      </c>
      <c r="Q18" s="5">
        <f>Q$43*'[3]Shares Cell Phones'!M11</f>
        <v>0</v>
      </c>
      <c r="R18" s="5">
        <f>R$43*'[3]Shares Cell Phones'!N11</f>
        <v>0</v>
      </c>
      <c r="S18" s="5">
        <f>S$43*'[3]Shares Cell Phones'!O11</f>
        <v>0</v>
      </c>
      <c r="T18" s="5">
        <f>T$43*'[3]Shares Cell Phones'!P11</f>
        <v>0</v>
      </c>
      <c r="U18" s="5">
        <f>U$43*'[3]Shares Cell Phones'!Q11</f>
        <v>0</v>
      </c>
      <c r="V18" s="5">
        <f>V$43*'[3]Shares Cell Phones'!R11</f>
        <v>0</v>
      </c>
      <c r="W18" s="5">
        <f>W$43*'[3]Shares Cell Phones'!S11</f>
        <v>0</v>
      </c>
      <c r="X18" s="5">
        <f>X$43*'[3]Shares Cell Phones'!T11</f>
        <v>0</v>
      </c>
      <c r="Y18" s="5">
        <f>Y$43*'[3]Shares Cell Phones'!U11</f>
        <v>0</v>
      </c>
      <c r="Z18" s="5">
        <f>Z$43*'[3]Shares Cell Phones'!V11</f>
        <v>0</v>
      </c>
      <c r="AA18" s="5">
        <f>AA$43*'[3]Shares Cell Phones'!W11</f>
        <v>0</v>
      </c>
      <c r="AB18" s="5">
        <f>AB$43*'[3]Shares Cell Phones'!X11</f>
        <v>0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</row>
    <row r="19" spans="1:57" x14ac:dyDescent="0.35">
      <c r="A19" t="s">
        <v>14</v>
      </c>
      <c r="C19" s="41" t="s">
        <v>78</v>
      </c>
      <c r="D19" s="4" t="s">
        <v>15</v>
      </c>
      <c r="E19" s="4" t="s">
        <v>55</v>
      </c>
      <c r="F19" s="1" t="s">
        <v>24</v>
      </c>
      <c r="G19" s="5">
        <f>G$43*'[3]Shares Cell Phones'!C12</f>
        <v>0</v>
      </c>
      <c r="H19" s="5">
        <f>H$43*'[3]Shares Cell Phones'!D12</f>
        <v>0</v>
      </c>
      <c r="I19" s="5">
        <f>I$43*'[3]Shares Cell Phones'!E12</f>
        <v>0</v>
      </c>
      <c r="J19" s="5">
        <f>J$43*'[3]Shares Cell Phones'!F12</f>
        <v>0</v>
      </c>
      <c r="K19" s="5">
        <f>K$43*'[3]Shares Cell Phones'!G12</f>
        <v>0</v>
      </c>
      <c r="L19" s="5">
        <f>L$43*'[3]Shares Cell Phones'!H12</f>
        <v>0</v>
      </c>
      <c r="M19" s="5">
        <f>M$43*'[3]Shares Cell Phones'!I12</f>
        <v>0</v>
      </c>
      <c r="N19" s="5">
        <f>N$43*'[3]Shares Cell Phones'!J12</f>
        <v>0</v>
      </c>
      <c r="O19" s="5">
        <f>O$43*'[3]Shares Cell Phones'!K12</f>
        <v>0</v>
      </c>
      <c r="P19" s="5">
        <f>P$43*'[3]Shares Cell Phones'!L12</f>
        <v>0</v>
      </c>
      <c r="Q19" s="5">
        <f>Q$43*'[3]Shares Cell Phones'!M12</f>
        <v>0</v>
      </c>
      <c r="R19" s="5">
        <f>R$43*'[3]Shares Cell Phones'!N12</f>
        <v>0</v>
      </c>
      <c r="S19" s="5">
        <f>S$43*'[3]Shares Cell Phones'!O12</f>
        <v>0</v>
      </c>
      <c r="T19" s="5">
        <f>T$43*'[3]Shares Cell Phones'!P12</f>
        <v>0</v>
      </c>
      <c r="U19" s="5">
        <f>U$43*'[3]Shares Cell Phones'!Q12</f>
        <v>0</v>
      </c>
      <c r="V19" s="5">
        <f>V$43*'[3]Shares Cell Phones'!R12</f>
        <v>0</v>
      </c>
      <c r="W19" s="5">
        <f>W$43*'[3]Shares Cell Phones'!S12</f>
        <v>0</v>
      </c>
      <c r="X19" s="5">
        <f>X$43*'[3]Shares Cell Phones'!T12</f>
        <v>0</v>
      </c>
      <c r="Y19" s="5">
        <f>Y$43*'[3]Shares Cell Phones'!U12</f>
        <v>0</v>
      </c>
      <c r="Z19" s="5">
        <f>Z$43*'[3]Shares Cell Phones'!V12</f>
        <v>0</v>
      </c>
      <c r="AA19" s="5">
        <f>AA$43*'[3]Shares Cell Phones'!W12</f>
        <v>0</v>
      </c>
      <c r="AB19" s="5">
        <f>AB$43*'[3]Shares Cell Phones'!X12</f>
        <v>0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</row>
    <row r="20" spans="1:57" x14ac:dyDescent="0.35">
      <c r="A20" t="s">
        <v>14</v>
      </c>
      <c r="C20" s="41" t="s">
        <v>78</v>
      </c>
      <c r="D20" s="4" t="s">
        <v>15</v>
      </c>
      <c r="E20" s="4" t="s">
        <v>55</v>
      </c>
      <c r="F20" s="1" t="s">
        <v>25</v>
      </c>
      <c r="G20" s="5">
        <f>G$43*'[3]Shares Cell Phones'!C13</f>
        <v>0</v>
      </c>
      <c r="H20" s="5">
        <f>H$43*'[3]Shares Cell Phones'!D13</f>
        <v>0</v>
      </c>
      <c r="I20" s="5">
        <f>I$43*'[3]Shares Cell Phones'!E13</f>
        <v>0</v>
      </c>
      <c r="J20" s="5">
        <f>J$43*'[3]Shares Cell Phones'!F13</f>
        <v>0</v>
      </c>
      <c r="K20" s="5">
        <f>K$43*'[3]Shares Cell Phones'!G13</f>
        <v>0</v>
      </c>
      <c r="L20" s="5">
        <f>L$43*'[3]Shares Cell Phones'!H13</f>
        <v>0</v>
      </c>
      <c r="M20" s="5">
        <f>M$43*'[3]Shares Cell Phones'!I13</f>
        <v>0</v>
      </c>
      <c r="N20" s="5">
        <f>N$43*'[3]Shares Cell Phones'!J13</f>
        <v>0</v>
      </c>
      <c r="O20" s="5">
        <f>O$43*'[3]Shares Cell Phones'!K13</f>
        <v>0</v>
      </c>
      <c r="P20" s="5">
        <f>P$43*'[3]Shares Cell Phones'!L13</f>
        <v>0</v>
      </c>
      <c r="Q20" s="5">
        <f>Q$43*'[3]Shares Cell Phones'!M13</f>
        <v>0</v>
      </c>
      <c r="R20" s="5">
        <f>R$43*'[3]Shares Cell Phones'!N13</f>
        <v>0</v>
      </c>
      <c r="S20" s="5">
        <f>S$43*'[3]Shares Cell Phones'!O13</f>
        <v>0</v>
      </c>
      <c r="T20" s="5">
        <f>T$43*'[3]Shares Cell Phones'!P13</f>
        <v>0</v>
      </c>
      <c r="U20" s="5">
        <f>U$43*'[3]Shares Cell Phones'!Q13</f>
        <v>0</v>
      </c>
      <c r="V20" s="5">
        <f>V$43*'[3]Shares Cell Phones'!R13</f>
        <v>0</v>
      </c>
      <c r="W20" s="5">
        <f>W$43*'[3]Shares Cell Phones'!S13</f>
        <v>0</v>
      </c>
      <c r="X20" s="5">
        <f>X$43*'[3]Shares Cell Phones'!T13</f>
        <v>0</v>
      </c>
      <c r="Y20" s="5">
        <f>Y$43*'[3]Shares Cell Phones'!U13</f>
        <v>0</v>
      </c>
      <c r="Z20" s="5">
        <f>Z$43*'[3]Shares Cell Phones'!V13</f>
        <v>0</v>
      </c>
      <c r="AA20" s="5">
        <f>AA$43*'[3]Shares Cell Phones'!W13</f>
        <v>0</v>
      </c>
      <c r="AB20" s="5">
        <f>AB$43*'[3]Shares Cell Phones'!X13</f>
        <v>0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</row>
    <row r="21" spans="1:57" x14ac:dyDescent="0.35">
      <c r="A21" t="s">
        <v>14</v>
      </c>
      <c r="C21" s="41" t="s">
        <v>78</v>
      </c>
      <c r="D21" s="4" t="s">
        <v>15</v>
      </c>
      <c r="E21" s="4" t="s">
        <v>55</v>
      </c>
      <c r="F21" s="1" t="s">
        <v>26</v>
      </c>
      <c r="G21" s="5">
        <f>G$43*'[3]Shares Cell Phones'!C14</f>
        <v>0</v>
      </c>
      <c r="H21" s="5">
        <f>H$43*'[3]Shares Cell Phones'!D14</f>
        <v>0</v>
      </c>
      <c r="I21" s="5">
        <f>I$43*'[3]Shares Cell Phones'!E14</f>
        <v>0</v>
      </c>
      <c r="J21" s="5">
        <f>J$43*'[3]Shares Cell Phones'!F14</f>
        <v>0</v>
      </c>
      <c r="K21" s="5">
        <f>K$43*'[3]Shares Cell Phones'!G14</f>
        <v>0</v>
      </c>
      <c r="L21" s="5">
        <f>L$43*'[3]Shares Cell Phones'!H14</f>
        <v>0</v>
      </c>
      <c r="M21" s="5">
        <f>M$43*'[3]Shares Cell Phones'!I14</f>
        <v>0</v>
      </c>
      <c r="N21" s="5">
        <f>N$43*'[3]Shares Cell Phones'!J14</f>
        <v>0</v>
      </c>
      <c r="O21" s="5">
        <f>O$43*'[3]Shares Cell Phones'!K14</f>
        <v>0</v>
      </c>
      <c r="P21" s="5">
        <f>P$43*'[3]Shares Cell Phones'!L14</f>
        <v>0</v>
      </c>
      <c r="Q21" s="5">
        <f>Q$43*'[3]Shares Cell Phones'!M14</f>
        <v>0</v>
      </c>
      <c r="R21" s="5">
        <f>R$43*'[3]Shares Cell Phones'!N14</f>
        <v>0</v>
      </c>
      <c r="S21" s="5">
        <f>S$43*'[3]Shares Cell Phones'!O14</f>
        <v>0</v>
      </c>
      <c r="T21" s="5">
        <f>T$43*'[3]Shares Cell Phones'!P14</f>
        <v>0</v>
      </c>
      <c r="U21" s="5">
        <f>U$43*'[3]Shares Cell Phones'!Q14</f>
        <v>0</v>
      </c>
      <c r="V21" s="5">
        <f>V$43*'[3]Shares Cell Phones'!R14</f>
        <v>0</v>
      </c>
      <c r="W21" s="5">
        <f>W$43*'[3]Shares Cell Phones'!S14</f>
        <v>0</v>
      </c>
      <c r="X21" s="5">
        <f>X$43*'[3]Shares Cell Phones'!T14</f>
        <v>0</v>
      </c>
      <c r="Y21" s="5">
        <f>Y$43*'[3]Shares Cell Phones'!U14</f>
        <v>0</v>
      </c>
      <c r="Z21" s="5">
        <f>Z$43*'[3]Shares Cell Phones'!V14</f>
        <v>0</v>
      </c>
      <c r="AA21" s="5">
        <f>AA$43*'[3]Shares Cell Phones'!W14</f>
        <v>0</v>
      </c>
      <c r="AB21" s="5">
        <f>AB$43*'[3]Shares Cell Phones'!X14</f>
        <v>0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</row>
    <row r="22" spans="1:57" x14ac:dyDescent="0.35">
      <c r="A22" t="s">
        <v>14</v>
      </c>
      <c r="C22" s="41" t="s">
        <v>78</v>
      </c>
      <c r="D22" s="4" t="s">
        <v>15</v>
      </c>
      <c r="E22" s="4" t="s">
        <v>55</v>
      </c>
      <c r="F22" s="1" t="s">
        <v>27</v>
      </c>
      <c r="G22" s="5">
        <f>G$43*'[3]Shares Cell Phones'!C15</f>
        <v>0</v>
      </c>
      <c r="H22" s="5">
        <f>H$43*'[3]Shares Cell Phones'!D15</f>
        <v>0</v>
      </c>
      <c r="I22" s="5">
        <f>I$43*'[3]Shares Cell Phones'!E15</f>
        <v>0</v>
      </c>
      <c r="J22" s="5">
        <f>J$43*'[3]Shares Cell Phones'!F15</f>
        <v>0</v>
      </c>
      <c r="K22" s="5">
        <f>K$43*'[3]Shares Cell Phones'!G15</f>
        <v>0</v>
      </c>
      <c r="L22" s="5">
        <f>L$43*'[3]Shares Cell Phones'!H15</f>
        <v>0</v>
      </c>
      <c r="M22" s="5">
        <f>M$43*'[3]Shares Cell Phones'!I15</f>
        <v>0</v>
      </c>
      <c r="N22" s="5">
        <f>N$43*'[3]Shares Cell Phones'!J15</f>
        <v>0</v>
      </c>
      <c r="O22" s="5">
        <f>O$43*'[3]Shares Cell Phones'!K15</f>
        <v>0</v>
      </c>
      <c r="P22" s="5">
        <f>P$43*'[3]Shares Cell Phones'!L15</f>
        <v>0</v>
      </c>
      <c r="Q22" s="5">
        <f>Q$43*'[3]Shares Cell Phones'!M15</f>
        <v>0</v>
      </c>
      <c r="R22" s="5">
        <f>R$43*'[3]Shares Cell Phones'!N15</f>
        <v>0</v>
      </c>
      <c r="S22" s="5">
        <f>S$43*'[3]Shares Cell Phones'!O15</f>
        <v>0</v>
      </c>
      <c r="T22" s="5">
        <f>T$43*'[3]Shares Cell Phones'!P15</f>
        <v>0</v>
      </c>
      <c r="U22" s="5">
        <f>U$43*'[3]Shares Cell Phones'!Q15</f>
        <v>0</v>
      </c>
      <c r="V22" s="5">
        <f>V$43*'[3]Shares Cell Phones'!R15</f>
        <v>0</v>
      </c>
      <c r="W22" s="5">
        <f>W$43*'[3]Shares Cell Phones'!S15</f>
        <v>0</v>
      </c>
      <c r="X22" s="5">
        <f>X$43*'[3]Shares Cell Phones'!T15</f>
        <v>0</v>
      </c>
      <c r="Y22" s="5">
        <f>Y$43*'[3]Shares Cell Phones'!U15</f>
        <v>0</v>
      </c>
      <c r="Z22" s="5">
        <f>Z$43*'[3]Shares Cell Phones'!V15</f>
        <v>0</v>
      </c>
      <c r="AA22" s="5">
        <f>AA$43*'[3]Shares Cell Phones'!W15</f>
        <v>0</v>
      </c>
      <c r="AB22" s="5">
        <f>AB$43*'[3]Shares Cell Phones'!X15</f>
        <v>0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spans="1:57" x14ac:dyDescent="0.35">
      <c r="A23" t="s">
        <v>14</v>
      </c>
      <c r="C23" s="41" t="s">
        <v>78</v>
      </c>
      <c r="D23" s="4" t="s">
        <v>15</v>
      </c>
      <c r="E23" s="4" t="s">
        <v>55</v>
      </c>
      <c r="F23" s="1" t="s">
        <v>28</v>
      </c>
      <c r="G23" s="5">
        <f>G$43*'[3]Shares Cell Phones'!C16</f>
        <v>0</v>
      </c>
      <c r="H23" s="5">
        <f>H$43*'[3]Shares Cell Phones'!D16</f>
        <v>0</v>
      </c>
      <c r="I23" s="5">
        <f>I$43*'[3]Shares Cell Phones'!E16</f>
        <v>0</v>
      </c>
      <c r="J23" s="5">
        <f>J$43*'[3]Shares Cell Phones'!F16</f>
        <v>0</v>
      </c>
      <c r="K23" s="5">
        <f>K$43*'[3]Shares Cell Phones'!G16</f>
        <v>0</v>
      </c>
      <c r="L23" s="5">
        <f>L$43*'[3]Shares Cell Phones'!H16</f>
        <v>0</v>
      </c>
      <c r="M23" s="5">
        <f>M$43*'[3]Shares Cell Phones'!I16</f>
        <v>0</v>
      </c>
      <c r="N23" s="5">
        <f>N$43*'[3]Shares Cell Phones'!J16</f>
        <v>0</v>
      </c>
      <c r="O23" s="5">
        <f>O$43*'[3]Shares Cell Phones'!K16</f>
        <v>0</v>
      </c>
      <c r="P23" s="5">
        <f>P$43*'[3]Shares Cell Phones'!L16</f>
        <v>0</v>
      </c>
      <c r="Q23" s="5">
        <f>Q$43*'[3]Shares Cell Phones'!M16</f>
        <v>0</v>
      </c>
      <c r="R23" s="5">
        <f>R$43*'[3]Shares Cell Phones'!N16</f>
        <v>0</v>
      </c>
      <c r="S23" s="5">
        <f>S$43*'[3]Shares Cell Phones'!O16</f>
        <v>0</v>
      </c>
      <c r="T23" s="5">
        <f>T$43*'[3]Shares Cell Phones'!P16</f>
        <v>0</v>
      </c>
      <c r="U23" s="5">
        <f>U$43*'[3]Shares Cell Phones'!Q16</f>
        <v>0</v>
      </c>
      <c r="V23" s="5">
        <f>V$43*'[3]Shares Cell Phones'!R16</f>
        <v>0</v>
      </c>
      <c r="W23" s="5">
        <f>W$43*'[3]Shares Cell Phones'!S16</f>
        <v>0</v>
      </c>
      <c r="X23" s="5">
        <f>X$43*'[3]Shares Cell Phones'!T16</f>
        <v>0</v>
      </c>
      <c r="Y23" s="5">
        <f>Y$43*'[3]Shares Cell Phones'!U16</f>
        <v>0</v>
      </c>
      <c r="Z23" s="5">
        <f>Z$43*'[3]Shares Cell Phones'!V16</f>
        <v>0</v>
      </c>
      <c r="AA23" s="5">
        <f>AA$43*'[3]Shares Cell Phones'!W16</f>
        <v>0</v>
      </c>
      <c r="AB23" s="5">
        <f>AB$43*'[3]Shares Cell Phones'!X16</f>
        <v>0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</row>
    <row r="24" spans="1:57" x14ac:dyDescent="0.35">
      <c r="A24" t="s">
        <v>14</v>
      </c>
      <c r="C24" s="41" t="s">
        <v>78</v>
      </c>
      <c r="D24" s="4" t="s">
        <v>15</v>
      </c>
      <c r="E24" s="4" t="s">
        <v>55</v>
      </c>
      <c r="F24" s="1" t="s">
        <v>29</v>
      </c>
      <c r="G24" s="5">
        <f>G$43*'[3]Shares Cell Phones'!C17</f>
        <v>0</v>
      </c>
      <c r="H24" s="5">
        <f>H$43*'[3]Shares Cell Phones'!D17</f>
        <v>0</v>
      </c>
      <c r="I24" s="5">
        <f>I$43*'[3]Shares Cell Phones'!E17</f>
        <v>0</v>
      </c>
      <c r="J24" s="5">
        <f>J$43*'[3]Shares Cell Phones'!F17</f>
        <v>0</v>
      </c>
      <c r="K24" s="5">
        <f>K$43*'[3]Shares Cell Phones'!G17</f>
        <v>0</v>
      </c>
      <c r="L24" s="5">
        <f>L$43*'[3]Shares Cell Phones'!H17</f>
        <v>0</v>
      </c>
      <c r="M24" s="5">
        <f>M$43*'[3]Shares Cell Phones'!I17</f>
        <v>0</v>
      </c>
      <c r="N24" s="5">
        <f>N$43*'[3]Shares Cell Phones'!J17</f>
        <v>0</v>
      </c>
      <c r="O24" s="5">
        <f>O$43*'[3]Shares Cell Phones'!K17</f>
        <v>0</v>
      </c>
      <c r="P24" s="5">
        <f>P$43*'[3]Shares Cell Phones'!L17</f>
        <v>0</v>
      </c>
      <c r="Q24" s="5">
        <f>Q$43*'[3]Shares Cell Phones'!M17</f>
        <v>0</v>
      </c>
      <c r="R24" s="5">
        <f>R$43*'[3]Shares Cell Phones'!N17</f>
        <v>0</v>
      </c>
      <c r="S24" s="5">
        <f>S$43*'[3]Shares Cell Phones'!O17</f>
        <v>0</v>
      </c>
      <c r="T24" s="5">
        <f>T$43*'[3]Shares Cell Phones'!P17</f>
        <v>0</v>
      </c>
      <c r="U24" s="5">
        <f>U$43*'[3]Shares Cell Phones'!Q17</f>
        <v>0</v>
      </c>
      <c r="V24" s="5">
        <f>V$43*'[3]Shares Cell Phones'!R17</f>
        <v>0</v>
      </c>
      <c r="W24" s="5">
        <f>W$43*'[3]Shares Cell Phones'!S17</f>
        <v>0</v>
      </c>
      <c r="X24" s="5">
        <f>X$43*'[3]Shares Cell Phones'!T17</f>
        <v>0</v>
      </c>
      <c r="Y24" s="5">
        <f>Y$43*'[3]Shares Cell Phones'!U17</f>
        <v>0</v>
      </c>
      <c r="Z24" s="5">
        <f>Z$43*'[3]Shares Cell Phones'!V17</f>
        <v>0</v>
      </c>
      <c r="AA24" s="5">
        <f>AA$43*'[3]Shares Cell Phones'!W17</f>
        <v>0</v>
      </c>
      <c r="AB24" s="5">
        <f>AB$43*'[3]Shares Cell Phones'!X17</f>
        <v>0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</row>
    <row r="25" spans="1:57" x14ac:dyDescent="0.35">
      <c r="A25" t="s">
        <v>14</v>
      </c>
      <c r="C25" s="41" t="s">
        <v>78</v>
      </c>
      <c r="D25" s="4" t="s">
        <v>15</v>
      </c>
      <c r="E25" s="4" t="s">
        <v>55</v>
      </c>
      <c r="F25" s="1" t="s">
        <v>30</v>
      </c>
      <c r="G25" s="5">
        <f>G$43*'[3]Shares Cell Phones'!C18</f>
        <v>0</v>
      </c>
      <c r="H25" s="5">
        <f>H$43*'[3]Shares Cell Phones'!D18</f>
        <v>0</v>
      </c>
      <c r="I25" s="5">
        <f>I$43*'[3]Shares Cell Phones'!E18</f>
        <v>0</v>
      </c>
      <c r="J25" s="5">
        <f>J$43*'[3]Shares Cell Phones'!F18</f>
        <v>0</v>
      </c>
      <c r="K25" s="5">
        <f>K$43*'[3]Shares Cell Phones'!G18</f>
        <v>0</v>
      </c>
      <c r="L25" s="5">
        <f>L$43*'[3]Shares Cell Phones'!H18</f>
        <v>0</v>
      </c>
      <c r="M25" s="5">
        <f>M$43*'[3]Shares Cell Phones'!I18</f>
        <v>0</v>
      </c>
      <c r="N25" s="5">
        <f>N$43*'[3]Shares Cell Phones'!J18</f>
        <v>0</v>
      </c>
      <c r="O25" s="5">
        <f>O$43*'[3]Shares Cell Phones'!K18</f>
        <v>0</v>
      </c>
      <c r="P25" s="5">
        <f>P$43*'[3]Shares Cell Phones'!L18</f>
        <v>0</v>
      </c>
      <c r="Q25" s="5">
        <f>Q$43*'[3]Shares Cell Phones'!M18</f>
        <v>0</v>
      </c>
      <c r="R25" s="5">
        <f>R$43*'[3]Shares Cell Phones'!N18</f>
        <v>0</v>
      </c>
      <c r="S25" s="5">
        <f>S$43*'[3]Shares Cell Phones'!O18</f>
        <v>0</v>
      </c>
      <c r="T25" s="5">
        <f>T$43*'[3]Shares Cell Phones'!P18</f>
        <v>0</v>
      </c>
      <c r="U25" s="5">
        <f>U$43*'[3]Shares Cell Phones'!Q18</f>
        <v>0</v>
      </c>
      <c r="V25" s="5">
        <f>V$43*'[3]Shares Cell Phones'!R18</f>
        <v>0</v>
      </c>
      <c r="W25" s="5">
        <f>W$43*'[3]Shares Cell Phones'!S18</f>
        <v>0</v>
      </c>
      <c r="X25" s="5">
        <f>X$43*'[3]Shares Cell Phones'!T18</f>
        <v>0</v>
      </c>
      <c r="Y25" s="5">
        <f>Y$43*'[3]Shares Cell Phones'!U18</f>
        <v>0</v>
      </c>
      <c r="Z25" s="5">
        <f>Z$43*'[3]Shares Cell Phones'!V18</f>
        <v>0</v>
      </c>
      <c r="AA25" s="5">
        <f>AA$43*'[3]Shares Cell Phones'!W18</f>
        <v>0</v>
      </c>
      <c r="AB25" s="5">
        <f>AB$43*'[3]Shares Cell Phones'!X18</f>
        <v>0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</row>
    <row r="26" spans="1:57" x14ac:dyDescent="0.35">
      <c r="A26" t="s">
        <v>14</v>
      </c>
      <c r="C26" s="41" t="s">
        <v>78</v>
      </c>
      <c r="D26" s="4" t="s">
        <v>15</v>
      </c>
      <c r="E26" s="4" t="s">
        <v>55</v>
      </c>
      <c r="F26" s="1" t="s">
        <v>31</v>
      </c>
      <c r="G26" s="5">
        <f>G$43*'[3]Shares Cell Phones'!C19</f>
        <v>0</v>
      </c>
      <c r="H26" s="5">
        <f>H$43*'[3]Shares Cell Phones'!D19</f>
        <v>0</v>
      </c>
      <c r="I26" s="5">
        <f>I$43*'[3]Shares Cell Phones'!E19</f>
        <v>0</v>
      </c>
      <c r="J26" s="5">
        <f>J$43*'[3]Shares Cell Phones'!F19</f>
        <v>0</v>
      </c>
      <c r="K26" s="5">
        <f>K$43*'[3]Shares Cell Phones'!G19</f>
        <v>0</v>
      </c>
      <c r="L26" s="5">
        <f>L$43*'[3]Shares Cell Phones'!H19</f>
        <v>0</v>
      </c>
      <c r="M26" s="5">
        <f>M$43*'[3]Shares Cell Phones'!I19</f>
        <v>0</v>
      </c>
      <c r="N26" s="5">
        <f>N$43*'[3]Shares Cell Phones'!J19</f>
        <v>0</v>
      </c>
      <c r="O26" s="5">
        <f>O$43*'[3]Shares Cell Phones'!K19</f>
        <v>0</v>
      </c>
      <c r="P26" s="5">
        <f>P$43*'[3]Shares Cell Phones'!L19</f>
        <v>0</v>
      </c>
      <c r="Q26" s="5">
        <f>Q$43*'[3]Shares Cell Phones'!M19</f>
        <v>0</v>
      </c>
      <c r="R26" s="5">
        <f>R$43*'[3]Shares Cell Phones'!N19</f>
        <v>0</v>
      </c>
      <c r="S26" s="5">
        <f>S$43*'[3]Shares Cell Phones'!O19</f>
        <v>0</v>
      </c>
      <c r="T26" s="5">
        <f>T$43*'[3]Shares Cell Phones'!P19</f>
        <v>0</v>
      </c>
      <c r="U26" s="5">
        <f>U$43*'[3]Shares Cell Phones'!Q19</f>
        <v>0</v>
      </c>
      <c r="V26" s="5">
        <f>V$43*'[3]Shares Cell Phones'!R19</f>
        <v>0</v>
      </c>
      <c r="W26" s="5">
        <f>W$43*'[3]Shares Cell Phones'!S19</f>
        <v>0</v>
      </c>
      <c r="X26" s="5">
        <f>X$43*'[3]Shares Cell Phones'!T19</f>
        <v>0</v>
      </c>
      <c r="Y26" s="5">
        <f>Y$43*'[3]Shares Cell Phones'!U19</f>
        <v>0</v>
      </c>
      <c r="Z26" s="5">
        <f>Z$43*'[3]Shares Cell Phones'!V19</f>
        <v>0</v>
      </c>
      <c r="AA26" s="5">
        <f>AA$43*'[3]Shares Cell Phones'!W19</f>
        <v>0</v>
      </c>
      <c r="AB26" s="5">
        <f>AB$43*'[3]Shares Cell Phones'!X19</f>
        <v>0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</row>
    <row r="27" spans="1:57" x14ac:dyDescent="0.35">
      <c r="A27" t="s">
        <v>14</v>
      </c>
      <c r="C27" s="41" t="s">
        <v>78</v>
      </c>
      <c r="D27" s="4" t="s">
        <v>15</v>
      </c>
      <c r="E27" s="4" t="s">
        <v>55</v>
      </c>
      <c r="F27" s="1" t="s">
        <v>32</v>
      </c>
      <c r="G27" s="5">
        <f>G$43*'[3]Shares Cell Phones'!C20</f>
        <v>0</v>
      </c>
      <c r="H27" s="5">
        <f>H$43*'[3]Shares Cell Phones'!D20</f>
        <v>0</v>
      </c>
      <c r="I27" s="5">
        <f>I$43*'[3]Shares Cell Phones'!E20</f>
        <v>0</v>
      </c>
      <c r="J27" s="5">
        <f>J$43*'[3]Shares Cell Phones'!F20</f>
        <v>0</v>
      </c>
      <c r="K27" s="5">
        <f>K$43*'[3]Shares Cell Phones'!G20</f>
        <v>0</v>
      </c>
      <c r="L27" s="5">
        <f>L$43*'[3]Shares Cell Phones'!H20</f>
        <v>0</v>
      </c>
      <c r="M27" s="5">
        <f>M$43*'[3]Shares Cell Phones'!I20</f>
        <v>0</v>
      </c>
      <c r="N27" s="5">
        <f>N$43*'[3]Shares Cell Phones'!J20</f>
        <v>0</v>
      </c>
      <c r="O27" s="5">
        <f>O$43*'[3]Shares Cell Phones'!K20</f>
        <v>0</v>
      </c>
      <c r="P27" s="5">
        <f>P$43*'[3]Shares Cell Phones'!L20</f>
        <v>0</v>
      </c>
      <c r="Q27" s="5">
        <f>Q$43*'[3]Shares Cell Phones'!M20</f>
        <v>0</v>
      </c>
      <c r="R27" s="5">
        <f>R$43*'[3]Shares Cell Phones'!N20</f>
        <v>0</v>
      </c>
      <c r="S27" s="5">
        <f>S$43*'[3]Shares Cell Phones'!O20</f>
        <v>0</v>
      </c>
      <c r="T27" s="5">
        <f>T$43*'[3]Shares Cell Phones'!P20</f>
        <v>0</v>
      </c>
      <c r="U27" s="5">
        <f>U$43*'[3]Shares Cell Phones'!Q20</f>
        <v>0</v>
      </c>
      <c r="V27" s="5">
        <f>V$43*'[3]Shares Cell Phones'!R20</f>
        <v>0</v>
      </c>
      <c r="W27" s="5">
        <f>W$43*'[3]Shares Cell Phones'!S20</f>
        <v>0</v>
      </c>
      <c r="X27" s="5">
        <f>X$43*'[3]Shares Cell Phones'!T20</f>
        <v>0</v>
      </c>
      <c r="Y27" s="5">
        <f>Y$43*'[3]Shares Cell Phones'!U20</f>
        <v>0</v>
      </c>
      <c r="Z27" s="5">
        <f>Z$43*'[3]Shares Cell Phones'!V20</f>
        <v>0</v>
      </c>
      <c r="AA27" s="5">
        <f>AA$43*'[3]Shares Cell Phones'!W20</f>
        <v>0</v>
      </c>
      <c r="AB27" s="5">
        <f>AB$43*'[3]Shares Cell Phones'!X20</f>
        <v>0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</row>
    <row r="28" spans="1:57" x14ac:dyDescent="0.35">
      <c r="A28" t="s">
        <v>14</v>
      </c>
      <c r="C28" s="41" t="s">
        <v>78</v>
      </c>
      <c r="D28" s="4" t="s">
        <v>15</v>
      </c>
      <c r="E28" s="4" t="s">
        <v>55</v>
      </c>
      <c r="F28" s="1" t="s">
        <v>33</v>
      </c>
      <c r="G28" s="5">
        <f>G$43*'[3]Shares Cell Phones'!C21</f>
        <v>0</v>
      </c>
      <c r="H28" s="5">
        <f>H$43*'[3]Shares Cell Phones'!D21</f>
        <v>0</v>
      </c>
      <c r="I28" s="5">
        <f>I$43*'[3]Shares Cell Phones'!E21</f>
        <v>0</v>
      </c>
      <c r="J28" s="5">
        <f>J$43*'[3]Shares Cell Phones'!F21</f>
        <v>0</v>
      </c>
      <c r="K28" s="5">
        <f>K$43*'[3]Shares Cell Phones'!G21</f>
        <v>0</v>
      </c>
      <c r="L28" s="5">
        <f>L$43*'[3]Shares Cell Phones'!H21</f>
        <v>0</v>
      </c>
      <c r="M28" s="5">
        <f>M$43*'[3]Shares Cell Phones'!I21</f>
        <v>0</v>
      </c>
      <c r="N28" s="5">
        <f>N$43*'[3]Shares Cell Phones'!J21</f>
        <v>0</v>
      </c>
      <c r="O28" s="5">
        <f>O$43*'[3]Shares Cell Phones'!K21</f>
        <v>0</v>
      </c>
      <c r="P28" s="5">
        <f>P$43*'[3]Shares Cell Phones'!L21</f>
        <v>0</v>
      </c>
      <c r="Q28" s="5">
        <f>Q$43*'[3]Shares Cell Phones'!M21</f>
        <v>0</v>
      </c>
      <c r="R28" s="5">
        <f>R$43*'[3]Shares Cell Phones'!N21</f>
        <v>0</v>
      </c>
      <c r="S28" s="5">
        <f>S$43*'[3]Shares Cell Phones'!O21</f>
        <v>0</v>
      </c>
      <c r="T28" s="5">
        <f>T$43*'[3]Shares Cell Phones'!P21</f>
        <v>0</v>
      </c>
      <c r="U28" s="5">
        <f>U$43*'[3]Shares Cell Phones'!Q21</f>
        <v>0</v>
      </c>
      <c r="V28" s="5">
        <f>V$43*'[3]Shares Cell Phones'!R21</f>
        <v>0</v>
      </c>
      <c r="W28" s="5">
        <f>W$43*'[3]Shares Cell Phones'!S21</f>
        <v>0</v>
      </c>
      <c r="X28" s="5">
        <f>X$43*'[3]Shares Cell Phones'!T21</f>
        <v>0</v>
      </c>
      <c r="Y28" s="5">
        <f>Y$43*'[3]Shares Cell Phones'!U21</f>
        <v>0</v>
      </c>
      <c r="Z28" s="5">
        <f>Z$43*'[3]Shares Cell Phones'!V21</f>
        <v>0</v>
      </c>
      <c r="AA28" s="5">
        <f>AA$43*'[3]Shares Cell Phones'!W21</f>
        <v>0</v>
      </c>
      <c r="AB28" s="5">
        <f>AB$43*'[3]Shares Cell Phones'!X21</f>
        <v>0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</row>
    <row r="29" spans="1:57" x14ac:dyDescent="0.35">
      <c r="A29" t="s">
        <v>14</v>
      </c>
      <c r="C29" s="41" t="s">
        <v>78</v>
      </c>
      <c r="D29" s="4" t="s">
        <v>15</v>
      </c>
      <c r="E29" s="4" t="s">
        <v>55</v>
      </c>
      <c r="F29" s="1" t="s">
        <v>34</v>
      </c>
      <c r="G29" s="5">
        <f>G$43*'[3]Shares Cell Phones'!C22</f>
        <v>0</v>
      </c>
      <c r="H29" s="5">
        <f>H$43*'[3]Shares Cell Phones'!D22</f>
        <v>0</v>
      </c>
      <c r="I29" s="5">
        <f>I$43*'[3]Shares Cell Phones'!E22</f>
        <v>0</v>
      </c>
      <c r="J29" s="5">
        <f>J$43*'[3]Shares Cell Phones'!F22</f>
        <v>0</v>
      </c>
      <c r="K29" s="5">
        <f>K$43*'[3]Shares Cell Phones'!G22</f>
        <v>0</v>
      </c>
      <c r="L29" s="5">
        <f>L$43*'[3]Shares Cell Phones'!H22</f>
        <v>0</v>
      </c>
      <c r="M29" s="5">
        <f>M$43*'[3]Shares Cell Phones'!I22</f>
        <v>0</v>
      </c>
      <c r="N29" s="5">
        <f>N$43*'[3]Shares Cell Phones'!J22</f>
        <v>0</v>
      </c>
      <c r="O29" s="5">
        <f>O$43*'[3]Shares Cell Phones'!K22</f>
        <v>0</v>
      </c>
      <c r="P29" s="5">
        <f>P$43*'[3]Shares Cell Phones'!L22</f>
        <v>0</v>
      </c>
      <c r="Q29" s="5">
        <f>Q$43*'[3]Shares Cell Phones'!M22</f>
        <v>0</v>
      </c>
      <c r="R29" s="5">
        <f>R$43*'[3]Shares Cell Phones'!N22</f>
        <v>0</v>
      </c>
      <c r="S29" s="5">
        <f>S$43*'[3]Shares Cell Phones'!O22</f>
        <v>0</v>
      </c>
      <c r="T29" s="5">
        <f>T$43*'[3]Shares Cell Phones'!P22</f>
        <v>0</v>
      </c>
      <c r="U29" s="5">
        <f>U$43*'[3]Shares Cell Phones'!Q22</f>
        <v>0</v>
      </c>
      <c r="V29" s="5">
        <f>V$43*'[3]Shares Cell Phones'!R22</f>
        <v>0</v>
      </c>
      <c r="W29" s="5">
        <f>W$43*'[3]Shares Cell Phones'!S22</f>
        <v>0</v>
      </c>
      <c r="X29" s="5">
        <f>X$43*'[3]Shares Cell Phones'!T22</f>
        <v>0</v>
      </c>
      <c r="Y29" s="5">
        <f>Y$43*'[3]Shares Cell Phones'!U22</f>
        <v>0</v>
      </c>
      <c r="Z29" s="5">
        <f>Z$43*'[3]Shares Cell Phones'!V22</f>
        <v>0</v>
      </c>
      <c r="AA29" s="5">
        <f>AA$43*'[3]Shares Cell Phones'!W22</f>
        <v>0</v>
      </c>
      <c r="AB29" s="5">
        <f>AB$43*'[3]Shares Cell Phones'!X22</f>
        <v>0</v>
      </c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0" spans="1:57" x14ac:dyDescent="0.35">
      <c r="A30" t="s">
        <v>14</v>
      </c>
      <c r="C30" s="41" t="s">
        <v>78</v>
      </c>
      <c r="D30" s="4" t="s">
        <v>15</v>
      </c>
      <c r="E30" s="4" t="s">
        <v>55</v>
      </c>
      <c r="F30" s="1" t="s">
        <v>35</v>
      </c>
      <c r="G30" s="5">
        <f>G$43*'[3]Shares Cell Phones'!C23</f>
        <v>0</v>
      </c>
      <c r="H30" s="5">
        <f>H$43*'[3]Shares Cell Phones'!D23</f>
        <v>0</v>
      </c>
      <c r="I30" s="5">
        <f>I$43*'[3]Shares Cell Phones'!E23</f>
        <v>0</v>
      </c>
      <c r="J30" s="5">
        <f>J$43*'[3]Shares Cell Phones'!F23</f>
        <v>0</v>
      </c>
      <c r="K30" s="5">
        <f>K$43*'[3]Shares Cell Phones'!G23</f>
        <v>0</v>
      </c>
      <c r="L30" s="5">
        <f>L$43*'[3]Shares Cell Phones'!H23</f>
        <v>0</v>
      </c>
      <c r="M30" s="5">
        <f>M$43*'[3]Shares Cell Phones'!I23</f>
        <v>0</v>
      </c>
      <c r="N30" s="5">
        <f>N$43*'[3]Shares Cell Phones'!J23</f>
        <v>0</v>
      </c>
      <c r="O30" s="5">
        <f>O$43*'[3]Shares Cell Phones'!K23</f>
        <v>0</v>
      </c>
      <c r="P30" s="5">
        <f>P$43*'[3]Shares Cell Phones'!L23</f>
        <v>0</v>
      </c>
      <c r="Q30" s="5">
        <f>Q$43*'[3]Shares Cell Phones'!M23</f>
        <v>0</v>
      </c>
      <c r="R30" s="5">
        <f>R$43*'[3]Shares Cell Phones'!N23</f>
        <v>0</v>
      </c>
      <c r="S30" s="5">
        <f>S$43*'[3]Shares Cell Phones'!O23</f>
        <v>0</v>
      </c>
      <c r="T30" s="5">
        <f>T$43*'[3]Shares Cell Phones'!P23</f>
        <v>0</v>
      </c>
      <c r="U30" s="5">
        <f>U$43*'[3]Shares Cell Phones'!Q23</f>
        <v>0</v>
      </c>
      <c r="V30" s="5">
        <f>V$43*'[3]Shares Cell Phones'!R23</f>
        <v>0</v>
      </c>
      <c r="W30" s="5">
        <f>W$43*'[3]Shares Cell Phones'!S23</f>
        <v>0</v>
      </c>
      <c r="X30" s="5">
        <f>X$43*'[3]Shares Cell Phones'!T23</f>
        <v>0</v>
      </c>
      <c r="Y30" s="5">
        <f>Y$43*'[3]Shares Cell Phones'!U23</f>
        <v>0</v>
      </c>
      <c r="Z30" s="5">
        <f>Z$43*'[3]Shares Cell Phones'!V23</f>
        <v>0</v>
      </c>
      <c r="AA30" s="5">
        <f>AA$43*'[3]Shares Cell Phones'!W23</f>
        <v>0</v>
      </c>
      <c r="AB30" s="5">
        <f>AB$43*'[3]Shares Cell Phones'!X23</f>
        <v>0</v>
      </c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</row>
    <row r="31" spans="1:57" x14ac:dyDescent="0.35">
      <c r="A31" t="s">
        <v>14</v>
      </c>
      <c r="C31" s="41" t="s">
        <v>78</v>
      </c>
      <c r="D31" s="4" t="s">
        <v>15</v>
      </c>
      <c r="E31" s="4" t="s">
        <v>55</v>
      </c>
      <c r="F31" s="1" t="s">
        <v>36</v>
      </c>
      <c r="G31" s="5">
        <f>G$43*'[3]Shares Cell Phones'!C24</f>
        <v>0</v>
      </c>
      <c r="H31" s="5">
        <f>H$43*'[3]Shares Cell Phones'!D24</f>
        <v>0</v>
      </c>
      <c r="I31" s="5">
        <f>I$43*'[3]Shares Cell Phones'!E24</f>
        <v>0</v>
      </c>
      <c r="J31" s="5">
        <f>J$43*'[3]Shares Cell Phones'!F24</f>
        <v>0</v>
      </c>
      <c r="K31" s="5">
        <f>K$43*'[3]Shares Cell Phones'!G24</f>
        <v>0</v>
      </c>
      <c r="L31" s="5">
        <f>L$43*'[3]Shares Cell Phones'!H24</f>
        <v>0</v>
      </c>
      <c r="M31" s="5">
        <f>M$43*'[3]Shares Cell Phones'!I24</f>
        <v>0</v>
      </c>
      <c r="N31" s="5">
        <f>N$43*'[3]Shares Cell Phones'!J24</f>
        <v>0</v>
      </c>
      <c r="O31" s="5">
        <f>O$43*'[3]Shares Cell Phones'!K24</f>
        <v>0</v>
      </c>
      <c r="P31" s="5">
        <f>P$43*'[3]Shares Cell Phones'!L24</f>
        <v>0</v>
      </c>
      <c r="Q31" s="5">
        <f>Q$43*'[3]Shares Cell Phones'!M24</f>
        <v>0</v>
      </c>
      <c r="R31" s="5">
        <f>R$43*'[3]Shares Cell Phones'!N24</f>
        <v>0</v>
      </c>
      <c r="S31" s="5">
        <f>S$43*'[3]Shares Cell Phones'!O24</f>
        <v>0</v>
      </c>
      <c r="T31" s="5">
        <f>T$43*'[3]Shares Cell Phones'!P24</f>
        <v>0</v>
      </c>
      <c r="U31" s="5">
        <f>U$43*'[3]Shares Cell Phones'!Q24</f>
        <v>0</v>
      </c>
      <c r="V31" s="5">
        <f>V$43*'[3]Shares Cell Phones'!R24</f>
        <v>0</v>
      </c>
      <c r="W31" s="5">
        <f>W$43*'[3]Shares Cell Phones'!S24</f>
        <v>0</v>
      </c>
      <c r="X31" s="5">
        <f>X$43*'[3]Shares Cell Phones'!T24</f>
        <v>0</v>
      </c>
      <c r="Y31" s="5">
        <f>Y$43*'[3]Shares Cell Phones'!U24</f>
        <v>0</v>
      </c>
      <c r="Z31" s="5">
        <f>Z$43*'[3]Shares Cell Phones'!V24</f>
        <v>0</v>
      </c>
      <c r="AA31" s="5">
        <f>AA$43*'[3]Shares Cell Phones'!W24</f>
        <v>0</v>
      </c>
      <c r="AB31" s="5">
        <f>AB$43*'[3]Shares Cell Phones'!X24</f>
        <v>0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</row>
    <row r="32" spans="1:57" x14ac:dyDescent="0.35">
      <c r="A32" t="s">
        <v>14</v>
      </c>
      <c r="C32" s="41" t="s">
        <v>78</v>
      </c>
      <c r="D32" s="4" t="s">
        <v>15</v>
      </c>
      <c r="E32" s="4" t="s">
        <v>55</v>
      </c>
      <c r="F32" s="1" t="s">
        <v>37</v>
      </c>
      <c r="G32" s="5">
        <f>G$43*'[3]Shares Cell Phones'!C25</f>
        <v>0</v>
      </c>
      <c r="H32" s="5">
        <f>H$43*'[3]Shares Cell Phones'!D25</f>
        <v>0</v>
      </c>
      <c r="I32" s="5">
        <f>I$43*'[3]Shares Cell Phones'!E25</f>
        <v>0</v>
      </c>
      <c r="J32" s="5">
        <f>J$43*'[3]Shares Cell Phones'!F25</f>
        <v>0</v>
      </c>
      <c r="K32" s="5">
        <f>K$43*'[3]Shares Cell Phones'!G25</f>
        <v>0</v>
      </c>
      <c r="L32" s="5">
        <f>L$43*'[3]Shares Cell Phones'!H25</f>
        <v>0</v>
      </c>
      <c r="M32" s="5">
        <f>M$43*'[3]Shares Cell Phones'!I25</f>
        <v>0</v>
      </c>
      <c r="N32" s="5">
        <f>N$43*'[3]Shares Cell Phones'!J25</f>
        <v>0</v>
      </c>
      <c r="O32" s="5">
        <f>O$43*'[3]Shares Cell Phones'!K25</f>
        <v>0</v>
      </c>
      <c r="P32" s="5">
        <f>P$43*'[3]Shares Cell Phones'!L25</f>
        <v>0</v>
      </c>
      <c r="Q32" s="5">
        <f>Q$43*'[3]Shares Cell Phones'!M25</f>
        <v>0</v>
      </c>
      <c r="R32" s="5">
        <f>R$43*'[3]Shares Cell Phones'!N25</f>
        <v>0</v>
      </c>
      <c r="S32" s="5">
        <f>S$43*'[3]Shares Cell Phones'!O25</f>
        <v>0</v>
      </c>
      <c r="T32" s="5">
        <f>T$43*'[3]Shares Cell Phones'!P25</f>
        <v>0</v>
      </c>
      <c r="U32" s="5">
        <f>U$43*'[3]Shares Cell Phones'!Q25</f>
        <v>0</v>
      </c>
      <c r="V32" s="5">
        <f>V$43*'[3]Shares Cell Phones'!R25</f>
        <v>0</v>
      </c>
      <c r="W32" s="5">
        <f>W$43*'[3]Shares Cell Phones'!S25</f>
        <v>0</v>
      </c>
      <c r="X32" s="5">
        <f>X$43*'[3]Shares Cell Phones'!T25</f>
        <v>0</v>
      </c>
      <c r="Y32" s="5">
        <f>Y$43*'[3]Shares Cell Phones'!U25</f>
        <v>0</v>
      </c>
      <c r="Z32" s="5">
        <f>Z$43*'[3]Shares Cell Phones'!V25</f>
        <v>0</v>
      </c>
      <c r="AA32" s="5">
        <f>AA$43*'[3]Shares Cell Phones'!W25</f>
        <v>0</v>
      </c>
      <c r="AB32" s="5">
        <f>AB$43*'[3]Shares Cell Phones'!X25</f>
        <v>0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</row>
    <row r="33" spans="1:57" x14ac:dyDescent="0.35">
      <c r="A33" t="s">
        <v>14</v>
      </c>
      <c r="C33" s="41" t="s">
        <v>78</v>
      </c>
      <c r="D33" s="4" t="s">
        <v>15</v>
      </c>
      <c r="E33" s="4" t="s">
        <v>55</v>
      </c>
      <c r="F33" s="1" t="s">
        <v>38</v>
      </c>
      <c r="G33" s="5">
        <f>G$43*'[3]Shares Cell Phones'!C26</f>
        <v>0</v>
      </c>
      <c r="H33" s="5">
        <f>H$43*'[3]Shares Cell Phones'!D26</f>
        <v>0</v>
      </c>
      <c r="I33" s="5">
        <f>I$43*'[3]Shares Cell Phones'!E26</f>
        <v>0</v>
      </c>
      <c r="J33" s="5">
        <f>J$43*'[3]Shares Cell Phones'!F26</f>
        <v>0</v>
      </c>
      <c r="K33" s="5">
        <f>K$43*'[3]Shares Cell Phones'!G26</f>
        <v>0</v>
      </c>
      <c r="L33" s="5">
        <f>L$43*'[3]Shares Cell Phones'!H26</f>
        <v>0</v>
      </c>
      <c r="M33" s="5">
        <f>M$43*'[3]Shares Cell Phones'!I26</f>
        <v>0</v>
      </c>
      <c r="N33" s="5">
        <f>N$43*'[3]Shares Cell Phones'!J26</f>
        <v>0</v>
      </c>
      <c r="O33" s="5">
        <f>O$43*'[3]Shares Cell Phones'!K26</f>
        <v>0</v>
      </c>
      <c r="P33" s="5">
        <f>P$43*'[3]Shares Cell Phones'!L26</f>
        <v>0</v>
      </c>
      <c r="Q33" s="5">
        <f>Q$43*'[3]Shares Cell Phones'!M26</f>
        <v>0</v>
      </c>
      <c r="R33" s="5">
        <f>R$43*'[3]Shares Cell Phones'!N26</f>
        <v>0</v>
      </c>
      <c r="S33" s="5">
        <f>S$43*'[3]Shares Cell Phones'!O26</f>
        <v>0</v>
      </c>
      <c r="T33" s="5">
        <f>T$43*'[3]Shares Cell Phones'!P26</f>
        <v>0</v>
      </c>
      <c r="U33" s="5">
        <f>U$43*'[3]Shares Cell Phones'!Q26</f>
        <v>0</v>
      </c>
      <c r="V33" s="5">
        <f>V$43*'[3]Shares Cell Phones'!R26</f>
        <v>0</v>
      </c>
      <c r="W33" s="5">
        <f>W$43*'[3]Shares Cell Phones'!S26</f>
        <v>0</v>
      </c>
      <c r="X33" s="5">
        <f>X$43*'[3]Shares Cell Phones'!T26</f>
        <v>0</v>
      </c>
      <c r="Y33" s="5">
        <f>Y$43*'[3]Shares Cell Phones'!U26</f>
        <v>0</v>
      </c>
      <c r="Z33" s="5">
        <f>Z$43*'[3]Shares Cell Phones'!V26</f>
        <v>0</v>
      </c>
      <c r="AA33" s="5">
        <f>AA$43*'[3]Shares Cell Phones'!W26</f>
        <v>0</v>
      </c>
      <c r="AB33" s="5">
        <f>AB$43*'[3]Shares Cell Phones'!X26</f>
        <v>0</v>
      </c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</row>
    <row r="34" spans="1:57" x14ac:dyDescent="0.35">
      <c r="A34" t="s">
        <v>14</v>
      </c>
      <c r="C34" s="41" t="s">
        <v>78</v>
      </c>
      <c r="D34" s="4" t="s">
        <v>15</v>
      </c>
      <c r="E34" s="4" t="s">
        <v>55</v>
      </c>
      <c r="F34" s="1" t="s">
        <v>39</v>
      </c>
      <c r="G34" s="5">
        <f>G$43*'[3]Shares Cell Phones'!C27</f>
        <v>0</v>
      </c>
      <c r="H34" s="5">
        <f>H$43*'[3]Shares Cell Phones'!D27</f>
        <v>0</v>
      </c>
      <c r="I34" s="5">
        <f>I$43*'[3]Shares Cell Phones'!E27</f>
        <v>0</v>
      </c>
      <c r="J34" s="5">
        <f>J$43*'[3]Shares Cell Phones'!F27</f>
        <v>0</v>
      </c>
      <c r="K34" s="5">
        <f>K$43*'[3]Shares Cell Phones'!G27</f>
        <v>0</v>
      </c>
      <c r="L34" s="5">
        <f>L$43*'[3]Shares Cell Phones'!H27</f>
        <v>0</v>
      </c>
      <c r="M34" s="5">
        <f>M$43*'[3]Shares Cell Phones'!I27</f>
        <v>0</v>
      </c>
      <c r="N34" s="5">
        <f>N$43*'[3]Shares Cell Phones'!J27</f>
        <v>0</v>
      </c>
      <c r="O34" s="5">
        <f>O$43*'[3]Shares Cell Phones'!K27</f>
        <v>0</v>
      </c>
      <c r="P34" s="5">
        <f>P$43*'[3]Shares Cell Phones'!L27</f>
        <v>0</v>
      </c>
      <c r="Q34" s="5">
        <f>Q$43*'[3]Shares Cell Phones'!M27</f>
        <v>0</v>
      </c>
      <c r="R34" s="5">
        <f>R$43*'[3]Shares Cell Phones'!N27</f>
        <v>0</v>
      </c>
      <c r="S34" s="5">
        <f>S$43*'[3]Shares Cell Phones'!O27</f>
        <v>0</v>
      </c>
      <c r="T34" s="5">
        <f>T$43*'[3]Shares Cell Phones'!P27</f>
        <v>0</v>
      </c>
      <c r="U34" s="5">
        <f>U$43*'[3]Shares Cell Phones'!Q27</f>
        <v>0</v>
      </c>
      <c r="V34" s="5">
        <f>V$43*'[3]Shares Cell Phones'!R27</f>
        <v>0</v>
      </c>
      <c r="W34" s="5">
        <f>W$43*'[3]Shares Cell Phones'!S27</f>
        <v>0</v>
      </c>
      <c r="X34" s="5">
        <f>X$43*'[3]Shares Cell Phones'!T27</f>
        <v>0</v>
      </c>
      <c r="Y34" s="5">
        <f>Y$43*'[3]Shares Cell Phones'!U27</f>
        <v>0</v>
      </c>
      <c r="Z34" s="5">
        <f>Z$43*'[3]Shares Cell Phones'!V27</f>
        <v>0</v>
      </c>
      <c r="AA34" s="5">
        <f>AA$43*'[3]Shares Cell Phones'!W27</f>
        <v>0</v>
      </c>
      <c r="AB34" s="5">
        <f>AB$43*'[3]Shares Cell Phones'!X27</f>
        <v>0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</row>
    <row r="35" spans="1:57" x14ac:dyDescent="0.35">
      <c r="A35" t="s">
        <v>14</v>
      </c>
      <c r="C35" s="41" t="s">
        <v>78</v>
      </c>
      <c r="D35" s="4" t="s">
        <v>15</v>
      </c>
      <c r="E35" s="4" t="s">
        <v>55</v>
      </c>
      <c r="F35" s="1" t="s">
        <v>40</v>
      </c>
      <c r="G35" s="5">
        <f>G$43*'[3]Shares Cell Phones'!C28</f>
        <v>0</v>
      </c>
      <c r="H35" s="5">
        <f>H$43*'[3]Shares Cell Phones'!D28</f>
        <v>0</v>
      </c>
      <c r="I35" s="5">
        <f>I$43*'[3]Shares Cell Phones'!E28</f>
        <v>0</v>
      </c>
      <c r="J35" s="5">
        <f>J$43*'[3]Shares Cell Phones'!F28</f>
        <v>0</v>
      </c>
      <c r="K35" s="5">
        <f>K$43*'[3]Shares Cell Phones'!G28</f>
        <v>0</v>
      </c>
      <c r="L35" s="5">
        <f>L$43*'[3]Shares Cell Phones'!H28</f>
        <v>0</v>
      </c>
      <c r="M35" s="5">
        <f>M$43*'[3]Shares Cell Phones'!I28</f>
        <v>0</v>
      </c>
      <c r="N35" s="5">
        <f>N$43*'[3]Shares Cell Phones'!J28</f>
        <v>0</v>
      </c>
      <c r="O35" s="5">
        <f>O$43*'[3]Shares Cell Phones'!K28</f>
        <v>0</v>
      </c>
      <c r="P35" s="5">
        <f>P$43*'[3]Shares Cell Phones'!L28</f>
        <v>0</v>
      </c>
      <c r="Q35" s="5">
        <f>Q$43*'[3]Shares Cell Phones'!M28</f>
        <v>0</v>
      </c>
      <c r="R35" s="5">
        <f>R$43*'[3]Shares Cell Phones'!N28</f>
        <v>0</v>
      </c>
      <c r="S35" s="5">
        <f>S$43*'[3]Shares Cell Phones'!O28</f>
        <v>0</v>
      </c>
      <c r="T35" s="5">
        <f>T$43*'[3]Shares Cell Phones'!P28</f>
        <v>0</v>
      </c>
      <c r="U35" s="5">
        <f>U$43*'[3]Shares Cell Phones'!Q28</f>
        <v>0</v>
      </c>
      <c r="V35" s="5">
        <f>V$43*'[3]Shares Cell Phones'!R28</f>
        <v>0</v>
      </c>
      <c r="W35" s="5">
        <f>W$43*'[3]Shares Cell Phones'!S28</f>
        <v>0</v>
      </c>
      <c r="X35" s="5">
        <f>X$43*'[3]Shares Cell Phones'!T28</f>
        <v>0</v>
      </c>
      <c r="Y35" s="5">
        <f>Y$43*'[3]Shares Cell Phones'!U28</f>
        <v>0</v>
      </c>
      <c r="Z35" s="5">
        <f>Z$43*'[3]Shares Cell Phones'!V28</f>
        <v>0</v>
      </c>
      <c r="AA35" s="5">
        <f>AA$43*'[3]Shares Cell Phones'!W28</f>
        <v>0</v>
      </c>
      <c r="AB35" s="5">
        <f>AB$43*'[3]Shares Cell Phones'!X28</f>
        <v>0</v>
      </c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1:57" x14ac:dyDescent="0.35">
      <c r="A36" t="s">
        <v>14</v>
      </c>
      <c r="C36" s="41" t="s">
        <v>78</v>
      </c>
      <c r="D36" s="4" t="s">
        <v>15</v>
      </c>
      <c r="E36" s="4" t="s">
        <v>55</v>
      </c>
      <c r="F36" s="1" t="s">
        <v>41</v>
      </c>
      <c r="G36" s="5">
        <f>G$43*'[3]Shares Cell Phones'!C29</f>
        <v>0</v>
      </c>
      <c r="H36" s="5">
        <f>H$43*'[3]Shares Cell Phones'!D29</f>
        <v>0</v>
      </c>
      <c r="I36" s="5">
        <f>I$43*'[3]Shares Cell Phones'!E29</f>
        <v>0</v>
      </c>
      <c r="J36" s="5">
        <f>J$43*'[3]Shares Cell Phones'!F29</f>
        <v>0</v>
      </c>
      <c r="K36" s="5">
        <f>K$43*'[3]Shares Cell Phones'!G29</f>
        <v>0</v>
      </c>
      <c r="L36" s="5">
        <f>L$43*'[3]Shares Cell Phones'!H29</f>
        <v>0</v>
      </c>
      <c r="M36" s="5">
        <f>M$43*'[3]Shares Cell Phones'!I29</f>
        <v>0</v>
      </c>
      <c r="N36" s="5">
        <f>N$43*'[3]Shares Cell Phones'!J29</f>
        <v>0</v>
      </c>
      <c r="O36" s="5">
        <f>O$43*'[3]Shares Cell Phones'!K29</f>
        <v>0</v>
      </c>
      <c r="P36" s="5">
        <f>P$43*'[3]Shares Cell Phones'!L29</f>
        <v>0</v>
      </c>
      <c r="Q36" s="5">
        <f>Q$43*'[3]Shares Cell Phones'!M29</f>
        <v>0</v>
      </c>
      <c r="R36" s="5">
        <f>R$43*'[3]Shares Cell Phones'!N29</f>
        <v>0</v>
      </c>
      <c r="S36" s="5">
        <f>S$43*'[3]Shares Cell Phones'!O29</f>
        <v>0</v>
      </c>
      <c r="T36" s="5">
        <f>T$43*'[3]Shares Cell Phones'!P29</f>
        <v>0</v>
      </c>
      <c r="U36" s="5">
        <f>U$43*'[3]Shares Cell Phones'!Q29</f>
        <v>0</v>
      </c>
      <c r="V36" s="5">
        <f>V$43*'[3]Shares Cell Phones'!R29</f>
        <v>0</v>
      </c>
      <c r="W36" s="5">
        <f>W$43*'[3]Shares Cell Phones'!S29</f>
        <v>0</v>
      </c>
      <c r="X36" s="5">
        <f>X$43*'[3]Shares Cell Phones'!T29</f>
        <v>0</v>
      </c>
      <c r="Y36" s="5">
        <f>Y$43*'[3]Shares Cell Phones'!U29</f>
        <v>0</v>
      </c>
      <c r="Z36" s="5">
        <f>Z$43*'[3]Shares Cell Phones'!V29</f>
        <v>0</v>
      </c>
      <c r="AA36" s="5">
        <f>AA$43*'[3]Shares Cell Phones'!W29</f>
        <v>0</v>
      </c>
      <c r="AB36" s="5">
        <f>AB$43*'[3]Shares Cell Phones'!X29</f>
        <v>0</v>
      </c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</row>
    <row r="37" spans="1:57" x14ac:dyDescent="0.35">
      <c r="A37" t="s">
        <v>14</v>
      </c>
      <c r="C37" s="41" t="s">
        <v>78</v>
      </c>
      <c r="D37" s="4" t="s">
        <v>15</v>
      </c>
      <c r="E37" s="4" t="s">
        <v>55</v>
      </c>
      <c r="F37" s="1" t="s">
        <v>42</v>
      </c>
      <c r="G37" s="5">
        <f>G$43*'[3]Shares Cell Phones'!C30</f>
        <v>0</v>
      </c>
      <c r="H37" s="5">
        <f>H$43*'[3]Shares Cell Phones'!D30</f>
        <v>0</v>
      </c>
      <c r="I37" s="5">
        <f>I$43*'[3]Shares Cell Phones'!E30</f>
        <v>0</v>
      </c>
      <c r="J37" s="5">
        <f>J$43*'[3]Shares Cell Phones'!F30</f>
        <v>0</v>
      </c>
      <c r="K37" s="5">
        <f>K$43*'[3]Shares Cell Phones'!G30</f>
        <v>0</v>
      </c>
      <c r="L37" s="5">
        <f>L$43*'[3]Shares Cell Phones'!H30</f>
        <v>0</v>
      </c>
      <c r="M37" s="5">
        <f>M$43*'[3]Shares Cell Phones'!I30</f>
        <v>0</v>
      </c>
      <c r="N37" s="5">
        <f>N$43*'[3]Shares Cell Phones'!J30</f>
        <v>0</v>
      </c>
      <c r="O37" s="5">
        <f>O$43*'[3]Shares Cell Phones'!K30</f>
        <v>0</v>
      </c>
      <c r="P37" s="5">
        <f>P$43*'[3]Shares Cell Phones'!L30</f>
        <v>0</v>
      </c>
      <c r="Q37" s="5">
        <f>Q$43*'[3]Shares Cell Phones'!M30</f>
        <v>0</v>
      </c>
      <c r="R37" s="5">
        <f>R$43*'[3]Shares Cell Phones'!N30</f>
        <v>0</v>
      </c>
      <c r="S37" s="5">
        <f>S$43*'[3]Shares Cell Phones'!O30</f>
        <v>0</v>
      </c>
      <c r="T37" s="5">
        <f>T$43*'[3]Shares Cell Phones'!P30</f>
        <v>0</v>
      </c>
      <c r="U37" s="5">
        <f>U$43*'[3]Shares Cell Phones'!Q30</f>
        <v>0</v>
      </c>
      <c r="V37" s="5">
        <f>V$43*'[3]Shares Cell Phones'!R30</f>
        <v>0</v>
      </c>
      <c r="W37" s="5">
        <f>W$43*'[3]Shares Cell Phones'!S30</f>
        <v>0</v>
      </c>
      <c r="X37" s="5">
        <f>X$43*'[3]Shares Cell Phones'!T30</f>
        <v>0</v>
      </c>
      <c r="Y37" s="5">
        <f>Y$43*'[3]Shares Cell Phones'!U30</f>
        <v>0</v>
      </c>
      <c r="Z37" s="5">
        <f>Z$43*'[3]Shares Cell Phones'!V30</f>
        <v>0</v>
      </c>
      <c r="AA37" s="5">
        <f>AA$43*'[3]Shares Cell Phones'!W30</f>
        <v>0</v>
      </c>
      <c r="AB37" s="5">
        <f>AB$43*'[3]Shares Cell Phones'!X30</f>
        <v>0</v>
      </c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</row>
    <row r="38" spans="1:57" x14ac:dyDescent="0.35">
      <c r="A38" t="s">
        <v>14</v>
      </c>
      <c r="C38" s="41" t="s">
        <v>78</v>
      </c>
      <c r="D38" s="4" t="s">
        <v>15</v>
      </c>
      <c r="E38" s="4" t="s">
        <v>55</v>
      </c>
      <c r="F38" s="1" t="s">
        <v>43</v>
      </c>
      <c r="G38" s="5">
        <f>G$43*'[3]Shares Cell Phones'!C31</f>
        <v>0</v>
      </c>
      <c r="H38" s="5">
        <f>H$43*'[3]Shares Cell Phones'!D31</f>
        <v>0</v>
      </c>
      <c r="I38" s="5">
        <f>I$43*'[3]Shares Cell Phones'!E31</f>
        <v>0</v>
      </c>
      <c r="J38" s="5">
        <f>J$43*'[3]Shares Cell Phones'!F31</f>
        <v>0</v>
      </c>
      <c r="K38" s="5">
        <f>K$43*'[3]Shares Cell Phones'!G31</f>
        <v>0</v>
      </c>
      <c r="L38" s="5">
        <f>L$43*'[3]Shares Cell Phones'!H31</f>
        <v>0</v>
      </c>
      <c r="M38" s="5">
        <f>M$43*'[3]Shares Cell Phones'!I31</f>
        <v>0</v>
      </c>
      <c r="N38" s="5">
        <f>N$43*'[3]Shares Cell Phones'!J31</f>
        <v>0</v>
      </c>
      <c r="O38" s="5">
        <f>O$43*'[3]Shares Cell Phones'!K31</f>
        <v>0</v>
      </c>
      <c r="P38" s="5">
        <f>P$43*'[3]Shares Cell Phones'!L31</f>
        <v>0</v>
      </c>
      <c r="Q38" s="5">
        <f>Q$43*'[3]Shares Cell Phones'!M31</f>
        <v>0</v>
      </c>
      <c r="R38" s="5">
        <f>R$43*'[3]Shares Cell Phones'!N31</f>
        <v>0</v>
      </c>
      <c r="S38" s="5">
        <f>S$43*'[3]Shares Cell Phones'!O31</f>
        <v>0</v>
      </c>
      <c r="T38" s="5">
        <f>T$43*'[3]Shares Cell Phones'!P31</f>
        <v>0</v>
      </c>
      <c r="U38" s="5">
        <f>U$43*'[3]Shares Cell Phones'!Q31</f>
        <v>0</v>
      </c>
      <c r="V38" s="5">
        <f>V$43*'[3]Shares Cell Phones'!R31</f>
        <v>0</v>
      </c>
      <c r="W38" s="5">
        <f>W$43*'[3]Shares Cell Phones'!S31</f>
        <v>0</v>
      </c>
      <c r="X38" s="5">
        <f>X$43*'[3]Shares Cell Phones'!T31</f>
        <v>0</v>
      </c>
      <c r="Y38" s="5">
        <f>Y$43*'[3]Shares Cell Phones'!U31</f>
        <v>0</v>
      </c>
      <c r="Z38" s="5">
        <f>Z$43*'[3]Shares Cell Phones'!V31</f>
        <v>0</v>
      </c>
      <c r="AA38" s="5">
        <f>AA$43*'[3]Shares Cell Phones'!W31</f>
        <v>0</v>
      </c>
      <c r="AB38" s="5">
        <f>AB$43*'[3]Shares Cell Phones'!X31</f>
        <v>0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</row>
    <row r="39" spans="1:57" x14ac:dyDescent="0.35">
      <c r="A39" t="s">
        <v>14</v>
      </c>
      <c r="C39" s="41" t="s">
        <v>78</v>
      </c>
      <c r="D39" s="4" t="s">
        <v>15</v>
      </c>
      <c r="E39" s="4" t="s">
        <v>55</v>
      </c>
      <c r="F39" s="1" t="s">
        <v>44</v>
      </c>
      <c r="G39" s="5">
        <f>G$43*'[3]Shares Cell Phones'!C32</f>
        <v>0</v>
      </c>
      <c r="H39" s="5">
        <f>H$43*'[3]Shares Cell Phones'!D32</f>
        <v>0</v>
      </c>
      <c r="I39" s="5">
        <f>I$43*'[3]Shares Cell Phones'!E32</f>
        <v>0</v>
      </c>
      <c r="J39" s="5">
        <f>J$43*'[3]Shares Cell Phones'!F32</f>
        <v>0</v>
      </c>
      <c r="K39" s="5">
        <f>K$43*'[3]Shares Cell Phones'!G32</f>
        <v>0</v>
      </c>
      <c r="L39" s="5">
        <f>L$43*'[3]Shares Cell Phones'!H32</f>
        <v>0</v>
      </c>
      <c r="M39" s="5">
        <f>M$43*'[3]Shares Cell Phones'!I32</f>
        <v>0</v>
      </c>
      <c r="N39" s="5">
        <f>N$43*'[3]Shares Cell Phones'!J32</f>
        <v>0</v>
      </c>
      <c r="O39" s="5">
        <f>O$43*'[3]Shares Cell Phones'!K32</f>
        <v>0</v>
      </c>
      <c r="P39" s="5">
        <f>P$43*'[3]Shares Cell Phones'!L32</f>
        <v>0</v>
      </c>
      <c r="Q39" s="5">
        <f>Q$43*'[3]Shares Cell Phones'!M32</f>
        <v>0</v>
      </c>
      <c r="R39" s="5">
        <f>R$43*'[3]Shares Cell Phones'!N32</f>
        <v>0</v>
      </c>
      <c r="S39" s="5">
        <f>S$43*'[3]Shares Cell Phones'!O32</f>
        <v>0</v>
      </c>
      <c r="T39" s="5">
        <f>T$43*'[3]Shares Cell Phones'!P32</f>
        <v>0</v>
      </c>
      <c r="U39" s="5">
        <f>U$43*'[3]Shares Cell Phones'!Q32</f>
        <v>0</v>
      </c>
      <c r="V39" s="5">
        <f>V$43*'[3]Shares Cell Phones'!R32</f>
        <v>0</v>
      </c>
      <c r="W39" s="5">
        <f>W$43*'[3]Shares Cell Phones'!S32</f>
        <v>0</v>
      </c>
      <c r="X39" s="5">
        <f>X$43*'[3]Shares Cell Phones'!T32</f>
        <v>0</v>
      </c>
      <c r="Y39" s="5">
        <f>Y$43*'[3]Shares Cell Phones'!U32</f>
        <v>0</v>
      </c>
      <c r="Z39" s="5">
        <f>Z$43*'[3]Shares Cell Phones'!V32</f>
        <v>0</v>
      </c>
      <c r="AA39" s="5">
        <f>AA$43*'[3]Shares Cell Phones'!W32</f>
        <v>0</v>
      </c>
      <c r="AB39" s="5">
        <f>AB$43*'[3]Shares Cell Phones'!X32</f>
        <v>0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</row>
    <row r="40" spans="1:57" x14ac:dyDescent="0.35">
      <c r="A40" t="s">
        <v>14</v>
      </c>
      <c r="C40" s="41" t="s">
        <v>78</v>
      </c>
      <c r="D40" s="4" t="s">
        <v>15</v>
      </c>
      <c r="E40" s="4" t="s">
        <v>55</v>
      </c>
      <c r="F40" s="1" t="s">
        <v>45</v>
      </c>
      <c r="G40" s="5">
        <f>G$43*'[3]Shares Cell Phones'!C33</f>
        <v>0</v>
      </c>
      <c r="H40" s="5">
        <f>H$43*'[3]Shares Cell Phones'!D33</f>
        <v>0</v>
      </c>
      <c r="I40" s="5">
        <f>I$43*'[3]Shares Cell Phones'!E33</f>
        <v>0</v>
      </c>
      <c r="J40" s="5">
        <f>J$43*'[3]Shares Cell Phones'!F33</f>
        <v>0</v>
      </c>
      <c r="K40" s="5">
        <f>K$43*'[3]Shares Cell Phones'!G33</f>
        <v>0</v>
      </c>
      <c r="L40" s="5">
        <f>L$43*'[3]Shares Cell Phones'!H33</f>
        <v>0</v>
      </c>
      <c r="M40" s="5">
        <f>M$43*'[3]Shares Cell Phones'!I33</f>
        <v>0</v>
      </c>
      <c r="N40" s="5">
        <f>N$43*'[3]Shares Cell Phones'!J33</f>
        <v>0</v>
      </c>
      <c r="O40" s="5">
        <f>O$43*'[3]Shares Cell Phones'!K33</f>
        <v>0</v>
      </c>
      <c r="P40" s="5">
        <f>P$43*'[3]Shares Cell Phones'!L33</f>
        <v>0</v>
      </c>
      <c r="Q40" s="5">
        <f>Q$43*'[3]Shares Cell Phones'!M33</f>
        <v>0</v>
      </c>
      <c r="R40" s="5">
        <f>R$43*'[3]Shares Cell Phones'!N33</f>
        <v>0</v>
      </c>
      <c r="S40" s="5">
        <f>S$43*'[3]Shares Cell Phones'!O33</f>
        <v>0</v>
      </c>
      <c r="T40" s="5">
        <f>T$43*'[3]Shares Cell Phones'!P33</f>
        <v>0</v>
      </c>
      <c r="U40" s="5">
        <f>U$43*'[3]Shares Cell Phones'!Q33</f>
        <v>0</v>
      </c>
      <c r="V40" s="5">
        <f>V$43*'[3]Shares Cell Phones'!R33</f>
        <v>0</v>
      </c>
      <c r="W40" s="5">
        <f>W$43*'[3]Shares Cell Phones'!S33</f>
        <v>0</v>
      </c>
      <c r="X40" s="5">
        <f>X$43*'[3]Shares Cell Phones'!T33</f>
        <v>0</v>
      </c>
      <c r="Y40" s="5">
        <f>Y$43*'[3]Shares Cell Phones'!U33</f>
        <v>0</v>
      </c>
      <c r="Z40" s="5">
        <f>Z$43*'[3]Shares Cell Phones'!V33</f>
        <v>0</v>
      </c>
      <c r="AA40" s="5">
        <f>AA$43*'[3]Shares Cell Phones'!W33</f>
        <v>0</v>
      </c>
      <c r="AB40" s="5">
        <f>AB$43*'[3]Shares Cell Phones'!X33</f>
        <v>0</v>
      </c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</row>
    <row r="41" spans="1:57" x14ac:dyDescent="0.35">
      <c r="A41" t="s">
        <v>14</v>
      </c>
      <c r="C41" s="41" t="s">
        <v>78</v>
      </c>
      <c r="D41" s="4" t="s">
        <v>15</v>
      </c>
      <c r="E41" s="4" t="s">
        <v>55</v>
      </c>
      <c r="F41" s="1" t="s">
        <v>46</v>
      </c>
      <c r="G41" s="5">
        <f>G$43*'[3]Shares Cell Phones'!C34</f>
        <v>0</v>
      </c>
      <c r="H41" s="5">
        <f>H$43*'[3]Shares Cell Phones'!D34</f>
        <v>0</v>
      </c>
      <c r="I41" s="5">
        <f>I$43*'[3]Shares Cell Phones'!E34</f>
        <v>0</v>
      </c>
      <c r="J41" s="5">
        <f>J$43*'[3]Shares Cell Phones'!F34</f>
        <v>0</v>
      </c>
      <c r="K41" s="5">
        <f>K$43*'[3]Shares Cell Phones'!G34</f>
        <v>0</v>
      </c>
      <c r="L41" s="5">
        <f>L$43*'[3]Shares Cell Phones'!H34</f>
        <v>0</v>
      </c>
      <c r="M41" s="5">
        <f>M$43*'[3]Shares Cell Phones'!I34</f>
        <v>0</v>
      </c>
      <c r="N41" s="5">
        <f>N$43*'[3]Shares Cell Phones'!J34</f>
        <v>0</v>
      </c>
      <c r="O41" s="5">
        <f>O$43*'[3]Shares Cell Phones'!K34</f>
        <v>0</v>
      </c>
      <c r="P41" s="5">
        <f>P$43*'[3]Shares Cell Phones'!L34</f>
        <v>0</v>
      </c>
      <c r="Q41" s="5">
        <f>Q$43*'[3]Shares Cell Phones'!M34</f>
        <v>0</v>
      </c>
      <c r="R41" s="5">
        <f>R$43*'[3]Shares Cell Phones'!N34</f>
        <v>0</v>
      </c>
      <c r="S41" s="5">
        <f>S$43*'[3]Shares Cell Phones'!O34</f>
        <v>0</v>
      </c>
      <c r="T41" s="5">
        <f>T$43*'[3]Shares Cell Phones'!P34</f>
        <v>0</v>
      </c>
      <c r="U41" s="5">
        <f>U$43*'[3]Shares Cell Phones'!Q34</f>
        <v>0</v>
      </c>
      <c r="V41" s="5">
        <f>V$43*'[3]Shares Cell Phones'!R34</f>
        <v>0</v>
      </c>
      <c r="W41" s="5">
        <f>W$43*'[3]Shares Cell Phones'!S34</f>
        <v>0</v>
      </c>
      <c r="X41" s="5">
        <f>X$43*'[3]Shares Cell Phones'!T34</f>
        <v>0</v>
      </c>
      <c r="Y41" s="5">
        <f>Y$43*'[3]Shares Cell Phones'!U34</f>
        <v>0</v>
      </c>
      <c r="Z41" s="5">
        <f>Z$43*'[3]Shares Cell Phones'!V34</f>
        <v>0</v>
      </c>
      <c r="AA41" s="5">
        <f>AA$43*'[3]Shares Cell Phones'!W34</f>
        <v>0</v>
      </c>
      <c r="AB41" s="5">
        <f>AB$43*'[3]Shares Cell Phones'!X34</f>
        <v>0</v>
      </c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</row>
    <row r="42" spans="1:57" x14ac:dyDescent="0.35">
      <c r="A42" t="s">
        <v>14</v>
      </c>
      <c r="C42" s="41" t="s">
        <v>78</v>
      </c>
      <c r="D42" s="4" t="s">
        <v>15</v>
      </c>
      <c r="E42" s="4" t="s">
        <v>55</v>
      </c>
      <c r="F42" s="1" t="s">
        <v>47</v>
      </c>
      <c r="G42" s="5">
        <f>G$43*'[3]Shares Cell Phones'!C35</f>
        <v>0</v>
      </c>
      <c r="H42" s="5">
        <f>H$43*'[3]Shares Cell Phones'!D35</f>
        <v>0</v>
      </c>
      <c r="I42" s="5">
        <f>I$43*'[3]Shares Cell Phones'!E35</f>
        <v>0</v>
      </c>
      <c r="J42" s="5">
        <f>J$43*'[3]Shares Cell Phones'!F35</f>
        <v>0</v>
      </c>
      <c r="K42" s="5">
        <f>K$43*'[3]Shares Cell Phones'!G35</f>
        <v>0</v>
      </c>
      <c r="L42" s="5">
        <f>L$43*'[3]Shares Cell Phones'!H35</f>
        <v>0</v>
      </c>
      <c r="M42" s="5">
        <f>M$43*'[3]Shares Cell Phones'!I35</f>
        <v>0</v>
      </c>
      <c r="N42" s="5">
        <f>N$43*'[3]Shares Cell Phones'!J35</f>
        <v>0</v>
      </c>
      <c r="O42" s="5">
        <f>O$43*'[3]Shares Cell Phones'!K35</f>
        <v>0</v>
      </c>
      <c r="P42" s="5">
        <f>P$43*'[3]Shares Cell Phones'!L35</f>
        <v>0</v>
      </c>
      <c r="Q42" s="5">
        <f>Q$43*'[3]Shares Cell Phones'!M35</f>
        <v>0</v>
      </c>
      <c r="R42" s="5">
        <f>R$43*'[3]Shares Cell Phones'!N35</f>
        <v>0</v>
      </c>
      <c r="S42" s="5">
        <f>S$43*'[3]Shares Cell Phones'!O35</f>
        <v>0</v>
      </c>
      <c r="T42" s="5">
        <f>T$43*'[3]Shares Cell Phones'!P35</f>
        <v>0</v>
      </c>
      <c r="U42" s="5">
        <f>U$43*'[3]Shares Cell Phones'!Q35</f>
        <v>0</v>
      </c>
      <c r="V42" s="5">
        <f>V$43*'[3]Shares Cell Phones'!R35</f>
        <v>0</v>
      </c>
      <c r="W42" s="5">
        <f>W$43*'[3]Shares Cell Phones'!S35</f>
        <v>0</v>
      </c>
      <c r="X42" s="5">
        <f>X$43*'[3]Shares Cell Phones'!T35</f>
        <v>0</v>
      </c>
      <c r="Y42" s="5">
        <f>Y$43*'[3]Shares Cell Phones'!U35</f>
        <v>0</v>
      </c>
      <c r="Z42" s="5">
        <f>Z$43*'[3]Shares Cell Phones'!V35</f>
        <v>0</v>
      </c>
      <c r="AA42" s="5">
        <f>AA$43*'[3]Shares Cell Phones'!W35</f>
        <v>0</v>
      </c>
      <c r="AB42" s="5">
        <f>AB$43*'[3]Shares Cell Phones'!X35</f>
        <v>0</v>
      </c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</row>
    <row r="43" spans="1:57" x14ac:dyDescent="0.35">
      <c r="A43" s="44" t="s">
        <v>14</v>
      </c>
      <c r="B43" s="44"/>
      <c r="C43" s="44" t="s">
        <v>78</v>
      </c>
      <c r="D43" s="4" t="s">
        <v>15</v>
      </c>
      <c r="E43" s="4" t="s">
        <v>55</v>
      </c>
      <c r="F43" s="45" t="s">
        <v>81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</row>
    <row r="44" spans="1:57" x14ac:dyDescent="0.35">
      <c r="F44" s="1" t="s">
        <v>49</v>
      </c>
      <c r="G44" s="9">
        <f t="shared" ref="G44:Q44" si="0">_xlfn.RRI(1,G43,H43)</f>
        <v>0</v>
      </c>
      <c r="H44" s="9">
        <f t="shared" si="0"/>
        <v>0</v>
      </c>
      <c r="I44" s="9">
        <f t="shared" si="0"/>
        <v>0</v>
      </c>
      <c r="J44" s="9">
        <f t="shared" si="0"/>
        <v>0</v>
      </c>
      <c r="K44" s="9">
        <f t="shared" si="0"/>
        <v>0</v>
      </c>
      <c r="L44" s="9">
        <f t="shared" si="0"/>
        <v>0</v>
      </c>
      <c r="M44" s="9">
        <f t="shared" si="0"/>
        <v>0</v>
      </c>
      <c r="N44" s="9">
        <f t="shared" si="0"/>
        <v>0</v>
      </c>
      <c r="O44" s="9">
        <f t="shared" si="0"/>
        <v>0</v>
      </c>
      <c r="P44" s="9">
        <f t="shared" si="0"/>
        <v>0</v>
      </c>
      <c r="Q44" s="9">
        <f t="shared" si="0"/>
        <v>0</v>
      </c>
      <c r="R44" s="9">
        <f>_xlfn.RRI(1,R43,S43)</f>
        <v>0</v>
      </c>
      <c r="S44" s="9">
        <f t="shared" ref="S44:AB44" si="1">_xlfn.RRI(1,S43,T43)</f>
        <v>0</v>
      </c>
      <c r="T44" s="9">
        <f t="shared" si="1"/>
        <v>0</v>
      </c>
      <c r="U44" s="9">
        <f t="shared" si="1"/>
        <v>0</v>
      </c>
      <c r="V44" s="9">
        <f t="shared" si="1"/>
        <v>0</v>
      </c>
      <c r="W44" s="9">
        <f t="shared" si="1"/>
        <v>0</v>
      </c>
      <c r="X44" s="9">
        <f t="shared" si="1"/>
        <v>0</v>
      </c>
      <c r="Y44" s="9">
        <f t="shared" si="1"/>
        <v>0</v>
      </c>
      <c r="Z44" s="9">
        <f t="shared" si="1"/>
        <v>0</v>
      </c>
      <c r="AA44" s="9">
        <f t="shared" si="1"/>
        <v>0</v>
      </c>
      <c r="AB44" s="9">
        <f t="shared" si="1"/>
        <v>0</v>
      </c>
    </row>
    <row r="45" spans="1:57" x14ac:dyDescent="0.35">
      <c r="F45" s="14" t="s">
        <v>50</v>
      </c>
      <c r="G45" s="11">
        <f>SUM(G12:G42)</f>
        <v>0</v>
      </c>
      <c r="H45" s="11">
        <f t="shared" ref="H45:AB45" si="2">SUM(H12:H42)</f>
        <v>0</v>
      </c>
      <c r="I45" s="11">
        <f t="shared" si="2"/>
        <v>0</v>
      </c>
      <c r="J45" s="11">
        <f t="shared" si="2"/>
        <v>0</v>
      </c>
      <c r="K45" s="11">
        <f t="shared" si="2"/>
        <v>0</v>
      </c>
      <c r="L45" s="11">
        <f t="shared" si="2"/>
        <v>0</v>
      </c>
      <c r="M45" s="11">
        <f t="shared" si="2"/>
        <v>0</v>
      </c>
      <c r="N45" s="11">
        <f t="shared" si="2"/>
        <v>0</v>
      </c>
      <c r="O45" s="11">
        <f t="shared" si="2"/>
        <v>0</v>
      </c>
      <c r="P45" s="11">
        <f t="shared" si="2"/>
        <v>0</v>
      </c>
      <c r="Q45" s="11">
        <f t="shared" si="2"/>
        <v>0</v>
      </c>
      <c r="R45" s="11">
        <f t="shared" si="2"/>
        <v>0</v>
      </c>
      <c r="S45" s="11">
        <f t="shared" si="2"/>
        <v>0</v>
      </c>
      <c r="T45" s="11">
        <f t="shared" si="2"/>
        <v>0</v>
      </c>
      <c r="U45" s="11">
        <f t="shared" si="2"/>
        <v>0</v>
      </c>
      <c r="V45" s="11">
        <f t="shared" si="2"/>
        <v>0</v>
      </c>
      <c r="W45" s="11">
        <f t="shared" si="2"/>
        <v>0</v>
      </c>
      <c r="X45" s="11">
        <f t="shared" si="2"/>
        <v>0</v>
      </c>
      <c r="Y45" s="11">
        <f t="shared" si="2"/>
        <v>0</v>
      </c>
      <c r="Z45" s="11">
        <f t="shared" si="2"/>
        <v>0</v>
      </c>
      <c r="AA45" s="11">
        <f t="shared" si="2"/>
        <v>0</v>
      </c>
      <c r="AB45" s="11">
        <f t="shared" si="2"/>
        <v>0</v>
      </c>
    </row>
    <row r="46" spans="1:57" x14ac:dyDescent="0.35">
      <c r="F46" s="12" t="s">
        <v>51</v>
      </c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</row>
    <row r="47" spans="1:57" x14ac:dyDescent="0.35">
      <c r="F47" s="6" t="s">
        <v>52</v>
      </c>
      <c r="G47" s="6"/>
      <c r="H47" s="6"/>
      <c r="I47" s="6"/>
    </row>
  </sheetData>
  <mergeCells count="3"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23</vt:i4>
      </vt:variant>
    </vt:vector>
  </HeadingPairs>
  <TitlesOfParts>
    <vt:vector size="23" baseType="lpstr">
      <vt:lpstr>others portable_Portables Other</vt:lpstr>
      <vt:lpstr>others portable_Li-Primary</vt:lpstr>
      <vt:lpstr>others portable_Zn-based</vt:lpstr>
      <vt:lpstr>POM Portables Lead-acid</vt:lpstr>
      <vt:lpstr>others portables_NiMH</vt:lpstr>
      <vt:lpstr>Tablets_NiMH</vt:lpstr>
      <vt:lpstr>PortablePCs_NiMH</vt:lpstr>
      <vt:lpstr>Cordless Tools_NiMH</vt:lpstr>
      <vt:lpstr>cellphones_NiMH</vt:lpstr>
      <vt:lpstr>cameras games_NiMH</vt:lpstr>
      <vt:lpstr>others portables_NiCd</vt:lpstr>
      <vt:lpstr>Tablets_NiCd</vt:lpstr>
      <vt:lpstr>PortablePCs_NiCd</vt:lpstr>
      <vt:lpstr>Cordless Tools_NiCd</vt:lpstr>
      <vt:lpstr>cellphones_NiCd</vt:lpstr>
      <vt:lpstr>cameras games_NiCd</vt:lpstr>
      <vt:lpstr>others portables_LiRechargable</vt:lpstr>
      <vt:lpstr>Tablets_LiRechargable</vt:lpstr>
      <vt:lpstr>PortablePCs_LiRechargab</vt:lpstr>
      <vt:lpstr>Cordless Tools_LiRechargab</vt:lpstr>
      <vt:lpstr>cellphones_LiRechargable</vt:lpstr>
      <vt:lpstr>cameras games_LiRechargable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Tippner, Max</dc:creator>
  <cp:lastModifiedBy>Mainuddin, Kibria</cp:lastModifiedBy>
  <dcterms:created xsi:type="dcterms:W3CDTF">2015-06-05T18:19:34Z</dcterms:created>
  <dcterms:modified xsi:type="dcterms:W3CDTF">2024-04-26T12:13:46Z</dcterms:modified>
</cp:coreProperties>
</file>