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esktop\Portable_Updates\"/>
    </mc:Choice>
  </mc:AlternateContent>
  <xr:revisionPtr revIDLastSave="0" documentId="13_ncr:1_{EA4457AB-03CF-482B-AB13-5DBCE398D13E}" xr6:coauthVersionLast="36" xr6:coauthVersionMax="36" xr10:uidLastSave="{00000000-0000-0000-0000-000000000000}"/>
  <bookViews>
    <workbookView xWindow="0" yWindow="0" windowWidth="28800" windowHeight="12230" activeTab="37" xr2:uid="{34FE65D7-9857-407E-AA80-C4996F23D7BC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1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34" i="63" l="1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Z35" i="63" s="1"/>
  <c r="AY4" i="63"/>
  <c r="AX4" i="63"/>
  <c r="AW4" i="63"/>
  <c r="AV4" i="63"/>
  <c r="AU4" i="63"/>
  <c r="AT4" i="63"/>
  <c r="AS4" i="63"/>
  <c r="AR4" i="63"/>
  <c r="AR35" i="63" s="1"/>
  <c r="AQ4" i="63"/>
  <c r="AP4" i="63"/>
  <c r="AO4" i="63"/>
  <c r="AN4" i="63"/>
  <c r="AM4" i="63"/>
  <c r="AL4" i="63"/>
  <c r="AK4" i="63"/>
  <c r="AJ4" i="63"/>
  <c r="AJ35" i="63" s="1"/>
  <c r="AI4" i="63"/>
  <c r="AH4" i="63"/>
  <c r="AG4" i="63"/>
  <c r="AF4" i="63"/>
  <c r="AE4" i="63"/>
  <c r="AD4" i="63"/>
  <c r="AC4" i="63"/>
  <c r="AB4" i="63"/>
  <c r="AB35" i="63" s="1"/>
  <c r="AA4" i="63"/>
  <c r="Z4" i="63"/>
  <c r="Y4" i="63"/>
  <c r="X4" i="63"/>
  <c r="W4" i="63"/>
  <c r="V4" i="63"/>
  <c r="U4" i="63"/>
  <c r="T4" i="63"/>
  <c r="T35" i="63" s="1"/>
  <c r="S4" i="63"/>
  <c r="R4" i="63"/>
  <c r="Q4" i="63"/>
  <c r="P4" i="63"/>
  <c r="O4" i="63"/>
  <c r="N4" i="63"/>
  <c r="M4" i="63"/>
  <c r="L4" i="63"/>
  <c r="L35" i="63" s="1"/>
  <c r="K4" i="63"/>
  <c r="J4" i="63"/>
  <c r="I4" i="63"/>
  <c r="H4" i="63"/>
  <c r="G4" i="63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G34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Y35" i="60" s="1"/>
  <c r="AX4" i="60"/>
  <c r="AW4" i="60"/>
  <c r="AV4" i="60"/>
  <c r="AU4" i="60"/>
  <c r="AT4" i="60"/>
  <c r="AS4" i="60"/>
  <c r="AR4" i="60"/>
  <c r="AQ4" i="60"/>
  <c r="AQ35" i="60" s="1"/>
  <c r="AP4" i="60"/>
  <c r="AO4" i="60"/>
  <c r="AN4" i="60"/>
  <c r="AM4" i="60"/>
  <c r="AL4" i="60"/>
  <c r="AK4" i="60"/>
  <c r="AJ4" i="60"/>
  <c r="AI4" i="60"/>
  <c r="AI35" i="60" s="1"/>
  <c r="AH4" i="60"/>
  <c r="AG4" i="60"/>
  <c r="AF4" i="60"/>
  <c r="AE4" i="60"/>
  <c r="AD4" i="60"/>
  <c r="AC4" i="60"/>
  <c r="AB4" i="60"/>
  <c r="AA4" i="60"/>
  <c r="AA35" i="60" s="1"/>
  <c r="Z4" i="60"/>
  <c r="Y4" i="60"/>
  <c r="X4" i="60"/>
  <c r="W4" i="60"/>
  <c r="V4" i="60"/>
  <c r="U4" i="60"/>
  <c r="T4" i="60"/>
  <c r="S4" i="60"/>
  <c r="S35" i="60" s="1"/>
  <c r="R4" i="60"/>
  <c r="Q4" i="60"/>
  <c r="P4" i="60"/>
  <c r="O4" i="60"/>
  <c r="N4" i="60"/>
  <c r="M4" i="60"/>
  <c r="L4" i="60"/>
  <c r="K4" i="60"/>
  <c r="K35" i="60" s="1"/>
  <c r="J4" i="60"/>
  <c r="I4" i="60"/>
  <c r="H4" i="60"/>
  <c r="G4" i="60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X35" i="59" s="1"/>
  <c r="W4" i="59"/>
  <c r="V4" i="59"/>
  <c r="U4" i="59"/>
  <c r="T4" i="59"/>
  <c r="S4" i="59"/>
  <c r="R4" i="59"/>
  <c r="Q4" i="59"/>
  <c r="P4" i="59"/>
  <c r="P35" i="59" s="1"/>
  <c r="O4" i="59"/>
  <c r="N4" i="59"/>
  <c r="M4" i="59"/>
  <c r="L4" i="59"/>
  <c r="K4" i="59"/>
  <c r="J4" i="59"/>
  <c r="I4" i="59"/>
  <c r="H4" i="59"/>
  <c r="H35" i="59" s="1"/>
  <c r="G4" i="59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L35" i="59" l="1"/>
  <c r="T35" i="59"/>
  <c r="AB35" i="59"/>
  <c r="AJ35" i="59"/>
  <c r="AR35" i="59"/>
  <c r="AZ35" i="59"/>
  <c r="G35" i="60"/>
  <c r="O35" i="60"/>
  <c r="W35" i="60"/>
  <c r="AE35" i="60"/>
  <c r="AM35" i="60"/>
  <c r="AU35" i="60"/>
  <c r="BC35" i="60"/>
  <c r="H35" i="63"/>
  <c r="P35" i="63"/>
  <c r="X35" i="63"/>
  <c r="AF35" i="63"/>
  <c r="AN35" i="63"/>
  <c r="AV35" i="63"/>
  <c r="BD35" i="63"/>
  <c r="AN35" i="59"/>
  <c r="AV35" i="59"/>
  <c r="BD35" i="59"/>
  <c r="AF35" i="59"/>
  <c r="AD35" i="58"/>
  <c r="AH35" i="58"/>
  <c r="AL35" i="58"/>
  <c r="AP35" i="58"/>
  <c r="AT35" i="58"/>
  <c r="AX35" i="58"/>
  <c r="BB35" i="58"/>
  <c r="G35" i="58"/>
  <c r="K35" i="58"/>
  <c r="O35" i="58"/>
  <c r="S35" i="58"/>
  <c r="W35" i="58"/>
  <c r="AA35" i="58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J35" i="58"/>
  <c r="N35" i="58"/>
  <c r="R35" i="58"/>
  <c r="V35" i="58"/>
  <c r="Z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I35" i="59"/>
  <c r="M35" i="59"/>
  <c r="Q35" i="59"/>
  <c r="U35" i="59"/>
  <c r="Y35" i="59"/>
  <c r="AC35" i="59"/>
  <c r="AG35" i="59"/>
  <c r="AK35" i="59"/>
  <c r="AO35" i="59"/>
  <c r="AS35" i="59"/>
  <c r="AW35" i="59"/>
  <c r="BA35" i="59"/>
  <c r="BE35" i="59"/>
  <c r="G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H35" i="60"/>
  <c r="L35" i="60"/>
  <c r="P35" i="60"/>
  <c r="T35" i="60"/>
  <c r="X35" i="60"/>
  <c r="AB35" i="60"/>
  <c r="AF35" i="60"/>
  <c r="AJ35" i="60"/>
  <c r="AN35" i="60"/>
  <c r="AR35" i="60"/>
  <c r="AV35" i="60"/>
  <c r="AZ35" i="60"/>
  <c r="BD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G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I35" i="62"/>
  <c r="Q35" i="62"/>
  <c r="Y35" i="62"/>
  <c r="AG35" i="62"/>
  <c r="AO35" i="62"/>
  <c r="AS35" i="62"/>
  <c r="BE35" i="62"/>
  <c r="M35" i="62"/>
  <c r="U35" i="62"/>
  <c r="AC35" i="62"/>
  <c r="AK35" i="62"/>
  <c r="AW35" i="62"/>
  <c r="BA35" i="62"/>
  <c r="G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J35" i="62"/>
  <c r="N35" i="62"/>
  <c r="R35" i="62"/>
  <c r="V35" i="62"/>
  <c r="Z35" i="62"/>
  <c r="AD35" i="62"/>
  <c r="AH35" i="62"/>
  <c r="AL35" i="62"/>
  <c r="AP35" i="62"/>
  <c r="AT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I35" i="63"/>
  <c r="M35" i="63"/>
  <c r="Q35" i="63"/>
  <c r="U35" i="63"/>
  <c r="Y35" i="63"/>
  <c r="AC35" i="63"/>
  <c r="AG35" i="63"/>
  <c r="AK35" i="63"/>
  <c r="AO35" i="63"/>
  <c r="AS35" i="63"/>
  <c r="AW35" i="63"/>
  <c r="BA35" i="63"/>
  <c r="BE35" i="63"/>
  <c r="G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C13" i="17"/>
  <c r="AD13" i="17" s="1"/>
  <c r="AE13" i="17" s="1"/>
  <c r="AF13" i="17"/>
  <c r="AG13" i="17" s="1"/>
  <c r="AH13" i="17" s="1"/>
  <c r="AI13" i="17" s="1"/>
  <c r="AJ13" i="17"/>
  <c r="AK13" i="17" s="1"/>
  <c r="AL13" i="17" s="1"/>
  <c r="AM13" i="17" s="1"/>
  <c r="AN13" i="17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AC14" i="17"/>
  <c r="AD14" i="17" s="1"/>
  <c r="AE14" i="17"/>
  <c r="AF14" i="17" s="1"/>
  <c r="AG14" i="17" s="1"/>
  <c r="AH14" i="17" s="1"/>
  <c r="AI14" i="17"/>
  <c r="AJ14" i="17" s="1"/>
  <c r="AK14" i="17" s="1"/>
  <c r="AL14" i="17" s="1"/>
  <c r="AM14" i="17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AC15" i="17"/>
  <c r="AD15" i="17"/>
  <c r="AE15" i="17" s="1"/>
  <c r="AF15" i="17" s="1"/>
  <c r="AG15" i="17" s="1"/>
  <c r="AH15" i="17"/>
  <c r="AI15" i="17" s="1"/>
  <c r="AJ15" i="17" s="1"/>
  <c r="AK15" i="17" s="1"/>
  <c r="AL15" i="17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AC16" i="17"/>
  <c r="AD16" i="17" s="1"/>
  <c r="AE16" i="17" s="1"/>
  <c r="AF16" i="17" s="1"/>
  <c r="AG16" i="17"/>
  <c r="AH16" i="17" s="1"/>
  <c r="AI16" i="17" s="1"/>
  <c r="AJ16" i="17" s="1"/>
  <c r="AK16" i="17"/>
  <c r="AL16" i="17" s="1"/>
  <c r="AM16" i="17" s="1"/>
  <c r="AN16" i="17" s="1"/>
  <c r="AO16" i="17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AC17" i="17"/>
  <c r="AD17" i="17" s="1"/>
  <c r="AE17" i="17" s="1"/>
  <c r="AF17" i="17"/>
  <c r="AG17" i="17" s="1"/>
  <c r="AH17" i="17" s="1"/>
  <c r="AI17" i="17" s="1"/>
  <c r="AJ17" i="17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AC18" i="17"/>
  <c r="AD18" i="17" s="1"/>
  <c r="AE18" i="17"/>
  <c r="AF18" i="17" s="1"/>
  <c r="AG18" i="17" s="1"/>
  <c r="AH18" i="17" s="1"/>
  <c r="AI18" i="17" s="1"/>
  <c r="AJ18" i="17" s="1"/>
  <c r="AK18" i="17" s="1"/>
  <c r="AL18" i="17" s="1"/>
  <c r="AM18" i="17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AC19" i="17"/>
  <c r="AD19" i="17"/>
  <c r="AE19" i="17" s="1"/>
  <c r="AF19" i="17" s="1"/>
  <c r="AG19" i="17" s="1"/>
  <c r="AH19" i="17" s="1"/>
  <c r="AI19" i="17" s="1"/>
  <c r="AJ19" i="17" s="1"/>
  <c r="AK19" i="17" s="1"/>
  <c r="AL19" i="17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AC20" i="17"/>
  <c r="AD20" i="17" s="1"/>
  <c r="AE20" i="17" s="1"/>
  <c r="AF20" i="17" s="1"/>
  <c r="AG20" i="17" s="1"/>
  <c r="AC21" i="17"/>
  <c r="AD21" i="17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AC22" i="17"/>
  <c r="AD22" i="17" s="1"/>
  <c r="AE22" i="17" s="1"/>
  <c r="AF22" i="17" s="1"/>
  <c r="AG22" i="17" s="1"/>
  <c r="AH22" i="17" s="1"/>
  <c r="AI22" i="17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AC23" i="17"/>
  <c r="AD23" i="17"/>
  <c r="AE23" i="17" s="1"/>
  <c r="AF23" i="17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AC24" i="17"/>
  <c r="AD24" i="17"/>
  <c r="AE24" i="17" s="1"/>
  <c r="AF24" i="17" s="1"/>
  <c r="AG24" i="17" s="1"/>
  <c r="AH24" i="17" s="1"/>
  <c r="AI24" i="17"/>
  <c r="AJ24" i="17" s="1"/>
  <c r="AK24" i="17" s="1"/>
  <c r="AL24" i="17" s="1"/>
  <c r="AM24" i="17" s="1"/>
  <c r="AN24" i="17" s="1"/>
  <c r="AO24" i="17"/>
  <c r="AP24" i="17" s="1"/>
  <c r="AQ24" i="17" s="1"/>
  <c r="AR24" i="17" s="1"/>
  <c r="AS24" i="17" s="1"/>
  <c r="AT24" i="17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AC25" i="17"/>
  <c r="AD25" i="17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AC26" i="17"/>
  <c r="AD26" i="17"/>
  <c r="AE26" i="17" s="1"/>
  <c r="AF26" i="17"/>
  <c r="AG26" i="17" s="1"/>
  <c r="AH26" i="17" s="1"/>
  <c r="AI26" i="17" s="1"/>
  <c r="AJ26" i="17"/>
  <c r="AK26" i="17" s="1"/>
  <c r="AL26" i="17" s="1"/>
  <c r="AM26" i="17" s="1"/>
  <c r="AN26" i="17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AC27" i="17"/>
  <c r="AD27" i="17" s="1"/>
  <c r="AE27" i="17"/>
  <c r="AF27" i="17" s="1"/>
  <c r="AG27" i="17" s="1"/>
  <c r="AH27" i="17" s="1"/>
  <c r="AI27" i="17" s="1"/>
  <c r="AJ27" i="17" s="1"/>
  <c r="AK27" i="17" s="1"/>
  <c r="AL27" i="17" s="1"/>
  <c r="AM27" i="17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AC28" i="17"/>
  <c r="AD28" i="17"/>
  <c r="AE28" i="17" s="1"/>
  <c r="AF28" i="17"/>
  <c r="AG28" i="17" s="1"/>
  <c r="AH28" i="17" s="1"/>
  <c r="AI28" i="17" s="1"/>
  <c r="AJ28" i="17" s="1"/>
  <c r="AK28" i="17" s="1"/>
  <c r="AL28" i="17" s="1"/>
  <c r="AM28" i="17" s="1"/>
  <c r="AN28" i="17" s="1"/>
  <c r="AC29" i="17"/>
  <c r="AD29" i="17" s="1"/>
  <c r="AE29" i="17"/>
  <c r="AF29" i="17" s="1"/>
  <c r="AG29" i="17" s="1"/>
  <c r="AH29" i="17" s="1"/>
  <c r="AI29" i="17" s="1"/>
  <c r="AJ29" i="17" s="1"/>
  <c r="AK29" i="17" s="1"/>
  <c r="AC30" i="17"/>
  <c r="AD30" i="17"/>
  <c r="AE30" i="17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AC31" i="17"/>
  <c r="AD31" i="17"/>
  <c r="AE31" i="17" s="1"/>
  <c r="AF31" i="17" s="1"/>
  <c r="AG31" i="17" s="1"/>
  <c r="AH31" i="17" s="1"/>
  <c r="AI31" i="17" s="1"/>
  <c r="AJ31" i="17" s="1"/>
  <c r="AK31" i="17" s="1"/>
  <c r="AC32" i="17"/>
  <c r="AD32" i="17" s="1"/>
  <c r="AE32" i="17" s="1"/>
  <c r="AF32" i="17" s="1"/>
  <c r="AG32" i="17" s="1"/>
  <c r="AH32" i="17" s="1"/>
  <c r="AC33" i="17"/>
  <c r="AD33" i="17" s="1"/>
  <c r="AE33" i="17"/>
  <c r="AF33" i="17" s="1"/>
  <c r="AG33" i="17" s="1"/>
  <c r="AH33" i="17" s="1"/>
  <c r="AI33" i="17" s="1"/>
  <c r="AJ33" i="17" s="1"/>
  <c r="AK33" i="17" s="1"/>
  <c r="AC34" i="17"/>
  <c r="AD34" i="17"/>
  <c r="AE34" i="17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AC35" i="17"/>
  <c r="AD35" i="17" s="1"/>
  <c r="AE35" i="17" s="1"/>
  <c r="AF35" i="17"/>
  <c r="AG35" i="17"/>
  <c r="AH35" i="17" s="1"/>
  <c r="AI35" i="17" s="1"/>
  <c r="AJ35" i="17" s="1"/>
  <c r="AC36" i="17"/>
  <c r="AD36" i="17"/>
  <c r="AE36" i="17"/>
  <c r="AF36" i="17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AC37" i="17"/>
  <c r="AD37" i="17"/>
  <c r="AE37" i="17"/>
  <c r="AF37" i="17" s="1"/>
  <c r="AG37" i="17" s="1"/>
  <c r="AH37" i="17"/>
  <c r="AI37" i="17" s="1"/>
  <c r="AC38" i="17"/>
  <c r="AD38" i="17" s="1"/>
  <c r="AC39" i="17"/>
  <c r="AD39" i="17" s="1"/>
  <c r="AE39" i="17" s="1"/>
  <c r="AF39" i="17"/>
  <c r="AG39" i="17" s="1"/>
  <c r="AC40" i="17"/>
  <c r="AD40" i="17"/>
  <c r="AE40" i="17" s="1"/>
  <c r="AF40" i="17" s="1"/>
  <c r="AC41" i="17"/>
  <c r="AD41" i="17"/>
  <c r="AE41" i="17"/>
  <c r="AF41" i="17" s="1"/>
  <c r="AG41" i="17" s="1"/>
  <c r="AH41" i="17" s="1"/>
  <c r="AI41" i="17" s="1"/>
  <c r="AC42" i="17"/>
  <c r="AD42" i="17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AD12" i="17"/>
  <c r="AE12" i="17" s="1"/>
  <c r="AF12" i="17" s="1"/>
  <c r="AG12" i="17" s="1"/>
  <c r="AH12" i="17" s="1"/>
  <c r="AI12" i="17" s="1"/>
  <c r="AJ12" i="17" s="1"/>
  <c r="AK12" i="17" s="1"/>
  <c r="AL12" i="17" s="1"/>
  <c r="AM12" i="17" s="1"/>
  <c r="AN12" i="17" s="1"/>
  <c r="AO12" i="17" s="1"/>
  <c r="AP12" i="17" s="1"/>
  <c r="AQ12" i="17" s="1"/>
  <c r="AR12" i="17" s="1"/>
  <c r="AS12" i="17" s="1"/>
  <c r="AT12" i="17" s="1"/>
  <c r="AU12" i="17" s="1"/>
  <c r="AV12" i="17" s="1"/>
  <c r="AW12" i="17" s="1"/>
  <c r="AX12" i="17" s="1"/>
  <c r="AY12" i="17" s="1"/>
  <c r="AZ12" i="17" s="1"/>
  <c r="BA12" i="17" s="1"/>
  <c r="BB12" i="17" s="1"/>
  <c r="BC12" i="17" s="1"/>
  <c r="BD12" i="17" s="1"/>
  <c r="BE12" i="17" s="1"/>
  <c r="AC12" i="17"/>
  <c r="AC43" i="17" s="1"/>
  <c r="AH20" i="17" l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AE43" i="17"/>
  <c r="AD43" i="17"/>
  <c r="AJ37" i="17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AK35" i="17"/>
  <c r="AH39" i="17"/>
  <c r="AO28" i="17"/>
  <c r="AJ41" i="17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AE38" i="17"/>
  <c r="AI32" i="17"/>
  <c r="AG40" i="17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AL33" i="17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AL31" i="17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AL29" i="17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AF38" i="17" l="1"/>
  <c r="AF43" i="17" s="1"/>
  <c r="AP28" i="17"/>
  <c r="AL35" i="17"/>
  <c r="AJ32" i="17"/>
  <c r="AI39" i="17"/>
  <c r="Y52" i="17"/>
  <c r="AK32" i="17" l="1"/>
  <c r="AQ28" i="17"/>
  <c r="AJ39" i="17"/>
  <c r="AM35" i="17"/>
  <c r="AG38" i="17"/>
  <c r="AG43" i="17" s="1"/>
  <c r="AN35" i="17" l="1"/>
  <c r="AR28" i="17"/>
  <c r="AH38" i="17"/>
  <c r="AH43" i="17" s="1"/>
  <c r="AK39" i="17"/>
  <c r="AL32" i="17"/>
  <c r="AL39" i="17" l="1"/>
  <c r="AS28" i="17"/>
  <c r="AM32" i="17"/>
  <c r="AI38" i="17"/>
  <c r="AI43" i="17" s="1"/>
  <c r="AO35" i="17"/>
  <c r="AJ38" i="17" l="1"/>
  <c r="AJ43" i="17" s="1"/>
  <c r="AT28" i="17"/>
  <c r="AP35" i="17"/>
  <c r="AN32" i="17"/>
  <c r="AM39" i="17"/>
  <c r="AO32" i="17" l="1"/>
  <c r="AU28" i="17"/>
  <c r="AN39" i="17"/>
  <c r="AQ35" i="17"/>
  <c r="AK38" i="17"/>
  <c r="AK43" i="17" s="1"/>
  <c r="AR35" i="17" l="1"/>
  <c r="AV28" i="17"/>
  <c r="AL38" i="17"/>
  <c r="AL43" i="17" s="1"/>
  <c r="AO39" i="17"/>
  <c r="AP32" i="17"/>
  <c r="AP39" i="17" l="1"/>
  <c r="AW28" i="17"/>
  <c r="AQ32" i="17"/>
  <c r="AM38" i="17"/>
  <c r="AM43" i="17" s="1"/>
  <c r="AS35" i="17"/>
  <c r="AN38" i="17" l="1"/>
  <c r="AN43" i="17" s="1"/>
  <c r="AX28" i="17"/>
  <c r="AT35" i="17"/>
  <c r="AR32" i="17"/>
  <c r="AQ39" i="17"/>
  <c r="AS32" i="17" l="1"/>
  <c r="AY28" i="17"/>
  <c r="AR39" i="17"/>
  <c r="AU35" i="17"/>
  <c r="AO38" i="17"/>
  <c r="AO43" i="17" s="1"/>
  <c r="AV35" i="17" l="1"/>
  <c r="AZ28" i="17"/>
  <c r="AP38" i="17"/>
  <c r="AP43" i="17" s="1"/>
  <c r="AS39" i="17"/>
  <c r="AT32" i="17"/>
  <c r="AT39" i="17" l="1"/>
  <c r="BA28" i="17"/>
  <c r="AU32" i="17"/>
  <c r="AQ38" i="17"/>
  <c r="AQ43" i="17" s="1"/>
  <c r="AW35" i="17"/>
  <c r="AR38" i="17" l="1"/>
  <c r="AR43" i="17" s="1"/>
  <c r="BB28" i="17"/>
  <c r="AX35" i="17"/>
  <c r="AV32" i="17"/>
  <c r="AU39" i="17"/>
  <c r="AW32" i="17" l="1"/>
  <c r="BC28" i="17"/>
  <c r="AV39" i="17"/>
  <c r="AY35" i="17"/>
  <c r="AS38" i="17"/>
  <c r="AS43" i="17" s="1"/>
  <c r="AZ35" i="17" l="1"/>
  <c r="BD28" i="17"/>
  <c r="AT38" i="17"/>
  <c r="AT43" i="17" s="1"/>
  <c r="AW39" i="17"/>
  <c r="AX32" i="17"/>
  <c r="AX39" i="17" l="1"/>
  <c r="AY32" i="17"/>
  <c r="AU38" i="17"/>
  <c r="AU43" i="17" s="1"/>
  <c r="BA35" i="17"/>
  <c r="BE28" i="17"/>
  <c r="BB35" i="17" l="1"/>
  <c r="AZ32" i="17"/>
  <c r="AV38" i="17"/>
  <c r="AV43" i="17" s="1"/>
  <c r="AY39" i="17"/>
  <c r="AZ39" i="17" l="1"/>
  <c r="BA32" i="17"/>
  <c r="AW38" i="17"/>
  <c r="AW43" i="17" s="1"/>
  <c r="BC35" i="17"/>
  <c r="BD35" i="17" l="1"/>
  <c r="BB32" i="17"/>
  <c r="AX38" i="17"/>
  <c r="AX43" i="17" s="1"/>
  <c r="BA39" i="17"/>
  <c r="AY38" i="17" l="1"/>
  <c r="AY43" i="17" s="1"/>
  <c r="BC32" i="17"/>
  <c r="BB39" i="17"/>
  <c r="BE35" i="17"/>
  <c r="BD32" i="17" l="1"/>
  <c r="BC39" i="17"/>
  <c r="AZ38" i="17"/>
  <c r="AZ43" i="17" s="1"/>
  <c r="BD39" i="17" l="1"/>
  <c r="BA38" i="17"/>
  <c r="BA43" i="17" s="1"/>
  <c r="BE32" i="17"/>
  <c r="BE39" i="17" l="1"/>
  <c r="BB38" i="17"/>
  <c r="BB43" i="17" s="1"/>
  <c r="BC38" i="17" l="1"/>
  <c r="BC43" i="17" s="1"/>
  <c r="BD38" i="17" l="1"/>
  <c r="BD43" i="17" s="1"/>
  <c r="BE38" i="17" l="1"/>
  <c r="BE43" i="17" s="1"/>
  <c r="AZ4" i="11" l="1"/>
  <c r="BA4" i="11"/>
  <c r="AS4" i="11"/>
  <c r="AT4" i="11" s="1"/>
  <c r="AU4" i="11" s="1"/>
  <c r="AV4" i="11" s="1"/>
  <c r="AW4" i="11" s="1"/>
  <c r="AX4" i="11" s="1"/>
  <c r="AY4" i="11" s="1"/>
  <c r="Y4" i="11"/>
  <c r="Z4" i="11"/>
  <c r="AA4" i="11"/>
  <c r="AB4" i="1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Y4" i="15"/>
  <c r="AZ4" i="15" s="1"/>
  <c r="BA4" i="15" s="1"/>
  <c r="AS4" i="15"/>
  <c r="AT4" i="15"/>
  <c r="AU4" i="15"/>
  <c r="AV4" i="15"/>
  <c r="AW4" i="15" s="1"/>
  <c r="AX4" i="15" s="1"/>
  <c r="Y4" i="15"/>
  <c r="Z4" i="15"/>
  <c r="AA4" i="15"/>
  <c r="AB4" i="15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V4" i="12"/>
  <c r="AW4" i="12" s="1"/>
  <c r="AX4" i="12" s="1"/>
  <c r="AY4" i="12" s="1"/>
  <c r="AZ4" i="12" s="1"/>
  <c r="BA4" i="12" s="1"/>
  <c r="AP4" i="12"/>
  <c r="AQ4" i="12"/>
  <c r="AR4" i="12" s="1"/>
  <c r="AS4" i="12" s="1"/>
  <c r="AT4" i="12" s="1"/>
  <c r="AU4" i="12" s="1"/>
  <c r="Y4" i="12"/>
  <c r="Z4" i="12"/>
  <c r="AA4" i="12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Z4" i="13"/>
  <c r="BA4" i="13"/>
  <c r="AV4" i="13"/>
  <c r="AW4" i="13" s="1"/>
  <c r="AX4" i="13" s="1"/>
  <c r="AY4" i="13" s="1"/>
  <c r="AG4" i="13"/>
  <c r="AH4" i="13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Y4" i="13"/>
  <c r="Z4" i="13" s="1"/>
  <c r="AA4" i="13" s="1"/>
  <c r="AB4" i="13" s="1"/>
  <c r="AC4" i="13" s="1"/>
  <c r="AD4" i="13" s="1"/>
  <c r="AE4" i="13" s="1"/>
  <c r="AF4" i="13" s="1"/>
  <c r="M30" i="43" l="1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4" i="46"/>
  <c r="AA44" i="46"/>
  <c r="Z44" i="46"/>
  <c r="Y44" i="46"/>
  <c r="X44" i="46"/>
  <c r="W44" i="46"/>
  <c r="V44" i="46"/>
  <c r="U44" i="46"/>
  <c r="T44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G44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C40" i="44" s="1"/>
  <c r="AD40" i="44" s="1"/>
  <c r="AE40" i="44" s="1"/>
  <c r="AF40" i="44" s="1"/>
  <c r="AG40" i="44" s="1"/>
  <c r="AH40" i="44" s="1"/>
  <c r="AI40" i="44" s="1"/>
  <c r="AJ40" i="44" s="1"/>
  <c r="AK40" i="44" s="1"/>
  <c r="AL40" i="44" s="1"/>
  <c r="AM40" i="44" s="1"/>
  <c r="AN40" i="44" s="1"/>
  <c r="AO40" i="44" s="1"/>
  <c r="AP40" i="44" s="1"/>
  <c r="AQ40" i="44" s="1"/>
  <c r="AR40" i="44" s="1"/>
  <c r="AS40" i="44" s="1"/>
  <c r="AT40" i="44" s="1"/>
  <c r="AU40" i="44" s="1"/>
  <c r="AV40" i="44" s="1"/>
  <c r="AW40" i="44" s="1"/>
  <c r="AX40" i="44" s="1"/>
  <c r="AY40" i="44" s="1"/>
  <c r="AZ40" i="44" s="1"/>
  <c r="BA40" i="44" s="1"/>
  <c r="BB40" i="44" s="1"/>
  <c r="BC40" i="44" s="1"/>
  <c r="BD40" i="44" s="1"/>
  <c r="BE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D12" i="44" s="1"/>
  <c r="AE12" i="44" s="1"/>
  <c r="AF12" i="44" s="1"/>
  <c r="AG12" i="44" s="1"/>
  <c r="AH12" i="44" s="1"/>
  <c r="AI12" i="44" s="1"/>
  <c r="AJ12" i="44" s="1"/>
  <c r="AK12" i="44" s="1"/>
  <c r="AL12" i="44" s="1"/>
  <c r="AM12" i="44" s="1"/>
  <c r="AN12" i="44" s="1"/>
  <c r="AO12" i="44" s="1"/>
  <c r="AP12" i="44" s="1"/>
  <c r="AQ12" i="44" s="1"/>
  <c r="AR12" i="44" s="1"/>
  <c r="AS12" i="44" s="1"/>
  <c r="AT12" i="44" s="1"/>
  <c r="AU12" i="44" s="1"/>
  <c r="AV12" i="44" s="1"/>
  <c r="AW12" i="44" s="1"/>
  <c r="AX12" i="44" s="1"/>
  <c r="AY12" i="44" s="1"/>
  <c r="AZ12" i="44" s="1"/>
  <c r="BA12" i="44" s="1"/>
  <c r="BB12" i="44" s="1"/>
  <c r="BC12" i="44" s="1"/>
  <c r="BD12" i="44" s="1"/>
  <c r="BE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W42" i="43"/>
  <c r="X42" i="43" s="1"/>
  <c r="Y42" i="43" s="1"/>
  <c r="Z42" i="43" s="1"/>
  <c r="AA42" i="43" s="1"/>
  <c r="AB42" i="43" s="1"/>
  <c r="AC42" i="43" s="1"/>
  <c r="AD42" i="43" s="1"/>
  <c r="AE42" i="43" s="1"/>
  <c r="AF42" i="43" s="1"/>
  <c r="AG42" i="43" s="1"/>
  <c r="AH42" i="43" s="1"/>
  <c r="AI42" i="43" s="1"/>
  <c r="AJ42" i="43" s="1"/>
  <c r="AK42" i="43" s="1"/>
  <c r="AL42" i="43" s="1"/>
  <c r="AM42" i="43" s="1"/>
  <c r="AN42" i="43" s="1"/>
  <c r="AO42" i="43" s="1"/>
  <c r="AP42" i="43" s="1"/>
  <c r="AQ42" i="43" s="1"/>
  <c r="AR42" i="43" s="1"/>
  <c r="AS42" i="43" s="1"/>
  <c r="AT42" i="43" s="1"/>
  <c r="AU42" i="43" s="1"/>
  <c r="AV42" i="43" s="1"/>
  <c r="AW42" i="43" s="1"/>
  <c r="AX42" i="43" s="1"/>
  <c r="AY42" i="43" s="1"/>
  <c r="AZ42" i="43" s="1"/>
  <c r="V42" i="43"/>
  <c r="U42" i="43"/>
  <c r="T42" i="43"/>
  <c r="S42" i="43"/>
  <c r="R42" i="43"/>
  <c r="Q42" i="43"/>
  <c r="P42" i="43"/>
  <c r="O42" i="43"/>
  <c r="N42" i="43"/>
  <c r="M42" i="43"/>
  <c r="W41" i="43"/>
  <c r="X41" i="43" s="1"/>
  <c r="Y41" i="43" s="1"/>
  <c r="Z41" i="43" s="1"/>
  <c r="AA41" i="43" s="1"/>
  <c r="AB41" i="43" s="1"/>
  <c r="AC41" i="43" s="1"/>
  <c r="AD41" i="43" s="1"/>
  <c r="AE41" i="43" s="1"/>
  <c r="AF41" i="43" s="1"/>
  <c r="AG41" i="43" s="1"/>
  <c r="AH41" i="43" s="1"/>
  <c r="AI41" i="43" s="1"/>
  <c r="AJ41" i="43" s="1"/>
  <c r="AK41" i="43" s="1"/>
  <c r="AL41" i="43" s="1"/>
  <c r="AM41" i="43" s="1"/>
  <c r="AN41" i="43" s="1"/>
  <c r="AO41" i="43" s="1"/>
  <c r="AP41" i="43" s="1"/>
  <c r="AQ41" i="43" s="1"/>
  <c r="AR41" i="43" s="1"/>
  <c r="AS41" i="43" s="1"/>
  <c r="AT41" i="43" s="1"/>
  <c r="AU41" i="43" s="1"/>
  <c r="AV41" i="43" s="1"/>
  <c r="AW41" i="43" s="1"/>
  <c r="AX41" i="43" s="1"/>
  <c r="AY41" i="43" s="1"/>
  <c r="AZ41" i="43" s="1"/>
  <c r="V41" i="43"/>
  <c r="U41" i="43"/>
  <c r="T41" i="43"/>
  <c r="S41" i="43"/>
  <c r="R41" i="43"/>
  <c r="Q41" i="43"/>
  <c r="P41" i="43"/>
  <c r="O41" i="43"/>
  <c r="N41" i="43"/>
  <c r="M41" i="43"/>
  <c r="W40" i="43"/>
  <c r="X40" i="43" s="1"/>
  <c r="Y40" i="43" s="1"/>
  <c r="Z40" i="43" s="1"/>
  <c r="AA40" i="43" s="1"/>
  <c r="AB40" i="43" s="1"/>
  <c r="AC40" i="43" s="1"/>
  <c r="AD40" i="43" s="1"/>
  <c r="AE40" i="43" s="1"/>
  <c r="AF40" i="43" s="1"/>
  <c r="AG40" i="43" s="1"/>
  <c r="AH40" i="43" s="1"/>
  <c r="AI40" i="43" s="1"/>
  <c r="AJ40" i="43" s="1"/>
  <c r="AK40" i="43" s="1"/>
  <c r="AL40" i="43" s="1"/>
  <c r="AM40" i="43" s="1"/>
  <c r="AN40" i="43" s="1"/>
  <c r="AO40" i="43" s="1"/>
  <c r="AP40" i="43" s="1"/>
  <c r="AQ40" i="43" s="1"/>
  <c r="AR40" i="43" s="1"/>
  <c r="AS40" i="43" s="1"/>
  <c r="AT40" i="43" s="1"/>
  <c r="AU40" i="43" s="1"/>
  <c r="AV40" i="43" s="1"/>
  <c r="AW40" i="43" s="1"/>
  <c r="AX40" i="43" s="1"/>
  <c r="AY40" i="43" s="1"/>
  <c r="AZ40" i="43" s="1"/>
  <c r="V40" i="43"/>
  <c r="U40" i="43"/>
  <c r="T40" i="43"/>
  <c r="S40" i="43"/>
  <c r="R40" i="43"/>
  <c r="Q40" i="43"/>
  <c r="P40" i="43"/>
  <c r="O40" i="43"/>
  <c r="N40" i="43"/>
  <c r="M40" i="43"/>
  <c r="W39" i="43"/>
  <c r="X39" i="43" s="1"/>
  <c r="Y39" i="43" s="1"/>
  <c r="Z39" i="43" s="1"/>
  <c r="AA39" i="43" s="1"/>
  <c r="AB39" i="43" s="1"/>
  <c r="AC39" i="43" s="1"/>
  <c r="AD39" i="43" s="1"/>
  <c r="AE39" i="43" s="1"/>
  <c r="AF39" i="43" s="1"/>
  <c r="AG39" i="43" s="1"/>
  <c r="AH39" i="43" s="1"/>
  <c r="AI39" i="43" s="1"/>
  <c r="AJ39" i="43" s="1"/>
  <c r="AK39" i="43" s="1"/>
  <c r="AL39" i="43" s="1"/>
  <c r="AM39" i="43" s="1"/>
  <c r="AN39" i="43" s="1"/>
  <c r="AO39" i="43" s="1"/>
  <c r="AP39" i="43" s="1"/>
  <c r="AQ39" i="43" s="1"/>
  <c r="AR39" i="43" s="1"/>
  <c r="AS39" i="43" s="1"/>
  <c r="AT39" i="43" s="1"/>
  <c r="AU39" i="43" s="1"/>
  <c r="AV39" i="43" s="1"/>
  <c r="AW39" i="43" s="1"/>
  <c r="AX39" i="43" s="1"/>
  <c r="AY39" i="43" s="1"/>
  <c r="AZ39" i="43" s="1"/>
  <c r="V39" i="43"/>
  <c r="U39" i="43"/>
  <c r="T39" i="43"/>
  <c r="S39" i="43"/>
  <c r="R39" i="43"/>
  <c r="Q39" i="43"/>
  <c r="P39" i="43"/>
  <c r="O39" i="43"/>
  <c r="N39" i="43"/>
  <c r="M39" i="43"/>
  <c r="L39" i="43" s="1"/>
  <c r="W38" i="43"/>
  <c r="X38" i="43" s="1"/>
  <c r="Y38" i="43" s="1"/>
  <c r="Z38" i="43" s="1"/>
  <c r="AA38" i="43" s="1"/>
  <c r="AB38" i="43" s="1"/>
  <c r="AC38" i="43" s="1"/>
  <c r="AD38" i="43" s="1"/>
  <c r="AE38" i="43" s="1"/>
  <c r="AF38" i="43" s="1"/>
  <c r="AG38" i="43" s="1"/>
  <c r="AH38" i="43" s="1"/>
  <c r="AI38" i="43" s="1"/>
  <c r="AJ38" i="43" s="1"/>
  <c r="AK38" i="43" s="1"/>
  <c r="AL38" i="43" s="1"/>
  <c r="AM38" i="43" s="1"/>
  <c r="AN38" i="43" s="1"/>
  <c r="AO38" i="43" s="1"/>
  <c r="AP38" i="43" s="1"/>
  <c r="AQ38" i="43" s="1"/>
  <c r="AR38" i="43" s="1"/>
  <c r="AS38" i="43" s="1"/>
  <c r="AT38" i="43" s="1"/>
  <c r="AU38" i="43" s="1"/>
  <c r="AV38" i="43" s="1"/>
  <c r="AW38" i="43" s="1"/>
  <c r="AX38" i="43" s="1"/>
  <c r="AY38" i="43" s="1"/>
  <c r="AZ38" i="43" s="1"/>
  <c r="V38" i="43"/>
  <c r="U38" i="43"/>
  <c r="T38" i="43"/>
  <c r="S38" i="43"/>
  <c r="R38" i="43"/>
  <c r="Q38" i="43"/>
  <c r="P38" i="43"/>
  <c r="O38" i="43"/>
  <c r="N38" i="43"/>
  <c r="M38" i="43"/>
  <c r="W37" i="43"/>
  <c r="X37" i="43" s="1"/>
  <c r="Y37" i="43" s="1"/>
  <c r="Z37" i="43" s="1"/>
  <c r="AA37" i="43" s="1"/>
  <c r="AB37" i="43" s="1"/>
  <c r="AC37" i="43" s="1"/>
  <c r="AD37" i="43" s="1"/>
  <c r="AE37" i="43" s="1"/>
  <c r="AF37" i="43" s="1"/>
  <c r="AG37" i="43" s="1"/>
  <c r="AH37" i="43" s="1"/>
  <c r="AI37" i="43" s="1"/>
  <c r="AJ37" i="43" s="1"/>
  <c r="AK37" i="43" s="1"/>
  <c r="AL37" i="43" s="1"/>
  <c r="AM37" i="43" s="1"/>
  <c r="AN37" i="43" s="1"/>
  <c r="AO37" i="43" s="1"/>
  <c r="AP37" i="43" s="1"/>
  <c r="AQ37" i="43" s="1"/>
  <c r="AR37" i="43" s="1"/>
  <c r="AS37" i="43" s="1"/>
  <c r="AT37" i="43" s="1"/>
  <c r="AU37" i="43" s="1"/>
  <c r="AV37" i="43" s="1"/>
  <c r="AW37" i="43" s="1"/>
  <c r="AX37" i="43" s="1"/>
  <c r="AY37" i="43" s="1"/>
  <c r="AZ37" i="43" s="1"/>
  <c r="V37" i="43"/>
  <c r="U37" i="43"/>
  <c r="T37" i="43"/>
  <c r="S37" i="43"/>
  <c r="R37" i="43"/>
  <c r="Q37" i="43"/>
  <c r="P37" i="43"/>
  <c r="O37" i="43"/>
  <c r="N37" i="43"/>
  <c r="M37" i="43"/>
  <c r="L37" i="43" s="1"/>
  <c r="W36" i="43"/>
  <c r="X36" i="43" s="1"/>
  <c r="Y36" i="43" s="1"/>
  <c r="Z36" i="43" s="1"/>
  <c r="AA36" i="43" s="1"/>
  <c r="AB36" i="43" s="1"/>
  <c r="AC36" i="43" s="1"/>
  <c r="AD36" i="43" s="1"/>
  <c r="AE36" i="43" s="1"/>
  <c r="AF36" i="43" s="1"/>
  <c r="AG36" i="43" s="1"/>
  <c r="AH36" i="43" s="1"/>
  <c r="AI36" i="43" s="1"/>
  <c r="AJ36" i="43" s="1"/>
  <c r="AK36" i="43" s="1"/>
  <c r="AL36" i="43" s="1"/>
  <c r="AM36" i="43" s="1"/>
  <c r="AN36" i="43" s="1"/>
  <c r="AO36" i="43" s="1"/>
  <c r="AP36" i="43" s="1"/>
  <c r="AQ36" i="43" s="1"/>
  <c r="AR36" i="43" s="1"/>
  <c r="AS36" i="43" s="1"/>
  <c r="AT36" i="43" s="1"/>
  <c r="AU36" i="43" s="1"/>
  <c r="AV36" i="43" s="1"/>
  <c r="AW36" i="43" s="1"/>
  <c r="AX36" i="43" s="1"/>
  <c r="AY36" i="43" s="1"/>
  <c r="AZ36" i="43" s="1"/>
  <c r="V36" i="43"/>
  <c r="U36" i="43"/>
  <c r="T36" i="43"/>
  <c r="S36" i="43"/>
  <c r="R36" i="43"/>
  <c r="Q36" i="43"/>
  <c r="P36" i="43"/>
  <c r="O36" i="43"/>
  <c r="N36" i="43"/>
  <c r="M36" i="43"/>
  <c r="W35" i="43"/>
  <c r="X35" i="43" s="1"/>
  <c r="Y35" i="43" s="1"/>
  <c r="Z35" i="43" s="1"/>
  <c r="AA35" i="43" s="1"/>
  <c r="AB35" i="43" s="1"/>
  <c r="AC35" i="43" s="1"/>
  <c r="AD35" i="43" s="1"/>
  <c r="AE35" i="43" s="1"/>
  <c r="AF35" i="43" s="1"/>
  <c r="AG35" i="43" s="1"/>
  <c r="AH35" i="43" s="1"/>
  <c r="AI35" i="43" s="1"/>
  <c r="AJ35" i="43" s="1"/>
  <c r="AK35" i="43" s="1"/>
  <c r="AL35" i="43" s="1"/>
  <c r="AM35" i="43" s="1"/>
  <c r="AN35" i="43" s="1"/>
  <c r="AO35" i="43" s="1"/>
  <c r="AP35" i="43" s="1"/>
  <c r="AQ35" i="43" s="1"/>
  <c r="AR35" i="43" s="1"/>
  <c r="AS35" i="43" s="1"/>
  <c r="AT35" i="43" s="1"/>
  <c r="AU35" i="43" s="1"/>
  <c r="AV35" i="43" s="1"/>
  <c r="AW35" i="43" s="1"/>
  <c r="AX35" i="43" s="1"/>
  <c r="AY35" i="43" s="1"/>
  <c r="AZ35" i="43" s="1"/>
  <c r="V35" i="43"/>
  <c r="U35" i="43"/>
  <c r="T35" i="43"/>
  <c r="S35" i="43"/>
  <c r="R35" i="43"/>
  <c r="Q35" i="43"/>
  <c r="P35" i="43"/>
  <c r="O35" i="43"/>
  <c r="N35" i="43"/>
  <c r="M35" i="43"/>
  <c r="W34" i="43"/>
  <c r="X34" i="43" s="1"/>
  <c r="Y34" i="43" s="1"/>
  <c r="Z34" i="43" s="1"/>
  <c r="AA34" i="43" s="1"/>
  <c r="AB34" i="43" s="1"/>
  <c r="AC34" i="43" s="1"/>
  <c r="AD34" i="43" s="1"/>
  <c r="AE34" i="43" s="1"/>
  <c r="AF34" i="43" s="1"/>
  <c r="AG34" i="43" s="1"/>
  <c r="AH34" i="43" s="1"/>
  <c r="AI34" i="43" s="1"/>
  <c r="AJ34" i="43" s="1"/>
  <c r="AK34" i="43" s="1"/>
  <c r="AL34" i="43" s="1"/>
  <c r="AM34" i="43" s="1"/>
  <c r="AN34" i="43" s="1"/>
  <c r="AO34" i="43" s="1"/>
  <c r="AP34" i="43" s="1"/>
  <c r="AQ34" i="43" s="1"/>
  <c r="AR34" i="43" s="1"/>
  <c r="AS34" i="43" s="1"/>
  <c r="AT34" i="43" s="1"/>
  <c r="AU34" i="43" s="1"/>
  <c r="AV34" i="43" s="1"/>
  <c r="AW34" i="43" s="1"/>
  <c r="AX34" i="43" s="1"/>
  <c r="AY34" i="43" s="1"/>
  <c r="AZ34" i="43" s="1"/>
  <c r="V34" i="43"/>
  <c r="U34" i="43"/>
  <c r="T34" i="43"/>
  <c r="S34" i="43"/>
  <c r="R34" i="43"/>
  <c r="Q34" i="43"/>
  <c r="P34" i="43"/>
  <c r="O34" i="43"/>
  <c r="N34" i="43"/>
  <c r="M34" i="43"/>
  <c r="W33" i="43"/>
  <c r="X33" i="43" s="1"/>
  <c r="Y33" i="43" s="1"/>
  <c r="Z33" i="43" s="1"/>
  <c r="AA33" i="43" s="1"/>
  <c r="AB33" i="43" s="1"/>
  <c r="AC33" i="43" s="1"/>
  <c r="AD33" i="43" s="1"/>
  <c r="AE33" i="43" s="1"/>
  <c r="AF33" i="43" s="1"/>
  <c r="AG33" i="43" s="1"/>
  <c r="AH33" i="43" s="1"/>
  <c r="AI33" i="43" s="1"/>
  <c r="AJ33" i="43" s="1"/>
  <c r="AK33" i="43" s="1"/>
  <c r="AL33" i="43" s="1"/>
  <c r="AM33" i="43" s="1"/>
  <c r="AN33" i="43" s="1"/>
  <c r="AO33" i="43" s="1"/>
  <c r="AP33" i="43" s="1"/>
  <c r="AQ33" i="43" s="1"/>
  <c r="AR33" i="43" s="1"/>
  <c r="AS33" i="43" s="1"/>
  <c r="AT33" i="43" s="1"/>
  <c r="AU33" i="43" s="1"/>
  <c r="AV33" i="43" s="1"/>
  <c r="AW33" i="43" s="1"/>
  <c r="AX33" i="43" s="1"/>
  <c r="AY33" i="43" s="1"/>
  <c r="AZ33" i="43" s="1"/>
  <c r="V33" i="43"/>
  <c r="U33" i="43"/>
  <c r="T33" i="43"/>
  <c r="S33" i="43"/>
  <c r="R33" i="43"/>
  <c r="Q33" i="43"/>
  <c r="P33" i="43"/>
  <c r="O33" i="43"/>
  <c r="N33" i="43"/>
  <c r="M33" i="43"/>
  <c r="W32" i="43"/>
  <c r="X32" i="43" s="1"/>
  <c r="Y32" i="43" s="1"/>
  <c r="Z32" i="43" s="1"/>
  <c r="AA32" i="43" s="1"/>
  <c r="AB32" i="43" s="1"/>
  <c r="AC32" i="43" s="1"/>
  <c r="AD32" i="43" s="1"/>
  <c r="AE32" i="43" s="1"/>
  <c r="AF32" i="43" s="1"/>
  <c r="AG32" i="43" s="1"/>
  <c r="AH32" i="43" s="1"/>
  <c r="AI32" i="43" s="1"/>
  <c r="AJ32" i="43" s="1"/>
  <c r="AK32" i="43" s="1"/>
  <c r="AL32" i="43" s="1"/>
  <c r="AM32" i="43" s="1"/>
  <c r="AN32" i="43" s="1"/>
  <c r="AO32" i="43" s="1"/>
  <c r="AP32" i="43" s="1"/>
  <c r="AQ32" i="43" s="1"/>
  <c r="AR32" i="43" s="1"/>
  <c r="AS32" i="43" s="1"/>
  <c r="AT32" i="43" s="1"/>
  <c r="AU32" i="43" s="1"/>
  <c r="AV32" i="43" s="1"/>
  <c r="AW32" i="43" s="1"/>
  <c r="AX32" i="43" s="1"/>
  <c r="AY32" i="43" s="1"/>
  <c r="AZ32" i="43" s="1"/>
  <c r="V32" i="43"/>
  <c r="U32" i="43"/>
  <c r="T32" i="43"/>
  <c r="S32" i="43"/>
  <c r="R32" i="43"/>
  <c r="Q32" i="43"/>
  <c r="P32" i="43"/>
  <c r="O32" i="43"/>
  <c r="N32" i="43"/>
  <c r="M32" i="43"/>
  <c r="W31" i="43"/>
  <c r="X31" i="43" s="1"/>
  <c r="Y31" i="43" s="1"/>
  <c r="Z31" i="43" s="1"/>
  <c r="AA31" i="43" s="1"/>
  <c r="AB31" i="43" s="1"/>
  <c r="AC31" i="43" s="1"/>
  <c r="AD31" i="43" s="1"/>
  <c r="AE31" i="43" s="1"/>
  <c r="AF31" i="43" s="1"/>
  <c r="AG31" i="43" s="1"/>
  <c r="AH31" i="43" s="1"/>
  <c r="AI31" i="43" s="1"/>
  <c r="AJ31" i="43" s="1"/>
  <c r="AK31" i="43" s="1"/>
  <c r="AL31" i="43" s="1"/>
  <c r="AM31" i="43" s="1"/>
  <c r="AN31" i="43" s="1"/>
  <c r="AO31" i="43" s="1"/>
  <c r="AP31" i="43" s="1"/>
  <c r="AQ31" i="43" s="1"/>
  <c r="AR31" i="43" s="1"/>
  <c r="AS31" i="43" s="1"/>
  <c r="AT31" i="43" s="1"/>
  <c r="AU31" i="43" s="1"/>
  <c r="AV31" i="43" s="1"/>
  <c r="AW31" i="43" s="1"/>
  <c r="AX31" i="43" s="1"/>
  <c r="AY31" i="43" s="1"/>
  <c r="AZ31" i="43" s="1"/>
  <c r="V31" i="43"/>
  <c r="U31" i="43"/>
  <c r="T31" i="43"/>
  <c r="S31" i="43"/>
  <c r="R31" i="43"/>
  <c r="Q31" i="43"/>
  <c r="P31" i="43"/>
  <c r="O31" i="43"/>
  <c r="N31" i="43"/>
  <c r="M31" i="43"/>
  <c r="W30" i="43"/>
  <c r="X30" i="43" s="1"/>
  <c r="Y30" i="43" s="1"/>
  <c r="Z30" i="43" s="1"/>
  <c r="AA30" i="43" s="1"/>
  <c r="AB30" i="43" s="1"/>
  <c r="AC30" i="43" s="1"/>
  <c r="AD30" i="43" s="1"/>
  <c r="AE30" i="43" s="1"/>
  <c r="AF30" i="43" s="1"/>
  <c r="AG30" i="43" s="1"/>
  <c r="AH30" i="43" s="1"/>
  <c r="AI30" i="43" s="1"/>
  <c r="AJ30" i="43" s="1"/>
  <c r="AK30" i="43" s="1"/>
  <c r="AL30" i="43" s="1"/>
  <c r="AM30" i="43" s="1"/>
  <c r="AN30" i="43" s="1"/>
  <c r="AO30" i="43" s="1"/>
  <c r="AP30" i="43" s="1"/>
  <c r="AQ30" i="43" s="1"/>
  <c r="AR30" i="43" s="1"/>
  <c r="AS30" i="43" s="1"/>
  <c r="AT30" i="43" s="1"/>
  <c r="AU30" i="43" s="1"/>
  <c r="AV30" i="43" s="1"/>
  <c r="AW30" i="43" s="1"/>
  <c r="AX30" i="43" s="1"/>
  <c r="AY30" i="43" s="1"/>
  <c r="AZ30" i="43" s="1"/>
  <c r="V30" i="43"/>
  <c r="U30" i="43"/>
  <c r="T30" i="43"/>
  <c r="S30" i="43"/>
  <c r="R30" i="43"/>
  <c r="Q30" i="43"/>
  <c r="P30" i="43"/>
  <c r="O30" i="43"/>
  <c r="N30" i="43"/>
  <c r="W29" i="43"/>
  <c r="X29" i="43" s="1"/>
  <c r="Y29" i="43" s="1"/>
  <c r="Z29" i="43" s="1"/>
  <c r="AA29" i="43" s="1"/>
  <c r="AB29" i="43" s="1"/>
  <c r="AC29" i="43" s="1"/>
  <c r="AD29" i="43" s="1"/>
  <c r="AE29" i="43" s="1"/>
  <c r="AF29" i="43" s="1"/>
  <c r="AG29" i="43" s="1"/>
  <c r="AH29" i="43" s="1"/>
  <c r="AI29" i="43" s="1"/>
  <c r="AJ29" i="43" s="1"/>
  <c r="AK29" i="43" s="1"/>
  <c r="AL29" i="43" s="1"/>
  <c r="AM29" i="43" s="1"/>
  <c r="AN29" i="43" s="1"/>
  <c r="AO29" i="43" s="1"/>
  <c r="AP29" i="43" s="1"/>
  <c r="AQ29" i="43" s="1"/>
  <c r="AR29" i="43" s="1"/>
  <c r="AS29" i="43" s="1"/>
  <c r="AT29" i="43" s="1"/>
  <c r="AU29" i="43" s="1"/>
  <c r="AV29" i="43" s="1"/>
  <c r="AW29" i="43" s="1"/>
  <c r="AX29" i="43" s="1"/>
  <c r="AY29" i="43" s="1"/>
  <c r="AZ29" i="43" s="1"/>
  <c r="V29" i="43"/>
  <c r="U29" i="43"/>
  <c r="T29" i="43"/>
  <c r="S29" i="43"/>
  <c r="R29" i="43"/>
  <c r="Q29" i="43"/>
  <c r="P29" i="43"/>
  <c r="O29" i="43"/>
  <c r="N29" i="43"/>
  <c r="M29" i="43"/>
  <c r="W28" i="43"/>
  <c r="X28" i="43" s="1"/>
  <c r="Y28" i="43" s="1"/>
  <c r="Z28" i="43" s="1"/>
  <c r="AA28" i="43" s="1"/>
  <c r="AB28" i="43" s="1"/>
  <c r="AC28" i="43" s="1"/>
  <c r="AD28" i="43" s="1"/>
  <c r="AE28" i="43" s="1"/>
  <c r="AF28" i="43" s="1"/>
  <c r="AG28" i="43" s="1"/>
  <c r="AH28" i="43" s="1"/>
  <c r="AI28" i="43" s="1"/>
  <c r="AJ28" i="43" s="1"/>
  <c r="AK28" i="43" s="1"/>
  <c r="AL28" i="43" s="1"/>
  <c r="AM28" i="43" s="1"/>
  <c r="AN28" i="43" s="1"/>
  <c r="AO28" i="43" s="1"/>
  <c r="AP28" i="43" s="1"/>
  <c r="AQ28" i="43" s="1"/>
  <c r="AR28" i="43" s="1"/>
  <c r="AS28" i="43" s="1"/>
  <c r="AT28" i="43" s="1"/>
  <c r="AU28" i="43" s="1"/>
  <c r="AV28" i="43" s="1"/>
  <c r="AW28" i="43" s="1"/>
  <c r="AX28" i="43" s="1"/>
  <c r="AY28" i="43" s="1"/>
  <c r="AZ28" i="43" s="1"/>
  <c r="V28" i="43"/>
  <c r="U28" i="43"/>
  <c r="T28" i="43"/>
  <c r="S28" i="43"/>
  <c r="R28" i="43"/>
  <c r="Q28" i="43"/>
  <c r="P28" i="43"/>
  <c r="O28" i="43"/>
  <c r="N28" i="43"/>
  <c r="M28" i="43"/>
  <c r="W27" i="43"/>
  <c r="X27" i="43" s="1"/>
  <c r="Y27" i="43" s="1"/>
  <c r="Z27" i="43" s="1"/>
  <c r="AA27" i="43" s="1"/>
  <c r="AB27" i="43" s="1"/>
  <c r="AC27" i="43" s="1"/>
  <c r="AD27" i="43" s="1"/>
  <c r="AE27" i="43" s="1"/>
  <c r="AF27" i="43" s="1"/>
  <c r="AG27" i="43" s="1"/>
  <c r="AH27" i="43" s="1"/>
  <c r="AI27" i="43" s="1"/>
  <c r="AJ27" i="43" s="1"/>
  <c r="AK27" i="43" s="1"/>
  <c r="AL27" i="43" s="1"/>
  <c r="AM27" i="43" s="1"/>
  <c r="AN27" i="43" s="1"/>
  <c r="AO27" i="43" s="1"/>
  <c r="AP27" i="43" s="1"/>
  <c r="AQ27" i="43" s="1"/>
  <c r="AR27" i="43" s="1"/>
  <c r="AS27" i="43" s="1"/>
  <c r="AT27" i="43" s="1"/>
  <c r="AU27" i="43" s="1"/>
  <c r="AV27" i="43" s="1"/>
  <c r="AW27" i="43" s="1"/>
  <c r="AX27" i="43" s="1"/>
  <c r="AY27" i="43" s="1"/>
  <c r="AZ27" i="43" s="1"/>
  <c r="V27" i="43"/>
  <c r="U27" i="43"/>
  <c r="T27" i="43"/>
  <c r="S27" i="43"/>
  <c r="R27" i="43"/>
  <c r="Q27" i="43"/>
  <c r="P27" i="43"/>
  <c r="O27" i="43"/>
  <c r="N27" i="43"/>
  <c r="M27" i="43"/>
  <c r="W26" i="43"/>
  <c r="X26" i="43" s="1"/>
  <c r="Y26" i="43" s="1"/>
  <c r="Z26" i="43" s="1"/>
  <c r="AA26" i="43" s="1"/>
  <c r="AB26" i="43" s="1"/>
  <c r="AC26" i="43" s="1"/>
  <c r="AD26" i="43" s="1"/>
  <c r="AE26" i="43" s="1"/>
  <c r="AF26" i="43" s="1"/>
  <c r="AG26" i="43" s="1"/>
  <c r="AH26" i="43" s="1"/>
  <c r="AI26" i="43" s="1"/>
  <c r="AJ26" i="43" s="1"/>
  <c r="AK26" i="43" s="1"/>
  <c r="AL26" i="43" s="1"/>
  <c r="AM26" i="43" s="1"/>
  <c r="AN26" i="43" s="1"/>
  <c r="AO26" i="43" s="1"/>
  <c r="AP26" i="43" s="1"/>
  <c r="AQ26" i="43" s="1"/>
  <c r="AR26" i="43" s="1"/>
  <c r="AS26" i="43" s="1"/>
  <c r="AT26" i="43" s="1"/>
  <c r="AU26" i="43" s="1"/>
  <c r="AV26" i="43" s="1"/>
  <c r="AW26" i="43" s="1"/>
  <c r="AX26" i="43" s="1"/>
  <c r="AY26" i="43" s="1"/>
  <c r="AZ26" i="43" s="1"/>
  <c r="V26" i="43"/>
  <c r="U26" i="43"/>
  <c r="T26" i="43"/>
  <c r="S26" i="43"/>
  <c r="R26" i="43"/>
  <c r="Q26" i="43"/>
  <c r="P26" i="43"/>
  <c r="O26" i="43"/>
  <c r="N26" i="43"/>
  <c r="M26" i="43"/>
  <c r="W25" i="43"/>
  <c r="X25" i="43" s="1"/>
  <c r="Y25" i="43" s="1"/>
  <c r="Z25" i="43" s="1"/>
  <c r="AA25" i="43" s="1"/>
  <c r="AB25" i="43" s="1"/>
  <c r="AC25" i="43" s="1"/>
  <c r="AD25" i="43" s="1"/>
  <c r="AE25" i="43" s="1"/>
  <c r="AF25" i="43" s="1"/>
  <c r="AG25" i="43" s="1"/>
  <c r="AH25" i="43" s="1"/>
  <c r="AI25" i="43" s="1"/>
  <c r="AJ25" i="43" s="1"/>
  <c r="AK25" i="43" s="1"/>
  <c r="AL25" i="43" s="1"/>
  <c r="AM25" i="43" s="1"/>
  <c r="AN25" i="43" s="1"/>
  <c r="AO25" i="43" s="1"/>
  <c r="AP25" i="43" s="1"/>
  <c r="AQ25" i="43" s="1"/>
  <c r="AR25" i="43" s="1"/>
  <c r="AS25" i="43" s="1"/>
  <c r="AT25" i="43" s="1"/>
  <c r="AU25" i="43" s="1"/>
  <c r="AV25" i="43" s="1"/>
  <c r="AW25" i="43" s="1"/>
  <c r="AX25" i="43" s="1"/>
  <c r="AY25" i="43" s="1"/>
  <c r="AZ25" i="43" s="1"/>
  <c r="V25" i="43"/>
  <c r="U25" i="43"/>
  <c r="T25" i="43"/>
  <c r="S25" i="43"/>
  <c r="R25" i="43"/>
  <c r="Q25" i="43"/>
  <c r="P25" i="43"/>
  <c r="O25" i="43"/>
  <c r="N25" i="43"/>
  <c r="M25" i="43"/>
  <c r="W24" i="43"/>
  <c r="X24" i="43" s="1"/>
  <c r="Y24" i="43" s="1"/>
  <c r="Z24" i="43" s="1"/>
  <c r="AA24" i="43" s="1"/>
  <c r="AB24" i="43" s="1"/>
  <c r="AC24" i="43" s="1"/>
  <c r="AD24" i="43" s="1"/>
  <c r="AE24" i="43" s="1"/>
  <c r="AF24" i="43" s="1"/>
  <c r="AG24" i="43" s="1"/>
  <c r="AH24" i="43" s="1"/>
  <c r="AI24" i="43" s="1"/>
  <c r="AJ24" i="43" s="1"/>
  <c r="AK24" i="43" s="1"/>
  <c r="AL24" i="43" s="1"/>
  <c r="AM24" i="43" s="1"/>
  <c r="AN24" i="43" s="1"/>
  <c r="AO24" i="43" s="1"/>
  <c r="AP24" i="43" s="1"/>
  <c r="AQ24" i="43" s="1"/>
  <c r="AR24" i="43" s="1"/>
  <c r="AS24" i="43" s="1"/>
  <c r="AT24" i="43" s="1"/>
  <c r="AU24" i="43" s="1"/>
  <c r="AV24" i="43" s="1"/>
  <c r="AW24" i="43" s="1"/>
  <c r="AX24" i="43" s="1"/>
  <c r="AY24" i="43" s="1"/>
  <c r="AZ24" i="43" s="1"/>
  <c r="V24" i="43"/>
  <c r="U24" i="43"/>
  <c r="T24" i="43"/>
  <c r="S24" i="43"/>
  <c r="R24" i="43"/>
  <c r="Q24" i="43"/>
  <c r="P24" i="43"/>
  <c r="O24" i="43"/>
  <c r="N24" i="43"/>
  <c r="M24" i="43"/>
  <c r="W23" i="43"/>
  <c r="X23" i="43" s="1"/>
  <c r="Y23" i="43" s="1"/>
  <c r="Z23" i="43" s="1"/>
  <c r="AA23" i="43" s="1"/>
  <c r="AB23" i="43" s="1"/>
  <c r="AC23" i="43" s="1"/>
  <c r="AD23" i="43" s="1"/>
  <c r="AE23" i="43" s="1"/>
  <c r="AF23" i="43" s="1"/>
  <c r="AG23" i="43" s="1"/>
  <c r="AH23" i="43" s="1"/>
  <c r="AI23" i="43" s="1"/>
  <c r="AJ23" i="43" s="1"/>
  <c r="AK23" i="43" s="1"/>
  <c r="AL23" i="43" s="1"/>
  <c r="AM23" i="43" s="1"/>
  <c r="AN23" i="43" s="1"/>
  <c r="AO23" i="43" s="1"/>
  <c r="AP23" i="43" s="1"/>
  <c r="AQ23" i="43" s="1"/>
  <c r="AR23" i="43" s="1"/>
  <c r="AS23" i="43" s="1"/>
  <c r="AT23" i="43" s="1"/>
  <c r="AU23" i="43" s="1"/>
  <c r="AV23" i="43" s="1"/>
  <c r="AW23" i="43" s="1"/>
  <c r="AX23" i="43" s="1"/>
  <c r="AY23" i="43" s="1"/>
  <c r="AZ23" i="43" s="1"/>
  <c r="V23" i="43"/>
  <c r="U23" i="43"/>
  <c r="T23" i="43"/>
  <c r="S23" i="43"/>
  <c r="R23" i="43"/>
  <c r="Q23" i="43"/>
  <c r="P23" i="43"/>
  <c r="O23" i="43"/>
  <c r="N23" i="43"/>
  <c r="M23" i="43"/>
  <c r="W22" i="43"/>
  <c r="X22" i="43" s="1"/>
  <c r="Y22" i="43" s="1"/>
  <c r="Z22" i="43" s="1"/>
  <c r="AA22" i="43" s="1"/>
  <c r="AB22" i="43" s="1"/>
  <c r="AC22" i="43" s="1"/>
  <c r="AD22" i="43" s="1"/>
  <c r="AE22" i="43" s="1"/>
  <c r="AF22" i="43" s="1"/>
  <c r="AG22" i="43" s="1"/>
  <c r="AH22" i="43" s="1"/>
  <c r="AI22" i="43" s="1"/>
  <c r="AJ22" i="43" s="1"/>
  <c r="AK22" i="43" s="1"/>
  <c r="AL22" i="43" s="1"/>
  <c r="AM22" i="43" s="1"/>
  <c r="AN22" i="43" s="1"/>
  <c r="AO22" i="43" s="1"/>
  <c r="AP22" i="43" s="1"/>
  <c r="AQ22" i="43" s="1"/>
  <c r="AR22" i="43" s="1"/>
  <c r="AS22" i="43" s="1"/>
  <c r="AT22" i="43" s="1"/>
  <c r="AU22" i="43" s="1"/>
  <c r="AV22" i="43" s="1"/>
  <c r="AW22" i="43" s="1"/>
  <c r="AX22" i="43" s="1"/>
  <c r="AY22" i="43" s="1"/>
  <c r="AZ22" i="43" s="1"/>
  <c r="V22" i="43"/>
  <c r="U22" i="43"/>
  <c r="T22" i="43"/>
  <c r="S22" i="43"/>
  <c r="R22" i="43"/>
  <c r="Q22" i="43"/>
  <c r="P22" i="43"/>
  <c r="O22" i="43"/>
  <c r="N22" i="43"/>
  <c r="M22" i="43"/>
  <c r="W21" i="43"/>
  <c r="X21" i="43" s="1"/>
  <c r="Y21" i="43" s="1"/>
  <c r="Z21" i="43" s="1"/>
  <c r="AA21" i="43" s="1"/>
  <c r="AB21" i="43" s="1"/>
  <c r="AC21" i="43" s="1"/>
  <c r="AD21" i="43" s="1"/>
  <c r="AE21" i="43" s="1"/>
  <c r="AF21" i="43" s="1"/>
  <c r="AG21" i="43" s="1"/>
  <c r="AH21" i="43" s="1"/>
  <c r="AI21" i="43" s="1"/>
  <c r="AJ21" i="43" s="1"/>
  <c r="AK21" i="43" s="1"/>
  <c r="AL21" i="43" s="1"/>
  <c r="AM21" i="43" s="1"/>
  <c r="AN21" i="43" s="1"/>
  <c r="AO21" i="43" s="1"/>
  <c r="AP21" i="43" s="1"/>
  <c r="AQ21" i="43" s="1"/>
  <c r="AR21" i="43" s="1"/>
  <c r="AS21" i="43" s="1"/>
  <c r="AT21" i="43" s="1"/>
  <c r="AU21" i="43" s="1"/>
  <c r="AV21" i="43" s="1"/>
  <c r="AW21" i="43" s="1"/>
  <c r="AX21" i="43" s="1"/>
  <c r="AY21" i="43" s="1"/>
  <c r="AZ21" i="43" s="1"/>
  <c r="V21" i="43"/>
  <c r="U21" i="43"/>
  <c r="T21" i="43"/>
  <c r="S21" i="43"/>
  <c r="R21" i="43"/>
  <c r="Q21" i="43"/>
  <c r="P21" i="43"/>
  <c r="O21" i="43"/>
  <c r="N21" i="43"/>
  <c r="M21" i="43"/>
  <c r="L21" i="43" s="1"/>
  <c r="W20" i="43"/>
  <c r="X20" i="43" s="1"/>
  <c r="Y20" i="43" s="1"/>
  <c r="Z20" i="43" s="1"/>
  <c r="AA20" i="43" s="1"/>
  <c r="AB20" i="43" s="1"/>
  <c r="AC20" i="43" s="1"/>
  <c r="AD20" i="43" s="1"/>
  <c r="AE20" i="43" s="1"/>
  <c r="AF20" i="43" s="1"/>
  <c r="AG20" i="43" s="1"/>
  <c r="AH20" i="43" s="1"/>
  <c r="AI20" i="43" s="1"/>
  <c r="AJ20" i="43" s="1"/>
  <c r="AK20" i="43" s="1"/>
  <c r="AL20" i="43" s="1"/>
  <c r="AM20" i="43" s="1"/>
  <c r="AN20" i="43" s="1"/>
  <c r="AO20" i="43" s="1"/>
  <c r="AP20" i="43" s="1"/>
  <c r="AQ20" i="43" s="1"/>
  <c r="AR20" i="43" s="1"/>
  <c r="AS20" i="43" s="1"/>
  <c r="AT20" i="43" s="1"/>
  <c r="AU20" i="43" s="1"/>
  <c r="AV20" i="43" s="1"/>
  <c r="AW20" i="43" s="1"/>
  <c r="AX20" i="43" s="1"/>
  <c r="AY20" i="43" s="1"/>
  <c r="AZ20" i="43" s="1"/>
  <c r="V20" i="43"/>
  <c r="U20" i="43"/>
  <c r="T20" i="43"/>
  <c r="S20" i="43"/>
  <c r="R20" i="43"/>
  <c r="Q20" i="43"/>
  <c r="P20" i="43"/>
  <c r="O20" i="43"/>
  <c r="N20" i="43"/>
  <c r="M20" i="43"/>
  <c r="L20" i="43" s="1"/>
  <c r="W19" i="43"/>
  <c r="X19" i="43" s="1"/>
  <c r="Y19" i="43" s="1"/>
  <c r="Z19" i="43" s="1"/>
  <c r="AA19" i="43" s="1"/>
  <c r="AB19" i="43" s="1"/>
  <c r="AC19" i="43" s="1"/>
  <c r="AD19" i="43" s="1"/>
  <c r="AE19" i="43" s="1"/>
  <c r="AF19" i="43" s="1"/>
  <c r="AG19" i="43" s="1"/>
  <c r="AH19" i="43" s="1"/>
  <c r="AI19" i="43" s="1"/>
  <c r="AJ19" i="43" s="1"/>
  <c r="AK19" i="43" s="1"/>
  <c r="AL19" i="43" s="1"/>
  <c r="AM19" i="43" s="1"/>
  <c r="AN19" i="43" s="1"/>
  <c r="AO19" i="43" s="1"/>
  <c r="AP19" i="43" s="1"/>
  <c r="AQ19" i="43" s="1"/>
  <c r="AR19" i="43" s="1"/>
  <c r="AS19" i="43" s="1"/>
  <c r="AT19" i="43" s="1"/>
  <c r="AU19" i="43" s="1"/>
  <c r="AV19" i="43" s="1"/>
  <c r="AW19" i="43" s="1"/>
  <c r="AX19" i="43" s="1"/>
  <c r="AY19" i="43" s="1"/>
  <c r="AZ19" i="43" s="1"/>
  <c r="V19" i="43"/>
  <c r="U19" i="43"/>
  <c r="T19" i="43"/>
  <c r="S19" i="43"/>
  <c r="R19" i="43"/>
  <c r="Q19" i="43"/>
  <c r="P19" i="43"/>
  <c r="O19" i="43"/>
  <c r="N19" i="43"/>
  <c r="M19" i="43"/>
  <c r="W18" i="43"/>
  <c r="X18" i="43" s="1"/>
  <c r="Y18" i="43" s="1"/>
  <c r="Z18" i="43" s="1"/>
  <c r="AA18" i="43" s="1"/>
  <c r="AB18" i="43" s="1"/>
  <c r="AC18" i="43" s="1"/>
  <c r="AD18" i="43" s="1"/>
  <c r="AE18" i="43" s="1"/>
  <c r="AF18" i="43" s="1"/>
  <c r="AG18" i="43" s="1"/>
  <c r="AH18" i="43" s="1"/>
  <c r="AI18" i="43" s="1"/>
  <c r="AJ18" i="43" s="1"/>
  <c r="AK18" i="43" s="1"/>
  <c r="AL18" i="43" s="1"/>
  <c r="AM18" i="43" s="1"/>
  <c r="AN18" i="43" s="1"/>
  <c r="AO18" i="43" s="1"/>
  <c r="AP18" i="43" s="1"/>
  <c r="AQ18" i="43" s="1"/>
  <c r="AR18" i="43" s="1"/>
  <c r="AS18" i="43" s="1"/>
  <c r="AT18" i="43" s="1"/>
  <c r="AU18" i="43" s="1"/>
  <c r="AV18" i="43" s="1"/>
  <c r="AW18" i="43" s="1"/>
  <c r="AX18" i="43" s="1"/>
  <c r="AY18" i="43" s="1"/>
  <c r="AZ18" i="43" s="1"/>
  <c r="V18" i="43"/>
  <c r="U18" i="43"/>
  <c r="T18" i="43"/>
  <c r="S18" i="43"/>
  <c r="R18" i="43"/>
  <c r="Q18" i="43"/>
  <c r="P18" i="43"/>
  <c r="O18" i="43"/>
  <c r="N18" i="43"/>
  <c r="M18" i="43"/>
  <c r="W17" i="43"/>
  <c r="X17" i="43" s="1"/>
  <c r="Y17" i="43" s="1"/>
  <c r="Z17" i="43" s="1"/>
  <c r="AA17" i="43" s="1"/>
  <c r="AB17" i="43" s="1"/>
  <c r="AC17" i="43" s="1"/>
  <c r="AD17" i="43" s="1"/>
  <c r="AE17" i="43" s="1"/>
  <c r="AF17" i="43" s="1"/>
  <c r="AG17" i="43" s="1"/>
  <c r="AH17" i="43" s="1"/>
  <c r="AI17" i="43" s="1"/>
  <c r="AJ17" i="43" s="1"/>
  <c r="AK17" i="43" s="1"/>
  <c r="AL17" i="43" s="1"/>
  <c r="AM17" i="43" s="1"/>
  <c r="AN17" i="43" s="1"/>
  <c r="AO17" i="43" s="1"/>
  <c r="AP17" i="43" s="1"/>
  <c r="AQ17" i="43" s="1"/>
  <c r="AR17" i="43" s="1"/>
  <c r="AS17" i="43" s="1"/>
  <c r="AT17" i="43" s="1"/>
  <c r="AU17" i="43" s="1"/>
  <c r="AV17" i="43" s="1"/>
  <c r="AW17" i="43" s="1"/>
  <c r="AX17" i="43" s="1"/>
  <c r="AY17" i="43" s="1"/>
  <c r="AZ17" i="43" s="1"/>
  <c r="V17" i="43"/>
  <c r="U17" i="43"/>
  <c r="T17" i="43"/>
  <c r="S17" i="43"/>
  <c r="R17" i="43"/>
  <c r="Q17" i="43"/>
  <c r="P17" i="43"/>
  <c r="O17" i="43"/>
  <c r="N17" i="43"/>
  <c r="M17" i="43"/>
  <c r="W16" i="43"/>
  <c r="X16" i="43" s="1"/>
  <c r="Y16" i="43" s="1"/>
  <c r="Z16" i="43" s="1"/>
  <c r="AA16" i="43" s="1"/>
  <c r="AB16" i="43" s="1"/>
  <c r="AC16" i="43" s="1"/>
  <c r="AD16" i="43" s="1"/>
  <c r="AE16" i="43" s="1"/>
  <c r="AF16" i="43" s="1"/>
  <c r="AG16" i="43" s="1"/>
  <c r="AH16" i="43" s="1"/>
  <c r="AI16" i="43" s="1"/>
  <c r="AJ16" i="43" s="1"/>
  <c r="AK16" i="43" s="1"/>
  <c r="AL16" i="43" s="1"/>
  <c r="AM16" i="43" s="1"/>
  <c r="AN16" i="43" s="1"/>
  <c r="AO16" i="43" s="1"/>
  <c r="AP16" i="43" s="1"/>
  <c r="AQ16" i="43" s="1"/>
  <c r="AR16" i="43" s="1"/>
  <c r="AS16" i="43" s="1"/>
  <c r="AT16" i="43" s="1"/>
  <c r="AU16" i="43" s="1"/>
  <c r="AV16" i="43" s="1"/>
  <c r="AW16" i="43" s="1"/>
  <c r="AX16" i="43" s="1"/>
  <c r="AY16" i="43" s="1"/>
  <c r="AZ16" i="43" s="1"/>
  <c r="V16" i="43"/>
  <c r="U16" i="43"/>
  <c r="T16" i="43"/>
  <c r="S16" i="43"/>
  <c r="R16" i="43"/>
  <c r="Q16" i="43"/>
  <c r="P16" i="43"/>
  <c r="O16" i="43"/>
  <c r="N16" i="43"/>
  <c r="M16" i="43"/>
  <c r="W15" i="43"/>
  <c r="X15" i="43" s="1"/>
  <c r="Y15" i="43" s="1"/>
  <c r="Z15" i="43" s="1"/>
  <c r="AA15" i="43" s="1"/>
  <c r="AB15" i="43" s="1"/>
  <c r="AC15" i="43" s="1"/>
  <c r="AD15" i="43" s="1"/>
  <c r="AE15" i="43" s="1"/>
  <c r="AF15" i="43" s="1"/>
  <c r="AG15" i="43" s="1"/>
  <c r="AH15" i="43" s="1"/>
  <c r="AI15" i="43" s="1"/>
  <c r="AJ15" i="43" s="1"/>
  <c r="AK15" i="43" s="1"/>
  <c r="AL15" i="43" s="1"/>
  <c r="AM15" i="43" s="1"/>
  <c r="AN15" i="43" s="1"/>
  <c r="AO15" i="43" s="1"/>
  <c r="AP15" i="43" s="1"/>
  <c r="AQ15" i="43" s="1"/>
  <c r="AR15" i="43" s="1"/>
  <c r="AS15" i="43" s="1"/>
  <c r="AT15" i="43" s="1"/>
  <c r="AU15" i="43" s="1"/>
  <c r="AV15" i="43" s="1"/>
  <c r="AW15" i="43" s="1"/>
  <c r="AX15" i="43" s="1"/>
  <c r="AY15" i="43" s="1"/>
  <c r="AZ15" i="43" s="1"/>
  <c r="V15" i="43"/>
  <c r="U15" i="43"/>
  <c r="T15" i="43"/>
  <c r="S15" i="43"/>
  <c r="R15" i="43"/>
  <c r="Q15" i="43"/>
  <c r="P15" i="43"/>
  <c r="O15" i="43"/>
  <c r="N15" i="43"/>
  <c r="M15" i="43"/>
  <c r="W14" i="43"/>
  <c r="X14" i="43" s="1"/>
  <c r="Y14" i="43" s="1"/>
  <c r="Z14" i="43" s="1"/>
  <c r="AA14" i="43" s="1"/>
  <c r="AB14" i="43" s="1"/>
  <c r="AC14" i="43" s="1"/>
  <c r="AD14" i="43" s="1"/>
  <c r="AE14" i="43" s="1"/>
  <c r="AF14" i="43" s="1"/>
  <c r="AG14" i="43" s="1"/>
  <c r="AH14" i="43" s="1"/>
  <c r="AI14" i="43" s="1"/>
  <c r="AJ14" i="43" s="1"/>
  <c r="AK14" i="43" s="1"/>
  <c r="AL14" i="43" s="1"/>
  <c r="AM14" i="43" s="1"/>
  <c r="AN14" i="43" s="1"/>
  <c r="AO14" i="43" s="1"/>
  <c r="AP14" i="43" s="1"/>
  <c r="AQ14" i="43" s="1"/>
  <c r="AR14" i="43" s="1"/>
  <c r="AS14" i="43" s="1"/>
  <c r="AT14" i="43" s="1"/>
  <c r="AU14" i="43" s="1"/>
  <c r="AV14" i="43" s="1"/>
  <c r="AW14" i="43" s="1"/>
  <c r="AX14" i="43" s="1"/>
  <c r="AY14" i="43" s="1"/>
  <c r="AZ14" i="43" s="1"/>
  <c r="V14" i="43"/>
  <c r="U14" i="43"/>
  <c r="T14" i="43"/>
  <c r="S14" i="43"/>
  <c r="R14" i="43"/>
  <c r="Q14" i="43"/>
  <c r="P14" i="43"/>
  <c r="O14" i="43"/>
  <c r="N14" i="43"/>
  <c r="M14" i="43"/>
  <c r="W13" i="43"/>
  <c r="X13" i="43" s="1"/>
  <c r="Y13" i="43" s="1"/>
  <c r="Z13" i="43" s="1"/>
  <c r="AA13" i="43" s="1"/>
  <c r="AB13" i="43" s="1"/>
  <c r="AC13" i="43" s="1"/>
  <c r="AD13" i="43" s="1"/>
  <c r="AE13" i="43" s="1"/>
  <c r="AF13" i="43" s="1"/>
  <c r="AG13" i="43" s="1"/>
  <c r="AH13" i="43" s="1"/>
  <c r="AI13" i="43" s="1"/>
  <c r="AJ13" i="43" s="1"/>
  <c r="AK13" i="43" s="1"/>
  <c r="AL13" i="43" s="1"/>
  <c r="AM13" i="43" s="1"/>
  <c r="AN13" i="43" s="1"/>
  <c r="AO13" i="43" s="1"/>
  <c r="AP13" i="43" s="1"/>
  <c r="AQ13" i="43" s="1"/>
  <c r="AR13" i="43" s="1"/>
  <c r="AS13" i="43" s="1"/>
  <c r="AT13" i="43" s="1"/>
  <c r="AU13" i="43" s="1"/>
  <c r="AV13" i="43" s="1"/>
  <c r="AW13" i="43" s="1"/>
  <c r="AX13" i="43" s="1"/>
  <c r="AY13" i="43" s="1"/>
  <c r="AZ13" i="43" s="1"/>
  <c r="V13" i="43"/>
  <c r="U13" i="43"/>
  <c r="T13" i="43"/>
  <c r="S13" i="43"/>
  <c r="R13" i="43"/>
  <c r="Q13" i="43"/>
  <c r="P13" i="43"/>
  <c r="O13" i="43"/>
  <c r="N13" i="43"/>
  <c r="M13" i="43"/>
  <c r="W12" i="43"/>
  <c r="X12" i="43" s="1"/>
  <c r="V12" i="43"/>
  <c r="U12" i="43"/>
  <c r="T12" i="43"/>
  <c r="S12" i="43"/>
  <c r="R12" i="43"/>
  <c r="Q12" i="43"/>
  <c r="P12" i="43"/>
  <c r="O12" i="43"/>
  <c r="N12" i="43"/>
  <c r="M12" i="43"/>
  <c r="L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B42" i="39"/>
  <c r="AC42" i="39" s="1"/>
  <c r="AA42" i="39"/>
  <c r="Z42" i="39"/>
  <c r="Y42" i="39"/>
  <c r="X42" i="39"/>
  <c r="W42" i="39"/>
  <c r="V42" i="39"/>
  <c r="U42" i="39"/>
  <c r="T42" i="39"/>
  <c r="S42" i="39"/>
  <c r="R42" i="39"/>
  <c r="AB41" i="39"/>
  <c r="AC41" i="39" s="1"/>
  <c r="AA41" i="39"/>
  <c r="Z41" i="39"/>
  <c r="Y41" i="39"/>
  <c r="X41" i="39"/>
  <c r="W41" i="39"/>
  <c r="V41" i="39"/>
  <c r="U41" i="39"/>
  <c r="T41" i="39"/>
  <c r="S41" i="39"/>
  <c r="R41" i="39"/>
  <c r="AB40" i="39"/>
  <c r="AC40" i="39" s="1"/>
  <c r="AA40" i="39"/>
  <c r="Z40" i="39"/>
  <c r="Y40" i="39"/>
  <c r="X40" i="39"/>
  <c r="W40" i="39"/>
  <c r="V40" i="39"/>
  <c r="U40" i="39"/>
  <c r="T40" i="39"/>
  <c r="S40" i="39"/>
  <c r="R40" i="39"/>
  <c r="AB39" i="39"/>
  <c r="AC39" i="39" s="1"/>
  <c r="AA39" i="39"/>
  <c r="Z39" i="39"/>
  <c r="Y39" i="39"/>
  <c r="X39" i="39"/>
  <c r="W39" i="39"/>
  <c r="V39" i="39"/>
  <c r="U39" i="39"/>
  <c r="T39" i="39"/>
  <c r="S39" i="39"/>
  <c r="R39" i="39"/>
  <c r="AB38" i="39"/>
  <c r="AC38" i="39" s="1"/>
  <c r="AA38" i="39"/>
  <c r="Z38" i="39"/>
  <c r="Y38" i="39"/>
  <c r="X38" i="39"/>
  <c r="W38" i="39"/>
  <c r="V38" i="39"/>
  <c r="U38" i="39"/>
  <c r="T38" i="39"/>
  <c r="S38" i="39"/>
  <c r="R38" i="39"/>
  <c r="AB37" i="39"/>
  <c r="AC37" i="39" s="1"/>
  <c r="AA37" i="39"/>
  <c r="Z37" i="39"/>
  <c r="Y37" i="39"/>
  <c r="X37" i="39"/>
  <c r="W37" i="39"/>
  <c r="V37" i="39"/>
  <c r="U37" i="39"/>
  <c r="T37" i="39"/>
  <c r="S37" i="39"/>
  <c r="R37" i="39"/>
  <c r="AB36" i="39"/>
  <c r="AC36" i="39" s="1"/>
  <c r="AA36" i="39"/>
  <c r="Z36" i="39"/>
  <c r="Y36" i="39"/>
  <c r="X36" i="39"/>
  <c r="W36" i="39"/>
  <c r="V36" i="39"/>
  <c r="U36" i="39"/>
  <c r="T36" i="39"/>
  <c r="S36" i="39"/>
  <c r="R36" i="39"/>
  <c r="AB35" i="39"/>
  <c r="AC35" i="39" s="1"/>
  <c r="AA35" i="39"/>
  <c r="Z35" i="39"/>
  <c r="Y35" i="39"/>
  <c r="X35" i="39"/>
  <c r="W35" i="39"/>
  <c r="V35" i="39"/>
  <c r="U35" i="39"/>
  <c r="T35" i="39"/>
  <c r="S35" i="39"/>
  <c r="R35" i="39"/>
  <c r="AB34" i="39"/>
  <c r="AC34" i="39" s="1"/>
  <c r="AA34" i="39"/>
  <c r="Z34" i="39"/>
  <c r="Y34" i="39"/>
  <c r="X34" i="39"/>
  <c r="W34" i="39"/>
  <c r="V34" i="39"/>
  <c r="U34" i="39"/>
  <c r="T34" i="39"/>
  <c r="S34" i="39"/>
  <c r="R34" i="39"/>
  <c r="AB33" i="39"/>
  <c r="AC33" i="39" s="1"/>
  <c r="AA33" i="39"/>
  <c r="Z33" i="39"/>
  <c r="Y33" i="39"/>
  <c r="X33" i="39"/>
  <c r="W33" i="39"/>
  <c r="V33" i="39"/>
  <c r="U33" i="39"/>
  <c r="T33" i="39"/>
  <c r="S33" i="39"/>
  <c r="R33" i="39"/>
  <c r="AB32" i="39"/>
  <c r="AC32" i="39" s="1"/>
  <c r="AA32" i="39"/>
  <c r="Z32" i="39"/>
  <c r="Y32" i="39"/>
  <c r="X32" i="39"/>
  <c r="W32" i="39"/>
  <c r="V32" i="39"/>
  <c r="U32" i="39"/>
  <c r="T32" i="39"/>
  <c r="S32" i="39"/>
  <c r="R32" i="39"/>
  <c r="AB31" i="39"/>
  <c r="AC31" i="39" s="1"/>
  <c r="AA31" i="39"/>
  <c r="Z31" i="39"/>
  <c r="Y31" i="39"/>
  <c r="X31" i="39"/>
  <c r="W31" i="39"/>
  <c r="V31" i="39"/>
  <c r="U31" i="39"/>
  <c r="T31" i="39"/>
  <c r="S31" i="39"/>
  <c r="R31" i="39"/>
  <c r="AB30" i="39"/>
  <c r="AC30" i="39" s="1"/>
  <c r="AA30" i="39"/>
  <c r="Z30" i="39"/>
  <c r="Y30" i="39"/>
  <c r="X30" i="39"/>
  <c r="W30" i="39"/>
  <c r="V30" i="39"/>
  <c r="U30" i="39"/>
  <c r="T30" i="39"/>
  <c r="S30" i="39"/>
  <c r="R30" i="39"/>
  <c r="AB29" i="39"/>
  <c r="AC29" i="39" s="1"/>
  <c r="AA29" i="39"/>
  <c r="Z29" i="39"/>
  <c r="Y29" i="39"/>
  <c r="X29" i="39"/>
  <c r="W29" i="39"/>
  <c r="V29" i="39"/>
  <c r="U29" i="39"/>
  <c r="T29" i="39"/>
  <c r="S29" i="39"/>
  <c r="R29" i="39"/>
  <c r="AB28" i="39"/>
  <c r="AC28" i="39" s="1"/>
  <c r="AA28" i="39"/>
  <c r="Z28" i="39"/>
  <c r="Y28" i="39"/>
  <c r="X28" i="39"/>
  <c r="W28" i="39"/>
  <c r="V28" i="39"/>
  <c r="U28" i="39"/>
  <c r="T28" i="39"/>
  <c r="S28" i="39"/>
  <c r="R28" i="39"/>
  <c r="AB27" i="39"/>
  <c r="AC27" i="39" s="1"/>
  <c r="AA27" i="39"/>
  <c r="Z27" i="39"/>
  <c r="Y27" i="39"/>
  <c r="X27" i="39"/>
  <c r="W27" i="39"/>
  <c r="V27" i="39"/>
  <c r="U27" i="39"/>
  <c r="T27" i="39"/>
  <c r="S27" i="39"/>
  <c r="R27" i="39"/>
  <c r="AB26" i="39"/>
  <c r="AC26" i="39" s="1"/>
  <c r="AA26" i="39"/>
  <c r="Z26" i="39"/>
  <c r="Y26" i="39"/>
  <c r="X26" i="39"/>
  <c r="W26" i="39"/>
  <c r="V26" i="39"/>
  <c r="U26" i="39"/>
  <c r="T26" i="39"/>
  <c r="S26" i="39"/>
  <c r="R26" i="39"/>
  <c r="AB25" i="39"/>
  <c r="AC25" i="39" s="1"/>
  <c r="AA25" i="39"/>
  <c r="Z25" i="39"/>
  <c r="Y25" i="39"/>
  <c r="X25" i="39"/>
  <c r="W25" i="39"/>
  <c r="V25" i="39"/>
  <c r="U25" i="39"/>
  <c r="T25" i="39"/>
  <c r="S25" i="39"/>
  <c r="R25" i="39"/>
  <c r="AB24" i="39"/>
  <c r="AC24" i="39" s="1"/>
  <c r="AA24" i="39"/>
  <c r="Z24" i="39"/>
  <c r="Y24" i="39"/>
  <c r="X24" i="39"/>
  <c r="W24" i="39"/>
  <c r="V24" i="39"/>
  <c r="U24" i="39"/>
  <c r="T24" i="39"/>
  <c r="S24" i="39"/>
  <c r="R24" i="39"/>
  <c r="AB23" i="39"/>
  <c r="AC23" i="39" s="1"/>
  <c r="AA23" i="39"/>
  <c r="Z23" i="39"/>
  <c r="Y23" i="39"/>
  <c r="X23" i="39"/>
  <c r="W23" i="39"/>
  <c r="V23" i="39"/>
  <c r="U23" i="39"/>
  <c r="T23" i="39"/>
  <c r="S23" i="39"/>
  <c r="R23" i="39"/>
  <c r="AB22" i="39"/>
  <c r="AC22" i="39" s="1"/>
  <c r="AA22" i="39"/>
  <c r="Z22" i="39"/>
  <c r="Y22" i="39"/>
  <c r="X22" i="39"/>
  <c r="W22" i="39"/>
  <c r="V22" i="39"/>
  <c r="U22" i="39"/>
  <c r="T22" i="39"/>
  <c r="S22" i="39"/>
  <c r="R22" i="39"/>
  <c r="AB21" i="39"/>
  <c r="AC21" i="39" s="1"/>
  <c r="AA21" i="39"/>
  <c r="Z21" i="39"/>
  <c r="Y21" i="39"/>
  <c r="X21" i="39"/>
  <c r="W21" i="39"/>
  <c r="V21" i="39"/>
  <c r="U21" i="39"/>
  <c r="T21" i="39"/>
  <c r="S21" i="39"/>
  <c r="R21" i="39"/>
  <c r="AB20" i="39"/>
  <c r="AC20" i="39" s="1"/>
  <c r="AA20" i="39"/>
  <c r="Z20" i="39"/>
  <c r="Y20" i="39"/>
  <c r="X20" i="39"/>
  <c r="W20" i="39"/>
  <c r="V20" i="39"/>
  <c r="U20" i="39"/>
  <c r="T20" i="39"/>
  <c r="S20" i="39"/>
  <c r="R20" i="39"/>
  <c r="AB19" i="39"/>
  <c r="AC19" i="39" s="1"/>
  <c r="AA19" i="39"/>
  <c r="Z19" i="39"/>
  <c r="Y19" i="39"/>
  <c r="X19" i="39"/>
  <c r="W19" i="39"/>
  <c r="V19" i="39"/>
  <c r="U19" i="39"/>
  <c r="T19" i="39"/>
  <c r="S19" i="39"/>
  <c r="R19" i="39"/>
  <c r="AB18" i="39"/>
  <c r="AC18" i="39" s="1"/>
  <c r="AA18" i="39"/>
  <c r="Z18" i="39"/>
  <c r="Y18" i="39"/>
  <c r="X18" i="39"/>
  <c r="W18" i="39"/>
  <c r="V18" i="39"/>
  <c r="U18" i="39"/>
  <c r="T18" i="39"/>
  <c r="S18" i="39"/>
  <c r="R18" i="39"/>
  <c r="AB17" i="39"/>
  <c r="AC17" i="39" s="1"/>
  <c r="AA17" i="39"/>
  <c r="Z17" i="39"/>
  <c r="Y17" i="39"/>
  <c r="X17" i="39"/>
  <c r="W17" i="39"/>
  <c r="V17" i="39"/>
  <c r="U17" i="39"/>
  <c r="T17" i="39"/>
  <c r="S17" i="39"/>
  <c r="R17" i="39"/>
  <c r="AB16" i="39"/>
  <c r="AC16" i="39" s="1"/>
  <c r="AA16" i="39"/>
  <c r="Z16" i="39"/>
  <c r="Y16" i="39"/>
  <c r="X16" i="39"/>
  <c r="W16" i="39"/>
  <c r="V16" i="39"/>
  <c r="U16" i="39"/>
  <c r="T16" i="39"/>
  <c r="S16" i="39"/>
  <c r="R16" i="39"/>
  <c r="AB15" i="39"/>
  <c r="AC15" i="39" s="1"/>
  <c r="AA15" i="39"/>
  <c r="Z15" i="39"/>
  <c r="Y15" i="39"/>
  <c r="X15" i="39"/>
  <c r="W15" i="39"/>
  <c r="V15" i="39"/>
  <c r="U15" i="39"/>
  <c r="T15" i="39"/>
  <c r="S15" i="39"/>
  <c r="R15" i="39"/>
  <c r="Q15" i="39" s="1"/>
  <c r="AB14" i="39"/>
  <c r="AC14" i="39" s="1"/>
  <c r="AA14" i="39"/>
  <c r="Z14" i="39"/>
  <c r="Y14" i="39"/>
  <c r="X14" i="39"/>
  <c r="W14" i="39"/>
  <c r="V14" i="39"/>
  <c r="U14" i="39"/>
  <c r="T14" i="39"/>
  <c r="S14" i="39"/>
  <c r="R14" i="39"/>
  <c r="AB13" i="39"/>
  <c r="AC13" i="39" s="1"/>
  <c r="AA13" i="39"/>
  <c r="Z13" i="39"/>
  <c r="Y13" i="39"/>
  <c r="X13" i="39"/>
  <c r="W13" i="39"/>
  <c r="V13" i="39"/>
  <c r="U13" i="39"/>
  <c r="T13" i="39"/>
  <c r="S13" i="39"/>
  <c r="R13" i="39"/>
  <c r="AB12" i="39"/>
  <c r="AC12" i="39" s="1"/>
  <c r="AA12" i="39"/>
  <c r="Z12" i="39"/>
  <c r="Y12" i="39"/>
  <c r="X12" i="39"/>
  <c r="W12" i="39"/>
  <c r="V12" i="39"/>
  <c r="U12" i="39"/>
  <c r="T12" i="39"/>
  <c r="S12" i="39"/>
  <c r="R12" i="39"/>
  <c r="AB42" i="38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C41" i="38" s="1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C40" i="38" s="1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C39" i="38" s="1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C38" i="38" s="1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C37" i="38" s="1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C36" i="38" s="1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C35" i="38" s="1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C34" i="38" s="1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C33" i="38" s="1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C27" i="38" s="1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C26" i="38" s="1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C25" i="38" s="1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C24" i="38" s="1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C23" i="38" s="1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C22" i="38" s="1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C21" i="38" s="1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C20" i="38" s="1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C19" i="38" s="1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C18" i="38" s="1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C17" i="38" s="1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C16" i="38" s="1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C15" i="38" s="1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A15" i="38"/>
  <c r="Z15" i="38"/>
  <c r="Y15" i="38"/>
  <c r="X15" i="38"/>
  <c r="W15" i="38"/>
  <c r="V15" i="38"/>
  <c r="U15" i="38"/>
  <c r="T15" i="38"/>
  <c r="S15" i="38"/>
  <c r="R15" i="38"/>
  <c r="AB14" i="38"/>
  <c r="AC14" i="38" s="1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C13" i="38" s="1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C12" i="38" s="1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D16" i="39" l="1"/>
  <c r="AC16" i="47"/>
  <c r="AD20" i="39"/>
  <c r="AC20" i="47"/>
  <c r="AD24" i="39"/>
  <c r="AC24" i="47"/>
  <c r="AD28" i="39"/>
  <c r="AC28" i="47"/>
  <c r="AD32" i="39"/>
  <c r="AC32" i="47"/>
  <c r="AC36" i="47"/>
  <c r="AD36" i="39"/>
  <c r="AD40" i="39"/>
  <c r="AC40" i="47"/>
  <c r="AD15" i="42"/>
  <c r="AC15" i="46"/>
  <c r="AD19" i="42"/>
  <c r="AC19" i="46"/>
  <c r="AD23" i="42"/>
  <c r="AC23" i="46"/>
  <c r="AD35" i="42"/>
  <c r="AC35" i="46"/>
  <c r="AD39" i="42"/>
  <c r="AC39" i="46"/>
  <c r="AD14" i="39"/>
  <c r="AC14" i="47"/>
  <c r="AD15" i="39"/>
  <c r="AC15" i="47"/>
  <c r="AD19" i="39"/>
  <c r="AC19" i="47"/>
  <c r="AD23" i="39"/>
  <c r="AC23" i="47"/>
  <c r="AD27" i="39"/>
  <c r="AC27" i="47"/>
  <c r="AC31" i="47"/>
  <c r="AD31" i="39"/>
  <c r="AD35" i="39"/>
  <c r="AC35" i="47"/>
  <c r="AC39" i="47"/>
  <c r="AD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D13" i="39"/>
  <c r="AC13" i="47"/>
  <c r="AD18" i="39"/>
  <c r="AC18" i="47"/>
  <c r="AD22" i="39"/>
  <c r="AC22" i="47"/>
  <c r="AD26" i="39"/>
  <c r="AC26" i="47"/>
  <c r="AD30" i="39"/>
  <c r="AC30" i="47"/>
  <c r="AD34" i="39"/>
  <c r="AC34" i="47"/>
  <c r="AD38" i="39"/>
  <c r="AC38" i="47"/>
  <c r="AD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X43" i="43"/>
  <c r="Y43" i="43" s="1"/>
  <c r="Z43" i="43" s="1"/>
  <c r="AA43" i="43" s="1"/>
  <c r="AB43" i="43" s="1"/>
  <c r="AC43" i="43" s="1"/>
  <c r="AD43" i="43" s="1"/>
  <c r="AE43" i="43" s="1"/>
  <c r="AF43" i="43" s="1"/>
  <c r="AG43" i="43" s="1"/>
  <c r="AH43" i="43" s="1"/>
  <c r="AI43" i="43" s="1"/>
  <c r="AJ43" i="43" s="1"/>
  <c r="AK43" i="43" s="1"/>
  <c r="AL43" i="43" s="1"/>
  <c r="AM43" i="43" s="1"/>
  <c r="AN43" i="43" s="1"/>
  <c r="AO43" i="43" s="1"/>
  <c r="AP43" i="43" s="1"/>
  <c r="AQ43" i="43" s="1"/>
  <c r="AR43" i="43" s="1"/>
  <c r="AS43" i="43" s="1"/>
  <c r="AT43" i="43" s="1"/>
  <c r="AU43" i="43" s="1"/>
  <c r="AV43" i="43" s="1"/>
  <c r="AW43" i="43" s="1"/>
  <c r="AX43" i="43" s="1"/>
  <c r="AY43" i="43" s="1"/>
  <c r="AZ43" i="43" s="1"/>
  <c r="Y12" i="43"/>
  <c r="Z12" i="43" s="1"/>
  <c r="AA12" i="43" s="1"/>
  <c r="AB12" i="43" s="1"/>
  <c r="AC12" i="43" s="1"/>
  <c r="AD12" i="43" s="1"/>
  <c r="AE12" i="43" s="1"/>
  <c r="AF12" i="43" s="1"/>
  <c r="AG12" i="43" s="1"/>
  <c r="AH12" i="43" s="1"/>
  <c r="AI12" i="43" s="1"/>
  <c r="AJ12" i="43" s="1"/>
  <c r="AK12" i="43" s="1"/>
  <c r="AL12" i="43" s="1"/>
  <c r="AM12" i="43" s="1"/>
  <c r="AN12" i="43" s="1"/>
  <c r="AO12" i="43" s="1"/>
  <c r="AP12" i="43" s="1"/>
  <c r="AQ12" i="43" s="1"/>
  <c r="AR12" i="43" s="1"/>
  <c r="AS12" i="43" s="1"/>
  <c r="AT12" i="43" s="1"/>
  <c r="AU12" i="43" s="1"/>
  <c r="AV12" i="43" s="1"/>
  <c r="AW12" i="43" s="1"/>
  <c r="AX12" i="43" s="1"/>
  <c r="AY12" i="43" s="1"/>
  <c r="AZ12" i="43" s="1"/>
  <c r="AD27" i="42"/>
  <c r="AC27" i="46"/>
  <c r="AD31" i="42"/>
  <c r="AC31" i="46"/>
  <c r="AD12" i="39"/>
  <c r="AC12" i="47"/>
  <c r="AC17" i="47"/>
  <c r="AD17" i="39"/>
  <c r="AD21" i="39"/>
  <c r="AC21" i="47"/>
  <c r="AC25" i="47"/>
  <c r="AD25" i="39"/>
  <c r="AD29" i="39"/>
  <c r="AC29" i="47"/>
  <c r="AD33" i="39"/>
  <c r="AC33" i="47"/>
  <c r="AD37" i="39"/>
  <c r="AC37" i="47"/>
  <c r="AD41" i="39"/>
  <c r="AC41" i="47"/>
  <c r="AD12" i="42"/>
  <c r="AC12" i="46"/>
  <c r="AC45" i="46" s="1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L24" i="43"/>
  <c r="L19" i="43"/>
  <c r="K20" i="43"/>
  <c r="L27" i="43"/>
  <c r="L28" i="43"/>
  <c r="K28" i="43" s="1"/>
  <c r="L32" i="43"/>
  <c r="L34" i="43"/>
  <c r="L41" i="43"/>
  <c r="P15" i="39"/>
  <c r="Q16" i="39"/>
  <c r="Q28" i="39"/>
  <c r="Q33" i="39"/>
  <c r="Q37" i="39"/>
  <c r="Q22" i="42"/>
  <c r="Q40" i="42"/>
  <c r="L22" i="43"/>
  <c r="K24" i="43"/>
  <c r="L30" i="43"/>
  <c r="Q41" i="39"/>
  <c r="Q18" i="42"/>
  <c r="Q26" i="42"/>
  <c r="Q31" i="42"/>
  <c r="Q35" i="42"/>
  <c r="Q14" i="39"/>
  <c r="Q19" i="39"/>
  <c r="Q23" i="39"/>
  <c r="Q27" i="39"/>
  <c r="Q32" i="39"/>
  <c r="Q40" i="39"/>
  <c r="Q21" i="42"/>
  <c r="Q25" i="42"/>
  <c r="Q29" i="42"/>
  <c r="Q39" i="42"/>
  <c r="L17" i="43"/>
  <c r="L18" i="43"/>
  <c r="K21" i="43"/>
  <c r="L25" i="43"/>
  <c r="L26" i="43"/>
  <c r="K32" i="43"/>
  <c r="L40" i="43"/>
  <c r="K41" i="43"/>
  <c r="Q13" i="39"/>
  <c r="Q18" i="39"/>
  <c r="Q22" i="39"/>
  <c r="Q26" i="39"/>
  <c r="Q31" i="39"/>
  <c r="Q35" i="39"/>
  <c r="Q39" i="39"/>
  <c r="Q12" i="42"/>
  <c r="Q16" i="42"/>
  <c r="Q20" i="42"/>
  <c r="Q24" i="42"/>
  <c r="Q28" i="42"/>
  <c r="Q33" i="42"/>
  <c r="Q38" i="42"/>
  <c r="P42" i="42"/>
  <c r="P43" i="43"/>
  <c r="T43" i="43"/>
  <c r="L23" i="43"/>
  <c r="L35" i="43"/>
  <c r="K37" i="43"/>
  <c r="K39" i="43"/>
  <c r="Q20" i="39"/>
  <c r="Q24" i="39"/>
  <c r="Q14" i="42"/>
  <c r="P30" i="42"/>
  <c r="L13" i="43"/>
  <c r="L14" i="43"/>
  <c r="Q36" i="39"/>
  <c r="Q13" i="42"/>
  <c r="Q17" i="42"/>
  <c r="Q34" i="42"/>
  <c r="Q17" i="39"/>
  <c r="Q21" i="39"/>
  <c r="Q25" i="39"/>
  <c r="Q29" i="39"/>
  <c r="Q30" i="39"/>
  <c r="Q34" i="39"/>
  <c r="Q38" i="39"/>
  <c r="Q42" i="39"/>
  <c r="Q15" i="42"/>
  <c r="Q19" i="42"/>
  <c r="Q23" i="42"/>
  <c r="Q27" i="42"/>
  <c r="Q32" i="42"/>
  <c r="Q36" i="42"/>
  <c r="Q37" i="42"/>
  <c r="Q41" i="42"/>
  <c r="L15" i="43"/>
  <c r="L16" i="43"/>
  <c r="K19" i="43"/>
  <c r="L29" i="43"/>
  <c r="L31" i="43"/>
  <c r="L33" i="43"/>
  <c r="L36" i="43"/>
  <c r="L38" i="43"/>
  <c r="L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U43" i="39"/>
  <c r="Y43" i="39"/>
  <c r="V43" i="39"/>
  <c r="Z43" i="39"/>
  <c r="U43" i="42"/>
  <c r="Y43" i="42"/>
  <c r="S43" i="42"/>
  <c r="W43" i="42"/>
  <c r="AA43" i="42"/>
  <c r="AB43" i="42"/>
  <c r="T43" i="42"/>
  <c r="K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S43" i="39"/>
  <c r="W43" i="39"/>
  <c r="AA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T43" i="39"/>
  <c r="X43" i="39"/>
  <c r="AB43" i="39"/>
  <c r="AD43" i="40"/>
  <c r="Q12" i="39"/>
  <c r="R43" i="39"/>
  <c r="K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U43" i="43"/>
  <c r="T44" i="43" s="1"/>
  <c r="R43" i="42"/>
  <c r="V43" i="42"/>
  <c r="Z43" i="42"/>
  <c r="N43" i="43"/>
  <c r="O43" i="43"/>
  <c r="S43" i="43"/>
  <c r="S44" i="43" s="1"/>
  <c r="W43" i="43"/>
  <c r="P43" i="44"/>
  <c r="O12" i="44"/>
  <c r="M43" i="43"/>
  <c r="Q43" i="43"/>
  <c r="R43" i="43"/>
  <c r="V43" i="43"/>
  <c r="S43" i="44"/>
  <c r="AA43" i="44"/>
  <c r="T43" i="44"/>
  <c r="X43" i="44"/>
  <c r="AB43" i="44"/>
  <c r="Q43" i="44"/>
  <c r="U43" i="44"/>
  <c r="Y43" i="44"/>
  <c r="AC43" i="44"/>
  <c r="R43" i="44"/>
  <c r="Z43" i="44"/>
  <c r="Q43" i="42" l="1"/>
  <c r="U44" i="40"/>
  <c r="Z44" i="40"/>
  <c r="AE37" i="39"/>
  <c r="AD37" i="47"/>
  <c r="AE29" i="39"/>
  <c r="AD29" i="47"/>
  <c r="AE21" i="39"/>
  <c r="AD21" i="47"/>
  <c r="AE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E38" i="39"/>
  <c r="AD38" i="47"/>
  <c r="AE30" i="39"/>
  <c r="AD30" i="47"/>
  <c r="AE22" i="39"/>
  <c r="AD22" i="47"/>
  <c r="AE13" i="39"/>
  <c r="AD13" i="47"/>
  <c r="AE34" i="42"/>
  <c r="AD34" i="46"/>
  <c r="AE26" i="42"/>
  <c r="AD26" i="46"/>
  <c r="AE18" i="42"/>
  <c r="AD18" i="46"/>
  <c r="AE23" i="39"/>
  <c r="AD23" i="47"/>
  <c r="AE15" i="39"/>
  <c r="AD15" i="47"/>
  <c r="AE39" i="42"/>
  <c r="AD39" i="46"/>
  <c r="AE23" i="42"/>
  <c r="AD23" i="46"/>
  <c r="AE15" i="42"/>
  <c r="AD15" i="46"/>
  <c r="AE28" i="39"/>
  <c r="AD28" i="47"/>
  <c r="AE20" i="39"/>
  <c r="AD20" i="47"/>
  <c r="AE36" i="42"/>
  <c r="AD36" i="46"/>
  <c r="AE28" i="42"/>
  <c r="AD28" i="46"/>
  <c r="AE20" i="42"/>
  <c r="AD20" i="46"/>
  <c r="AC43" i="47"/>
  <c r="AC45" i="47"/>
  <c r="AE39" i="39"/>
  <c r="AD39" i="47"/>
  <c r="AE31" i="39"/>
  <c r="AD31" i="47"/>
  <c r="AE36" i="39"/>
  <c r="AD36" i="47"/>
  <c r="X44" i="39"/>
  <c r="AD12" i="46"/>
  <c r="AE12" i="42"/>
  <c r="AD43" i="42"/>
  <c r="P44" i="43"/>
  <c r="Z44" i="42"/>
  <c r="X44" i="42"/>
  <c r="AE40" i="42"/>
  <c r="AD40" i="46"/>
  <c r="AE32" i="42"/>
  <c r="AD32" i="46"/>
  <c r="AE24" i="42"/>
  <c r="AD24" i="46"/>
  <c r="AE16" i="42"/>
  <c r="AD16" i="46"/>
  <c r="AD25" i="47"/>
  <c r="AE25" i="39"/>
  <c r="AE17" i="39"/>
  <c r="AD17" i="47"/>
  <c r="M44" i="43"/>
  <c r="T44" i="42"/>
  <c r="Y44" i="38"/>
  <c r="Z44" i="41"/>
  <c r="AE41" i="39"/>
  <c r="AD41" i="47"/>
  <c r="AE33" i="39"/>
  <c r="AD33" i="47"/>
  <c r="AE31" i="42"/>
  <c r="AD31" i="46"/>
  <c r="AE41" i="42"/>
  <c r="AD41" i="46"/>
  <c r="AE33" i="42"/>
  <c r="AD33" i="46"/>
  <c r="AE25" i="42"/>
  <c r="AD25" i="46"/>
  <c r="AE17" i="42"/>
  <c r="AD17" i="46"/>
  <c r="AE42" i="39"/>
  <c r="AD42" i="47"/>
  <c r="AE34" i="39"/>
  <c r="AD34" i="47"/>
  <c r="AE26" i="39"/>
  <c r="AD26" i="47"/>
  <c r="AE18" i="39"/>
  <c r="AD18" i="47"/>
  <c r="AE38" i="42"/>
  <c r="AD38" i="46"/>
  <c r="AE30" i="42"/>
  <c r="AD30" i="46"/>
  <c r="AE22" i="42"/>
  <c r="AD22" i="46"/>
  <c r="AE14" i="42"/>
  <c r="AD14" i="46"/>
  <c r="AE35" i="39"/>
  <c r="AD35" i="47"/>
  <c r="AE27" i="39"/>
  <c r="AD27" i="47"/>
  <c r="AE19" i="39"/>
  <c r="AD19" i="47"/>
  <c r="AE14" i="39"/>
  <c r="AD14" i="47"/>
  <c r="AE35" i="42"/>
  <c r="AD35" i="46"/>
  <c r="AE19" i="42"/>
  <c r="AD19" i="46"/>
  <c r="AE40" i="39"/>
  <c r="AD40" i="47"/>
  <c r="AE32" i="39"/>
  <c r="AD32" i="47"/>
  <c r="AE24" i="39"/>
  <c r="AD24" i="47"/>
  <c r="AE16" i="39"/>
  <c r="AD16" i="47"/>
  <c r="K34" i="43"/>
  <c r="O44" i="43"/>
  <c r="J20" i="43"/>
  <c r="T44" i="39"/>
  <c r="K27" i="43"/>
  <c r="J28" i="43"/>
  <c r="P36" i="39"/>
  <c r="J39" i="43"/>
  <c r="P38" i="42"/>
  <c r="P28" i="42"/>
  <c r="P20" i="42"/>
  <c r="P26" i="39"/>
  <c r="P22" i="39"/>
  <c r="P18" i="39"/>
  <c r="P13" i="39"/>
  <c r="J21" i="43"/>
  <c r="K17" i="43"/>
  <c r="P39" i="42"/>
  <c r="P25" i="42"/>
  <c r="K33" i="43"/>
  <c r="J19" i="43"/>
  <c r="K16" i="43"/>
  <c r="P32" i="42"/>
  <c r="P15" i="42"/>
  <c r="L43" i="43"/>
  <c r="L44" i="43" s="1"/>
  <c r="K36" i="43"/>
  <c r="K15" i="43"/>
  <c r="P36" i="42"/>
  <c r="P27" i="42"/>
  <c r="P19" i="42"/>
  <c r="P29" i="39"/>
  <c r="P25" i="39"/>
  <c r="P21" i="39"/>
  <c r="P17" i="39"/>
  <c r="U44" i="44"/>
  <c r="R44" i="43"/>
  <c r="Z44" i="39"/>
  <c r="K29" i="43"/>
  <c r="P41" i="42"/>
  <c r="P17" i="42"/>
  <c r="K13" i="43"/>
  <c r="O30" i="42"/>
  <c r="P24" i="39"/>
  <c r="P20" i="39"/>
  <c r="J37" i="43"/>
  <c r="K23" i="43"/>
  <c r="J41" i="43"/>
  <c r="J32" i="43"/>
  <c r="K25" i="43"/>
  <c r="P35" i="42"/>
  <c r="P26" i="42"/>
  <c r="P41" i="39"/>
  <c r="P22" i="42"/>
  <c r="P28" i="39"/>
  <c r="P16" i="39"/>
  <c r="K38" i="43"/>
  <c r="P23" i="42"/>
  <c r="O42" i="42"/>
  <c r="P33" i="42"/>
  <c r="P24" i="42"/>
  <c r="P16" i="42"/>
  <c r="P12" i="42"/>
  <c r="P39" i="39"/>
  <c r="P35" i="39"/>
  <c r="P31" i="39"/>
  <c r="K18" i="43"/>
  <c r="P29" i="42"/>
  <c r="P21" i="42"/>
  <c r="S44" i="39"/>
  <c r="W44" i="38"/>
  <c r="AA44" i="42"/>
  <c r="V44" i="44"/>
  <c r="G48" i="41"/>
  <c r="K42" i="43"/>
  <c r="K31" i="43"/>
  <c r="P37" i="42"/>
  <c r="P42" i="39"/>
  <c r="P38" i="39"/>
  <c r="P34" i="39"/>
  <c r="P30" i="39"/>
  <c r="P34" i="42"/>
  <c r="P13" i="42"/>
  <c r="K14" i="43"/>
  <c r="P14" i="42"/>
  <c r="K35" i="43"/>
  <c r="K40" i="43"/>
  <c r="K26" i="43"/>
  <c r="P40" i="39"/>
  <c r="P32" i="39"/>
  <c r="P27" i="39"/>
  <c r="P23" i="39"/>
  <c r="P19" i="39"/>
  <c r="P14" i="39"/>
  <c r="P31" i="42"/>
  <c r="P18" i="42"/>
  <c r="J24" i="43"/>
  <c r="K22" i="43"/>
  <c r="P40" i="42"/>
  <c r="P37" i="39"/>
  <c r="P33" i="39"/>
  <c r="O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G48" i="39"/>
  <c r="V44" i="39"/>
  <c r="Y44" i="39"/>
  <c r="R44" i="39"/>
  <c r="U44" i="39"/>
  <c r="R44" i="42"/>
  <c r="V44" i="42"/>
  <c r="S44" i="42"/>
  <c r="J30" i="43"/>
  <c r="P44" i="44"/>
  <c r="X44" i="40"/>
  <c r="G48" i="44"/>
  <c r="P12" i="39"/>
  <c r="Q43" i="39"/>
  <c r="Q44" i="39" s="1"/>
  <c r="T44" i="40"/>
  <c r="U44" i="42"/>
  <c r="S44" i="41"/>
  <c r="Z44" i="44"/>
  <c r="Y44" i="44"/>
  <c r="X44" i="44"/>
  <c r="V44" i="43"/>
  <c r="W44" i="44"/>
  <c r="N44" i="43"/>
  <c r="U44" i="43"/>
  <c r="W44" i="42"/>
  <c r="AA44" i="40"/>
  <c r="V44" i="40"/>
  <c r="G48" i="40"/>
  <c r="J12" i="43"/>
  <c r="AE43" i="40"/>
  <c r="R44" i="41"/>
  <c r="Q43" i="41"/>
  <c r="AA44" i="39"/>
  <c r="Q43" i="38"/>
  <c r="R44" i="38"/>
  <c r="AA44" i="38"/>
  <c r="V44" i="38"/>
  <c r="B48" i="43"/>
  <c r="Q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W44" i="39"/>
  <c r="Z44" i="38"/>
  <c r="G48" i="38"/>
  <c r="AD45" i="46" l="1"/>
  <c r="AF24" i="39"/>
  <c r="AE24" i="47"/>
  <c r="AF35" i="42"/>
  <c r="AF35" i="46" s="1"/>
  <c r="AE35" i="46"/>
  <c r="AF35" i="39"/>
  <c r="AE35" i="47"/>
  <c r="AF38" i="42"/>
  <c r="AF38" i="46" s="1"/>
  <c r="AE38" i="46"/>
  <c r="AF42" i="39"/>
  <c r="AE42" i="47"/>
  <c r="AF41" i="42"/>
  <c r="AF41" i="46" s="1"/>
  <c r="AE41" i="46"/>
  <c r="AF16" i="42"/>
  <c r="AF16" i="46" s="1"/>
  <c r="AE16" i="46"/>
  <c r="AF32" i="42"/>
  <c r="AF32" i="46" s="1"/>
  <c r="AE32" i="46"/>
  <c r="AF25" i="39"/>
  <c r="AE25" i="47"/>
  <c r="AF31" i="39"/>
  <c r="AE31" i="47"/>
  <c r="AF28" i="42"/>
  <c r="AF28" i="46" s="1"/>
  <c r="AE28" i="46"/>
  <c r="AF15" i="42"/>
  <c r="AF15" i="46" s="1"/>
  <c r="AE15" i="46"/>
  <c r="AF23" i="39"/>
  <c r="AE23" i="47"/>
  <c r="AF13" i="39"/>
  <c r="AE13" i="47"/>
  <c r="AF13" i="42"/>
  <c r="AF13" i="46" s="1"/>
  <c r="AE13" i="46"/>
  <c r="AF42" i="42"/>
  <c r="AF42" i="46" s="1"/>
  <c r="AE42" i="46"/>
  <c r="AF12" i="39"/>
  <c r="AE12" i="47"/>
  <c r="AA50" i="42"/>
  <c r="AF16" i="39"/>
  <c r="AE16" i="47"/>
  <c r="AF32" i="39"/>
  <c r="AE32" i="47"/>
  <c r="AF19" i="42"/>
  <c r="AF19" i="46" s="1"/>
  <c r="AE19" i="46"/>
  <c r="AF14" i="39"/>
  <c r="AE14" i="47"/>
  <c r="AF27" i="39"/>
  <c r="AE27" i="47"/>
  <c r="AF14" i="42"/>
  <c r="AF14" i="46" s="1"/>
  <c r="AE14" i="46"/>
  <c r="AF30" i="42"/>
  <c r="AF30" i="46" s="1"/>
  <c r="AE30" i="46"/>
  <c r="AF18" i="39"/>
  <c r="AE18" i="47"/>
  <c r="AF34" i="39"/>
  <c r="AE34" i="47"/>
  <c r="AF17" i="42"/>
  <c r="AF17" i="46" s="1"/>
  <c r="AE17" i="46"/>
  <c r="AF33" i="42"/>
  <c r="AF33" i="46" s="1"/>
  <c r="AE33" i="46"/>
  <c r="AF31" i="42"/>
  <c r="AF31" i="46" s="1"/>
  <c r="AE31" i="46"/>
  <c r="AF41" i="39"/>
  <c r="AE41" i="47"/>
  <c r="AF24" i="42"/>
  <c r="AF24" i="46" s="1"/>
  <c r="AE24" i="46"/>
  <c r="AF40" i="42"/>
  <c r="AF40" i="46" s="1"/>
  <c r="AE40" i="46"/>
  <c r="AF40" i="39"/>
  <c r="AE40" i="47"/>
  <c r="AF19" i="39"/>
  <c r="AE19" i="47"/>
  <c r="AF22" i="42"/>
  <c r="AF22" i="46" s="1"/>
  <c r="AE22" i="46"/>
  <c r="AF26" i="39"/>
  <c r="AE26" i="47"/>
  <c r="AF25" i="42"/>
  <c r="AF25" i="46" s="1"/>
  <c r="AE25" i="46"/>
  <c r="AE33" i="47"/>
  <c r="AF33" i="39"/>
  <c r="AF17" i="39"/>
  <c r="AE17" i="47"/>
  <c r="AD43" i="47"/>
  <c r="AD45" i="47"/>
  <c r="AF20" i="39"/>
  <c r="AE20" i="47"/>
  <c r="AF39" i="42"/>
  <c r="AF39" i="46" s="1"/>
  <c r="AE39" i="46"/>
  <c r="AF26" i="42"/>
  <c r="AF26" i="46" s="1"/>
  <c r="AE26" i="46"/>
  <c r="AF30" i="39"/>
  <c r="AE30" i="47"/>
  <c r="AF29" i="42"/>
  <c r="AF29" i="46" s="1"/>
  <c r="AE29" i="46"/>
  <c r="AF29" i="39"/>
  <c r="AE29" i="47"/>
  <c r="AB52" i="38"/>
  <c r="AE12" i="46"/>
  <c r="AF12" i="42"/>
  <c r="AE43" i="42"/>
  <c r="AF36" i="39"/>
  <c r="AE36" i="47"/>
  <c r="AF39" i="39"/>
  <c r="AE39" i="47"/>
  <c r="AF20" i="42"/>
  <c r="AF20" i="46" s="1"/>
  <c r="AE20" i="46"/>
  <c r="AF36" i="42"/>
  <c r="AF36" i="46" s="1"/>
  <c r="AE36" i="46"/>
  <c r="AF28" i="39"/>
  <c r="AE28" i="47"/>
  <c r="AF23" i="42"/>
  <c r="AF23" i="46" s="1"/>
  <c r="AE23" i="46"/>
  <c r="AF15" i="39"/>
  <c r="AE15" i="47"/>
  <c r="AF18" i="42"/>
  <c r="AF18" i="46" s="1"/>
  <c r="AE18" i="46"/>
  <c r="AF34" i="42"/>
  <c r="AF34" i="46" s="1"/>
  <c r="AE34" i="46"/>
  <c r="AF22" i="39"/>
  <c r="AE22" i="47"/>
  <c r="AF38" i="39"/>
  <c r="AE38" i="47"/>
  <c r="AF21" i="42"/>
  <c r="AF21" i="46" s="1"/>
  <c r="AE21" i="46"/>
  <c r="AF37" i="42"/>
  <c r="AF37" i="46" s="1"/>
  <c r="AE37" i="46"/>
  <c r="AF27" i="42"/>
  <c r="AF27" i="46" s="1"/>
  <c r="AE27" i="46"/>
  <c r="AF21" i="39"/>
  <c r="AE21" i="47"/>
  <c r="AF37" i="39"/>
  <c r="AE37" i="47"/>
  <c r="AB48" i="39"/>
  <c r="I20" i="43"/>
  <c r="H20" i="43" s="1"/>
  <c r="J27" i="43"/>
  <c r="J34" i="43"/>
  <c r="K43" i="43"/>
  <c r="K44" i="43" s="1"/>
  <c r="O33" i="39"/>
  <c r="I24" i="43"/>
  <c r="O19" i="39"/>
  <c r="O40" i="39"/>
  <c r="J40" i="43"/>
  <c r="J14" i="43"/>
  <c r="O34" i="42"/>
  <c r="O34" i="39"/>
  <c r="O42" i="39"/>
  <c r="O16" i="39"/>
  <c r="J13" i="43"/>
  <c r="O29" i="39"/>
  <c r="O27" i="42"/>
  <c r="O29" i="42"/>
  <c r="O35" i="39"/>
  <c r="O12" i="42"/>
  <c r="P43" i="42"/>
  <c r="P44" i="42" s="1"/>
  <c r="O24" i="42"/>
  <c r="N42" i="42"/>
  <c r="J25" i="43"/>
  <c r="I41" i="43"/>
  <c r="J23" i="43"/>
  <c r="O41" i="42"/>
  <c r="J29" i="43"/>
  <c r="O32" i="42"/>
  <c r="O13" i="39"/>
  <c r="O22" i="39"/>
  <c r="O20" i="42"/>
  <c r="O38" i="42"/>
  <c r="O36" i="39"/>
  <c r="O40" i="42"/>
  <c r="O31" i="42"/>
  <c r="O27" i="39"/>
  <c r="J35" i="43"/>
  <c r="J38" i="43"/>
  <c r="O22" i="42"/>
  <c r="O26" i="42"/>
  <c r="O24" i="39"/>
  <c r="O21" i="39"/>
  <c r="I19" i="43"/>
  <c r="O39" i="42"/>
  <c r="N15" i="39"/>
  <c r="O37" i="39"/>
  <c r="J22" i="43"/>
  <c r="O18" i="42"/>
  <c r="O14" i="39"/>
  <c r="O23" i="39"/>
  <c r="O32" i="39"/>
  <c r="J26" i="43"/>
  <c r="O14" i="42"/>
  <c r="O13" i="42"/>
  <c r="O30" i="39"/>
  <c r="O38" i="39"/>
  <c r="O37" i="42"/>
  <c r="J42" i="43"/>
  <c r="O28" i="39"/>
  <c r="O41" i="39"/>
  <c r="O35" i="42"/>
  <c r="O20" i="39"/>
  <c r="N30" i="42"/>
  <c r="O17" i="42"/>
  <c r="O17" i="39"/>
  <c r="O25" i="39"/>
  <c r="O19" i="42"/>
  <c r="O36" i="42"/>
  <c r="J36" i="43"/>
  <c r="O25" i="42"/>
  <c r="I39" i="43"/>
  <c r="J31" i="43"/>
  <c r="O21" i="42"/>
  <c r="J18" i="43"/>
  <c r="O31" i="39"/>
  <c r="O39" i="39"/>
  <c r="O16" i="42"/>
  <c r="O33" i="42"/>
  <c r="O23" i="42"/>
  <c r="I32" i="43"/>
  <c r="I37" i="43"/>
  <c r="J15" i="43"/>
  <c r="O15" i="42"/>
  <c r="J16" i="43"/>
  <c r="J33" i="43"/>
  <c r="J17" i="43"/>
  <c r="I21" i="43"/>
  <c r="O18" i="39"/>
  <c r="O26" i="39"/>
  <c r="O28" i="42"/>
  <c r="I28" i="43"/>
  <c r="I30" i="43"/>
  <c r="I12" i="43"/>
  <c r="Q44" i="38"/>
  <c r="P43" i="38"/>
  <c r="AF43" i="40"/>
  <c r="Q44" i="41"/>
  <c r="P43" i="41"/>
  <c r="P43" i="39"/>
  <c r="P44" i="39" s="1"/>
  <c r="O12" i="39"/>
  <c r="P43" i="40"/>
  <c r="P44" i="40" s="1"/>
  <c r="O12" i="40"/>
  <c r="N43" i="44"/>
  <c r="N44" i="44" s="1"/>
  <c r="M12" i="44"/>
  <c r="AG26" i="39" l="1"/>
  <c r="AF26" i="47"/>
  <c r="AG21" i="39"/>
  <c r="AF21" i="47"/>
  <c r="AE45" i="46"/>
  <c r="AG29" i="39"/>
  <c r="AF29" i="47"/>
  <c r="AG30" i="39"/>
  <c r="AF30" i="47"/>
  <c r="AG19" i="39"/>
  <c r="AF19" i="47"/>
  <c r="AG34" i="39"/>
  <c r="AF34" i="47"/>
  <c r="AG27" i="39"/>
  <c r="AF27" i="47"/>
  <c r="AG16" i="39"/>
  <c r="AF16" i="47"/>
  <c r="AG15" i="39"/>
  <c r="AF15" i="47"/>
  <c r="AG28" i="39"/>
  <c r="AF28" i="47"/>
  <c r="AG36" i="39"/>
  <c r="AF36" i="47"/>
  <c r="AG20" i="39"/>
  <c r="AF20" i="47"/>
  <c r="AG17" i="39"/>
  <c r="AF17" i="47"/>
  <c r="AG40" i="39"/>
  <c r="AF40" i="47"/>
  <c r="AG18" i="39"/>
  <c r="AF18" i="47"/>
  <c r="AG14" i="39"/>
  <c r="AF14" i="47"/>
  <c r="AG32" i="39"/>
  <c r="AF32" i="47"/>
  <c r="AE43" i="47"/>
  <c r="AE45" i="47"/>
  <c r="AG41" i="39"/>
  <c r="AF41" i="47"/>
  <c r="AG38" i="39"/>
  <c r="AF38" i="47"/>
  <c r="AG13" i="39"/>
  <c r="AF13" i="47"/>
  <c r="AG31" i="39"/>
  <c r="AF31" i="47"/>
  <c r="AG37" i="39"/>
  <c r="AF37" i="47"/>
  <c r="AG22" i="39"/>
  <c r="AF22" i="47"/>
  <c r="AG39" i="39"/>
  <c r="AF39" i="47"/>
  <c r="AF43" i="42"/>
  <c r="AF12" i="46"/>
  <c r="AF45" i="46" s="1"/>
  <c r="AG33" i="39"/>
  <c r="AF33" i="47"/>
  <c r="AG12" i="39"/>
  <c r="AF12" i="47"/>
  <c r="AG23" i="39"/>
  <c r="AF23" i="47"/>
  <c r="AG25" i="39"/>
  <c r="AF25" i="47"/>
  <c r="AG42" i="39"/>
  <c r="AF42" i="47"/>
  <c r="AG35" i="39"/>
  <c r="AF35" i="47"/>
  <c r="AG24" i="39"/>
  <c r="AF24" i="47"/>
  <c r="I34" i="43"/>
  <c r="I27" i="43"/>
  <c r="J43" i="43"/>
  <c r="J44" i="43" s="1"/>
  <c r="N41" i="39"/>
  <c r="N18" i="42"/>
  <c r="I38" i="43"/>
  <c r="I23" i="43"/>
  <c r="N27" i="42"/>
  <c r="I13" i="43"/>
  <c r="N42" i="39"/>
  <c r="N34" i="42"/>
  <c r="I40" i="43"/>
  <c r="N19" i="39"/>
  <c r="N33" i="39"/>
  <c r="N33" i="42"/>
  <c r="N39" i="39"/>
  <c r="I26" i="43"/>
  <c r="N31" i="42"/>
  <c r="N20" i="42"/>
  <c r="N32" i="42"/>
  <c r="H41" i="43"/>
  <c r="O43" i="42"/>
  <c r="O44" i="42" s="1"/>
  <c r="N12" i="42"/>
  <c r="N26" i="39"/>
  <c r="I33" i="43"/>
  <c r="N36" i="42"/>
  <c r="N17" i="42"/>
  <c r="I42" i="43"/>
  <c r="N38" i="39"/>
  <c r="N13" i="42"/>
  <c r="N23" i="39"/>
  <c r="N39" i="42"/>
  <c r="N21" i="39"/>
  <c r="I15" i="43"/>
  <c r="H37" i="43"/>
  <c r="N23" i="42"/>
  <c r="N16" i="42"/>
  <c r="N31" i="39"/>
  <c r="N21" i="42"/>
  <c r="I36" i="43"/>
  <c r="N27" i="39"/>
  <c r="N40" i="42"/>
  <c r="N38" i="42"/>
  <c r="N22" i="39"/>
  <c r="G20" i="43"/>
  <c r="I29" i="43"/>
  <c r="I25" i="43"/>
  <c r="N24" i="42"/>
  <c r="I14" i="43"/>
  <c r="H32" i="43"/>
  <c r="I31" i="43"/>
  <c r="I35" i="43"/>
  <c r="N36" i="39"/>
  <c r="N13" i="39"/>
  <c r="N41" i="42"/>
  <c r="M42" i="42"/>
  <c r="H28" i="43"/>
  <c r="H21" i="43"/>
  <c r="N15" i="42"/>
  <c r="N25" i="42"/>
  <c r="N25" i="39"/>
  <c r="N20" i="39"/>
  <c r="N37" i="39"/>
  <c r="N26" i="42"/>
  <c r="N28" i="42"/>
  <c r="N18" i="39"/>
  <c r="I17" i="43"/>
  <c r="I16" i="43"/>
  <c r="I18" i="43"/>
  <c r="H39" i="43"/>
  <c r="N19" i="42"/>
  <c r="N17" i="39"/>
  <c r="M30" i="42"/>
  <c r="N35" i="42"/>
  <c r="N28" i="39"/>
  <c r="N37" i="42"/>
  <c r="N30" i="39"/>
  <c r="N14" i="42"/>
  <c r="N32" i="39"/>
  <c r="N14" i="39"/>
  <c r="I22" i="43"/>
  <c r="M15" i="39"/>
  <c r="H19" i="43"/>
  <c r="N24" i="39"/>
  <c r="N22" i="42"/>
  <c r="N35" i="39"/>
  <c r="N29" i="42"/>
  <c r="N29" i="39"/>
  <c r="N16" i="39"/>
  <c r="N34" i="39"/>
  <c r="N40" i="39"/>
  <c r="H24" i="43"/>
  <c r="H30" i="43"/>
  <c r="O43" i="40"/>
  <c r="O44" i="40" s="1"/>
  <c r="N12" i="40"/>
  <c r="H12" i="43"/>
  <c r="P44" i="41"/>
  <c r="O43" i="41"/>
  <c r="M43" i="44"/>
  <c r="M44" i="44" s="1"/>
  <c r="L12" i="44"/>
  <c r="AG43" i="40"/>
  <c r="O43" i="39"/>
  <c r="O44" i="39" s="1"/>
  <c r="N12" i="39"/>
  <c r="P44" i="38"/>
  <c r="O43" i="38"/>
  <c r="AH35" i="39" l="1"/>
  <c r="AG35" i="47"/>
  <c r="AH25" i="39"/>
  <c r="AG25" i="47"/>
  <c r="AH12" i="39"/>
  <c r="AG12" i="47"/>
  <c r="AH22" i="39"/>
  <c r="AG22" i="47"/>
  <c r="AH31" i="39"/>
  <c r="AG31" i="47"/>
  <c r="AH38" i="39"/>
  <c r="AG38" i="47"/>
  <c r="AH14" i="39"/>
  <c r="AG14" i="47"/>
  <c r="AH40" i="39"/>
  <c r="AG40" i="47"/>
  <c r="AH20" i="39"/>
  <c r="AG20" i="47"/>
  <c r="AH28" i="39"/>
  <c r="AG28" i="47"/>
  <c r="AH16" i="39"/>
  <c r="AG16" i="47"/>
  <c r="AH34" i="39"/>
  <c r="AG34" i="47"/>
  <c r="AH30" i="39"/>
  <c r="AG30" i="47"/>
  <c r="AH21" i="39"/>
  <c r="AG21" i="47"/>
  <c r="AH24" i="39"/>
  <c r="AG24" i="47"/>
  <c r="AH42" i="39"/>
  <c r="AG42" i="47"/>
  <c r="AH23" i="39"/>
  <c r="AG23" i="47"/>
  <c r="AH33" i="39"/>
  <c r="AG33" i="47"/>
  <c r="AH39" i="39"/>
  <c r="AG39" i="47"/>
  <c r="AH37" i="39"/>
  <c r="AG37" i="47"/>
  <c r="AH13" i="39"/>
  <c r="AG13" i="47"/>
  <c r="AH41" i="39"/>
  <c r="AG41" i="47"/>
  <c r="AH32" i="39"/>
  <c r="AG32" i="47"/>
  <c r="AH18" i="39"/>
  <c r="AG18" i="47"/>
  <c r="AH17" i="39"/>
  <c r="AG17" i="47"/>
  <c r="AH36" i="39"/>
  <c r="AG36" i="47"/>
  <c r="AH15" i="39"/>
  <c r="AG15" i="47"/>
  <c r="AH27" i="39"/>
  <c r="AG27" i="47"/>
  <c r="AH19" i="39"/>
  <c r="AG19" i="47"/>
  <c r="AH29" i="39"/>
  <c r="AG29" i="47"/>
  <c r="AF43" i="47"/>
  <c r="AF45" i="47"/>
  <c r="AH26" i="39"/>
  <c r="AG26" i="47"/>
  <c r="H34" i="43"/>
  <c r="I43" i="43"/>
  <c r="I44" i="43" s="1"/>
  <c r="H27" i="43"/>
  <c r="M40" i="39"/>
  <c r="M29" i="42"/>
  <c r="G19" i="43"/>
  <c r="M32" i="39"/>
  <c r="M28" i="39"/>
  <c r="L30" i="42"/>
  <c r="M19" i="42"/>
  <c r="H17" i="43"/>
  <c r="M26" i="42"/>
  <c r="M25" i="42"/>
  <c r="G28" i="43"/>
  <c r="F20" i="43"/>
  <c r="M21" i="42"/>
  <c r="G37" i="43"/>
  <c r="M23" i="39"/>
  <c r="M17" i="42"/>
  <c r="M33" i="39"/>
  <c r="H40" i="43"/>
  <c r="M42" i="39"/>
  <c r="M27" i="42"/>
  <c r="G24" i="43"/>
  <c r="N43" i="42"/>
  <c r="N44" i="42" s="1"/>
  <c r="M12" i="42"/>
  <c r="G41" i="43"/>
  <c r="M20" i="42"/>
  <c r="H26" i="43"/>
  <c r="M33" i="42"/>
  <c r="H23" i="43"/>
  <c r="M18" i="42"/>
  <c r="H35" i="43"/>
  <c r="G32" i="43"/>
  <c r="M34" i="39"/>
  <c r="M29" i="39"/>
  <c r="M35" i="39"/>
  <c r="M24" i="39"/>
  <c r="L15" i="39"/>
  <c r="M14" i="39"/>
  <c r="M14" i="42"/>
  <c r="M37" i="42"/>
  <c r="M35" i="42"/>
  <c r="M17" i="39"/>
  <c r="G39" i="43"/>
  <c r="H16" i="43"/>
  <c r="M18" i="39"/>
  <c r="M37" i="39"/>
  <c r="M25" i="39"/>
  <c r="G21" i="43"/>
  <c r="L42" i="42"/>
  <c r="M13" i="39"/>
  <c r="M24" i="42"/>
  <c r="H29" i="43"/>
  <c r="M22" i="39"/>
  <c r="M40" i="42"/>
  <c r="H36" i="43"/>
  <c r="M31" i="39"/>
  <c r="M23" i="42"/>
  <c r="H15" i="43"/>
  <c r="M39" i="42"/>
  <c r="M13" i="42"/>
  <c r="H42" i="43"/>
  <c r="M36" i="42"/>
  <c r="M26" i="39"/>
  <c r="M19" i="39"/>
  <c r="M34" i="42"/>
  <c r="H13" i="43"/>
  <c r="M16" i="39"/>
  <c r="M22" i="42"/>
  <c r="H22" i="43"/>
  <c r="M30" i="39"/>
  <c r="M28" i="42"/>
  <c r="M20" i="39"/>
  <c r="M15" i="42"/>
  <c r="M41" i="42"/>
  <c r="M36" i="39"/>
  <c r="H31" i="43"/>
  <c r="H25" i="43"/>
  <c r="M38" i="42"/>
  <c r="M27" i="39"/>
  <c r="M16" i="42"/>
  <c r="M21" i="39"/>
  <c r="M38" i="39"/>
  <c r="H33" i="43"/>
  <c r="H18" i="43"/>
  <c r="H14" i="43"/>
  <c r="M32" i="42"/>
  <c r="M31" i="42"/>
  <c r="M39" i="39"/>
  <c r="H38" i="43"/>
  <c r="M41" i="39"/>
  <c r="G30" i="43"/>
  <c r="G12" i="43"/>
  <c r="O44" i="38"/>
  <c r="N43" i="38"/>
  <c r="M12" i="39"/>
  <c r="N43" i="39"/>
  <c r="N44" i="39" s="1"/>
  <c r="O44" i="41"/>
  <c r="N43" i="41"/>
  <c r="L43" i="44"/>
  <c r="L44" i="44" s="1"/>
  <c r="K12" i="44"/>
  <c r="N43" i="40"/>
  <c r="N44" i="40" s="1"/>
  <c r="M12" i="40"/>
  <c r="AH43" i="40"/>
  <c r="AI26" i="39" l="1"/>
  <c r="AH26" i="47"/>
  <c r="AI29" i="39"/>
  <c r="AH29" i="47"/>
  <c r="AI27" i="39"/>
  <c r="AH27" i="47"/>
  <c r="AI36" i="39"/>
  <c r="AH36" i="47"/>
  <c r="AI18" i="39"/>
  <c r="AH18" i="47"/>
  <c r="AI41" i="39"/>
  <c r="AH41" i="47"/>
  <c r="AI37" i="39"/>
  <c r="AH37" i="47"/>
  <c r="AI33" i="39"/>
  <c r="AH33" i="47"/>
  <c r="AI42" i="39"/>
  <c r="AH42" i="47"/>
  <c r="AI21" i="39"/>
  <c r="AH21" i="47"/>
  <c r="AI34" i="39"/>
  <c r="AH34" i="47"/>
  <c r="AI28" i="39"/>
  <c r="AH28" i="47"/>
  <c r="AI40" i="39"/>
  <c r="AH40" i="47"/>
  <c r="AI38" i="39"/>
  <c r="AH38" i="47"/>
  <c r="AI22" i="39"/>
  <c r="AH22" i="47"/>
  <c r="AI25" i="39"/>
  <c r="AH25" i="47"/>
  <c r="AG43" i="47"/>
  <c r="AG45" i="47"/>
  <c r="AI19" i="39"/>
  <c r="AH19" i="47"/>
  <c r="AI15" i="39"/>
  <c r="AH15" i="47"/>
  <c r="AI17" i="39"/>
  <c r="AH17" i="47"/>
  <c r="AI32" i="39"/>
  <c r="AH32" i="47"/>
  <c r="AI13" i="39"/>
  <c r="AH13" i="47"/>
  <c r="AI39" i="39"/>
  <c r="AH39" i="47"/>
  <c r="AI23" i="39"/>
  <c r="AH23" i="47"/>
  <c r="AI24" i="39"/>
  <c r="AH24" i="47"/>
  <c r="AI30" i="39"/>
  <c r="AH30" i="47"/>
  <c r="AI16" i="39"/>
  <c r="AH16" i="47"/>
  <c r="AI20" i="39"/>
  <c r="AH20" i="47"/>
  <c r="AI14" i="39"/>
  <c r="AH14" i="47"/>
  <c r="AI31" i="39"/>
  <c r="AH31" i="47"/>
  <c r="AI12" i="39"/>
  <c r="AH12" i="47"/>
  <c r="AI35" i="39"/>
  <c r="AH35" i="47"/>
  <c r="G34" i="43"/>
  <c r="H43" i="43"/>
  <c r="H44" i="43" s="1"/>
  <c r="G27" i="43"/>
  <c r="G38" i="43"/>
  <c r="L31" i="42"/>
  <c r="G14" i="43"/>
  <c r="L21" i="39"/>
  <c r="G25" i="43"/>
  <c r="L15" i="42"/>
  <c r="G22" i="43"/>
  <c r="G13" i="43"/>
  <c r="L36" i="42"/>
  <c r="L25" i="39"/>
  <c r="F39" i="43"/>
  <c r="L14" i="42"/>
  <c r="L27" i="42"/>
  <c r="L17" i="42"/>
  <c r="E20" i="43"/>
  <c r="K30" i="42"/>
  <c r="L29" i="42"/>
  <c r="L18" i="42"/>
  <c r="G26" i="43"/>
  <c r="F41" i="43"/>
  <c r="F28" i="43"/>
  <c r="G29" i="43"/>
  <c r="G23" i="43"/>
  <c r="L33" i="42"/>
  <c r="L20" i="42"/>
  <c r="G33" i="43"/>
  <c r="L27" i="39"/>
  <c r="L36" i="39"/>
  <c r="L28" i="42"/>
  <c r="L16" i="39"/>
  <c r="L19" i="39"/>
  <c r="L13" i="42"/>
  <c r="G15" i="43"/>
  <c r="L31" i="39"/>
  <c r="L40" i="42"/>
  <c r="L13" i="39"/>
  <c r="F21" i="43"/>
  <c r="L18" i="39"/>
  <c r="L35" i="42"/>
  <c r="K15" i="39"/>
  <c r="L35" i="39"/>
  <c r="L34" i="39"/>
  <c r="G35" i="43"/>
  <c r="G40" i="43"/>
  <c r="F37" i="43"/>
  <c r="L25" i="42"/>
  <c r="G17" i="43"/>
  <c r="L32" i="39"/>
  <c r="L41" i="39"/>
  <c r="L39" i="39"/>
  <c r="L32" i="42"/>
  <c r="G18" i="43"/>
  <c r="L38" i="39"/>
  <c r="L16" i="42"/>
  <c r="L38" i="42"/>
  <c r="G31" i="43"/>
  <c r="L41" i="42"/>
  <c r="L20" i="39"/>
  <c r="L30" i="39"/>
  <c r="L22" i="42"/>
  <c r="L34" i="42"/>
  <c r="L26" i="39"/>
  <c r="G42" i="43"/>
  <c r="L39" i="42"/>
  <c r="L23" i="42"/>
  <c r="G36" i="43"/>
  <c r="L22" i="39"/>
  <c r="L24" i="42"/>
  <c r="K42" i="42"/>
  <c r="L37" i="39"/>
  <c r="G16" i="43"/>
  <c r="L17" i="39"/>
  <c r="L37" i="42"/>
  <c r="L14" i="39"/>
  <c r="L24" i="39"/>
  <c r="L29" i="39"/>
  <c r="F32" i="43"/>
  <c r="M43" i="42"/>
  <c r="M44" i="42" s="1"/>
  <c r="L12" i="42"/>
  <c r="F24" i="43"/>
  <c r="L42" i="39"/>
  <c r="L33" i="39"/>
  <c r="L23" i="39"/>
  <c r="L21" i="42"/>
  <c r="L26" i="42"/>
  <c r="L19" i="42"/>
  <c r="L28" i="39"/>
  <c r="F19" i="43"/>
  <c r="L40" i="39"/>
  <c r="F30" i="43"/>
  <c r="N44" i="41"/>
  <c r="M43" i="41"/>
  <c r="M43" i="38"/>
  <c r="N44" i="38"/>
  <c r="F12" i="43"/>
  <c r="AI43" i="40"/>
  <c r="K43" i="44"/>
  <c r="K44" i="44" s="1"/>
  <c r="J12" i="44"/>
  <c r="M43" i="40"/>
  <c r="M44" i="40" s="1"/>
  <c r="L12" i="40"/>
  <c r="M43" i="39"/>
  <c r="M44" i="39" s="1"/>
  <c r="L12" i="39"/>
  <c r="AJ35" i="39" l="1"/>
  <c r="AI35" i="47"/>
  <c r="AJ31" i="39"/>
  <c r="AI31" i="47"/>
  <c r="AJ20" i="39"/>
  <c r="AI20" i="47"/>
  <c r="AJ30" i="39"/>
  <c r="AI30" i="47"/>
  <c r="AJ23" i="39"/>
  <c r="AI23" i="47"/>
  <c r="AJ13" i="39"/>
  <c r="AI13" i="47"/>
  <c r="AJ17" i="39"/>
  <c r="AI17" i="47"/>
  <c r="AJ19" i="39"/>
  <c r="AI19" i="47"/>
  <c r="AJ25" i="39"/>
  <c r="AI25" i="47"/>
  <c r="AJ38" i="39"/>
  <c r="AI38" i="47"/>
  <c r="AJ28" i="39"/>
  <c r="AI28" i="47"/>
  <c r="AJ21" i="39"/>
  <c r="AI21" i="47"/>
  <c r="AJ33" i="39"/>
  <c r="AI33" i="47"/>
  <c r="AJ41" i="39"/>
  <c r="AI41" i="47"/>
  <c r="AJ36" i="39"/>
  <c r="AI36" i="47"/>
  <c r="AJ29" i="39"/>
  <c r="AI29" i="47"/>
  <c r="AH43" i="47"/>
  <c r="AH45" i="47"/>
  <c r="AJ12" i="39"/>
  <c r="AI12" i="47"/>
  <c r="AJ14" i="39"/>
  <c r="AI14" i="47"/>
  <c r="AJ16" i="39"/>
  <c r="AI16" i="47"/>
  <c r="AJ24" i="39"/>
  <c r="AI24" i="47"/>
  <c r="AJ39" i="39"/>
  <c r="AI39" i="47"/>
  <c r="AJ32" i="39"/>
  <c r="AI32" i="47"/>
  <c r="AJ15" i="39"/>
  <c r="AI15" i="47"/>
  <c r="AJ22" i="39"/>
  <c r="AI22" i="47"/>
  <c r="AJ40" i="39"/>
  <c r="AI40" i="47"/>
  <c r="AJ34" i="39"/>
  <c r="AI34" i="47"/>
  <c r="AJ42" i="39"/>
  <c r="AI42" i="47"/>
  <c r="AJ37" i="39"/>
  <c r="AI37" i="47"/>
  <c r="AJ18" i="39"/>
  <c r="AI18" i="47"/>
  <c r="AJ27" i="39"/>
  <c r="AI27" i="47"/>
  <c r="AJ26" i="39"/>
  <c r="AI26" i="47"/>
  <c r="F27" i="43"/>
  <c r="F34" i="43"/>
  <c r="K19" i="42"/>
  <c r="K33" i="39"/>
  <c r="E24" i="43"/>
  <c r="F31" i="43"/>
  <c r="F35" i="43"/>
  <c r="K35" i="39"/>
  <c r="K40" i="42"/>
  <c r="K19" i="39"/>
  <c r="E28" i="43"/>
  <c r="K17" i="42"/>
  <c r="K25" i="39"/>
  <c r="K15" i="42"/>
  <c r="E32" i="43"/>
  <c r="K37" i="42"/>
  <c r="J42" i="42"/>
  <c r="K22" i="39"/>
  <c r="K23" i="42"/>
  <c r="F42" i="43"/>
  <c r="K34" i="42"/>
  <c r="K22" i="42"/>
  <c r="K20" i="39"/>
  <c r="F18" i="43"/>
  <c r="K32" i="39"/>
  <c r="K25" i="42"/>
  <c r="F40" i="43"/>
  <c r="K28" i="39"/>
  <c r="K26" i="42"/>
  <c r="K23" i="39"/>
  <c r="K42" i="39"/>
  <c r="K34" i="39"/>
  <c r="J15" i="39"/>
  <c r="K18" i="39"/>
  <c r="K13" i="39"/>
  <c r="K31" i="39"/>
  <c r="K13" i="42"/>
  <c r="K16" i="39"/>
  <c r="K36" i="39"/>
  <c r="F33" i="43"/>
  <c r="K33" i="42"/>
  <c r="F29" i="43"/>
  <c r="E41" i="43"/>
  <c r="K18" i="42"/>
  <c r="K29" i="42"/>
  <c r="D20" i="43"/>
  <c r="K27" i="42"/>
  <c r="E39" i="43"/>
  <c r="K36" i="42"/>
  <c r="F22" i="43"/>
  <c r="F25" i="43"/>
  <c r="F14" i="43"/>
  <c r="F38" i="43"/>
  <c r="E19" i="43"/>
  <c r="K21" i="42"/>
  <c r="K35" i="42"/>
  <c r="E21" i="43"/>
  <c r="F15" i="43"/>
  <c r="K28" i="42"/>
  <c r="K27" i="39"/>
  <c r="K20" i="42"/>
  <c r="F26" i="43"/>
  <c r="J30" i="42"/>
  <c r="K14" i="42"/>
  <c r="F13" i="43"/>
  <c r="K21" i="39"/>
  <c r="L43" i="42"/>
  <c r="L44" i="42" s="1"/>
  <c r="K12" i="42"/>
  <c r="K24" i="39"/>
  <c r="F16" i="43"/>
  <c r="K16" i="42"/>
  <c r="K39" i="39"/>
  <c r="K31" i="42"/>
  <c r="K40" i="39"/>
  <c r="G43" i="43"/>
  <c r="G44" i="43" s="1"/>
  <c r="K29" i="39"/>
  <c r="K14" i="39"/>
  <c r="K17" i="39"/>
  <c r="K37" i="39"/>
  <c r="K24" i="42"/>
  <c r="F36" i="43"/>
  <c r="K39" i="42"/>
  <c r="K26" i="39"/>
  <c r="K30" i="39"/>
  <c r="K41" i="42"/>
  <c r="K38" i="42"/>
  <c r="K38" i="39"/>
  <c r="K32" i="42"/>
  <c r="K41" i="39"/>
  <c r="F17" i="43"/>
  <c r="E37" i="43"/>
  <c r="F23" i="43"/>
  <c r="E30" i="43"/>
  <c r="E12" i="43"/>
  <c r="M44" i="38"/>
  <c r="L43" i="38"/>
  <c r="L43" i="39"/>
  <c r="L44" i="39" s="1"/>
  <c r="K12" i="39"/>
  <c r="AJ43" i="40"/>
  <c r="M44" i="41"/>
  <c r="L43" i="41"/>
  <c r="L43" i="40"/>
  <c r="L44" i="40" s="1"/>
  <c r="K12" i="40"/>
  <c r="J43" i="44"/>
  <c r="J44" i="44" s="1"/>
  <c r="I12" i="44"/>
  <c r="AI43" i="47" l="1"/>
  <c r="AI45" i="47"/>
  <c r="AK26" i="39"/>
  <c r="AJ26" i="47"/>
  <c r="AK18" i="39"/>
  <c r="AJ18" i="47"/>
  <c r="AK42" i="39"/>
  <c r="AJ42" i="47"/>
  <c r="AK40" i="39"/>
  <c r="AJ40" i="47"/>
  <c r="AK15" i="39"/>
  <c r="AJ15" i="47"/>
  <c r="AK39" i="39"/>
  <c r="AJ39" i="47"/>
  <c r="AK16" i="39"/>
  <c r="AJ16" i="47"/>
  <c r="AK12" i="39"/>
  <c r="AJ12" i="47"/>
  <c r="AK29" i="39"/>
  <c r="AJ29" i="47"/>
  <c r="AK41" i="39"/>
  <c r="AJ41" i="47"/>
  <c r="AK21" i="39"/>
  <c r="AJ21" i="47"/>
  <c r="AK38" i="39"/>
  <c r="AJ38" i="47"/>
  <c r="AK19" i="39"/>
  <c r="AJ19" i="47"/>
  <c r="AK13" i="39"/>
  <c r="AJ13" i="47"/>
  <c r="AK30" i="39"/>
  <c r="AJ30" i="47"/>
  <c r="AK31" i="39"/>
  <c r="AJ31" i="47"/>
  <c r="AK27" i="39"/>
  <c r="AJ27" i="47"/>
  <c r="AK37" i="39"/>
  <c r="AJ37" i="47"/>
  <c r="AK34" i="39"/>
  <c r="AJ34" i="47"/>
  <c r="AK22" i="39"/>
  <c r="AJ22" i="47"/>
  <c r="AK32" i="39"/>
  <c r="AJ32" i="47"/>
  <c r="AK24" i="39"/>
  <c r="AJ24" i="47"/>
  <c r="AK14" i="39"/>
  <c r="AJ14" i="47"/>
  <c r="AK36" i="39"/>
  <c r="AJ36" i="47"/>
  <c r="AK33" i="39"/>
  <c r="AJ33" i="47"/>
  <c r="AK28" i="39"/>
  <c r="AJ28" i="47"/>
  <c r="AK25" i="39"/>
  <c r="AJ25" i="47"/>
  <c r="AK17" i="39"/>
  <c r="AJ17" i="47"/>
  <c r="AK23" i="39"/>
  <c r="AJ23" i="47"/>
  <c r="AK20" i="39"/>
  <c r="AJ20" i="47"/>
  <c r="AK35" i="39"/>
  <c r="AJ35" i="47"/>
  <c r="E27" i="43"/>
  <c r="E34" i="43"/>
  <c r="K43" i="42"/>
  <c r="K44" i="42" s="1"/>
  <c r="J12" i="42"/>
  <c r="E26" i="43"/>
  <c r="E14" i="43"/>
  <c r="D37" i="43"/>
  <c r="J38" i="39"/>
  <c r="J26" i="39"/>
  <c r="J39" i="39"/>
  <c r="E16" i="43"/>
  <c r="J27" i="39"/>
  <c r="E15" i="43"/>
  <c r="J35" i="42"/>
  <c r="D19" i="43"/>
  <c r="E22" i="43"/>
  <c r="J18" i="42"/>
  <c r="E33" i="43"/>
  <c r="J31" i="39"/>
  <c r="J34" i="39"/>
  <c r="J26" i="42"/>
  <c r="J32" i="39"/>
  <c r="J34" i="42"/>
  <c r="I42" i="42"/>
  <c r="J25" i="39"/>
  <c r="J35" i="39"/>
  <c r="J33" i="39"/>
  <c r="E18" i="43"/>
  <c r="J41" i="39"/>
  <c r="J41" i="42"/>
  <c r="E36" i="43"/>
  <c r="J37" i="39"/>
  <c r="J14" i="39"/>
  <c r="J21" i="39"/>
  <c r="J14" i="42"/>
  <c r="D39" i="43"/>
  <c r="C20" i="43"/>
  <c r="E29" i="43"/>
  <c r="J16" i="39"/>
  <c r="J18" i="39"/>
  <c r="J42" i="39"/>
  <c r="E40" i="43"/>
  <c r="J20" i="39"/>
  <c r="J23" i="42"/>
  <c r="D32" i="43"/>
  <c r="J19" i="39"/>
  <c r="E31" i="43"/>
  <c r="F43" i="43"/>
  <c r="F44" i="43" s="1"/>
  <c r="E23" i="43"/>
  <c r="E17" i="43"/>
  <c r="J32" i="42"/>
  <c r="J38" i="42"/>
  <c r="J30" i="39"/>
  <c r="J39" i="42"/>
  <c r="J24" i="42"/>
  <c r="J17" i="39"/>
  <c r="J29" i="39"/>
  <c r="J40" i="39"/>
  <c r="J31" i="42"/>
  <c r="J16" i="42"/>
  <c r="J24" i="39"/>
  <c r="E13" i="43"/>
  <c r="I30" i="42"/>
  <c r="J20" i="42"/>
  <c r="J28" i="42"/>
  <c r="D21" i="43"/>
  <c r="J21" i="42"/>
  <c r="E38" i="43"/>
  <c r="E25" i="43"/>
  <c r="J36" i="42"/>
  <c r="J27" i="42"/>
  <c r="J29" i="42"/>
  <c r="D41" i="43"/>
  <c r="J33" i="42"/>
  <c r="J36" i="39"/>
  <c r="J13" i="42"/>
  <c r="J13" i="39"/>
  <c r="I15" i="39"/>
  <c r="J23" i="39"/>
  <c r="J28" i="39"/>
  <c r="J25" i="42"/>
  <c r="J22" i="42"/>
  <c r="E42" i="43"/>
  <c r="J22" i="39"/>
  <c r="J37" i="42"/>
  <c r="J15" i="42"/>
  <c r="J17" i="42"/>
  <c r="D28" i="43"/>
  <c r="J40" i="42"/>
  <c r="E35" i="43"/>
  <c r="D24" i="43"/>
  <c r="J19" i="42"/>
  <c r="D30" i="43"/>
  <c r="I43" i="44"/>
  <c r="I44" i="44" s="1"/>
  <c r="H12" i="44"/>
  <c r="L44" i="38"/>
  <c r="K43" i="38"/>
  <c r="K43" i="39"/>
  <c r="K44" i="39" s="1"/>
  <c r="J12" i="39"/>
  <c r="K43" i="40"/>
  <c r="K44" i="40" s="1"/>
  <c r="J12" i="40"/>
  <c r="L44" i="41"/>
  <c r="K43" i="41"/>
  <c r="AK43" i="40"/>
  <c r="D12" i="43"/>
  <c r="AL35" i="39" l="1"/>
  <c r="AK35" i="47"/>
  <c r="AL23" i="39"/>
  <c r="AK23" i="47"/>
  <c r="AL25" i="39"/>
  <c r="AK25" i="47"/>
  <c r="AL33" i="39"/>
  <c r="AK33" i="47"/>
  <c r="AL14" i="39"/>
  <c r="AK14" i="47"/>
  <c r="AL32" i="39"/>
  <c r="AK32" i="47"/>
  <c r="AL34" i="39"/>
  <c r="AK34" i="47"/>
  <c r="AL27" i="39"/>
  <c r="AK27" i="47"/>
  <c r="AL30" i="39"/>
  <c r="AK30" i="47"/>
  <c r="AL19" i="39"/>
  <c r="AK19" i="47"/>
  <c r="AL21" i="39"/>
  <c r="AK21" i="47"/>
  <c r="AL29" i="39"/>
  <c r="AK29" i="47"/>
  <c r="AL16" i="39"/>
  <c r="AK16" i="47"/>
  <c r="AL15" i="39"/>
  <c r="AK15" i="47"/>
  <c r="AL42" i="39"/>
  <c r="AK42" i="47"/>
  <c r="AL26" i="39"/>
  <c r="AK26" i="47"/>
  <c r="AJ43" i="47"/>
  <c r="AJ45" i="47"/>
  <c r="AL20" i="39"/>
  <c r="AK20" i="47"/>
  <c r="AL17" i="39"/>
  <c r="AK17" i="47"/>
  <c r="AL28" i="39"/>
  <c r="AK28" i="47"/>
  <c r="AL36" i="39"/>
  <c r="AK36" i="47"/>
  <c r="AL24" i="39"/>
  <c r="AK24" i="47"/>
  <c r="AL22" i="39"/>
  <c r="AK22" i="47"/>
  <c r="AL37" i="39"/>
  <c r="AK37" i="47"/>
  <c r="AL31" i="39"/>
  <c r="AK31" i="47"/>
  <c r="AL13" i="39"/>
  <c r="AK13" i="47"/>
  <c r="AL38" i="39"/>
  <c r="AK38" i="47"/>
  <c r="AL41" i="39"/>
  <c r="AK41" i="47"/>
  <c r="AL12" i="39"/>
  <c r="AK12" i="47"/>
  <c r="AL39" i="39"/>
  <c r="AK39" i="47"/>
  <c r="AL40" i="39"/>
  <c r="AK40" i="47"/>
  <c r="AL18" i="39"/>
  <c r="AK18" i="47"/>
  <c r="E43" i="43"/>
  <c r="E44" i="43" s="1"/>
  <c r="D34" i="43"/>
  <c r="D27" i="43"/>
  <c r="I19" i="39"/>
  <c r="I35" i="39"/>
  <c r="I32" i="39"/>
  <c r="D33" i="43"/>
  <c r="I35" i="42"/>
  <c r="I39" i="39"/>
  <c r="D26" i="43"/>
  <c r="J43" i="42"/>
  <c r="J44" i="42" s="1"/>
  <c r="I12" i="42"/>
  <c r="C24" i="43"/>
  <c r="D42" i="43"/>
  <c r="D13" i="43"/>
  <c r="D17" i="43"/>
  <c r="D31" i="43"/>
  <c r="I23" i="42"/>
  <c r="D40" i="43"/>
  <c r="I18" i="39"/>
  <c r="D29" i="43"/>
  <c r="C39" i="43"/>
  <c r="I21" i="39"/>
  <c r="I37" i="39"/>
  <c r="I41" i="42"/>
  <c r="I33" i="39"/>
  <c r="I25" i="39"/>
  <c r="I34" i="42"/>
  <c r="I26" i="42"/>
  <c r="I31" i="39"/>
  <c r="I18" i="42"/>
  <c r="C19" i="43"/>
  <c r="D15" i="43"/>
  <c r="D16" i="43"/>
  <c r="I26" i="39"/>
  <c r="C37" i="43"/>
  <c r="D14" i="43"/>
  <c r="I20" i="39"/>
  <c r="I42" i="39"/>
  <c r="I16" i="39"/>
  <c r="I14" i="42"/>
  <c r="I14" i="39"/>
  <c r="D36" i="43"/>
  <c r="I41" i="39"/>
  <c r="H42" i="42"/>
  <c r="I34" i="39"/>
  <c r="D22" i="43"/>
  <c r="I27" i="39"/>
  <c r="I38" i="39"/>
  <c r="I19" i="42"/>
  <c r="D35" i="43"/>
  <c r="C28" i="43"/>
  <c r="I15" i="42"/>
  <c r="I22" i="39"/>
  <c r="I22" i="42"/>
  <c r="I28" i="39"/>
  <c r="I13" i="39"/>
  <c r="I36" i="39"/>
  <c r="C41" i="43"/>
  <c r="I27" i="42"/>
  <c r="D25" i="43"/>
  <c r="I21" i="42"/>
  <c r="I28" i="42"/>
  <c r="H30" i="42"/>
  <c r="I24" i="39"/>
  <c r="I31" i="42"/>
  <c r="I29" i="39"/>
  <c r="I24" i="42"/>
  <c r="I30" i="39"/>
  <c r="I32" i="42"/>
  <c r="D23" i="43"/>
  <c r="I40" i="42"/>
  <c r="I17" i="42"/>
  <c r="I37" i="42"/>
  <c r="I25" i="42"/>
  <c r="I23" i="39"/>
  <c r="H15" i="39"/>
  <c r="I13" i="42"/>
  <c r="I33" i="42"/>
  <c r="I29" i="42"/>
  <c r="I36" i="42"/>
  <c r="D38" i="43"/>
  <c r="C21" i="43"/>
  <c r="I20" i="42"/>
  <c r="I16" i="42"/>
  <c r="I40" i="39"/>
  <c r="I17" i="39"/>
  <c r="I39" i="42"/>
  <c r="I38" i="42"/>
  <c r="C32" i="43"/>
  <c r="B20" i="43"/>
  <c r="D18" i="43"/>
  <c r="C30" i="43"/>
  <c r="J43" i="40"/>
  <c r="J44" i="40" s="1"/>
  <c r="I12" i="40"/>
  <c r="I12" i="39"/>
  <c r="J43" i="39"/>
  <c r="J44" i="39" s="1"/>
  <c r="C12" i="43"/>
  <c r="K44" i="41"/>
  <c r="J43" i="41"/>
  <c r="J43" i="38"/>
  <c r="K44" i="38"/>
  <c r="H43" i="44"/>
  <c r="H44" i="44" s="1"/>
  <c r="G12" i="44"/>
  <c r="G43" i="44" s="1"/>
  <c r="AL43" i="40"/>
  <c r="AM18" i="39" l="1"/>
  <c r="AL18" i="47"/>
  <c r="AM39" i="39"/>
  <c r="AL39" i="47"/>
  <c r="AM41" i="39"/>
  <c r="AL41" i="47"/>
  <c r="AM13" i="39"/>
  <c r="AL13" i="47"/>
  <c r="AM37" i="39"/>
  <c r="AL37" i="47"/>
  <c r="AM24" i="39"/>
  <c r="AL24" i="47"/>
  <c r="AM28" i="39"/>
  <c r="AL28" i="47"/>
  <c r="AM20" i="39"/>
  <c r="AL20" i="47"/>
  <c r="AM26" i="39"/>
  <c r="AL26" i="47"/>
  <c r="AM15" i="39"/>
  <c r="AL15" i="47"/>
  <c r="AM29" i="39"/>
  <c r="AL29" i="47"/>
  <c r="AM19" i="39"/>
  <c r="AL19" i="47"/>
  <c r="AM27" i="39"/>
  <c r="AL27" i="47"/>
  <c r="AM32" i="39"/>
  <c r="AL32" i="47"/>
  <c r="AM33" i="39"/>
  <c r="AL33" i="47"/>
  <c r="AM23" i="39"/>
  <c r="AL23" i="47"/>
  <c r="AK43" i="47"/>
  <c r="AK45" i="47"/>
  <c r="AM40" i="39"/>
  <c r="AL40" i="47"/>
  <c r="AM12" i="39"/>
  <c r="AL12" i="47"/>
  <c r="AM38" i="39"/>
  <c r="AL38" i="47"/>
  <c r="AM31" i="39"/>
  <c r="AL31" i="47"/>
  <c r="AM22" i="39"/>
  <c r="AL22" i="47"/>
  <c r="AM36" i="39"/>
  <c r="AL36" i="47"/>
  <c r="AM17" i="39"/>
  <c r="AL17" i="47"/>
  <c r="AM42" i="39"/>
  <c r="AL42" i="47"/>
  <c r="AM16" i="39"/>
  <c r="AL16" i="47"/>
  <c r="AM21" i="39"/>
  <c r="AL21" i="47"/>
  <c r="AM30" i="39"/>
  <c r="AL30" i="47"/>
  <c r="AM34" i="39"/>
  <c r="AL34" i="47"/>
  <c r="AM14" i="39"/>
  <c r="AL14" i="47"/>
  <c r="AM25" i="39"/>
  <c r="AL25" i="47"/>
  <c r="AM35" i="39"/>
  <c r="AL35" i="47"/>
  <c r="C27" i="43"/>
  <c r="D43" i="43"/>
  <c r="D44" i="43" s="1"/>
  <c r="C34" i="43"/>
  <c r="C35" i="43"/>
  <c r="B37" i="43"/>
  <c r="H16" i="42"/>
  <c r="C38" i="43"/>
  <c r="H23" i="39"/>
  <c r="H40" i="42"/>
  <c r="H24" i="42"/>
  <c r="G30" i="42"/>
  <c r="H21" i="42"/>
  <c r="H27" i="42"/>
  <c r="H36" i="39"/>
  <c r="H27" i="39"/>
  <c r="B19" i="43"/>
  <c r="H34" i="42"/>
  <c r="H37" i="39"/>
  <c r="H23" i="42"/>
  <c r="C13" i="43"/>
  <c r="C33" i="43"/>
  <c r="C29" i="43"/>
  <c r="H12" i="42"/>
  <c r="I43" i="42"/>
  <c r="I44" i="42" s="1"/>
  <c r="H38" i="42"/>
  <c r="H17" i="39"/>
  <c r="H20" i="42"/>
  <c r="H29" i="42"/>
  <c r="H13" i="42"/>
  <c r="H37" i="42"/>
  <c r="H32" i="42"/>
  <c r="H31" i="42"/>
  <c r="H22" i="42"/>
  <c r="H15" i="42"/>
  <c r="H34" i="39"/>
  <c r="H41" i="39"/>
  <c r="H14" i="39"/>
  <c r="H16" i="39"/>
  <c r="H20" i="39"/>
  <c r="C16" i="43"/>
  <c r="H31" i="39"/>
  <c r="H33" i="39"/>
  <c r="B39" i="43"/>
  <c r="H18" i="39"/>
  <c r="C31" i="43"/>
  <c r="B24" i="43"/>
  <c r="H39" i="39"/>
  <c r="H35" i="39"/>
  <c r="C18" i="43"/>
  <c r="B32" i="43"/>
  <c r="H39" i="42"/>
  <c r="H40" i="39"/>
  <c r="B21" i="43"/>
  <c r="H36" i="42"/>
  <c r="H33" i="42"/>
  <c r="G15" i="39"/>
  <c r="H25" i="42"/>
  <c r="H17" i="42"/>
  <c r="C23" i="43"/>
  <c r="H30" i="39"/>
  <c r="H29" i="39"/>
  <c r="H24" i="39"/>
  <c r="H28" i="42"/>
  <c r="C25" i="43"/>
  <c r="B41" i="43"/>
  <c r="H13" i="39"/>
  <c r="H28" i="39"/>
  <c r="H22" i="39"/>
  <c r="B28" i="43"/>
  <c r="H19" i="42"/>
  <c r="H38" i="39"/>
  <c r="C22" i="43"/>
  <c r="G42" i="42"/>
  <c r="C36" i="43"/>
  <c r="H14" i="42"/>
  <c r="H42" i="39"/>
  <c r="C14" i="43"/>
  <c r="H26" i="39"/>
  <c r="C15" i="43"/>
  <c r="H18" i="42"/>
  <c r="H26" i="42"/>
  <c r="H25" i="39"/>
  <c r="H41" i="42"/>
  <c r="H21" i="39"/>
  <c r="C40" i="43"/>
  <c r="C17" i="43"/>
  <c r="C42" i="43"/>
  <c r="C26" i="43"/>
  <c r="H35" i="42"/>
  <c r="H32" i="39"/>
  <c r="H19" i="39"/>
  <c r="B30" i="43"/>
  <c r="J44" i="38"/>
  <c r="I43" i="38"/>
  <c r="I43" i="40"/>
  <c r="I44" i="40" s="1"/>
  <c r="H12" i="40"/>
  <c r="AM43" i="40"/>
  <c r="J44" i="41"/>
  <c r="I43" i="41"/>
  <c r="I43" i="39"/>
  <c r="I44" i="39" s="1"/>
  <c r="H12" i="39"/>
  <c r="G44" i="44"/>
  <c r="B12" i="43"/>
  <c r="AN35" i="39" l="1"/>
  <c r="AM35" i="47"/>
  <c r="AN14" i="39"/>
  <c r="AM14" i="47"/>
  <c r="AN30" i="39"/>
  <c r="AM30" i="47"/>
  <c r="AN16" i="39"/>
  <c r="AM16" i="47"/>
  <c r="AN17" i="39"/>
  <c r="AM17" i="47"/>
  <c r="AN22" i="39"/>
  <c r="AM22" i="47"/>
  <c r="AN38" i="39"/>
  <c r="AM38" i="47"/>
  <c r="AN40" i="39"/>
  <c r="AM40" i="47"/>
  <c r="AN23" i="39"/>
  <c r="AM23" i="47"/>
  <c r="AN32" i="39"/>
  <c r="AM32" i="47"/>
  <c r="AN19" i="39"/>
  <c r="AM19" i="47"/>
  <c r="AN15" i="39"/>
  <c r="AM15" i="47"/>
  <c r="AN20" i="39"/>
  <c r="AM20" i="47"/>
  <c r="AN24" i="39"/>
  <c r="AM24" i="47"/>
  <c r="AN13" i="39"/>
  <c r="AM13" i="47"/>
  <c r="AN39" i="39"/>
  <c r="AM39" i="47"/>
  <c r="AL43" i="47"/>
  <c r="AL45" i="47"/>
  <c r="AN25" i="39"/>
  <c r="AM25" i="47"/>
  <c r="AN34" i="39"/>
  <c r="AM34" i="47"/>
  <c r="AN21" i="39"/>
  <c r="AM21" i="47"/>
  <c r="AN42" i="39"/>
  <c r="AM42" i="47"/>
  <c r="AN36" i="39"/>
  <c r="AM36" i="47"/>
  <c r="AN31" i="39"/>
  <c r="AM31" i="47"/>
  <c r="AN12" i="39"/>
  <c r="AM12" i="47"/>
  <c r="AN33" i="39"/>
  <c r="AM33" i="47"/>
  <c r="AN27" i="39"/>
  <c r="AM27" i="47"/>
  <c r="AN29" i="39"/>
  <c r="AM29" i="47"/>
  <c r="AN26" i="39"/>
  <c r="AM26" i="47"/>
  <c r="AN28" i="39"/>
  <c r="AM28" i="47"/>
  <c r="AN37" i="39"/>
  <c r="AM37" i="47"/>
  <c r="AN41" i="39"/>
  <c r="AM41" i="47"/>
  <c r="AN18" i="39"/>
  <c r="AM18" i="47"/>
  <c r="B34" i="43"/>
  <c r="B27" i="43"/>
  <c r="G35" i="42"/>
  <c r="B40" i="43"/>
  <c r="G26" i="42"/>
  <c r="B15" i="43"/>
  <c r="B14" i="43"/>
  <c r="G14" i="42"/>
  <c r="G28" i="39"/>
  <c r="G28" i="42"/>
  <c r="G39" i="42"/>
  <c r="B18" i="43"/>
  <c r="G35" i="39"/>
  <c r="G18" i="39"/>
  <c r="B16" i="43"/>
  <c r="G41" i="39"/>
  <c r="G31" i="42"/>
  <c r="G29" i="42"/>
  <c r="G12" i="42"/>
  <c r="H43" i="42"/>
  <c r="H44" i="42" s="1"/>
  <c r="B36" i="43"/>
  <c r="B33" i="43"/>
  <c r="G23" i="42"/>
  <c r="G34" i="42"/>
  <c r="G27" i="39"/>
  <c r="G27" i="42"/>
  <c r="G40" i="42"/>
  <c r="B38" i="43"/>
  <c r="G32" i="39"/>
  <c r="B26" i="43"/>
  <c r="B17" i="43"/>
  <c r="G21" i="39"/>
  <c r="G25" i="39"/>
  <c r="G18" i="42"/>
  <c r="G26" i="39"/>
  <c r="G42" i="39"/>
  <c r="B22" i="43"/>
  <c r="G19" i="42"/>
  <c r="G22" i="39"/>
  <c r="G13" i="39"/>
  <c r="B25" i="43"/>
  <c r="G24" i="39"/>
  <c r="G30" i="39"/>
  <c r="G17" i="42"/>
  <c r="G36" i="42"/>
  <c r="G40" i="39"/>
  <c r="G39" i="39"/>
  <c r="B31" i="43"/>
  <c r="G31" i="39"/>
  <c r="G20" i="39"/>
  <c r="G14" i="39"/>
  <c r="G34" i="39"/>
  <c r="G22" i="42"/>
  <c r="G32" i="42"/>
  <c r="G13" i="42"/>
  <c r="G20" i="42"/>
  <c r="G38" i="42"/>
  <c r="G19" i="39"/>
  <c r="B42" i="43"/>
  <c r="G41" i="42"/>
  <c r="G38" i="39"/>
  <c r="G29" i="39"/>
  <c r="B23" i="43"/>
  <c r="G25" i="42"/>
  <c r="G33" i="42"/>
  <c r="G33" i="39"/>
  <c r="G16" i="39"/>
  <c r="G15" i="42"/>
  <c r="G37" i="42"/>
  <c r="G17" i="39"/>
  <c r="C43" i="43"/>
  <c r="C44" i="43" s="1"/>
  <c r="B29" i="43"/>
  <c r="B13" i="43"/>
  <c r="G37" i="39"/>
  <c r="G36" i="39"/>
  <c r="G21" i="42"/>
  <c r="G24" i="42"/>
  <c r="G23" i="39"/>
  <c r="G16" i="42"/>
  <c r="B35" i="43"/>
  <c r="AN43" i="40"/>
  <c r="G12" i="40"/>
  <c r="G43" i="40" s="1"/>
  <c r="H43" i="40"/>
  <c r="H44" i="40" s="1"/>
  <c r="H43" i="39"/>
  <c r="H44" i="39" s="1"/>
  <c r="G12" i="39"/>
  <c r="I44" i="41"/>
  <c r="H43" i="41"/>
  <c r="I44" i="38"/>
  <c r="H43" i="38"/>
  <c r="AM43" i="47" l="1"/>
  <c r="AM45" i="47"/>
  <c r="AO18" i="39"/>
  <c r="AN18" i="47"/>
  <c r="AO37" i="39"/>
  <c r="AN37" i="47"/>
  <c r="AO26" i="39"/>
  <c r="AN26" i="47"/>
  <c r="AO27" i="39"/>
  <c r="AN27" i="47"/>
  <c r="AO12" i="39"/>
  <c r="AN12" i="47"/>
  <c r="AO36" i="39"/>
  <c r="AN36" i="47"/>
  <c r="AO21" i="39"/>
  <c r="AN21" i="47"/>
  <c r="AO25" i="39"/>
  <c r="AN25" i="47"/>
  <c r="AO39" i="39"/>
  <c r="AN39" i="47"/>
  <c r="AO24" i="39"/>
  <c r="AN24" i="47"/>
  <c r="AO15" i="39"/>
  <c r="AN15" i="47"/>
  <c r="AO32" i="39"/>
  <c r="AN32" i="47"/>
  <c r="AO40" i="39"/>
  <c r="AN40" i="47"/>
  <c r="AO22" i="39"/>
  <c r="AN22" i="47"/>
  <c r="AO16" i="39"/>
  <c r="AN16" i="47"/>
  <c r="AO14" i="39"/>
  <c r="AN14" i="47"/>
  <c r="AO41" i="39"/>
  <c r="AN41" i="47"/>
  <c r="AO28" i="39"/>
  <c r="AN28" i="47"/>
  <c r="AO29" i="39"/>
  <c r="AN29" i="47"/>
  <c r="AO33" i="39"/>
  <c r="AN33" i="47"/>
  <c r="AO31" i="39"/>
  <c r="AN31" i="47"/>
  <c r="AO42" i="39"/>
  <c r="AN42" i="47"/>
  <c r="AO34" i="39"/>
  <c r="AN34" i="47"/>
  <c r="AO13" i="39"/>
  <c r="AN13" i="47"/>
  <c r="AO20" i="39"/>
  <c r="AN20" i="47"/>
  <c r="AO19" i="39"/>
  <c r="AN19" i="47"/>
  <c r="AO23" i="39"/>
  <c r="AN23" i="47"/>
  <c r="AO38" i="39"/>
  <c r="AN38" i="47"/>
  <c r="AO17" i="39"/>
  <c r="AN17" i="47"/>
  <c r="AO30" i="39"/>
  <c r="AN30" i="47"/>
  <c r="AO35" i="39"/>
  <c r="AN35" i="47"/>
  <c r="G43" i="42"/>
  <c r="G44" i="42" s="1"/>
  <c r="G43" i="39"/>
  <c r="G44" i="39" s="1"/>
  <c r="B43" i="43"/>
  <c r="B44" i="43" s="1"/>
  <c r="AO43" i="40"/>
  <c r="H44" i="38"/>
  <c r="G43" i="38"/>
  <c r="G44" i="38" s="1"/>
  <c r="G44" i="40"/>
  <c r="H44" i="41"/>
  <c r="G43" i="41"/>
  <c r="G44" i="41" s="1"/>
  <c r="AN43" i="47" l="1"/>
  <c r="AN45" i="47"/>
  <c r="AP35" i="39"/>
  <c r="AO35" i="47"/>
  <c r="AP17" i="39"/>
  <c r="AO17" i="47"/>
  <c r="AP23" i="39"/>
  <c r="AO23" i="47"/>
  <c r="AP20" i="39"/>
  <c r="AO20" i="47"/>
  <c r="AP34" i="39"/>
  <c r="AO34" i="47"/>
  <c r="AP31" i="39"/>
  <c r="AO31" i="47"/>
  <c r="AP29" i="39"/>
  <c r="AO29" i="47"/>
  <c r="AP41" i="39"/>
  <c r="AO41" i="47"/>
  <c r="AP16" i="39"/>
  <c r="AO16" i="47"/>
  <c r="AP40" i="39"/>
  <c r="AO40" i="47"/>
  <c r="AP15" i="39"/>
  <c r="AO15" i="47"/>
  <c r="AP39" i="39"/>
  <c r="AO39" i="47"/>
  <c r="AP21" i="39"/>
  <c r="AO21" i="47"/>
  <c r="AP12" i="39"/>
  <c r="AO12" i="47"/>
  <c r="AP26" i="39"/>
  <c r="AO26" i="47"/>
  <c r="AP18" i="39"/>
  <c r="AO18" i="47"/>
  <c r="AP30" i="39"/>
  <c r="AO30" i="47"/>
  <c r="AP38" i="39"/>
  <c r="AO38" i="47"/>
  <c r="AP19" i="39"/>
  <c r="AO19" i="47"/>
  <c r="AP13" i="39"/>
  <c r="AO13" i="47"/>
  <c r="AP42" i="39"/>
  <c r="AO42" i="47"/>
  <c r="AP33" i="39"/>
  <c r="AO33" i="47"/>
  <c r="AP28" i="39"/>
  <c r="AO28" i="47"/>
  <c r="AP14" i="39"/>
  <c r="AO14" i="47"/>
  <c r="AP22" i="39"/>
  <c r="AO22" i="47"/>
  <c r="AP32" i="39"/>
  <c r="AO32" i="47"/>
  <c r="AP24" i="39"/>
  <c r="AO24" i="47"/>
  <c r="AP25" i="39"/>
  <c r="AO25" i="47"/>
  <c r="AP36" i="39"/>
  <c r="AO36" i="47"/>
  <c r="AP27" i="39"/>
  <c r="AO27" i="47"/>
  <c r="AP37" i="39"/>
  <c r="AO37" i="47"/>
  <c r="AP43" i="40"/>
  <c r="AQ37" i="39" l="1"/>
  <c r="AP37" i="47"/>
  <c r="AQ36" i="39"/>
  <c r="AP36" i="47"/>
  <c r="AQ24" i="39"/>
  <c r="AP24" i="47"/>
  <c r="AQ22" i="39"/>
  <c r="AP22" i="47"/>
  <c r="AQ28" i="39"/>
  <c r="AP28" i="47"/>
  <c r="AQ42" i="39"/>
  <c r="AP42" i="47"/>
  <c r="AQ19" i="39"/>
  <c r="AP19" i="47"/>
  <c r="AQ30" i="39"/>
  <c r="AP30" i="47"/>
  <c r="AQ26" i="39"/>
  <c r="AP26" i="47"/>
  <c r="AQ21" i="39"/>
  <c r="AP21" i="47"/>
  <c r="AQ15" i="39"/>
  <c r="AP15" i="47"/>
  <c r="AQ16" i="39"/>
  <c r="AP16" i="47"/>
  <c r="AQ29" i="39"/>
  <c r="AP29" i="47"/>
  <c r="AQ34" i="39"/>
  <c r="AP34" i="47"/>
  <c r="AQ23" i="39"/>
  <c r="AP23" i="47"/>
  <c r="AQ35" i="39"/>
  <c r="AP35" i="47"/>
  <c r="AO43" i="47"/>
  <c r="AO45" i="47"/>
  <c r="AQ27" i="39"/>
  <c r="AP27" i="47"/>
  <c r="AQ25" i="39"/>
  <c r="AP25" i="47"/>
  <c r="AQ32" i="39"/>
  <c r="AP32" i="47"/>
  <c r="AQ14" i="39"/>
  <c r="AP14" i="47"/>
  <c r="AQ33" i="39"/>
  <c r="AP33" i="47"/>
  <c r="AQ13" i="39"/>
  <c r="AP13" i="47"/>
  <c r="AQ38" i="39"/>
  <c r="AP38" i="47"/>
  <c r="AQ18" i="39"/>
  <c r="AP18" i="47"/>
  <c r="AQ12" i="39"/>
  <c r="AP12" i="47"/>
  <c r="AQ39" i="39"/>
  <c r="AP39" i="47"/>
  <c r="AQ40" i="39"/>
  <c r="AP40" i="47"/>
  <c r="AQ41" i="39"/>
  <c r="AP41" i="47"/>
  <c r="AQ31" i="39"/>
  <c r="AP31" i="47"/>
  <c r="AQ20" i="39"/>
  <c r="AP20" i="47"/>
  <c r="AQ17" i="39"/>
  <c r="AP17" i="47"/>
  <c r="AQ43" i="40"/>
  <c r="AR17" i="39" l="1"/>
  <c r="AQ17" i="47"/>
  <c r="AR31" i="39"/>
  <c r="AQ31" i="47"/>
  <c r="AR40" i="39"/>
  <c r="AQ40" i="47"/>
  <c r="AR12" i="39"/>
  <c r="AQ12" i="47"/>
  <c r="AR38" i="39"/>
  <c r="AQ38" i="47"/>
  <c r="AR33" i="39"/>
  <c r="AQ33" i="47"/>
  <c r="AR32" i="39"/>
  <c r="AQ32" i="47"/>
  <c r="AR27" i="39"/>
  <c r="AQ27" i="47"/>
  <c r="AR35" i="39"/>
  <c r="AQ35" i="47"/>
  <c r="AR34" i="39"/>
  <c r="AQ34" i="47"/>
  <c r="AR16" i="39"/>
  <c r="AQ16" i="47"/>
  <c r="AR21" i="39"/>
  <c r="AQ21" i="47"/>
  <c r="AR30" i="39"/>
  <c r="AQ30" i="47"/>
  <c r="AR42" i="39"/>
  <c r="AQ42" i="47"/>
  <c r="AR22" i="39"/>
  <c r="AQ22" i="47"/>
  <c r="AR36" i="39"/>
  <c r="AQ36" i="47"/>
  <c r="AP43" i="47"/>
  <c r="AP45" i="47"/>
  <c r="AR20" i="39"/>
  <c r="AQ20" i="47"/>
  <c r="AR41" i="39"/>
  <c r="AQ41" i="47"/>
  <c r="AR39" i="39"/>
  <c r="AQ39" i="47"/>
  <c r="AR18" i="39"/>
  <c r="AQ18" i="47"/>
  <c r="AR13" i="39"/>
  <c r="AQ13" i="47"/>
  <c r="AR14" i="39"/>
  <c r="AQ14" i="47"/>
  <c r="AR25" i="39"/>
  <c r="AQ25" i="47"/>
  <c r="AR23" i="39"/>
  <c r="AQ23" i="47"/>
  <c r="AR29" i="39"/>
  <c r="AQ29" i="47"/>
  <c r="AR15" i="39"/>
  <c r="AQ15" i="47"/>
  <c r="AR26" i="39"/>
  <c r="AQ26" i="47"/>
  <c r="AR19" i="39"/>
  <c r="AQ19" i="47"/>
  <c r="AR28" i="39"/>
  <c r="AQ28" i="47"/>
  <c r="AR24" i="39"/>
  <c r="AQ24" i="47"/>
  <c r="AR37" i="39"/>
  <c r="AQ37" i="47"/>
  <c r="AR43" i="40"/>
  <c r="AQ43" i="47" l="1"/>
  <c r="AQ45" i="47"/>
  <c r="AS37" i="39"/>
  <c r="AR37" i="47"/>
  <c r="AS28" i="39"/>
  <c r="AR28" i="47"/>
  <c r="AS26" i="39"/>
  <c r="AR26" i="47"/>
  <c r="AS29" i="39"/>
  <c r="AR29" i="47"/>
  <c r="AS25" i="39"/>
  <c r="AR25" i="47"/>
  <c r="AS13" i="39"/>
  <c r="AR13" i="47"/>
  <c r="AS39" i="39"/>
  <c r="AR39" i="47"/>
  <c r="AS20" i="39"/>
  <c r="AR20" i="47"/>
  <c r="AS36" i="39"/>
  <c r="AR36" i="47"/>
  <c r="AS42" i="39"/>
  <c r="AR42" i="47"/>
  <c r="AS21" i="39"/>
  <c r="AR21" i="47"/>
  <c r="AS34" i="39"/>
  <c r="AR34" i="47"/>
  <c r="AS27" i="39"/>
  <c r="AR27" i="47"/>
  <c r="AS33" i="39"/>
  <c r="AR33" i="47"/>
  <c r="AS12" i="39"/>
  <c r="AR12" i="47"/>
  <c r="AS31" i="39"/>
  <c r="AR31" i="47"/>
  <c r="AS24" i="39"/>
  <c r="AR24" i="47"/>
  <c r="AS19" i="39"/>
  <c r="AR19" i="47"/>
  <c r="AS15" i="39"/>
  <c r="AR15" i="47"/>
  <c r="AS23" i="39"/>
  <c r="AR23" i="47"/>
  <c r="AS14" i="39"/>
  <c r="AR14" i="47"/>
  <c r="AS18" i="39"/>
  <c r="AR18" i="47"/>
  <c r="AS41" i="39"/>
  <c r="AR41" i="47"/>
  <c r="AS22" i="39"/>
  <c r="AR22" i="47"/>
  <c r="AS30" i="39"/>
  <c r="AR30" i="47"/>
  <c r="AS16" i="39"/>
  <c r="AR16" i="47"/>
  <c r="AS35" i="39"/>
  <c r="AR35" i="47"/>
  <c r="AS32" i="39"/>
  <c r="AR32" i="47"/>
  <c r="AS38" i="39"/>
  <c r="AR38" i="47"/>
  <c r="AS40" i="39"/>
  <c r="AR40" i="47"/>
  <c r="AS17" i="39"/>
  <c r="AR17" i="47"/>
  <c r="AS43" i="40"/>
  <c r="AR43" i="47" l="1"/>
  <c r="AR45" i="47"/>
  <c r="AT17" i="39"/>
  <c r="AS17" i="47"/>
  <c r="AT38" i="39"/>
  <c r="AS38" i="47"/>
  <c r="AT35" i="39"/>
  <c r="AS35" i="47"/>
  <c r="AT30" i="39"/>
  <c r="AS30" i="47"/>
  <c r="AT41" i="39"/>
  <c r="AS41" i="47"/>
  <c r="AT14" i="39"/>
  <c r="AS14" i="47"/>
  <c r="AT15" i="39"/>
  <c r="AS15" i="47"/>
  <c r="AT24" i="39"/>
  <c r="AS24" i="47"/>
  <c r="AT12" i="39"/>
  <c r="AS12" i="47"/>
  <c r="AT27" i="39"/>
  <c r="AS27" i="47"/>
  <c r="AT21" i="39"/>
  <c r="AS21" i="47"/>
  <c r="AT36" i="39"/>
  <c r="AS36" i="47"/>
  <c r="AT39" i="39"/>
  <c r="AS39" i="47"/>
  <c r="AT25" i="39"/>
  <c r="AS25" i="47"/>
  <c r="AT26" i="39"/>
  <c r="AS26" i="47"/>
  <c r="AT37" i="39"/>
  <c r="AS37" i="47"/>
  <c r="AT40" i="39"/>
  <c r="AS40" i="47"/>
  <c r="AT32" i="39"/>
  <c r="AS32" i="47"/>
  <c r="AT16" i="39"/>
  <c r="AS16" i="47"/>
  <c r="AT22" i="39"/>
  <c r="AS22" i="47"/>
  <c r="AT18" i="39"/>
  <c r="AS18" i="47"/>
  <c r="AT23" i="39"/>
  <c r="AS23" i="47"/>
  <c r="AT19" i="39"/>
  <c r="AS19" i="47"/>
  <c r="AT31" i="39"/>
  <c r="AS31" i="47"/>
  <c r="AT33" i="39"/>
  <c r="AS33" i="47"/>
  <c r="AT34" i="39"/>
  <c r="AS34" i="47"/>
  <c r="AT42" i="39"/>
  <c r="AS42" i="47"/>
  <c r="AT20" i="39"/>
  <c r="AS20" i="47"/>
  <c r="AT13" i="39"/>
  <c r="AS13" i="47"/>
  <c r="AT29" i="39"/>
  <c r="AS29" i="47"/>
  <c r="AT28" i="39"/>
  <c r="AS28" i="47"/>
  <c r="AT43" i="40"/>
  <c r="AS43" i="47" l="1"/>
  <c r="AS45" i="47"/>
  <c r="AU28" i="39"/>
  <c r="AT28" i="47"/>
  <c r="AU13" i="39"/>
  <c r="AT13" i="47"/>
  <c r="AU42" i="39"/>
  <c r="AT42" i="47"/>
  <c r="AU33" i="39"/>
  <c r="AT33" i="47"/>
  <c r="AU19" i="39"/>
  <c r="AT19" i="47"/>
  <c r="AU18" i="39"/>
  <c r="AT18" i="47"/>
  <c r="AU16" i="39"/>
  <c r="AT16" i="47"/>
  <c r="AU40" i="39"/>
  <c r="AT40" i="47"/>
  <c r="AU26" i="39"/>
  <c r="AT26" i="47"/>
  <c r="AU39" i="39"/>
  <c r="AT39" i="47"/>
  <c r="AU21" i="39"/>
  <c r="AT21" i="47"/>
  <c r="AU12" i="39"/>
  <c r="AT12" i="47"/>
  <c r="AU15" i="39"/>
  <c r="AT15" i="47"/>
  <c r="AU41" i="39"/>
  <c r="AT41" i="47"/>
  <c r="AU35" i="39"/>
  <c r="AT35" i="47"/>
  <c r="AU17" i="39"/>
  <c r="AT17" i="47"/>
  <c r="AU29" i="39"/>
  <c r="AT29" i="47"/>
  <c r="AU20" i="39"/>
  <c r="AT20" i="47"/>
  <c r="AU34" i="39"/>
  <c r="AT34" i="47"/>
  <c r="AU31" i="39"/>
  <c r="AT31" i="47"/>
  <c r="AU23" i="39"/>
  <c r="AT23" i="47"/>
  <c r="AU22" i="39"/>
  <c r="AT22" i="47"/>
  <c r="AU32" i="39"/>
  <c r="AT32" i="47"/>
  <c r="AU37" i="39"/>
  <c r="AT37" i="47"/>
  <c r="AU25" i="39"/>
  <c r="AT25" i="47"/>
  <c r="AU36" i="39"/>
  <c r="AT36" i="47"/>
  <c r="AU27" i="39"/>
  <c r="AT27" i="47"/>
  <c r="AU24" i="39"/>
  <c r="AT24" i="47"/>
  <c r="AU14" i="39"/>
  <c r="AT14" i="47"/>
  <c r="AU30" i="39"/>
  <c r="AT30" i="47"/>
  <c r="AU38" i="39"/>
  <c r="AT38" i="47"/>
  <c r="AU43" i="40"/>
  <c r="AV38" i="39" l="1"/>
  <c r="AU38" i="47"/>
  <c r="AV14" i="39"/>
  <c r="AU14" i="47"/>
  <c r="AV27" i="39"/>
  <c r="AU27" i="47"/>
  <c r="AV25" i="39"/>
  <c r="AU25" i="47"/>
  <c r="AV32" i="39"/>
  <c r="AU32" i="47"/>
  <c r="AV23" i="39"/>
  <c r="AU23" i="47"/>
  <c r="AV34" i="39"/>
  <c r="AU34" i="47"/>
  <c r="AV29" i="39"/>
  <c r="AU29" i="47"/>
  <c r="AV35" i="39"/>
  <c r="AU35" i="47"/>
  <c r="AV15" i="39"/>
  <c r="AU15" i="47"/>
  <c r="AV21" i="39"/>
  <c r="AU21" i="47"/>
  <c r="AV26" i="39"/>
  <c r="AU26" i="47"/>
  <c r="AV16" i="39"/>
  <c r="AU16" i="47"/>
  <c r="AV19" i="39"/>
  <c r="AU19" i="47"/>
  <c r="AV42" i="39"/>
  <c r="AU42" i="47"/>
  <c r="AV28" i="39"/>
  <c r="AU28" i="47"/>
  <c r="AT43" i="47"/>
  <c r="AT45" i="47"/>
  <c r="AV30" i="39"/>
  <c r="AU30" i="47"/>
  <c r="AV24" i="39"/>
  <c r="AU24" i="47"/>
  <c r="AV36" i="39"/>
  <c r="AU36" i="47"/>
  <c r="AV37" i="39"/>
  <c r="AU37" i="47"/>
  <c r="AV22" i="39"/>
  <c r="AU22" i="47"/>
  <c r="AV31" i="39"/>
  <c r="AU31" i="47"/>
  <c r="AV20" i="39"/>
  <c r="AU20" i="47"/>
  <c r="AV17" i="39"/>
  <c r="AU17" i="47"/>
  <c r="AV41" i="39"/>
  <c r="AU41" i="47"/>
  <c r="AV12" i="39"/>
  <c r="AU12" i="47"/>
  <c r="AV39" i="39"/>
  <c r="AU39" i="47"/>
  <c r="AV40" i="39"/>
  <c r="AU40" i="47"/>
  <c r="AV18" i="39"/>
  <c r="AU18" i="47"/>
  <c r="AV33" i="39"/>
  <c r="AU33" i="47"/>
  <c r="AV13" i="39"/>
  <c r="AU13" i="47"/>
  <c r="AV43" i="40"/>
  <c r="AW13" i="39" l="1"/>
  <c r="AV13" i="47"/>
  <c r="AW18" i="39"/>
  <c r="AV18" i="47"/>
  <c r="AW39" i="39"/>
  <c r="AV39" i="47"/>
  <c r="AW41" i="39"/>
  <c r="AV41" i="47"/>
  <c r="AW20" i="39"/>
  <c r="AV20" i="47"/>
  <c r="AW22" i="39"/>
  <c r="AV22" i="47"/>
  <c r="AW36" i="39"/>
  <c r="AV36" i="47"/>
  <c r="AW30" i="39"/>
  <c r="AV30" i="47"/>
  <c r="AW28" i="39"/>
  <c r="AV28" i="47"/>
  <c r="AW19" i="39"/>
  <c r="AV19" i="47"/>
  <c r="AW26" i="39"/>
  <c r="AV26" i="47"/>
  <c r="AW15" i="39"/>
  <c r="AV15" i="47"/>
  <c r="AW29" i="39"/>
  <c r="AV29" i="47"/>
  <c r="AW23" i="39"/>
  <c r="AV23" i="47"/>
  <c r="AW25" i="39"/>
  <c r="AV25" i="47"/>
  <c r="AW14" i="39"/>
  <c r="AV14" i="47"/>
  <c r="AU43" i="47"/>
  <c r="AU45" i="47"/>
  <c r="AW33" i="39"/>
  <c r="AV33" i="47"/>
  <c r="AW40" i="39"/>
  <c r="AV40" i="47"/>
  <c r="AW12" i="39"/>
  <c r="AV12" i="47"/>
  <c r="AW17" i="39"/>
  <c r="AV17" i="47"/>
  <c r="AW31" i="39"/>
  <c r="AV31" i="47"/>
  <c r="AW37" i="39"/>
  <c r="AV37" i="47"/>
  <c r="AW24" i="39"/>
  <c r="AV24" i="47"/>
  <c r="AW42" i="39"/>
  <c r="AV42" i="47"/>
  <c r="AW16" i="39"/>
  <c r="AV16" i="47"/>
  <c r="AW21" i="39"/>
  <c r="AV21" i="47"/>
  <c r="AW35" i="39"/>
  <c r="AV35" i="47"/>
  <c r="AW34" i="39"/>
  <c r="AV34" i="47"/>
  <c r="AW32" i="39"/>
  <c r="AV32" i="47"/>
  <c r="AW27" i="39"/>
  <c r="AV27" i="47"/>
  <c r="AW38" i="39"/>
  <c r="AV38" i="47"/>
  <c r="AW43" i="40"/>
  <c r="AX38" i="39" l="1"/>
  <c r="AW38" i="47"/>
  <c r="AX32" i="39"/>
  <c r="AW32" i="47"/>
  <c r="AX35" i="39"/>
  <c r="AW35" i="47"/>
  <c r="AX16" i="39"/>
  <c r="AW16" i="47"/>
  <c r="AX24" i="39"/>
  <c r="AW24" i="47"/>
  <c r="AX31" i="39"/>
  <c r="AW31" i="47"/>
  <c r="AX12" i="39"/>
  <c r="AW12" i="47"/>
  <c r="AX33" i="39"/>
  <c r="AW33" i="47"/>
  <c r="AX14" i="39"/>
  <c r="AW14" i="47"/>
  <c r="AX23" i="39"/>
  <c r="AW23" i="47"/>
  <c r="AX15" i="39"/>
  <c r="AW15" i="47"/>
  <c r="AX19" i="39"/>
  <c r="AW19" i="47"/>
  <c r="AX30" i="39"/>
  <c r="AW30" i="47"/>
  <c r="AX22" i="39"/>
  <c r="AW22" i="47"/>
  <c r="AX41" i="39"/>
  <c r="AW41" i="47"/>
  <c r="AX18" i="39"/>
  <c r="AW18" i="47"/>
  <c r="AV43" i="47"/>
  <c r="AV45" i="47"/>
  <c r="AX27" i="39"/>
  <c r="AW27" i="47"/>
  <c r="AX34" i="39"/>
  <c r="AW34" i="47"/>
  <c r="AX21" i="39"/>
  <c r="AW21" i="47"/>
  <c r="AX42" i="39"/>
  <c r="AW42" i="47"/>
  <c r="AX37" i="39"/>
  <c r="AW37" i="47"/>
  <c r="AX17" i="39"/>
  <c r="AW17" i="47"/>
  <c r="AX40" i="39"/>
  <c r="AW40" i="47"/>
  <c r="AX25" i="39"/>
  <c r="AW25" i="47"/>
  <c r="AX29" i="39"/>
  <c r="AW29" i="47"/>
  <c r="AX26" i="39"/>
  <c r="AW26" i="47"/>
  <c r="AX28" i="39"/>
  <c r="AW28" i="47"/>
  <c r="AX36" i="39"/>
  <c r="AW36" i="47"/>
  <c r="AX20" i="39"/>
  <c r="AW20" i="47"/>
  <c r="AX39" i="39"/>
  <c r="AW39" i="47"/>
  <c r="AX13" i="39"/>
  <c r="AW13" i="47"/>
  <c r="AX43" i="40"/>
  <c r="AY13" i="39" l="1"/>
  <c r="AX13" i="47"/>
  <c r="AY20" i="39"/>
  <c r="AX20" i="47"/>
  <c r="AY28" i="39"/>
  <c r="AX28" i="47"/>
  <c r="AY29" i="39"/>
  <c r="AX29" i="47"/>
  <c r="AY40" i="39"/>
  <c r="AX40" i="47"/>
  <c r="AY37" i="39"/>
  <c r="AX37" i="47"/>
  <c r="AY21" i="39"/>
  <c r="AX21" i="47"/>
  <c r="AY27" i="39"/>
  <c r="AX27" i="47"/>
  <c r="AY18" i="39"/>
  <c r="AX18" i="47"/>
  <c r="AY22" i="39"/>
  <c r="AX22" i="47"/>
  <c r="AY19" i="39"/>
  <c r="AX19" i="47"/>
  <c r="AY23" i="39"/>
  <c r="AX23" i="47"/>
  <c r="AY33" i="39"/>
  <c r="AX33" i="47"/>
  <c r="AY31" i="39"/>
  <c r="AX31" i="47"/>
  <c r="AY16" i="39"/>
  <c r="AX16" i="47"/>
  <c r="AY32" i="39"/>
  <c r="AX32" i="47"/>
  <c r="AW43" i="47"/>
  <c r="AW45" i="47"/>
  <c r="AY39" i="39"/>
  <c r="AX39" i="47"/>
  <c r="AY36" i="39"/>
  <c r="AX36" i="47"/>
  <c r="AY26" i="39"/>
  <c r="AX26" i="47"/>
  <c r="AY25" i="39"/>
  <c r="AX25" i="47"/>
  <c r="AY17" i="39"/>
  <c r="AX17" i="47"/>
  <c r="AY42" i="39"/>
  <c r="AX42" i="47"/>
  <c r="AY34" i="39"/>
  <c r="AX34" i="47"/>
  <c r="AY41" i="39"/>
  <c r="AX41" i="47"/>
  <c r="AY30" i="39"/>
  <c r="AX30" i="47"/>
  <c r="AY15" i="39"/>
  <c r="AX15" i="47"/>
  <c r="AY14" i="39"/>
  <c r="AX14" i="47"/>
  <c r="AY12" i="39"/>
  <c r="AX12" i="47"/>
  <c r="AY24" i="39"/>
  <c r="AX24" i="47"/>
  <c r="AY35" i="39"/>
  <c r="AX35" i="47"/>
  <c r="AY38" i="39"/>
  <c r="AX38" i="47"/>
  <c r="AY43" i="40"/>
  <c r="AZ38" i="39" l="1"/>
  <c r="AY38" i="47"/>
  <c r="AZ24" i="39"/>
  <c r="AY24" i="47"/>
  <c r="AZ14" i="39"/>
  <c r="AY14" i="47"/>
  <c r="AZ30" i="39"/>
  <c r="AY30" i="47"/>
  <c r="AZ34" i="39"/>
  <c r="AY34" i="47"/>
  <c r="AZ17" i="39"/>
  <c r="AY17" i="47"/>
  <c r="AZ26" i="39"/>
  <c r="AY26" i="47"/>
  <c r="AZ39" i="39"/>
  <c r="AY39" i="47"/>
  <c r="AZ32" i="39"/>
  <c r="AY32" i="47"/>
  <c r="AZ31" i="39"/>
  <c r="AY31" i="47"/>
  <c r="AZ23" i="39"/>
  <c r="AY23" i="47"/>
  <c r="AZ22" i="39"/>
  <c r="AY22" i="47"/>
  <c r="AZ27" i="39"/>
  <c r="AY27" i="47"/>
  <c r="AZ37" i="39"/>
  <c r="AY37" i="47"/>
  <c r="AZ29" i="39"/>
  <c r="AY29" i="47"/>
  <c r="AZ20" i="39"/>
  <c r="AY20" i="47"/>
  <c r="AX43" i="47"/>
  <c r="AX45" i="47"/>
  <c r="AZ35" i="39"/>
  <c r="AY35" i="47"/>
  <c r="AZ12" i="39"/>
  <c r="AY12" i="47"/>
  <c r="AZ15" i="39"/>
  <c r="AY15" i="47"/>
  <c r="AZ41" i="39"/>
  <c r="AY41" i="47"/>
  <c r="AZ42" i="39"/>
  <c r="AY42" i="47"/>
  <c r="AZ25" i="39"/>
  <c r="AY25" i="47"/>
  <c r="AZ36" i="39"/>
  <c r="AY36" i="47"/>
  <c r="AZ16" i="39"/>
  <c r="AY16" i="47"/>
  <c r="AZ33" i="39"/>
  <c r="AY33" i="47"/>
  <c r="AZ19" i="39"/>
  <c r="AY19" i="47"/>
  <c r="AZ18" i="39"/>
  <c r="AY18" i="47"/>
  <c r="AZ21" i="39"/>
  <c r="AY21" i="47"/>
  <c r="AZ40" i="39"/>
  <c r="AY40" i="47"/>
  <c r="AZ28" i="39"/>
  <c r="AY28" i="47"/>
  <c r="AZ13" i="39"/>
  <c r="AY13" i="47"/>
  <c r="AZ43" i="40"/>
  <c r="BA13" i="39" l="1"/>
  <c r="AZ13" i="47"/>
  <c r="BA40" i="39"/>
  <c r="AZ40" i="47"/>
  <c r="BA18" i="39"/>
  <c r="AZ18" i="47"/>
  <c r="BA33" i="39"/>
  <c r="AZ33" i="47"/>
  <c r="BA36" i="39"/>
  <c r="AZ36" i="47"/>
  <c r="BA42" i="39"/>
  <c r="AZ42" i="47"/>
  <c r="BA15" i="39"/>
  <c r="AZ15" i="47"/>
  <c r="BA35" i="39"/>
  <c r="AZ35" i="47"/>
  <c r="BA20" i="39"/>
  <c r="AZ20" i="47"/>
  <c r="BA37" i="39"/>
  <c r="AZ37" i="47"/>
  <c r="BA22" i="39"/>
  <c r="AZ22" i="47"/>
  <c r="BA31" i="39"/>
  <c r="AZ31" i="47"/>
  <c r="BA39" i="39"/>
  <c r="AZ39" i="47"/>
  <c r="BA17" i="39"/>
  <c r="AZ17" i="47"/>
  <c r="BA30" i="39"/>
  <c r="AZ30" i="47"/>
  <c r="BA24" i="39"/>
  <c r="AZ24" i="47"/>
  <c r="AY43" i="47"/>
  <c r="AY45" i="47"/>
  <c r="BA28" i="39"/>
  <c r="AZ28" i="47"/>
  <c r="BA21" i="39"/>
  <c r="AZ21" i="47"/>
  <c r="BA19" i="39"/>
  <c r="AZ19" i="47"/>
  <c r="BA16" i="39"/>
  <c r="AZ16" i="47"/>
  <c r="BA25" i="39"/>
  <c r="AZ25" i="47"/>
  <c r="BA41" i="39"/>
  <c r="AZ41" i="47"/>
  <c r="BA12" i="39"/>
  <c r="AZ12" i="47"/>
  <c r="BA29" i="39"/>
  <c r="AZ29" i="47"/>
  <c r="BA27" i="39"/>
  <c r="AZ27" i="47"/>
  <c r="BA23" i="39"/>
  <c r="AZ23" i="47"/>
  <c r="BA32" i="39"/>
  <c r="AZ32" i="47"/>
  <c r="BA26" i="39"/>
  <c r="AZ26" i="47"/>
  <c r="BA34" i="39"/>
  <c r="AZ34" i="47"/>
  <c r="BA14" i="39"/>
  <c r="AZ14" i="47"/>
  <c r="BA38" i="39"/>
  <c r="AZ38" i="47"/>
  <c r="BA43" i="40"/>
  <c r="AZ43" i="47" l="1"/>
  <c r="AZ45" i="47"/>
  <c r="BB38" i="39"/>
  <c r="BA38" i="47"/>
  <c r="BB34" i="39"/>
  <c r="BA34" i="47"/>
  <c r="BB32" i="39"/>
  <c r="BA32" i="47"/>
  <c r="BB27" i="39"/>
  <c r="BA27" i="47"/>
  <c r="BB12" i="39"/>
  <c r="BA12" i="47"/>
  <c r="BB25" i="39"/>
  <c r="BA25" i="47"/>
  <c r="BB19" i="39"/>
  <c r="BA19" i="47"/>
  <c r="BB28" i="39"/>
  <c r="BA28" i="47"/>
  <c r="BB24" i="39"/>
  <c r="BA24" i="47"/>
  <c r="BB17" i="39"/>
  <c r="BA17" i="47"/>
  <c r="BB31" i="39"/>
  <c r="BA31" i="47"/>
  <c r="BB37" i="39"/>
  <c r="BA37" i="47"/>
  <c r="BB35" i="39"/>
  <c r="BA35" i="47"/>
  <c r="BB42" i="39"/>
  <c r="BA42" i="47"/>
  <c r="BB33" i="39"/>
  <c r="BA33" i="47"/>
  <c r="BB40" i="39"/>
  <c r="BA40" i="47"/>
  <c r="BB14" i="39"/>
  <c r="BA14" i="47"/>
  <c r="BB26" i="39"/>
  <c r="BA26" i="47"/>
  <c r="BB23" i="39"/>
  <c r="BA23" i="47"/>
  <c r="BB29" i="39"/>
  <c r="BA29" i="47"/>
  <c r="BB41" i="39"/>
  <c r="BA41" i="47"/>
  <c r="BB16" i="39"/>
  <c r="BA16" i="47"/>
  <c r="BB21" i="39"/>
  <c r="BA21" i="47"/>
  <c r="BB30" i="39"/>
  <c r="BA30" i="47"/>
  <c r="BB39" i="39"/>
  <c r="BA39" i="47"/>
  <c r="BB22" i="39"/>
  <c r="BA22" i="47"/>
  <c r="BB20" i="39"/>
  <c r="BA20" i="47"/>
  <c r="BB15" i="39"/>
  <c r="BA15" i="47"/>
  <c r="BB36" i="39"/>
  <c r="BA36" i="47"/>
  <c r="BB18" i="39"/>
  <c r="BA18" i="47"/>
  <c r="BB13" i="39"/>
  <c r="BA13" i="47"/>
  <c r="BB43" i="40"/>
  <c r="BA43" i="47" l="1"/>
  <c r="BA45" i="47"/>
  <c r="BC13" i="39"/>
  <c r="BB13" i="47"/>
  <c r="BC36" i="39"/>
  <c r="BB36" i="47"/>
  <c r="BC20" i="39"/>
  <c r="BB20" i="47"/>
  <c r="BC39" i="39"/>
  <c r="BB39" i="47"/>
  <c r="BC21" i="39"/>
  <c r="BB21" i="47"/>
  <c r="BC41" i="39"/>
  <c r="BB41" i="47"/>
  <c r="BC23" i="39"/>
  <c r="BB23" i="47"/>
  <c r="BC14" i="39"/>
  <c r="BB14" i="47"/>
  <c r="BC33" i="39"/>
  <c r="BB33" i="47"/>
  <c r="BC35" i="39"/>
  <c r="BB35" i="47"/>
  <c r="BC31" i="39"/>
  <c r="BB31" i="47"/>
  <c r="BC24" i="39"/>
  <c r="BB24" i="47"/>
  <c r="BC19" i="39"/>
  <c r="BB19" i="47"/>
  <c r="BC12" i="39"/>
  <c r="BB12" i="47"/>
  <c r="BC32" i="39"/>
  <c r="BB32" i="47"/>
  <c r="BC38" i="39"/>
  <c r="BB38" i="47"/>
  <c r="BC18" i="39"/>
  <c r="BB18" i="47"/>
  <c r="BC15" i="39"/>
  <c r="BB15" i="47"/>
  <c r="BC22" i="39"/>
  <c r="BB22" i="47"/>
  <c r="BC30" i="39"/>
  <c r="BB30" i="47"/>
  <c r="BC16" i="39"/>
  <c r="BB16" i="47"/>
  <c r="BC29" i="39"/>
  <c r="BB29" i="47"/>
  <c r="BC26" i="39"/>
  <c r="BB26" i="47"/>
  <c r="BC40" i="39"/>
  <c r="BB40" i="47"/>
  <c r="BC42" i="39"/>
  <c r="BB42" i="47"/>
  <c r="BC37" i="39"/>
  <c r="BB37" i="47"/>
  <c r="BC17" i="39"/>
  <c r="BB17" i="47"/>
  <c r="BC28" i="39"/>
  <c r="BB28" i="47"/>
  <c r="BC25" i="39"/>
  <c r="BB25" i="47"/>
  <c r="BC27" i="39"/>
  <c r="BB27" i="47"/>
  <c r="BC34" i="39"/>
  <c r="BB34" i="47"/>
  <c r="BC43" i="40"/>
  <c r="BD25" i="39" l="1"/>
  <c r="BC25" i="47"/>
  <c r="BD17" i="39"/>
  <c r="BC17" i="47"/>
  <c r="BD42" i="39"/>
  <c r="BC42" i="47"/>
  <c r="BD26" i="39"/>
  <c r="BC26" i="47"/>
  <c r="BD16" i="39"/>
  <c r="BC16" i="47"/>
  <c r="BD22" i="39"/>
  <c r="BC22" i="47"/>
  <c r="BD18" i="39"/>
  <c r="BC18" i="47"/>
  <c r="BD32" i="39"/>
  <c r="BC32" i="47"/>
  <c r="BD19" i="39"/>
  <c r="BC19" i="47"/>
  <c r="BD31" i="39"/>
  <c r="BC31" i="47"/>
  <c r="BD33" i="39"/>
  <c r="BC33" i="47"/>
  <c r="BD23" i="39"/>
  <c r="BC23" i="47"/>
  <c r="BD21" i="39"/>
  <c r="BC21" i="47"/>
  <c r="BD20" i="39"/>
  <c r="BC20" i="47"/>
  <c r="BD13" i="39"/>
  <c r="BC13" i="47"/>
  <c r="BB43" i="47"/>
  <c r="BB45" i="47"/>
  <c r="BD34" i="39"/>
  <c r="BC34" i="47"/>
  <c r="BD27" i="39"/>
  <c r="BC27" i="47"/>
  <c r="BD28" i="39"/>
  <c r="BC28" i="47"/>
  <c r="BD37" i="39"/>
  <c r="BC37" i="47"/>
  <c r="BD40" i="39"/>
  <c r="BC40" i="47"/>
  <c r="BD29" i="39"/>
  <c r="BC29" i="47"/>
  <c r="BD30" i="39"/>
  <c r="BC30" i="47"/>
  <c r="BD15" i="39"/>
  <c r="BC15" i="47"/>
  <c r="BD38" i="39"/>
  <c r="BC38" i="47"/>
  <c r="BD12" i="39"/>
  <c r="BC12" i="47"/>
  <c r="BD24" i="39"/>
  <c r="BC24" i="47"/>
  <c r="BD35" i="39"/>
  <c r="BC35" i="47"/>
  <c r="BD14" i="39"/>
  <c r="BC14" i="47"/>
  <c r="BD41" i="39"/>
  <c r="BC41" i="47"/>
  <c r="BD39" i="39"/>
  <c r="BC39" i="47"/>
  <c r="BD36" i="39"/>
  <c r="BC36" i="47"/>
  <c r="BE43" i="40"/>
  <c r="BD43" i="40"/>
  <c r="BC43" i="47" l="1"/>
  <c r="BC45" i="47"/>
  <c r="BE36" i="39"/>
  <c r="BE36" i="47" s="1"/>
  <c r="BD36" i="47"/>
  <c r="BE41" i="39"/>
  <c r="BE41" i="47" s="1"/>
  <c r="BD41" i="47"/>
  <c r="BE35" i="39"/>
  <c r="BE35" i="47" s="1"/>
  <c r="BD35" i="47"/>
  <c r="BE12" i="39"/>
  <c r="BE12" i="47" s="1"/>
  <c r="BD12" i="47"/>
  <c r="BE15" i="39"/>
  <c r="BE15" i="47" s="1"/>
  <c r="BD15" i="47"/>
  <c r="BE29" i="39"/>
  <c r="BE29" i="47" s="1"/>
  <c r="BD29" i="47"/>
  <c r="BE37" i="39"/>
  <c r="BE37" i="47" s="1"/>
  <c r="BD37" i="47"/>
  <c r="BE27" i="39"/>
  <c r="BE27" i="47" s="1"/>
  <c r="BD27" i="47"/>
  <c r="BE20" i="39"/>
  <c r="BE20" i="47" s="1"/>
  <c r="BD20" i="47"/>
  <c r="BE23" i="39"/>
  <c r="BE23" i="47" s="1"/>
  <c r="BD23" i="47"/>
  <c r="BE31" i="39"/>
  <c r="BE31" i="47" s="1"/>
  <c r="BD31" i="47"/>
  <c r="BE32" i="39"/>
  <c r="BE32" i="47" s="1"/>
  <c r="BD32" i="47"/>
  <c r="BE22" i="39"/>
  <c r="BE22" i="47" s="1"/>
  <c r="BD22" i="47"/>
  <c r="BE26" i="39"/>
  <c r="BE26" i="47" s="1"/>
  <c r="BD26" i="47"/>
  <c r="BE17" i="39"/>
  <c r="BE17" i="47" s="1"/>
  <c r="BD17" i="47"/>
  <c r="BE39" i="39"/>
  <c r="BE39" i="47" s="1"/>
  <c r="BD39" i="47"/>
  <c r="BE14" i="39"/>
  <c r="BE14" i="47" s="1"/>
  <c r="BD14" i="47"/>
  <c r="BE24" i="39"/>
  <c r="BE24" i="47" s="1"/>
  <c r="BD24" i="47"/>
  <c r="BE38" i="39"/>
  <c r="BE38" i="47" s="1"/>
  <c r="BD38" i="47"/>
  <c r="BE30" i="39"/>
  <c r="BE30" i="47" s="1"/>
  <c r="BD30" i="47"/>
  <c r="BE40" i="39"/>
  <c r="BE40" i="47" s="1"/>
  <c r="BD40" i="47"/>
  <c r="BE28" i="39"/>
  <c r="BE28" i="47" s="1"/>
  <c r="BD28" i="47"/>
  <c r="BE34" i="39"/>
  <c r="BE34" i="47" s="1"/>
  <c r="BD34" i="47"/>
  <c r="BE13" i="39"/>
  <c r="BE13" i="47" s="1"/>
  <c r="BD13" i="47"/>
  <c r="BE21" i="39"/>
  <c r="BE21" i="47" s="1"/>
  <c r="BD21" i="47"/>
  <c r="BE33" i="39"/>
  <c r="BE33" i="47" s="1"/>
  <c r="BD33" i="47"/>
  <c r="BE19" i="39"/>
  <c r="BE19" i="47" s="1"/>
  <c r="BD19" i="47"/>
  <c r="BE18" i="39"/>
  <c r="BE18" i="47" s="1"/>
  <c r="BD18" i="47"/>
  <c r="BE16" i="39"/>
  <c r="BE16" i="47" s="1"/>
  <c r="BD16" i="47"/>
  <c r="BE42" i="39"/>
  <c r="BE42" i="47" s="1"/>
  <c r="BD42" i="47"/>
  <c r="BE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V45" i="32" s="1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Z45" i="32" s="1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T45" i="32" s="1"/>
  <c r="U12" i="32"/>
  <c r="V12" i="32"/>
  <c r="W12" i="32"/>
  <c r="X12" i="32"/>
  <c r="X45" i="32" s="1"/>
  <c r="Y12" i="32"/>
  <c r="Z12" i="32"/>
  <c r="AA12" i="32"/>
  <c r="AB12" i="32"/>
  <c r="AB45" i="32" s="1"/>
  <c r="H12" i="32"/>
  <c r="I12" i="32"/>
  <c r="J12" i="32"/>
  <c r="J45" i="32" s="1"/>
  <c r="K12" i="32"/>
  <c r="K45" i="32" s="1"/>
  <c r="L12" i="32"/>
  <c r="M12" i="32"/>
  <c r="N12" i="32"/>
  <c r="O12" i="32"/>
  <c r="O45" i="32" s="1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I45" i="31" s="1"/>
  <c r="J12" i="31"/>
  <c r="K12" i="31"/>
  <c r="L12" i="31"/>
  <c r="M12" i="31"/>
  <c r="M45" i="31" s="1"/>
  <c r="N12" i="31"/>
  <c r="O12" i="31"/>
  <c r="P12" i="31"/>
  <c r="Q12" i="31"/>
  <c r="Q45" i="31" s="1"/>
  <c r="R12" i="31"/>
  <c r="S12" i="31"/>
  <c r="T12" i="31"/>
  <c r="U12" i="31"/>
  <c r="U45" i="31" s="1"/>
  <c r="V12" i="31"/>
  <c r="W12" i="31"/>
  <c r="X12" i="31"/>
  <c r="Y12" i="31"/>
  <c r="Y45" i="31" s="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I13" i="47" s="1"/>
  <c r="J13" i="28"/>
  <c r="K13" i="28"/>
  <c r="L13" i="28"/>
  <c r="M13" i="28"/>
  <c r="M13" i="47" s="1"/>
  <c r="N13" i="28"/>
  <c r="O13" i="28"/>
  <c r="P13" i="28"/>
  <c r="Q13" i="28"/>
  <c r="Q13" i="47" s="1"/>
  <c r="R13" i="28"/>
  <c r="S13" i="28"/>
  <c r="T13" i="28"/>
  <c r="U13" i="28"/>
  <c r="U13" i="47" s="1"/>
  <c r="V13" i="28"/>
  <c r="W13" i="28"/>
  <c r="X13" i="28"/>
  <c r="Y13" i="28"/>
  <c r="Y13" i="47" s="1"/>
  <c r="Z13" i="28"/>
  <c r="AA13" i="28"/>
  <c r="AB13" i="28"/>
  <c r="G14" i="28"/>
  <c r="G14" i="47" s="1"/>
  <c r="H14" i="28"/>
  <c r="I14" i="28"/>
  <c r="J14" i="28"/>
  <c r="K14" i="28"/>
  <c r="K14" i="47" s="1"/>
  <c r="L14" i="28"/>
  <c r="M14" i="28"/>
  <c r="N14" i="28"/>
  <c r="O14" i="28"/>
  <c r="O14" i="47" s="1"/>
  <c r="P14" i="28"/>
  <c r="Q14" i="28"/>
  <c r="R14" i="28"/>
  <c r="S14" i="28"/>
  <c r="S14" i="47" s="1"/>
  <c r="T14" i="28"/>
  <c r="U14" i="28"/>
  <c r="V14" i="28"/>
  <c r="W14" i="28"/>
  <c r="W14" i="47" s="1"/>
  <c r="X14" i="28"/>
  <c r="Y14" i="28"/>
  <c r="Z14" i="28"/>
  <c r="AA14" i="28"/>
  <c r="AA14" i="47" s="1"/>
  <c r="AB14" i="28"/>
  <c r="G15" i="28"/>
  <c r="H15" i="28"/>
  <c r="I15" i="28"/>
  <c r="I15" i="47" s="1"/>
  <c r="J15" i="28"/>
  <c r="K15" i="28"/>
  <c r="L15" i="28"/>
  <c r="M15" i="28"/>
  <c r="M15" i="47" s="1"/>
  <c r="N15" i="28"/>
  <c r="O15" i="28"/>
  <c r="P15" i="28"/>
  <c r="Q15" i="28"/>
  <c r="Q15" i="47" s="1"/>
  <c r="R15" i="28"/>
  <c r="S15" i="28"/>
  <c r="T15" i="28"/>
  <c r="U15" i="28"/>
  <c r="U15" i="47" s="1"/>
  <c r="V15" i="28"/>
  <c r="W15" i="28"/>
  <c r="X15" i="28"/>
  <c r="Y15" i="28"/>
  <c r="Y15" i="47" s="1"/>
  <c r="Z15" i="28"/>
  <c r="AA15" i="28"/>
  <c r="AB15" i="28"/>
  <c r="G16" i="28"/>
  <c r="G16" i="47" s="1"/>
  <c r="H16" i="28"/>
  <c r="I16" i="28"/>
  <c r="J16" i="28"/>
  <c r="K16" i="28"/>
  <c r="K16" i="47" s="1"/>
  <c r="L16" i="28"/>
  <c r="M16" i="28"/>
  <c r="N16" i="28"/>
  <c r="O16" i="28"/>
  <c r="O16" i="47" s="1"/>
  <c r="P16" i="28"/>
  <c r="Q16" i="28"/>
  <c r="R16" i="28"/>
  <c r="S16" i="28"/>
  <c r="S16" i="47" s="1"/>
  <c r="T16" i="28"/>
  <c r="U16" i="28"/>
  <c r="V16" i="28"/>
  <c r="W16" i="28"/>
  <c r="W16" i="47" s="1"/>
  <c r="X16" i="28"/>
  <c r="Y16" i="28"/>
  <c r="Z16" i="28"/>
  <c r="AA16" i="28"/>
  <c r="AA16" i="47" s="1"/>
  <c r="AB16" i="28"/>
  <c r="G17" i="28"/>
  <c r="H17" i="28"/>
  <c r="I17" i="28"/>
  <c r="I17" i="47" s="1"/>
  <c r="J17" i="28"/>
  <c r="K17" i="28"/>
  <c r="L17" i="28"/>
  <c r="M17" i="28"/>
  <c r="M17" i="47" s="1"/>
  <c r="N17" i="28"/>
  <c r="O17" i="28"/>
  <c r="P17" i="28"/>
  <c r="Q17" i="28"/>
  <c r="Q17" i="47" s="1"/>
  <c r="R17" i="28"/>
  <c r="S17" i="28"/>
  <c r="T17" i="28"/>
  <c r="U17" i="28"/>
  <c r="U17" i="47" s="1"/>
  <c r="V17" i="28"/>
  <c r="W17" i="28"/>
  <c r="X17" i="28"/>
  <c r="Y17" i="28"/>
  <c r="Y17" i="47" s="1"/>
  <c r="Z17" i="28"/>
  <c r="AA17" i="28"/>
  <c r="AB17" i="28"/>
  <c r="G18" i="28"/>
  <c r="G18" i="47" s="1"/>
  <c r="H18" i="28"/>
  <c r="I18" i="28"/>
  <c r="J18" i="28"/>
  <c r="K18" i="28"/>
  <c r="K18" i="47" s="1"/>
  <c r="L18" i="28"/>
  <c r="M18" i="28"/>
  <c r="N18" i="28"/>
  <c r="O18" i="28"/>
  <c r="O18" i="47" s="1"/>
  <c r="P18" i="28"/>
  <c r="Q18" i="28"/>
  <c r="R18" i="28"/>
  <c r="S18" i="28"/>
  <c r="S18" i="47" s="1"/>
  <c r="T18" i="28"/>
  <c r="U18" i="28"/>
  <c r="V18" i="28"/>
  <c r="W18" i="28"/>
  <c r="W18" i="47" s="1"/>
  <c r="X18" i="28"/>
  <c r="Y18" i="28"/>
  <c r="Z18" i="28"/>
  <c r="AA18" i="28"/>
  <c r="AA18" i="47" s="1"/>
  <c r="AB18" i="28"/>
  <c r="G19" i="28"/>
  <c r="H19" i="28"/>
  <c r="I19" i="28"/>
  <c r="I19" i="47" s="1"/>
  <c r="J19" i="28"/>
  <c r="K19" i="28"/>
  <c r="L19" i="28"/>
  <c r="M19" i="28"/>
  <c r="M19" i="47" s="1"/>
  <c r="N19" i="28"/>
  <c r="O19" i="28"/>
  <c r="P19" i="28"/>
  <c r="Q19" i="28"/>
  <c r="Q19" i="47" s="1"/>
  <c r="R19" i="28"/>
  <c r="S19" i="28"/>
  <c r="T19" i="28"/>
  <c r="U19" i="28"/>
  <c r="U19" i="47" s="1"/>
  <c r="V19" i="28"/>
  <c r="W19" i="28"/>
  <c r="X19" i="28"/>
  <c r="Y19" i="28"/>
  <c r="Y19" i="47" s="1"/>
  <c r="Z19" i="28"/>
  <c r="AA19" i="28"/>
  <c r="AB19" i="28"/>
  <c r="G20" i="28"/>
  <c r="G20" i="47" s="1"/>
  <c r="H20" i="28"/>
  <c r="I20" i="28"/>
  <c r="J20" i="28"/>
  <c r="K20" i="28"/>
  <c r="K20" i="47" s="1"/>
  <c r="L20" i="28"/>
  <c r="M20" i="28"/>
  <c r="N20" i="28"/>
  <c r="O20" i="28"/>
  <c r="O20" i="47" s="1"/>
  <c r="P20" i="28"/>
  <c r="Q20" i="28"/>
  <c r="R20" i="28"/>
  <c r="S20" i="28"/>
  <c r="S20" i="47" s="1"/>
  <c r="T20" i="28"/>
  <c r="U20" i="28"/>
  <c r="V20" i="28"/>
  <c r="W20" i="28"/>
  <c r="W20" i="47" s="1"/>
  <c r="X20" i="28"/>
  <c r="Y20" i="28"/>
  <c r="Z20" i="28"/>
  <c r="AA20" i="28"/>
  <c r="AA20" i="47" s="1"/>
  <c r="AB20" i="28"/>
  <c r="G21" i="28"/>
  <c r="H21" i="28"/>
  <c r="I21" i="28"/>
  <c r="I21" i="47" s="1"/>
  <c r="J21" i="28"/>
  <c r="K21" i="28"/>
  <c r="L21" i="28"/>
  <c r="M21" i="28"/>
  <c r="M21" i="47" s="1"/>
  <c r="N21" i="28"/>
  <c r="O21" i="28"/>
  <c r="P21" i="28"/>
  <c r="Q21" i="28"/>
  <c r="Q21" i="47" s="1"/>
  <c r="R21" i="28"/>
  <c r="S21" i="28"/>
  <c r="T21" i="28"/>
  <c r="U21" i="28"/>
  <c r="U21" i="47" s="1"/>
  <c r="V21" i="28"/>
  <c r="W21" i="28"/>
  <c r="X21" i="28"/>
  <c r="Y21" i="28"/>
  <c r="Y21" i="47" s="1"/>
  <c r="Z21" i="28"/>
  <c r="AA21" i="28"/>
  <c r="AB21" i="28"/>
  <c r="G22" i="28"/>
  <c r="G22" i="47" s="1"/>
  <c r="H22" i="28"/>
  <c r="I22" i="28"/>
  <c r="J22" i="28"/>
  <c r="K22" i="28"/>
  <c r="K22" i="47" s="1"/>
  <c r="L22" i="28"/>
  <c r="M22" i="28"/>
  <c r="N22" i="28"/>
  <c r="O22" i="28"/>
  <c r="O22" i="47" s="1"/>
  <c r="P22" i="28"/>
  <c r="Q22" i="28"/>
  <c r="R22" i="28"/>
  <c r="S22" i="28"/>
  <c r="S22" i="47" s="1"/>
  <c r="T22" i="28"/>
  <c r="U22" i="28"/>
  <c r="V22" i="28"/>
  <c r="W22" i="28"/>
  <c r="W22" i="47" s="1"/>
  <c r="X22" i="28"/>
  <c r="Y22" i="28"/>
  <c r="Z22" i="28"/>
  <c r="AA22" i="28"/>
  <c r="AA22" i="47" s="1"/>
  <c r="AB22" i="28"/>
  <c r="G23" i="28"/>
  <c r="H23" i="28"/>
  <c r="I23" i="28"/>
  <c r="I23" i="47" s="1"/>
  <c r="J23" i="28"/>
  <c r="K23" i="28"/>
  <c r="L23" i="28"/>
  <c r="M23" i="28"/>
  <c r="M23" i="47" s="1"/>
  <c r="N23" i="28"/>
  <c r="O23" i="28"/>
  <c r="P23" i="28"/>
  <c r="Q23" i="28"/>
  <c r="Q23" i="47" s="1"/>
  <c r="R23" i="28"/>
  <c r="S23" i="28"/>
  <c r="T23" i="28"/>
  <c r="U23" i="28"/>
  <c r="U23" i="47" s="1"/>
  <c r="V23" i="28"/>
  <c r="W23" i="28"/>
  <c r="X23" i="28"/>
  <c r="Y23" i="28"/>
  <c r="Y23" i="47" s="1"/>
  <c r="Z23" i="28"/>
  <c r="AA23" i="28"/>
  <c r="AB23" i="28"/>
  <c r="G24" i="28"/>
  <c r="G24" i="47" s="1"/>
  <c r="H24" i="28"/>
  <c r="I24" i="28"/>
  <c r="J24" i="28"/>
  <c r="K24" i="28"/>
  <c r="K24" i="47" s="1"/>
  <c r="L24" i="28"/>
  <c r="M24" i="28"/>
  <c r="N24" i="28"/>
  <c r="O24" i="28"/>
  <c r="O24" i="47" s="1"/>
  <c r="P24" i="28"/>
  <c r="Q24" i="28"/>
  <c r="R24" i="28"/>
  <c r="S24" i="28"/>
  <c r="S24" i="47" s="1"/>
  <c r="T24" i="28"/>
  <c r="U24" i="28"/>
  <c r="V24" i="28"/>
  <c r="W24" i="28"/>
  <c r="W24" i="47" s="1"/>
  <c r="X24" i="28"/>
  <c r="Y24" i="28"/>
  <c r="Z24" i="28"/>
  <c r="AA24" i="28"/>
  <c r="AA24" i="47" s="1"/>
  <c r="AB24" i="28"/>
  <c r="G25" i="28"/>
  <c r="H25" i="28"/>
  <c r="I25" i="28"/>
  <c r="I25" i="47" s="1"/>
  <c r="J25" i="28"/>
  <c r="K25" i="28"/>
  <c r="L25" i="28"/>
  <c r="M25" i="28"/>
  <c r="M25" i="47" s="1"/>
  <c r="N25" i="28"/>
  <c r="O25" i="28"/>
  <c r="P25" i="28"/>
  <c r="Q25" i="28"/>
  <c r="Q25" i="47" s="1"/>
  <c r="R25" i="28"/>
  <c r="S25" i="28"/>
  <c r="T25" i="28"/>
  <c r="U25" i="28"/>
  <c r="U25" i="47" s="1"/>
  <c r="V25" i="28"/>
  <c r="W25" i="28"/>
  <c r="X25" i="28"/>
  <c r="Y25" i="28"/>
  <c r="Y25" i="47" s="1"/>
  <c r="Z25" i="28"/>
  <c r="AA25" i="28"/>
  <c r="AB25" i="28"/>
  <c r="G26" i="28"/>
  <c r="G26" i="47" s="1"/>
  <c r="H26" i="28"/>
  <c r="I26" i="28"/>
  <c r="J26" i="28"/>
  <c r="K26" i="28"/>
  <c r="K26" i="47" s="1"/>
  <c r="L26" i="28"/>
  <c r="M26" i="28"/>
  <c r="N26" i="28"/>
  <c r="O26" i="28"/>
  <c r="O26" i="47" s="1"/>
  <c r="P26" i="28"/>
  <c r="Q26" i="28"/>
  <c r="R26" i="28"/>
  <c r="S26" i="28"/>
  <c r="S26" i="47" s="1"/>
  <c r="T26" i="28"/>
  <c r="U26" i="28"/>
  <c r="V26" i="28"/>
  <c r="W26" i="28"/>
  <c r="W26" i="47" s="1"/>
  <c r="X26" i="28"/>
  <c r="Y26" i="28"/>
  <c r="Z26" i="28"/>
  <c r="AA26" i="28"/>
  <c r="AA26" i="47" s="1"/>
  <c r="AB26" i="28"/>
  <c r="G27" i="28"/>
  <c r="H27" i="28"/>
  <c r="I27" i="28"/>
  <c r="I27" i="47" s="1"/>
  <c r="J27" i="28"/>
  <c r="K27" i="28"/>
  <c r="L27" i="28"/>
  <c r="M27" i="28"/>
  <c r="M27" i="47" s="1"/>
  <c r="N27" i="28"/>
  <c r="O27" i="28"/>
  <c r="P27" i="28"/>
  <c r="Q27" i="28"/>
  <c r="Q27" i="47" s="1"/>
  <c r="R27" i="28"/>
  <c r="S27" i="28"/>
  <c r="T27" i="28"/>
  <c r="U27" i="28"/>
  <c r="U27" i="47" s="1"/>
  <c r="V27" i="28"/>
  <c r="W27" i="28"/>
  <c r="X27" i="28"/>
  <c r="Y27" i="28"/>
  <c r="Y27" i="47" s="1"/>
  <c r="Z27" i="28"/>
  <c r="AA27" i="28"/>
  <c r="AB27" i="28"/>
  <c r="G28" i="28"/>
  <c r="G28" i="47" s="1"/>
  <c r="H28" i="28"/>
  <c r="I28" i="28"/>
  <c r="J28" i="28"/>
  <c r="K28" i="28"/>
  <c r="K28" i="47" s="1"/>
  <c r="L28" i="28"/>
  <c r="M28" i="28"/>
  <c r="N28" i="28"/>
  <c r="O28" i="28"/>
  <c r="O28" i="47" s="1"/>
  <c r="P28" i="28"/>
  <c r="Q28" i="28"/>
  <c r="R28" i="28"/>
  <c r="S28" i="28"/>
  <c r="S28" i="47" s="1"/>
  <c r="T28" i="28"/>
  <c r="U28" i="28"/>
  <c r="V28" i="28"/>
  <c r="W28" i="28"/>
  <c r="W28" i="47" s="1"/>
  <c r="X28" i="28"/>
  <c r="Y28" i="28"/>
  <c r="Z28" i="28"/>
  <c r="AA28" i="28"/>
  <c r="AA28" i="47" s="1"/>
  <c r="AB28" i="28"/>
  <c r="G29" i="28"/>
  <c r="H29" i="28"/>
  <c r="I29" i="28"/>
  <c r="I29" i="47" s="1"/>
  <c r="J29" i="28"/>
  <c r="K29" i="28"/>
  <c r="L29" i="28"/>
  <c r="M29" i="28"/>
  <c r="M29" i="47" s="1"/>
  <c r="N29" i="28"/>
  <c r="O29" i="28"/>
  <c r="P29" i="28"/>
  <c r="Q29" i="28"/>
  <c r="Q29" i="47" s="1"/>
  <c r="R29" i="28"/>
  <c r="S29" i="28"/>
  <c r="T29" i="28"/>
  <c r="U29" i="28"/>
  <c r="U29" i="47" s="1"/>
  <c r="V29" i="28"/>
  <c r="W29" i="28"/>
  <c r="X29" i="28"/>
  <c r="Y29" i="28"/>
  <c r="Y29" i="47" s="1"/>
  <c r="Z29" i="28"/>
  <c r="AA29" i="28"/>
  <c r="AB29" i="28"/>
  <c r="G30" i="28"/>
  <c r="G30" i="47" s="1"/>
  <c r="H30" i="28"/>
  <c r="I30" i="28"/>
  <c r="J30" i="28"/>
  <c r="K30" i="28"/>
  <c r="K30" i="47" s="1"/>
  <c r="L30" i="28"/>
  <c r="M30" i="28"/>
  <c r="N30" i="28"/>
  <c r="O30" i="28"/>
  <c r="O30" i="47" s="1"/>
  <c r="P30" i="28"/>
  <c r="Q30" i="28"/>
  <c r="R30" i="28"/>
  <c r="S30" i="28"/>
  <c r="S30" i="47" s="1"/>
  <c r="T30" i="28"/>
  <c r="U30" i="28"/>
  <c r="V30" i="28"/>
  <c r="W30" i="28"/>
  <c r="W30" i="47" s="1"/>
  <c r="X30" i="28"/>
  <c r="Y30" i="28"/>
  <c r="Z30" i="28"/>
  <c r="AA30" i="28"/>
  <c r="AA30" i="47" s="1"/>
  <c r="AB30" i="28"/>
  <c r="G31" i="28"/>
  <c r="H31" i="28"/>
  <c r="I31" i="28"/>
  <c r="I31" i="47" s="1"/>
  <c r="J31" i="28"/>
  <c r="K31" i="28"/>
  <c r="L31" i="28"/>
  <c r="M31" i="28"/>
  <c r="M31" i="47" s="1"/>
  <c r="N31" i="28"/>
  <c r="O31" i="28"/>
  <c r="P31" i="28"/>
  <c r="Q31" i="28"/>
  <c r="Q31" i="47" s="1"/>
  <c r="R31" i="28"/>
  <c r="S31" i="28"/>
  <c r="T31" i="28"/>
  <c r="U31" i="28"/>
  <c r="U31" i="47" s="1"/>
  <c r="V31" i="28"/>
  <c r="W31" i="28"/>
  <c r="X31" i="28"/>
  <c r="Y31" i="28"/>
  <c r="Y31" i="47" s="1"/>
  <c r="Z31" i="28"/>
  <c r="AA31" i="28"/>
  <c r="AB31" i="28"/>
  <c r="G32" i="28"/>
  <c r="G32" i="47" s="1"/>
  <c r="H32" i="28"/>
  <c r="I32" i="28"/>
  <c r="J32" i="28"/>
  <c r="K32" i="28"/>
  <c r="K32" i="47" s="1"/>
  <c r="L32" i="28"/>
  <c r="M32" i="28"/>
  <c r="N32" i="28"/>
  <c r="O32" i="28"/>
  <c r="O32" i="47" s="1"/>
  <c r="P32" i="28"/>
  <c r="Q32" i="28"/>
  <c r="R32" i="28"/>
  <c r="S32" i="28"/>
  <c r="S32" i="47" s="1"/>
  <c r="T32" i="28"/>
  <c r="U32" i="28"/>
  <c r="V32" i="28"/>
  <c r="W32" i="28"/>
  <c r="W32" i="47" s="1"/>
  <c r="X32" i="28"/>
  <c r="Y32" i="28"/>
  <c r="Z32" i="28"/>
  <c r="AA32" i="28"/>
  <c r="AA32" i="47" s="1"/>
  <c r="AB32" i="28"/>
  <c r="G33" i="28"/>
  <c r="H33" i="28"/>
  <c r="I33" i="28"/>
  <c r="I33" i="47" s="1"/>
  <c r="J33" i="28"/>
  <c r="K33" i="28"/>
  <c r="L33" i="28"/>
  <c r="M33" i="28"/>
  <c r="M33" i="47" s="1"/>
  <c r="N33" i="28"/>
  <c r="O33" i="28"/>
  <c r="P33" i="28"/>
  <c r="Q33" i="28"/>
  <c r="Q33" i="47" s="1"/>
  <c r="R33" i="28"/>
  <c r="S33" i="28"/>
  <c r="T33" i="28"/>
  <c r="U33" i="28"/>
  <c r="U33" i="47" s="1"/>
  <c r="V33" i="28"/>
  <c r="W33" i="28"/>
  <c r="X33" i="28"/>
  <c r="Y33" i="28"/>
  <c r="Y33" i="47" s="1"/>
  <c r="Z33" i="28"/>
  <c r="AA33" i="28"/>
  <c r="AB33" i="28"/>
  <c r="G34" i="28"/>
  <c r="G34" i="47" s="1"/>
  <c r="H34" i="28"/>
  <c r="I34" i="28"/>
  <c r="J34" i="28"/>
  <c r="K34" i="28"/>
  <c r="K34" i="47" s="1"/>
  <c r="L34" i="28"/>
  <c r="M34" i="28"/>
  <c r="N34" i="28"/>
  <c r="O34" i="28"/>
  <c r="O34" i="47" s="1"/>
  <c r="P34" i="28"/>
  <c r="Q34" i="28"/>
  <c r="R34" i="28"/>
  <c r="S34" i="28"/>
  <c r="S34" i="47" s="1"/>
  <c r="T34" i="28"/>
  <c r="U34" i="28"/>
  <c r="V34" i="28"/>
  <c r="W34" i="28"/>
  <c r="W34" i="47" s="1"/>
  <c r="X34" i="28"/>
  <c r="Y34" i="28"/>
  <c r="Z34" i="28"/>
  <c r="AA34" i="28"/>
  <c r="AA34" i="47" s="1"/>
  <c r="AB34" i="28"/>
  <c r="G35" i="28"/>
  <c r="H35" i="28"/>
  <c r="I35" i="28"/>
  <c r="I35" i="47" s="1"/>
  <c r="J35" i="28"/>
  <c r="K35" i="28"/>
  <c r="L35" i="28"/>
  <c r="M35" i="28"/>
  <c r="M35" i="47" s="1"/>
  <c r="N35" i="28"/>
  <c r="O35" i="28"/>
  <c r="P35" i="28"/>
  <c r="Q35" i="28"/>
  <c r="Q35" i="47" s="1"/>
  <c r="R35" i="28"/>
  <c r="S35" i="28"/>
  <c r="T35" i="28"/>
  <c r="U35" i="28"/>
  <c r="U35" i="47" s="1"/>
  <c r="V35" i="28"/>
  <c r="W35" i="28"/>
  <c r="X35" i="28"/>
  <c r="Y35" i="28"/>
  <c r="Y35" i="47" s="1"/>
  <c r="Z35" i="28"/>
  <c r="AA35" i="28"/>
  <c r="AB35" i="28"/>
  <c r="G36" i="28"/>
  <c r="G36" i="47" s="1"/>
  <c r="H36" i="28"/>
  <c r="I36" i="28"/>
  <c r="J36" i="28"/>
  <c r="K36" i="28"/>
  <c r="K36" i="47" s="1"/>
  <c r="L36" i="28"/>
  <c r="M36" i="28"/>
  <c r="N36" i="28"/>
  <c r="O36" i="28"/>
  <c r="O36" i="47" s="1"/>
  <c r="P36" i="28"/>
  <c r="Q36" i="28"/>
  <c r="R36" i="28"/>
  <c r="S36" i="28"/>
  <c r="S36" i="47" s="1"/>
  <c r="T36" i="28"/>
  <c r="U36" i="28"/>
  <c r="V36" i="28"/>
  <c r="W36" i="28"/>
  <c r="W36" i="47" s="1"/>
  <c r="X36" i="28"/>
  <c r="Y36" i="28"/>
  <c r="Z36" i="28"/>
  <c r="AA36" i="28"/>
  <c r="AA36" i="47" s="1"/>
  <c r="AB36" i="28"/>
  <c r="G37" i="28"/>
  <c r="H37" i="28"/>
  <c r="I37" i="28"/>
  <c r="I37" i="47" s="1"/>
  <c r="J37" i="28"/>
  <c r="K37" i="28"/>
  <c r="L37" i="28"/>
  <c r="M37" i="28"/>
  <c r="M37" i="47" s="1"/>
  <c r="N37" i="28"/>
  <c r="O37" i="28"/>
  <c r="P37" i="28"/>
  <c r="Q37" i="28"/>
  <c r="Q37" i="47" s="1"/>
  <c r="R37" i="28"/>
  <c r="S37" i="28"/>
  <c r="T37" i="28"/>
  <c r="U37" i="28"/>
  <c r="U37" i="47" s="1"/>
  <c r="V37" i="28"/>
  <c r="W37" i="28"/>
  <c r="X37" i="28"/>
  <c r="Y37" i="28"/>
  <c r="Y37" i="47" s="1"/>
  <c r="Z37" i="28"/>
  <c r="AA37" i="28"/>
  <c r="AB37" i="28"/>
  <c r="G38" i="28"/>
  <c r="G38" i="47" s="1"/>
  <c r="H38" i="28"/>
  <c r="I38" i="28"/>
  <c r="J38" i="28"/>
  <c r="K38" i="28"/>
  <c r="K38" i="47" s="1"/>
  <c r="L38" i="28"/>
  <c r="M38" i="28"/>
  <c r="N38" i="28"/>
  <c r="O38" i="28"/>
  <c r="O38" i="47" s="1"/>
  <c r="P38" i="28"/>
  <c r="Q38" i="28"/>
  <c r="R38" i="28"/>
  <c r="S38" i="28"/>
  <c r="S38" i="47" s="1"/>
  <c r="T38" i="28"/>
  <c r="U38" i="28"/>
  <c r="V38" i="28"/>
  <c r="W38" i="28"/>
  <c r="W38" i="47" s="1"/>
  <c r="X38" i="28"/>
  <c r="Y38" i="28"/>
  <c r="Z38" i="28"/>
  <c r="AA38" i="28"/>
  <c r="AA38" i="47" s="1"/>
  <c r="AB38" i="28"/>
  <c r="G39" i="28"/>
  <c r="H39" i="28"/>
  <c r="I39" i="28"/>
  <c r="I39" i="47" s="1"/>
  <c r="J39" i="28"/>
  <c r="K39" i="28"/>
  <c r="L39" i="28"/>
  <c r="M39" i="28"/>
  <c r="M39" i="47" s="1"/>
  <c r="N39" i="28"/>
  <c r="O39" i="28"/>
  <c r="P39" i="28"/>
  <c r="Q39" i="28"/>
  <c r="Q39" i="47" s="1"/>
  <c r="R39" i="28"/>
  <c r="S39" i="28"/>
  <c r="T39" i="28"/>
  <c r="U39" i="28"/>
  <c r="U39" i="47" s="1"/>
  <c r="V39" i="28"/>
  <c r="W39" i="28"/>
  <c r="X39" i="28"/>
  <c r="Y39" i="28"/>
  <c r="Y39" i="47" s="1"/>
  <c r="Z39" i="28"/>
  <c r="AA39" i="28"/>
  <c r="AB39" i="28"/>
  <c r="G40" i="28"/>
  <c r="G40" i="47" s="1"/>
  <c r="H40" i="28"/>
  <c r="I40" i="28"/>
  <c r="J40" i="28"/>
  <c r="K40" i="28"/>
  <c r="K40" i="47" s="1"/>
  <c r="L40" i="28"/>
  <c r="M40" i="28"/>
  <c r="N40" i="28"/>
  <c r="O40" i="28"/>
  <c r="O40" i="47" s="1"/>
  <c r="P40" i="28"/>
  <c r="Q40" i="28"/>
  <c r="R40" i="28"/>
  <c r="S40" i="28"/>
  <c r="S40" i="47" s="1"/>
  <c r="T40" i="28"/>
  <c r="U40" i="28"/>
  <c r="V40" i="28"/>
  <c r="W40" i="28"/>
  <c r="W40" i="47" s="1"/>
  <c r="X40" i="28"/>
  <c r="Y40" i="28"/>
  <c r="Z40" i="28"/>
  <c r="AA40" i="28"/>
  <c r="AA40" i="47" s="1"/>
  <c r="AB40" i="28"/>
  <c r="G41" i="28"/>
  <c r="H41" i="28"/>
  <c r="I41" i="28"/>
  <c r="I41" i="47" s="1"/>
  <c r="J41" i="28"/>
  <c r="K41" i="28"/>
  <c r="L41" i="28"/>
  <c r="M41" i="28"/>
  <c r="M41" i="47" s="1"/>
  <c r="N41" i="28"/>
  <c r="O41" i="28"/>
  <c r="P41" i="28"/>
  <c r="Q41" i="28"/>
  <c r="Q41" i="47" s="1"/>
  <c r="R41" i="28"/>
  <c r="S41" i="28"/>
  <c r="T41" i="28"/>
  <c r="U41" i="28"/>
  <c r="U41" i="47" s="1"/>
  <c r="V41" i="28"/>
  <c r="W41" i="28"/>
  <c r="X41" i="28"/>
  <c r="Y41" i="28"/>
  <c r="Y41" i="47" s="1"/>
  <c r="Z41" i="28"/>
  <c r="AA41" i="28"/>
  <c r="AB41" i="28"/>
  <c r="G42" i="28"/>
  <c r="G42" i="47" s="1"/>
  <c r="H42" i="28"/>
  <c r="I42" i="28"/>
  <c r="J42" i="28"/>
  <c r="K42" i="28"/>
  <c r="K42" i="47" s="1"/>
  <c r="L42" i="28"/>
  <c r="M42" i="28"/>
  <c r="N42" i="28"/>
  <c r="O42" i="28"/>
  <c r="O42" i="47" s="1"/>
  <c r="P42" i="28"/>
  <c r="Q42" i="28"/>
  <c r="R42" i="28"/>
  <c r="S42" i="28"/>
  <c r="S42" i="47" s="1"/>
  <c r="T42" i="28"/>
  <c r="U42" i="28"/>
  <c r="V42" i="28"/>
  <c r="W42" i="28"/>
  <c r="W42" i="47" s="1"/>
  <c r="X42" i="28"/>
  <c r="Y42" i="28"/>
  <c r="Z42" i="28"/>
  <c r="AA42" i="28"/>
  <c r="AA42" i="47" s="1"/>
  <c r="AB42" i="28"/>
  <c r="H12" i="28"/>
  <c r="I12" i="28"/>
  <c r="J12" i="28"/>
  <c r="J12" i="47" s="1"/>
  <c r="K12" i="28"/>
  <c r="L12" i="28"/>
  <c r="M12" i="28"/>
  <c r="N12" i="28"/>
  <c r="N12" i="47" s="1"/>
  <c r="O12" i="28"/>
  <c r="P12" i="28"/>
  <c r="Q12" i="28"/>
  <c r="R12" i="28"/>
  <c r="R12" i="47" s="1"/>
  <c r="S12" i="28"/>
  <c r="T12" i="28"/>
  <c r="U12" i="28"/>
  <c r="V12" i="28"/>
  <c r="V12" i="47" s="1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L45" i="26" s="1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B45" i="26" s="1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V29" i="46" s="1"/>
  <c r="W29" i="25"/>
  <c r="X29" i="25"/>
  <c r="Y29" i="25"/>
  <c r="Z29" i="25"/>
  <c r="Z29" i="46" s="1"/>
  <c r="AA29" i="25"/>
  <c r="AB29" i="25"/>
  <c r="G30" i="25"/>
  <c r="H30" i="25"/>
  <c r="H30" i="46" s="1"/>
  <c r="I30" i="25"/>
  <c r="J30" i="25"/>
  <c r="K30" i="25"/>
  <c r="L30" i="25"/>
  <c r="L30" i="46" s="1"/>
  <c r="M30" i="25"/>
  <c r="N30" i="25"/>
  <c r="O30" i="25"/>
  <c r="P30" i="25"/>
  <c r="P30" i="46" s="1"/>
  <c r="Q30" i="25"/>
  <c r="R30" i="25"/>
  <c r="S30" i="25"/>
  <c r="T30" i="25"/>
  <c r="T30" i="46" s="1"/>
  <c r="U30" i="25"/>
  <c r="V30" i="25"/>
  <c r="W30" i="25"/>
  <c r="X30" i="25"/>
  <c r="X30" i="46" s="1"/>
  <c r="Y30" i="25"/>
  <c r="Z30" i="25"/>
  <c r="AA30" i="25"/>
  <c r="AB30" i="25"/>
  <c r="AB30" i="46" s="1"/>
  <c r="G31" i="25"/>
  <c r="H31" i="25"/>
  <c r="I31" i="25"/>
  <c r="J31" i="25"/>
  <c r="J31" i="46" s="1"/>
  <c r="K31" i="25"/>
  <c r="L31" i="25"/>
  <c r="M31" i="25"/>
  <c r="N31" i="25"/>
  <c r="N31" i="46" s="1"/>
  <c r="O31" i="25"/>
  <c r="P31" i="25"/>
  <c r="Q31" i="25"/>
  <c r="R31" i="25"/>
  <c r="R31" i="46" s="1"/>
  <c r="S31" i="25"/>
  <c r="T31" i="25"/>
  <c r="U31" i="25"/>
  <c r="V31" i="25"/>
  <c r="V31" i="46" s="1"/>
  <c r="W31" i="25"/>
  <c r="X31" i="25"/>
  <c r="Y31" i="25"/>
  <c r="Z31" i="25"/>
  <c r="Z31" i="46" s="1"/>
  <c r="AA31" i="25"/>
  <c r="AB31" i="25"/>
  <c r="G32" i="25"/>
  <c r="H32" i="25"/>
  <c r="H32" i="46" s="1"/>
  <c r="I32" i="25"/>
  <c r="J32" i="25"/>
  <c r="K32" i="25"/>
  <c r="L32" i="25"/>
  <c r="L32" i="46" s="1"/>
  <c r="M32" i="25"/>
  <c r="N32" i="25"/>
  <c r="O32" i="25"/>
  <c r="P32" i="25"/>
  <c r="P32" i="46" s="1"/>
  <c r="Q32" i="25"/>
  <c r="R32" i="25"/>
  <c r="S32" i="25"/>
  <c r="T32" i="25"/>
  <c r="T32" i="46" s="1"/>
  <c r="U32" i="25"/>
  <c r="V32" i="25"/>
  <c r="W32" i="25"/>
  <c r="X32" i="25"/>
  <c r="X32" i="46" s="1"/>
  <c r="Y32" i="25"/>
  <c r="Z32" i="25"/>
  <c r="AA32" i="25"/>
  <c r="AB32" i="25"/>
  <c r="AB32" i="46" s="1"/>
  <c r="G33" i="25"/>
  <c r="H33" i="25"/>
  <c r="I33" i="25"/>
  <c r="J33" i="25"/>
  <c r="J33" i="46" s="1"/>
  <c r="K33" i="25"/>
  <c r="L33" i="25"/>
  <c r="M33" i="25"/>
  <c r="N33" i="25"/>
  <c r="N33" i="46" s="1"/>
  <c r="O33" i="25"/>
  <c r="P33" i="25"/>
  <c r="Q33" i="25"/>
  <c r="R33" i="25"/>
  <c r="R33" i="46" s="1"/>
  <c r="S33" i="25"/>
  <c r="T33" i="25"/>
  <c r="U33" i="25"/>
  <c r="V33" i="25"/>
  <c r="V33" i="46" s="1"/>
  <c r="W33" i="25"/>
  <c r="X33" i="25"/>
  <c r="Y33" i="25"/>
  <c r="Z33" i="25"/>
  <c r="Z33" i="46" s="1"/>
  <c r="AA33" i="25"/>
  <c r="AB33" i="25"/>
  <c r="G34" i="25"/>
  <c r="H34" i="25"/>
  <c r="H34" i="46" s="1"/>
  <c r="I34" i="25"/>
  <c r="J34" i="25"/>
  <c r="K34" i="25"/>
  <c r="L34" i="25"/>
  <c r="L34" i="46" s="1"/>
  <c r="M34" i="25"/>
  <c r="N34" i="25"/>
  <c r="O34" i="25"/>
  <c r="P34" i="25"/>
  <c r="P34" i="46" s="1"/>
  <c r="Q34" i="25"/>
  <c r="R34" i="25"/>
  <c r="S34" i="25"/>
  <c r="T34" i="25"/>
  <c r="T34" i="46" s="1"/>
  <c r="U34" i="25"/>
  <c r="V34" i="25"/>
  <c r="W34" i="25"/>
  <c r="X34" i="25"/>
  <c r="X34" i="46" s="1"/>
  <c r="Y34" i="25"/>
  <c r="Z34" i="25"/>
  <c r="AA34" i="25"/>
  <c r="AB34" i="25"/>
  <c r="AB34" i="46" s="1"/>
  <c r="G35" i="25"/>
  <c r="H35" i="25"/>
  <c r="I35" i="25"/>
  <c r="J35" i="25"/>
  <c r="J35" i="46" s="1"/>
  <c r="K35" i="25"/>
  <c r="L35" i="25"/>
  <c r="M35" i="25"/>
  <c r="N35" i="25"/>
  <c r="N35" i="46" s="1"/>
  <c r="O35" i="25"/>
  <c r="P35" i="25"/>
  <c r="Q35" i="25"/>
  <c r="R35" i="25"/>
  <c r="R35" i="46" s="1"/>
  <c r="S35" i="25"/>
  <c r="T35" i="25"/>
  <c r="U35" i="25"/>
  <c r="V35" i="25"/>
  <c r="V35" i="46" s="1"/>
  <c r="W35" i="25"/>
  <c r="X35" i="25"/>
  <c r="Y35" i="25"/>
  <c r="Z35" i="25"/>
  <c r="Z35" i="46" s="1"/>
  <c r="AA35" i="25"/>
  <c r="AB35" i="25"/>
  <c r="G36" i="25"/>
  <c r="H36" i="25"/>
  <c r="H36" i="46" s="1"/>
  <c r="I36" i="25"/>
  <c r="J36" i="25"/>
  <c r="K36" i="25"/>
  <c r="L36" i="25"/>
  <c r="L36" i="46" s="1"/>
  <c r="M36" i="25"/>
  <c r="N36" i="25"/>
  <c r="O36" i="25"/>
  <c r="P36" i="25"/>
  <c r="P36" i="46" s="1"/>
  <c r="Q36" i="25"/>
  <c r="R36" i="25"/>
  <c r="S36" i="25"/>
  <c r="T36" i="25"/>
  <c r="T36" i="46" s="1"/>
  <c r="U36" i="25"/>
  <c r="V36" i="25"/>
  <c r="W36" i="25"/>
  <c r="X36" i="25"/>
  <c r="X36" i="46" s="1"/>
  <c r="Y36" i="25"/>
  <c r="Z36" i="25"/>
  <c r="AA36" i="25"/>
  <c r="AB36" i="25"/>
  <c r="AB36" i="46" s="1"/>
  <c r="G37" i="25"/>
  <c r="H37" i="25"/>
  <c r="I37" i="25"/>
  <c r="J37" i="25"/>
  <c r="J37" i="46" s="1"/>
  <c r="K37" i="25"/>
  <c r="L37" i="25"/>
  <c r="M37" i="25"/>
  <c r="N37" i="25"/>
  <c r="N37" i="46" s="1"/>
  <c r="O37" i="25"/>
  <c r="P37" i="25"/>
  <c r="Q37" i="25"/>
  <c r="R37" i="25"/>
  <c r="R37" i="46" s="1"/>
  <c r="S37" i="25"/>
  <c r="T37" i="25"/>
  <c r="U37" i="25"/>
  <c r="V37" i="25"/>
  <c r="V37" i="46" s="1"/>
  <c r="W37" i="25"/>
  <c r="X37" i="25"/>
  <c r="Y37" i="25"/>
  <c r="Z37" i="25"/>
  <c r="Z37" i="46" s="1"/>
  <c r="AA37" i="25"/>
  <c r="AB37" i="25"/>
  <c r="G38" i="25"/>
  <c r="H38" i="25"/>
  <c r="H38" i="46" s="1"/>
  <c r="I38" i="25"/>
  <c r="J38" i="25"/>
  <c r="K38" i="25"/>
  <c r="L38" i="25"/>
  <c r="L38" i="46" s="1"/>
  <c r="M38" i="25"/>
  <c r="N38" i="25"/>
  <c r="O38" i="25"/>
  <c r="P38" i="25"/>
  <c r="P38" i="46" s="1"/>
  <c r="Q38" i="25"/>
  <c r="R38" i="25"/>
  <c r="S38" i="25"/>
  <c r="T38" i="25"/>
  <c r="T38" i="46" s="1"/>
  <c r="U38" i="25"/>
  <c r="V38" i="25"/>
  <c r="W38" i="25"/>
  <c r="X38" i="25"/>
  <c r="X38" i="46" s="1"/>
  <c r="Y38" i="25"/>
  <c r="Z38" i="25"/>
  <c r="AA38" i="25"/>
  <c r="AB38" i="25"/>
  <c r="AB38" i="46" s="1"/>
  <c r="G39" i="25"/>
  <c r="H39" i="25"/>
  <c r="I39" i="25"/>
  <c r="J39" i="25"/>
  <c r="J39" i="46" s="1"/>
  <c r="K39" i="25"/>
  <c r="L39" i="25"/>
  <c r="M39" i="25"/>
  <c r="N39" i="25"/>
  <c r="N39" i="46" s="1"/>
  <c r="O39" i="25"/>
  <c r="P39" i="25"/>
  <c r="Q39" i="25"/>
  <c r="R39" i="25"/>
  <c r="R39" i="46" s="1"/>
  <c r="S39" i="25"/>
  <c r="T39" i="25"/>
  <c r="U39" i="25"/>
  <c r="V39" i="25"/>
  <c r="V39" i="46" s="1"/>
  <c r="W39" i="25"/>
  <c r="X39" i="25"/>
  <c r="Y39" i="25"/>
  <c r="Z39" i="25"/>
  <c r="Z39" i="46" s="1"/>
  <c r="AA39" i="25"/>
  <c r="AB39" i="25"/>
  <c r="G40" i="25"/>
  <c r="H40" i="25"/>
  <c r="H40" i="46" s="1"/>
  <c r="I40" i="25"/>
  <c r="J40" i="25"/>
  <c r="K40" i="25"/>
  <c r="L40" i="25"/>
  <c r="L40" i="46" s="1"/>
  <c r="M40" i="25"/>
  <c r="N40" i="25"/>
  <c r="O40" i="25"/>
  <c r="P40" i="25"/>
  <c r="P40" i="46" s="1"/>
  <c r="Q40" i="25"/>
  <c r="R40" i="25"/>
  <c r="S40" i="25"/>
  <c r="T40" i="25"/>
  <c r="T40" i="46" s="1"/>
  <c r="U40" i="25"/>
  <c r="V40" i="25"/>
  <c r="W40" i="25"/>
  <c r="X40" i="25"/>
  <c r="X40" i="46" s="1"/>
  <c r="Y40" i="25"/>
  <c r="Z40" i="25"/>
  <c r="AA40" i="25"/>
  <c r="AB40" i="25"/>
  <c r="AB40" i="46" s="1"/>
  <c r="G41" i="25"/>
  <c r="H41" i="25"/>
  <c r="I41" i="25"/>
  <c r="J41" i="25"/>
  <c r="J41" i="46" s="1"/>
  <c r="K41" i="25"/>
  <c r="L41" i="25"/>
  <c r="M41" i="25"/>
  <c r="N41" i="25"/>
  <c r="N41" i="46" s="1"/>
  <c r="O41" i="25"/>
  <c r="P41" i="25"/>
  <c r="Q41" i="25"/>
  <c r="R41" i="25"/>
  <c r="R41" i="46" s="1"/>
  <c r="S41" i="25"/>
  <c r="T41" i="25"/>
  <c r="U41" i="25"/>
  <c r="V41" i="25"/>
  <c r="V41" i="46" s="1"/>
  <c r="W41" i="25"/>
  <c r="X41" i="25"/>
  <c r="Y41" i="25"/>
  <c r="Z41" i="25"/>
  <c r="Z41" i="46" s="1"/>
  <c r="AA41" i="25"/>
  <c r="AB41" i="25"/>
  <c r="G42" i="25"/>
  <c r="H42" i="25"/>
  <c r="H42" i="46" s="1"/>
  <c r="I42" i="25"/>
  <c r="J42" i="25"/>
  <c r="K42" i="25"/>
  <c r="L42" i="25"/>
  <c r="L42" i="46" s="1"/>
  <c r="M42" i="25"/>
  <c r="N42" i="25"/>
  <c r="O42" i="25"/>
  <c r="P42" i="25"/>
  <c r="P42" i="46" s="1"/>
  <c r="Q42" i="25"/>
  <c r="R42" i="25"/>
  <c r="S42" i="25"/>
  <c r="T42" i="25"/>
  <c r="T42" i="46" s="1"/>
  <c r="U42" i="25"/>
  <c r="V42" i="25"/>
  <c r="W42" i="25"/>
  <c r="X42" i="25"/>
  <c r="X42" i="46" s="1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S12" i="46" s="1"/>
  <c r="T12" i="25"/>
  <c r="U12" i="25"/>
  <c r="V12" i="25"/>
  <c r="W12" i="25"/>
  <c r="W12" i="46" s="1"/>
  <c r="X12" i="25"/>
  <c r="Y12" i="25"/>
  <c r="Z12" i="25"/>
  <c r="AA12" i="25"/>
  <c r="AA12" i="46" s="1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R45" i="24" s="1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I45" i="23" s="1"/>
  <c r="J12" i="23"/>
  <c r="K12" i="23"/>
  <c r="L12" i="23"/>
  <c r="M12" i="23"/>
  <c r="M45" i="23" s="1"/>
  <c r="N12" i="23"/>
  <c r="O12" i="23"/>
  <c r="P12" i="23"/>
  <c r="Q12" i="23"/>
  <c r="Q45" i="23" s="1"/>
  <c r="R12" i="23"/>
  <c r="S12" i="23"/>
  <c r="T12" i="23"/>
  <c r="U12" i="23"/>
  <c r="U45" i="23" s="1"/>
  <c r="V12" i="23"/>
  <c r="W12" i="23"/>
  <c r="X12" i="23"/>
  <c r="Y12" i="23"/>
  <c r="Y45" i="23" s="1"/>
  <c r="Z12" i="23"/>
  <c r="AA12" i="23"/>
  <c r="AB12" i="23"/>
  <c r="G12" i="37"/>
  <c r="G12" i="32"/>
  <c r="G12" i="27"/>
  <c r="G12" i="36"/>
  <c r="G12" i="31"/>
  <c r="G45" i="31" s="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 s="1"/>
  <c r="AD13" i="20" s="1"/>
  <c r="AE13" i="20" s="1"/>
  <c r="AF13" i="20" s="1"/>
  <c r="AG13" i="20" s="1"/>
  <c r="AH13" i="20" s="1"/>
  <c r="AI13" i="20" s="1"/>
  <c r="AJ13" i="20" s="1"/>
  <c r="AK13" i="20" s="1"/>
  <c r="AL13" i="20" s="1"/>
  <c r="AM13" i="20" s="1"/>
  <c r="AN13" i="20" s="1"/>
  <c r="AO13" i="20" s="1"/>
  <c r="AP13" i="20" s="1"/>
  <c r="AQ13" i="20" s="1"/>
  <c r="AR13" i="20" s="1"/>
  <c r="AS13" i="20" s="1"/>
  <c r="AT13" i="20" s="1"/>
  <c r="AU13" i="20" s="1"/>
  <c r="AV13" i="20" s="1"/>
  <c r="AW13" i="20" s="1"/>
  <c r="AX13" i="20" s="1"/>
  <c r="AY13" i="20" s="1"/>
  <c r="AZ13" i="20" s="1"/>
  <c r="BA13" i="20" s="1"/>
  <c r="BB13" i="20" s="1"/>
  <c r="BC13" i="20" s="1"/>
  <c r="BD13" i="20" s="1"/>
  <c r="BE13" i="20" s="1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 s="1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 s="1"/>
  <c r="AD15" i="20" s="1"/>
  <c r="AE15" i="20" s="1"/>
  <c r="AF15" i="20" s="1"/>
  <c r="AG15" i="20" s="1"/>
  <c r="AH15" i="20" s="1"/>
  <c r="AI15" i="20" s="1"/>
  <c r="AJ15" i="20" s="1"/>
  <c r="AK15" i="20" s="1"/>
  <c r="AL15" i="20" s="1"/>
  <c r="AM15" i="20" s="1"/>
  <c r="AN15" i="20" s="1"/>
  <c r="AO15" i="20" s="1"/>
  <c r="AP15" i="20" s="1"/>
  <c r="AQ15" i="20" s="1"/>
  <c r="AR15" i="20" s="1"/>
  <c r="AS15" i="20" s="1"/>
  <c r="AT15" i="20" s="1"/>
  <c r="AU15" i="20" s="1"/>
  <c r="AV15" i="20" s="1"/>
  <c r="AW15" i="20" s="1"/>
  <c r="AX15" i="20" s="1"/>
  <c r="AY15" i="20" s="1"/>
  <c r="AZ15" i="20" s="1"/>
  <c r="BA15" i="20" s="1"/>
  <c r="BB15" i="20" s="1"/>
  <c r="BC15" i="20" s="1"/>
  <c r="BD15" i="20" s="1"/>
  <c r="BE15" i="20" s="1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 s="1"/>
  <c r="AD16" i="20" s="1"/>
  <c r="AE16" i="20" s="1"/>
  <c r="AF16" i="20" s="1"/>
  <c r="AG16" i="20" s="1"/>
  <c r="AH16" i="20" s="1"/>
  <c r="AI16" i="20" s="1"/>
  <c r="AJ16" i="20" s="1"/>
  <c r="AK16" i="20" s="1"/>
  <c r="AL16" i="20" s="1"/>
  <c r="AM16" i="20" s="1"/>
  <c r="AN16" i="20" s="1"/>
  <c r="AO16" i="20" s="1"/>
  <c r="AP16" i="20" s="1"/>
  <c r="AQ16" i="20" s="1"/>
  <c r="AR16" i="20" s="1"/>
  <c r="AS16" i="20" s="1"/>
  <c r="AT16" i="20" s="1"/>
  <c r="AU16" i="20" s="1"/>
  <c r="AV16" i="20" s="1"/>
  <c r="AW16" i="20" s="1"/>
  <c r="AX16" i="20" s="1"/>
  <c r="AY16" i="20" s="1"/>
  <c r="AZ16" i="20" s="1"/>
  <c r="BA16" i="20" s="1"/>
  <c r="BB16" i="20" s="1"/>
  <c r="BC16" i="20" s="1"/>
  <c r="BD16" i="20" s="1"/>
  <c r="BE16" i="20" s="1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 s="1"/>
  <c r="AD17" i="20" s="1"/>
  <c r="AE17" i="20" s="1"/>
  <c r="AF17" i="20" s="1"/>
  <c r="AG17" i="20" s="1"/>
  <c r="AH17" i="20" s="1"/>
  <c r="AI17" i="20" s="1"/>
  <c r="AJ17" i="20" s="1"/>
  <c r="AK17" i="20" s="1"/>
  <c r="AL17" i="20" s="1"/>
  <c r="AM17" i="20" s="1"/>
  <c r="AN17" i="20" s="1"/>
  <c r="AO17" i="20" s="1"/>
  <c r="AP17" i="20" s="1"/>
  <c r="AQ17" i="20" s="1"/>
  <c r="AR17" i="20" s="1"/>
  <c r="AS17" i="20" s="1"/>
  <c r="AT17" i="20" s="1"/>
  <c r="AU17" i="20" s="1"/>
  <c r="AV17" i="20" s="1"/>
  <c r="AW17" i="20" s="1"/>
  <c r="AX17" i="20" s="1"/>
  <c r="AY17" i="20" s="1"/>
  <c r="AZ17" i="20" s="1"/>
  <c r="BA17" i="20" s="1"/>
  <c r="BB17" i="20" s="1"/>
  <c r="BC17" i="20" s="1"/>
  <c r="BD17" i="20" s="1"/>
  <c r="BE17" i="20" s="1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 s="1"/>
  <c r="AD19" i="20" s="1"/>
  <c r="AE19" i="20" s="1"/>
  <c r="AF19" i="20" s="1"/>
  <c r="AG19" i="20" s="1"/>
  <c r="AH19" i="20" s="1"/>
  <c r="AI19" i="20" s="1"/>
  <c r="AJ19" i="20" s="1"/>
  <c r="AK19" i="20" s="1"/>
  <c r="AL19" i="20" s="1"/>
  <c r="AM19" i="20" s="1"/>
  <c r="AN19" i="20" s="1"/>
  <c r="AO19" i="20" s="1"/>
  <c r="AP19" i="20" s="1"/>
  <c r="AQ19" i="20" s="1"/>
  <c r="AR19" i="20" s="1"/>
  <c r="AS19" i="20" s="1"/>
  <c r="AT19" i="20" s="1"/>
  <c r="AU19" i="20" s="1"/>
  <c r="AV19" i="20" s="1"/>
  <c r="AW19" i="20" s="1"/>
  <c r="AX19" i="20" s="1"/>
  <c r="AY19" i="20" s="1"/>
  <c r="AZ19" i="20" s="1"/>
  <c r="BA19" i="20" s="1"/>
  <c r="BB19" i="20" s="1"/>
  <c r="BC19" i="20" s="1"/>
  <c r="BD19" i="20" s="1"/>
  <c r="BE19" i="20" s="1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 s="1"/>
  <c r="AD20" i="20" s="1"/>
  <c r="AE20" i="20" s="1"/>
  <c r="AF20" i="20" s="1"/>
  <c r="AG20" i="20" s="1"/>
  <c r="AH20" i="20" s="1"/>
  <c r="AI20" i="20" s="1"/>
  <c r="AJ20" i="20" s="1"/>
  <c r="AK20" i="20" s="1"/>
  <c r="AL20" i="20" s="1"/>
  <c r="AM20" i="20" s="1"/>
  <c r="AN20" i="20" s="1"/>
  <c r="AO20" i="20" s="1"/>
  <c r="AP20" i="20" s="1"/>
  <c r="AQ20" i="20" s="1"/>
  <c r="AR20" i="20" s="1"/>
  <c r="AS20" i="20" s="1"/>
  <c r="AT20" i="20" s="1"/>
  <c r="AU20" i="20" s="1"/>
  <c r="AV20" i="20" s="1"/>
  <c r="AW20" i="20" s="1"/>
  <c r="AX20" i="20" s="1"/>
  <c r="AY20" i="20" s="1"/>
  <c r="AZ20" i="20" s="1"/>
  <c r="BA20" i="20" s="1"/>
  <c r="BB20" i="20" s="1"/>
  <c r="BC20" i="20" s="1"/>
  <c r="BD20" i="20" s="1"/>
  <c r="BE20" i="20" s="1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 s="1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 s="1"/>
  <c r="AD22" i="20" s="1"/>
  <c r="AE22" i="20" s="1"/>
  <c r="AF22" i="20" s="1"/>
  <c r="AG22" i="20" s="1"/>
  <c r="AH22" i="20" s="1"/>
  <c r="AI22" i="20" s="1"/>
  <c r="AJ22" i="20" s="1"/>
  <c r="AK22" i="20" s="1"/>
  <c r="AL22" i="20" s="1"/>
  <c r="AM22" i="20" s="1"/>
  <c r="AN22" i="20" s="1"/>
  <c r="AO22" i="20" s="1"/>
  <c r="AP22" i="20" s="1"/>
  <c r="AQ22" i="20" s="1"/>
  <c r="AR22" i="20" s="1"/>
  <c r="AS22" i="20" s="1"/>
  <c r="AT22" i="20" s="1"/>
  <c r="AU22" i="20" s="1"/>
  <c r="AV22" i="20" s="1"/>
  <c r="AW22" i="20" s="1"/>
  <c r="AX22" i="20" s="1"/>
  <c r="AY22" i="20" s="1"/>
  <c r="AZ22" i="20" s="1"/>
  <c r="BA22" i="20" s="1"/>
  <c r="BB22" i="20" s="1"/>
  <c r="BC22" i="20" s="1"/>
  <c r="BD22" i="20" s="1"/>
  <c r="BE22" i="20" s="1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 s="1"/>
  <c r="AD23" i="20" s="1"/>
  <c r="AE23" i="20" s="1"/>
  <c r="AF23" i="20" s="1"/>
  <c r="AG23" i="20" s="1"/>
  <c r="AH23" i="20" s="1"/>
  <c r="AI23" i="20" s="1"/>
  <c r="AJ23" i="20" s="1"/>
  <c r="AK23" i="20" s="1"/>
  <c r="AL23" i="20" s="1"/>
  <c r="AM23" i="20" s="1"/>
  <c r="AN23" i="20" s="1"/>
  <c r="AO23" i="20" s="1"/>
  <c r="AP23" i="20" s="1"/>
  <c r="AQ23" i="20" s="1"/>
  <c r="AR23" i="20" s="1"/>
  <c r="AS23" i="20" s="1"/>
  <c r="AT23" i="20" s="1"/>
  <c r="AU23" i="20" s="1"/>
  <c r="AV23" i="20" s="1"/>
  <c r="AW23" i="20" s="1"/>
  <c r="AX23" i="20" s="1"/>
  <c r="AY23" i="20" s="1"/>
  <c r="AZ23" i="20" s="1"/>
  <c r="BA23" i="20" s="1"/>
  <c r="BB23" i="20" s="1"/>
  <c r="BC23" i="20" s="1"/>
  <c r="BD23" i="20" s="1"/>
  <c r="BE23" i="20" s="1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 s="1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 s="1"/>
  <c r="AD26" i="20" s="1"/>
  <c r="AE26" i="20" s="1"/>
  <c r="AF26" i="20" s="1"/>
  <c r="AG26" i="20" s="1"/>
  <c r="AH26" i="20" s="1"/>
  <c r="AI26" i="20" s="1"/>
  <c r="AJ26" i="20" s="1"/>
  <c r="AK26" i="20" s="1"/>
  <c r="AL26" i="20" s="1"/>
  <c r="AM26" i="20" s="1"/>
  <c r="AN26" i="20" s="1"/>
  <c r="AO26" i="20" s="1"/>
  <c r="AP26" i="20" s="1"/>
  <c r="AQ26" i="20" s="1"/>
  <c r="AR26" i="20" s="1"/>
  <c r="AS26" i="20" s="1"/>
  <c r="AT26" i="20" s="1"/>
  <c r="AU26" i="20" s="1"/>
  <c r="AV26" i="20" s="1"/>
  <c r="AW26" i="20" s="1"/>
  <c r="AX26" i="20" s="1"/>
  <c r="AY26" i="20" s="1"/>
  <c r="AZ26" i="20" s="1"/>
  <c r="BA26" i="20" s="1"/>
  <c r="BB26" i="20" s="1"/>
  <c r="BC26" i="20" s="1"/>
  <c r="BD26" i="20" s="1"/>
  <c r="BE26" i="20" s="1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 s="1"/>
  <c r="AD27" i="20" s="1"/>
  <c r="AE27" i="20" s="1"/>
  <c r="AF27" i="20" s="1"/>
  <c r="AG27" i="20" s="1"/>
  <c r="AH27" i="20" s="1"/>
  <c r="AI27" i="20" s="1"/>
  <c r="AJ27" i="20" s="1"/>
  <c r="AK27" i="20" s="1"/>
  <c r="AL27" i="20" s="1"/>
  <c r="AM27" i="20" s="1"/>
  <c r="AN27" i="20" s="1"/>
  <c r="AO27" i="20" s="1"/>
  <c r="AP27" i="20" s="1"/>
  <c r="AQ27" i="20" s="1"/>
  <c r="AR27" i="20" s="1"/>
  <c r="AS27" i="20" s="1"/>
  <c r="AT27" i="20" s="1"/>
  <c r="AU27" i="20" s="1"/>
  <c r="AV27" i="20" s="1"/>
  <c r="AW27" i="20" s="1"/>
  <c r="AX27" i="20" s="1"/>
  <c r="AY27" i="20" s="1"/>
  <c r="AZ27" i="20" s="1"/>
  <c r="BA27" i="20" s="1"/>
  <c r="BB27" i="20" s="1"/>
  <c r="BC27" i="20" s="1"/>
  <c r="BD27" i="20" s="1"/>
  <c r="BE27" i="20" s="1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 s="1"/>
  <c r="AD28" i="20" s="1"/>
  <c r="AE28" i="20" s="1"/>
  <c r="AF28" i="20" s="1"/>
  <c r="AG28" i="20" s="1"/>
  <c r="AH28" i="20" s="1"/>
  <c r="AI28" i="20" s="1"/>
  <c r="AJ28" i="20" s="1"/>
  <c r="AK28" i="20" s="1"/>
  <c r="AL28" i="20" s="1"/>
  <c r="AM28" i="20" s="1"/>
  <c r="AN28" i="20" s="1"/>
  <c r="AO28" i="20" s="1"/>
  <c r="AP28" i="20" s="1"/>
  <c r="AQ28" i="20" s="1"/>
  <c r="AR28" i="20" s="1"/>
  <c r="AS28" i="20" s="1"/>
  <c r="AT28" i="20" s="1"/>
  <c r="AU28" i="20" s="1"/>
  <c r="AV28" i="20" s="1"/>
  <c r="AW28" i="20" s="1"/>
  <c r="AX28" i="20" s="1"/>
  <c r="AY28" i="20" s="1"/>
  <c r="AZ28" i="20" s="1"/>
  <c r="BA28" i="20" s="1"/>
  <c r="BB28" i="20" s="1"/>
  <c r="BC28" i="20" s="1"/>
  <c r="BD28" i="20" s="1"/>
  <c r="BE28" i="20" s="1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 s="1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AT29" i="20" s="1"/>
  <c r="AU29" i="20" s="1"/>
  <c r="AV29" i="20" s="1"/>
  <c r="AW29" i="20" s="1"/>
  <c r="AX29" i="20" s="1"/>
  <c r="AY29" i="20" s="1"/>
  <c r="AZ29" i="20" s="1"/>
  <c r="BA29" i="20" s="1"/>
  <c r="BB29" i="20" s="1"/>
  <c r="BC29" i="20" s="1"/>
  <c r="BD29" i="20" s="1"/>
  <c r="BE29" i="20" s="1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 s="1"/>
  <c r="AD30" i="20" s="1"/>
  <c r="AE30" i="20" s="1"/>
  <c r="AF30" i="20" s="1"/>
  <c r="AG30" i="20" s="1"/>
  <c r="AH30" i="20" s="1"/>
  <c r="AI30" i="20" s="1"/>
  <c r="AJ30" i="20" s="1"/>
  <c r="AK30" i="20" s="1"/>
  <c r="AL30" i="20" s="1"/>
  <c r="AM30" i="20" s="1"/>
  <c r="AN30" i="20" s="1"/>
  <c r="AO30" i="20" s="1"/>
  <c r="AP30" i="20" s="1"/>
  <c r="AQ30" i="20" s="1"/>
  <c r="AR30" i="20" s="1"/>
  <c r="AS30" i="20" s="1"/>
  <c r="AT30" i="20" s="1"/>
  <c r="AU30" i="20" s="1"/>
  <c r="AV30" i="20" s="1"/>
  <c r="AW30" i="20" s="1"/>
  <c r="AX30" i="20" s="1"/>
  <c r="AY30" i="20" s="1"/>
  <c r="AZ30" i="20" s="1"/>
  <c r="BA30" i="20" s="1"/>
  <c r="BB30" i="20" s="1"/>
  <c r="BC30" i="20" s="1"/>
  <c r="BD30" i="20" s="1"/>
  <c r="BE30" i="20" s="1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 s="1"/>
  <c r="AD31" i="20" s="1"/>
  <c r="AE31" i="20" s="1"/>
  <c r="AF31" i="20" s="1"/>
  <c r="AG31" i="20" s="1"/>
  <c r="AH31" i="20" s="1"/>
  <c r="AI31" i="20" s="1"/>
  <c r="AJ31" i="20" s="1"/>
  <c r="AK31" i="20" s="1"/>
  <c r="AL31" i="20" s="1"/>
  <c r="AM31" i="20" s="1"/>
  <c r="AN31" i="20" s="1"/>
  <c r="AO31" i="20" s="1"/>
  <c r="AP31" i="20" s="1"/>
  <c r="AQ31" i="20" s="1"/>
  <c r="AR31" i="20" s="1"/>
  <c r="AS31" i="20" s="1"/>
  <c r="AT31" i="20" s="1"/>
  <c r="AU31" i="20" s="1"/>
  <c r="AV31" i="20" s="1"/>
  <c r="AW31" i="20" s="1"/>
  <c r="AX31" i="20" s="1"/>
  <c r="AY31" i="20" s="1"/>
  <c r="AZ31" i="20" s="1"/>
  <c r="BA31" i="20" s="1"/>
  <c r="BB31" i="20" s="1"/>
  <c r="BC31" i="20" s="1"/>
  <c r="BD31" i="20" s="1"/>
  <c r="BE31" i="20" s="1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 s="1"/>
  <c r="AD32" i="20" s="1"/>
  <c r="AE32" i="20" s="1"/>
  <c r="AF32" i="20" s="1"/>
  <c r="AG32" i="20" s="1"/>
  <c r="AH32" i="20" s="1"/>
  <c r="AI32" i="20" s="1"/>
  <c r="AJ32" i="20" s="1"/>
  <c r="AK32" i="20" s="1"/>
  <c r="AL32" i="20" s="1"/>
  <c r="AM32" i="20" s="1"/>
  <c r="AN32" i="20" s="1"/>
  <c r="AO32" i="20" s="1"/>
  <c r="AP32" i="20" s="1"/>
  <c r="AQ32" i="20" s="1"/>
  <c r="AR32" i="20" s="1"/>
  <c r="AS32" i="20" s="1"/>
  <c r="AT32" i="20" s="1"/>
  <c r="AU32" i="20" s="1"/>
  <c r="AV32" i="20" s="1"/>
  <c r="AW32" i="20" s="1"/>
  <c r="AX32" i="20" s="1"/>
  <c r="AY32" i="20" s="1"/>
  <c r="AZ32" i="20" s="1"/>
  <c r="BA32" i="20" s="1"/>
  <c r="BB32" i="20" s="1"/>
  <c r="BC32" i="20" s="1"/>
  <c r="BD32" i="20" s="1"/>
  <c r="BE32" i="20" s="1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 s="1"/>
  <c r="AD33" i="20" s="1"/>
  <c r="AE33" i="20" s="1"/>
  <c r="AF33" i="20" s="1"/>
  <c r="AG33" i="20" s="1"/>
  <c r="AH33" i="20" s="1"/>
  <c r="AI33" i="20" s="1"/>
  <c r="AJ33" i="20" s="1"/>
  <c r="AK33" i="20" s="1"/>
  <c r="AL33" i="20" s="1"/>
  <c r="AM33" i="20" s="1"/>
  <c r="AN33" i="20" s="1"/>
  <c r="AO33" i="20" s="1"/>
  <c r="AP33" i="20" s="1"/>
  <c r="AQ33" i="20" s="1"/>
  <c r="AR33" i="20" s="1"/>
  <c r="AS33" i="20" s="1"/>
  <c r="AT33" i="20" s="1"/>
  <c r="AU33" i="20" s="1"/>
  <c r="AV33" i="20" s="1"/>
  <c r="AW33" i="20" s="1"/>
  <c r="AX33" i="20" s="1"/>
  <c r="AY33" i="20" s="1"/>
  <c r="AZ33" i="20" s="1"/>
  <c r="BA33" i="20" s="1"/>
  <c r="BB33" i="20" s="1"/>
  <c r="BC33" i="20" s="1"/>
  <c r="BD33" i="20" s="1"/>
  <c r="BE33" i="20" s="1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 s="1"/>
  <c r="AD34" i="20" s="1"/>
  <c r="AE34" i="20" s="1"/>
  <c r="AF34" i="20" s="1"/>
  <c r="AG34" i="20" s="1"/>
  <c r="AH34" i="20" s="1"/>
  <c r="AI34" i="20" s="1"/>
  <c r="AJ34" i="20" s="1"/>
  <c r="AK34" i="20" s="1"/>
  <c r="AL34" i="20" s="1"/>
  <c r="AM34" i="20" s="1"/>
  <c r="AN34" i="20" s="1"/>
  <c r="AO34" i="20" s="1"/>
  <c r="AP34" i="20" s="1"/>
  <c r="AQ34" i="20" s="1"/>
  <c r="AR34" i="20" s="1"/>
  <c r="AS34" i="20" s="1"/>
  <c r="AT34" i="20" s="1"/>
  <c r="AU34" i="20" s="1"/>
  <c r="AV34" i="20" s="1"/>
  <c r="AW34" i="20" s="1"/>
  <c r="AX34" i="20" s="1"/>
  <c r="AY34" i="20" s="1"/>
  <c r="AZ34" i="20" s="1"/>
  <c r="BA34" i="20" s="1"/>
  <c r="BB34" i="20" s="1"/>
  <c r="BC34" i="20" s="1"/>
  <c r="BD34" i="20" s="1"/>
  <c r="BE34" i="20" s="1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 s="1"/>
  <c r="AD35" i="20" s="1"/>
  <c r="AE35" i="20" s="1"/>
  <c r="AF35" i="20" s="1"/>
  <c r="AG35" i="20" s="1"/>
  <c r="AH35" i="20" s="1"/>
  <c r="AI35" i="20" s="1"/>
  <c r="AJ35" i="20" s="1"/>
  <c r="AK35" i="20" s="1"/>
  <c r="AL35" i="20" s="1"/>
  <c r="AM35" i="20" s="1"/>
  <c r="AN35" i="20" s="1"/>
  <c r="AO35" i="20" s="1"/>
  <c r="AP35" i="20" s="1"/>
  <c r="AQ35" i="20" s="1"/>
  <c r="AR35" i="20" s="1"/>
  <c r="AS35" i="20" s="1"/>
  <c r="AT35" i="20" s="1"/>
  <c r="AU35" i="20" s="1"/>
  <c r="AV35" i="20" s="1"/>
  <c r="AW35" i="20" s="1"/>
  <c r="AX35" i="20" s="1"/>
  <c r="AY35" i="20" s="1"/>
  <c r="AZ35" i="20" s="1"/>
  <c r="BA35" i="20" s="1"/>
  <c r="BB35" i="20" s="1"/>
  <c r="BC35" i="20" s="1"/>
  <c r="BD35" i="20" s="1"/>
  <c r="BE35" i="20" s="1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 s="1"/>
  <c r="AD36" i="20" s="1"/>
  <c r="AE36" i="20" s="1"/>
  <c r="AF36" i="20" s="1"/>
  <c r="AG36" i="20" s="1"/>
  <c r="AH36" i="20" s="1"/>
  <c r="AI36" i="20" s="1"/>
  <c r="AJ36" i="20" s="1"/>
  <c r="AK36" i="20" s="1"/>
  <c r="AL36" i="20" s="1"/>
  <c r="AM36" i="20" s="1"/>
  <c r="AN36" i="20" s="1"/>
  <c r="AO36" i="20" s="1"/>
  <c r="AP36" i="20" s="1"/>
  <c r="AQ36" i="20" s="1"/>
  <c r="AR36" i="20" s="1"/>
  <c r="AS36" i="20" s="1"/>
  <c r="AT36" i="20" s="1"/>
  <c r="AU36" i="20" s="1"/>
  <c r="AV36" i="20" s="1"/>
  <c r="AW36" i="20" s="1"/>
  <c r="AX36" i="20" s="1"/>
  <c r="AY36" i="20" s="1"/>
  <c r="AZ36" i="20" s="1"/>
  <c r="BA36" i="20" s="1"/>
  <c r="BB36" i="20" s="1"/>
  <c r="BC36" i="20" s="1"/>
  <c r="BD36" i="20" s="1"/>
  <c r="BE36" i="20" s="1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 s="1"/>
  <c r="AD37" i="20" s="1"/>
  <c r="AE37" i="20" s="1"/>
  <c r="AF37" i="20" s="1"/>
  <c r="AG37" i="20" s="1"/>
  <c r="AH37" i="20" s="1"/>
  <c r="AI37" i="20" s="1"/>
  <c r="AJ37" i="20" s="1"/>
  <c r="AK37" i="20" s="1"/>
  <c r="AL37" i="20" s="1"/>
  <c r="AM37" i="20" s="1"/>
  <c r="AN37" i="20" s="1"/>
  <c r="AO37" i="20" s="1"/>
  <c r="AP37" i="20" s="1"/>
  <c r="AQ37" i="20" s="1"/>
  <c r="AR37" i="20" s="1"/>
  <c r="AS37" i="20" s="1"/>
  <c r="AT37" i="20" s="1"/>
  <c r="AU37" i="20" s="1"/>
  <c r="AV37" i="20" s="1"/>
  <c r="AW37" i="20" s="1"/>
  <c r="AX37" i="20" s="1"/>
  <c r="AY37" i="20" s="1"/>
  <c r="AZ37" i="20" s="1"/>
  <c r="BA37" i="20" s="1"/>
  <c r="BB37" i="20" s="1"/>
  <c r="BC37" i="20" s="1"/>
  <c r="BD37" i="20" s="1"/>
  <c r="BE37" i="20" s="1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 s="1"/>
  <c r="AD38" i="20" s="1"/>
  <c r="AE38" i="20" s="1"/>
  <c r="AF38" i="20" s="1"/>
  <c r="AG38" i="20" s="1"/>
  <c r="AH38" i="20" s="1"/>
  <c r="AI38" i="20" s="1"/>
  <c r="AJ38" i="20" s="1"/>
  <c r="AK38" i="20" s="1"/>
  <c r="AL38" i="20" s="1"/>
  <c r="AM38" i="20" s="1"/>
  <c r="AN38" i="20" s="1"/>
  <c r="AO38" i="20" s="1"/>
  <c r="AP38" i="20" s="1"/>
  <c r="AQ38" i="20" s="1"/>
  <c r="AR38" i="20" s="1"/>
  <c r="AS38" i="20" s="1"/>
  <c r="AT38" i="20" s="1"/>
  <c r="AU38" i="20" s="1"/>
  <c r="AV38" i="20" s="1"/>
  <c r="AW38" i="20" s="1"/>
  <c r="AX38" i="20" s="1"/>
  <c r="AY38" i="20" s="1"/>
  <c r="AZ38" i="20" s="1"/>
  <c r="BA38" i="20" s="1"/>
  <c r="BB38" i="20" s="1"/>
  <c r="BC38" i="20" s="1"/>
  <c r="BD38" i="20" s="1"/>
  <c r="BE38" i="20" s="1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 s="1"/>
  <c r="AD39" i="20" s="1"/>
  <c r="AE39" i="20" s="1"/>
  <c r="AF39" i="20" s="1"/>
  <c r="AG39" i="20" s="1"/>
  <c r="AH39" i="20" s="1"/>
  <c r="AI39" i="20" s="1"/>
  <c r="AJ39" i="20" s="1"/>
  <c r="AK39" i="20" s="1"/>
  <c r="AL39" i="20" s="1"/>
  <c r="AM39" i="20" s="1"/>
  <c r="AN39" i="20" s="1"/>
  <c r="AO39" i="20" s="1"/>
  <c r="AP39" i="20" s="1"/>
  <c r="AQ39" i="20" s="1"/>
  <c r="AR39" i="20" s="1"/>
  <c r="AS39" i="20" s="1"/>
  <c r="AT39" i="20" s="1"/>
  <c r="AU39" i="20" s="1"/>
  <c r="AV39" i="20" s="1"/>
  <c r="AW39" i="20" s="1"/>
  <c r="AX39" i="20" s="1"/>
  <c r="AY39" i="20" s="1"/>
  <c r="AZ39" i="20" s="1"/>
  <c r="BA39" i="20" s="1"/>
  <c r="BB39" i="20" s="1"/>
  <c r="BC39" i="20" s="1"/>
  <c r="BD39" i="20" s="1"/>
  <c r="BE39" i="20" s="1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AO40" i="20" s="1"/>
  <c r="AP40" i="20" s="1"/>
  <c r="AQ40" i="20" s="1"/>
  <c r="AR40" i="20" s="1"/>
  <c r="AS40" i="20" s="1"/>
  <c r="AT40" i="20" s="1"/>
  <c r="AU40" i="20" s="1"/>
  <c r="AV40" i="20" s="1"/>
  <c r="AW40" i="20" s="1"/>
  <c r="AX40" i="20" s="1"/>
  <c r="AY40" i="20" s="1"/>
  <c r="AZ40" i="20" s="1"/>
  <c r="BA40" i="20" s="1"/>
  <c r="BB40" i="20" s="1"/>
  <c r="BC40" i="20" s="1"/>
  <c r="BD40" i="20" s="1"/>
  <c r="BE40" i="20" s="1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 s="1"/>
  <c r="AD41" i="20" s="1"/>
  <c r="AE41" i="20" s="1"/>
  <c r="AF41" i="20" s="1"/>
  <c r="AG41" i="20" s="1"/>
  <c r="AH41" i="20" s="1"/>
  <c r="AI41" i="20" s="1"/>
  <c r="AJ41" i="20" s="1"/>
  <c r="AK41" i="20" s="1"/>
  <c r="AL41" i="20" s="1"/>
  <c r="AM41" i="20" s="1"/>
  <c r="AN41" i="20" s="1"/>
  <c r="AO41" i="20" s="1"/>
  <c r="AP41" i="20" s="1"/>
  <c r="AQ41" i="20" s="1"/>
  <c r="AR41" i="20" s="1"/>
  <c r="AS41" i="20" s="1"/>
  <c r="AT41" i="20" s="1"/>
  <c r="AU41" i="20" s="1"/>
  <c r="AV41" i="20" s="1"/>
  <c r="AW41" i="20" s="1"/>
  <c r="AX41" i="20" s="1"/>
  <c r="AY41" i="20" s="1"/>
  <c r="AZ41" i="20" s="1"/>
  <c r="BA41" i="20" s="1"/>
  <c r="BB41" i="20" s="1"/>
  <c r="BC41" i="20" s="1"/>
  <c r="BD41" i="20" s="1"/>
  <c r="BE41" i="20" s="1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 s="1"/>
  <c r="AD42" i="20" s="1"/>
  <c r="AE42" i="20" s="1"/>
  <c r="AF42" i="20" s="1"/>
  <c r="AG42" i="20" s="1"/>
  <c r="AH42" i="20" s="1"/>
  <c r="AI42" i="20" s="1"/>
  <c r="AJ42" i="20" s="1"/>
  <c r="AK42" i="20" s="1"/>
  <c r="AL42" i="20" s="1"/>
  <c r="AM42" i="20" s="1"/>
  <c r="AN42" i="20" s="1"/>
  <c r="AO42" i="20" s="1"/>
  <c r="AP42" i="20" s="1"/>
  <c r="AQ42" i="20" s="1"/>
  <c r="AR42" i="20" s="1"/>
  <c r="AS42" i="20" s="1"/>
  <c r="AT42" i="20" s="1"/>
  <c r="AU42" i="20" s="1"/>
  <c r="AV42" i="20" s="1"/>
  <c r="AW42" i="20" s="1"/>
  <c r="AX42" i="20" s="1"/>
  <c r="AY42" i="20" s="1"/>
  <c r="AZ42" i="20" s="1"/>
  <c r="BA42" i="20" s="1"/>
  <c r="BB42" i="20" s="1"/>
  <c r="BC42" i="20" s="1"/>
  <c r="BD42" i="20" s="1"/>
  <c r="BE42" i="20" s="1"/>
  <c r="H12" i="20"/>
  <c r="I12" i="20"/>
  <c r="J12" i="20"/>
  <c r="K12" i="20"/>
  <c r="K45" i="20" s="1"/>
  <c r="L12" i="20"/>
  <c r="M12" i="20"/>
  <c r="N12" i="20"/>
  <c r="O12" i="20"/>
  <c r="P12" i="20"/>
  <c r="Q12" i="20"/>
  <c r="R12" i="20"/>
  <c r="S12" i="20"/>
  <c r="T12" i="20"/>
  <c r="U12" i="20"/>
  <c r="U45" i="20" s="1"/>
  <c r="V12" i="20"/>
  <c r="W12" i="20"/>
  <c r="X12" i="20"/>
  <c r="Y12" i="20"/>
  <c r="Z12" i="20"/>
  <c r="AA12" i="20"/>
  <c r="AA45" i="20" s="1"/>
  <c r="AB12" i="20"/>
  <c r="AC12" i="20" s="1"/>
  <c r="AD12" i="20" s="1"/>
  <c r="AE12" i="20" s="1"/>
  <c r="AF12" i="20" s="1"/>
  <c r="AG12" i="20" s="1"/>
  <c r="AH12" i="20" s="1"/>
  <c r="AI12" i="20" s="1"/>
  <c r="AJ12" i="20" s="1"/>
  <c r="AK12" i="20" s="1"/>
  <c r="AL12" i="20" s="1"/>
  <c r="AM12" i="20" s="1"/>
  <c r="AN12" i="20" s="1"/>
  <c r="AO12" i="20" s="1"/>
  <c r="AP12" i="20" s="1"/>
  <c r="AQ12" i="20" s="1"/>
  <c r="AR12" i="20" s="1"/>
  <c r="AS12" i="20" s="1"/>
  <c r="AT12" i="20" s="1"/>
  <c r="AU12" i="20" s="1"/>
  <c r="AV12" i="20" s="1"/>
  <c r="AW12" i="20" s="1"/>
  <c r="AX12" i="20" s="1"/>
  <c r="AY12" i="20" s="1"/>
  <c r="AZ12" i="20" s="1"/>
  <c r="BA12" i="20" s="1"/>
  <c r="BB12" i="20" s="1"/>
  <c r="BC12" i="20" s="1"/>
  <c r="BD12" i="20" s="1"/>
  <c r="BE12" i="20" s="1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I45" i="18" s="1"/>
  <c r="J12" i="18"/>
  <c r="K12" i="18"/>
  <c r="L12" i="18"/>
  <c r="M12" i="18"/>
  <c r="M45" i="18" s="1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BE45" i="20"/>
  <c r="AO45" i="20"/>
  <c r="AA44" i="20"/>
  <c r="Z44" i="20"/>
  <c r="Y44" i="20"/>
  <c r="X44" i="20"/>
  <c r="W44" i="20"/>
  <c r="AA51" i="20" s="1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AC45" i="20" l="1"/>
  <c r="AS45" i="20"/>
  <c r="AW45" i="20"/>
  <c r="AG45" i="20"/>
  <c r="AK45" i="20"/>
  <c r="BA45" i="20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D45" i="20"/>
  <c r="AH45" i="20"/>
  <c r="AL45" i="20"/>
  <c r="AP45" i="20"/>
  <c r="AT45" i="20"/>
  <c r="AX45" i="20"/>
  <c r="BB45" i="20"/>
  <c r="AI45" i="20"/>
  <c r="AY45" i="20"/>
  <c r="AE45" i="20"/>
  <c r="AM45" i="20"/>
  <c r="AQ45" i="20"/>
  <c r="AU45" i="20"/>
  <c r="BC45" i="20"/>
  <c r="AF45" i="20"/>
  <c r="AJ45" i="20"/>
  <c r="AN45" i="20"/>
  <c r="AR45" i="20"/>
  <c r="AV45" i="20"/>
  <c r="AZ45" i="20"/>
  <c r="BD45" i="20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G13" i="45" s="1"/>
  <c r="H13" i="4"/>
  <c r="H13" i="45" s="1"/>
  <c r="I13" i="4"/>
  <c r="I13" i="45" s="1"/>
  <c r="J13" i="4"/>
  <c r="J13" i="45" s="1"/>
  <c r="K13" i="4"/>
  <c r="K13" i="45" s="1"/>
  <c r="L13" i="4"/>
  <c r="L13" i="45" s="1"/>
  <c r="M13" i="4"/>
  <c r="M13" i="45" s="1"/>
  <c r="N13" i="4"/>
  <c r="N13" i="45" s="1"/>
  <c r="O13" i="4"/>
  <c r="O13" i="45" s="1"/>
  <c r="P13" i="4"/>
  <c r="P13" i="45" s="1"/>
  <c r="Q13" i="4"/>
  <c r="Q13" i="45" s="1"/>
  <c r="R13" i="4"/>
  <c r="R13" i="45" s="1"/>
  <c r="S13" i="4"/>
  <c r="S13" i="45" s="1"/>
  <c r="T13" i="4"/>
  <c r="T13" i="45" s="1"/>
  <c r="U13" i="4"/>
  <c r="U13" i="45" s="1"/>
  <c r="V13" i="4"/>
  <c r="V13" i="45" s="1"/>
  <c r="W13" i="4"/>
  <c r="W13" i="45" s="1"/>
  <c r="X13" i="4"/>
  <c r="X13" i="45" s="1"/>
  <c r="Y13" i="4"/>
  <c r="Y13" i="45" s="1"/>
  <c r="Z13" i="4"/>
  <c r="Z13" i="45" s="1"/>
  <c r="AA13" i="4"/>
  <c r="AA13" i="45" s="1"/>
  <c r="AB13" i="4"/>
  <c r="G14" i="4"/>
  <c r="G14" i="45" s="1"/>
  <c r="H14" i="4"/>
  <c r="H14" i="45" s="1"/>
  <c r="I14" i="4"/>
  <c r="I14" i="45" s="1"/>
  <c r="J14" i="4"/>
  <c r="J14" i="45" s="1"/>
  <c r="K14" i="4"/>
  <c r="K14" i="45" s="1"/>
  <c r="L14" i="4"/>
  <c r="L14" i="45" s="1"/>
  <c r="M14" i="4"/>
  <c r="M14" i="45" s="1"/>
  <c r="N14" i="4"/>
  <c r="N14" i="45" s="1"/>
  <c r="O14" i="4"/>
  <c r="O14" i="45" s="1"/>
  <c r="P14" i="4"/>
  <c r="P14" i="45" s="1"/>
  <c r="Q14" i="4"/>
  <c r="Q14" i="45" s="1"/>
  <c r="R14" i="4"/>
  <c r="R14" i="45" s="1"/>
  <c r="S14" i="4"/>
  <c r="S14" i="45" s="1"/>
  <c r="T14" i="4"/>
  <c r="T14" i="45" s="1"/>
  <c r="U14" i="4"/>
  <c r="U14" i="45" s="1"/>
  <c r="V14" i="4"/>
  <c r="V14" i="45" s="1"/>
  <c r="W14" i="4"/>
  <c r="W14" i="45" s="1"/>
  <c r="X14" i="4"/>
  <c r="X14" i="45" s="1"/>
  <c r="Y14" i="4"/>
  <c r="Y14" i="45" s="1"/>
  <c r="Z14" i="4"/>
  <c r="Z14" i="45" s="1"/>
  <c r="AA14" i="4"/>
  <c r="AA14" i="45" s="1"/>
  <c r="AB14" i="4"/>
  <c r="G15" i="4"/>
  <c r="G15" i="45" s="1"/>
  <c r="H15" i="4"/>
  <c r="H15" i="45" s="1"/>
  <c r="I15" i="4"/>
  <c r="I15" i="45" s="1"/>
  <c r="J15" i="4"/>
  <c r="J15" i="45" s="1"/>
  <c r="K15" i="4"/>
  <c r="K15" i="45" s="1"/>
  <c r="L15" i="4"/>
  <c r="L15" i="45" s="1"/>
  <c r="M15" i="4"/>
  <c r="M15" i="45" s="1"/>
  <c r="N15" i="4"/>
  <c r="N15" i="45" s="1"/>
  <c r="O15" i="4"/>
  <c r="O15" i="45" s="1"/>
  <c r="P15" i="4"/>
  <c r="P15" i="45" s="1"/>
  <c r="Q15" i="4"/>
  <c r="Q15" i="45" s="1"/>
  <c r="R15" i="4"/>
  <c r="R15" i="45" s="1"/>
  <c r="S15" i="4"/>
  <c r="S15" i="45" s="1"/>
  <c r="T15" i="4"/>
  <c r="T15" i="45" s="1"/>
  <c r="U15" i="4"/>
  <c r="U15" i="45" s="1"/>
  <c r="V15" i="4"/>
  <c r="V15" i="45" s="1"/>
  <c r="W15" i="4"/>
  <c r="W15" i="45" s="1"/>
  <c r="X15" i="4"/>
  <c r="X15" i="45" s="1"/>
  <c r="Y15" i="4"/>
  <c r="Y15" i="45" s="1"/>
  <c r="Z15" i="4"/>
  <c r="Z15" i="45" s="1"/>
  <c r="AA15" i="4"/>
  <c r="AA15" i="45" s="1"/>
  <c r="AB15" i="4"/>
  <c r="G16" i="4"/>
  <c r="G16" i="45" s="1"/>
  <c r="H16" i="4"/>
  <c r="H16" i="45" s="1"/>
  <c r="I16" i="4"/>
  <c r="I16" i="45" s="1"/>
  <c r="J16" i="4"/>
  <c r="J16" i="45" s="1"/>
  <c r="K16" i="4"/>
  <c r="K16" i="45" s="1"/>
  <c r="L16" i="4"/>
  <c r="L16" i="45" s="1"/>
  <c r="M16" i="4"/>
  <c r="M16" i="45" s="1"/>
  <c r="N16" i="4"/>
  <c r="N16" i="45" s="1"/>
  <c r="O16" i="4"/>
  <c r="O16" i="45" s="1"/>
  <c r="P16" i="4"/>
  <c r="P16" i="45" s="1"/>
  <c r="Q16" i="4"/>
  <c r="Q16" i="45" s="1"/>
  <c r="R16" i="4"/>
  <c r="R16" i="45" s="1"/>
  <c r="S16" i="4"/>
  <c r="S16" i="45" s="1"/>
  <c r="T16" i="4"/>
  <c r="T16" i="45" s="1"/>
  <c r="U16" i="4"/>
  <c r="U16" i="45" s="1"/>
  <c r="V16" i="4"/>
  <c r="V16" i="45" s="1"/>
  <c r="W16" i="4"/>
  <c r="W16" i="45" s="1"/>
  <c r="X16" i="4"/>
  <c r="X16" i="45" s="1"/>
  <c r="Y16" i="4"/>
  <c r="Y16" i="45" s="1"/>
  <c r="Z16" i="4"/>
  <c r="Z16" i="45" s="1"/>
  <c r="AA16" i="4"/>
  <c r="AA16" i="45" s="1"/>
  <c r="AB16" i="4"/>
  <c r="G17" i="4"/>
  <c r="G17" i="45" s="1"/>
  <c r="H17" i="4"/>
  <c r="H17" i="45" s="1"/>
  <c r="I17" i="4"/>
  <c r="I17" i="45" s="1"/>
  <c r="J17" i="4"/>
  <c r="J17" i="45" s="1"/>
  <c r="K17" i="4"/>
  <c r="K17" i="45" s="1"/>
  <c r="L17" i="4"/>
  <c r="L17" i="45" s="1"/>
  <c r="M17" i="4"/>
  <c r="M17" i="45" s="1"/>
  <c r="N17" i="4"/>
  <c r="N17" i="45" s="1"/>
  <c r="O17" i="4"/>
  <c r="O17" i="45" s="1"/>
  <c r="P17" i="4"/>
  <c r="P17" i="45" s="1"/>
  <c r="Q17" i="4"/>
  <c r="Q17" i="45" s="1"/>
  <c r="R17" i="4"/>
  <c r="R17" i="45" s="1"/>
  <c r="S17" i="4"/>
  <c r="S17" i="45" s="1"/>
  <c r="T17" i="4"/>
  <c r="T17" i="45" s="1"/>
  <c r="U17" i="4"/>
  <c r="U17" i="45" s="1"/>
  <c r="V17" i="4"/>
  <c r="V17" i="45" s="1"/>
  <c r="W17" i="4"/>
  <c r="W17" i="45" s="1"/>
  <c r="X17" i="4"/>
  <c r="X17" i="45" s="1"/>
  <c r="Y17" i="4"/>
  <c r="Y17" i="45" s="1"/>
  <c r="Z17" i="4"/>
  <c r="Z17" i="45" s="1"/>
  <c r="AA17" i="4"/>
  <c r="AA17" i="45" s="1"/>
  <c r="AB17" i="4"/>
  <c r="G18" i="4"/>
  <c r="G18" i="45" s="1"/>
  <c r="H18" i="4"/>
  <c r="H18" i="45" s="1"/>
  <c r="I18" i="4"/>
  <c r="I18" i="45" s="1"/>
  <c r="J18" i="4"/>
  <c r="J18" i="45" s="1"/>
  <c r="K18" i="4"/>
  <c r="K18" i="45" s="1"/>
  <c r="L18" i="4"/>
  <c r="L18" i="45" s="1"/>
  <c r="M18" i="4"/>
  <c r="M18" i="45" s="1"/>
  <c r="N18" i="4"/>
  <c r="N18" i="45" s="1"/>
  <c r="O18" i="4"/>
  <c r="O18" i="45" s="1"/>
  <c r="P18" i="4"/>
  <c r="P18" i="45" s="1"/>
  <c r="Q18" i="4"/>
  <c r="Q18" i="45" s="1"/>
  <c r="R18" i="4"/>
  <c r="R18" i="45" s="1"/>
  <c r="S18" i="4"/>
  <c r="S18" i="45" s="1"/>
  <c r="T18" i="4"/>
  <c r="T18" i="45" s="1"/>
  <c r="U18" i="4"/>
  <c r="U18" i="45" s="1"/>
  <c r="V18" i="4"/>
  <c r="V18" i="45" s="1"/>
  <c r="W18" i="4"/>
  <c r="W18" i="45" s="1"/>
  <c r="X18" i="4"/>
  <c r="X18" i="45" s="1"/>
  <c r="Y18" i="4"/>
  <c r="Y18" i="45" s="1"/>
  <c r="Z18" i="4"/>
  <c r="Z18" i="45" s="1"/>
  <c r="AA18" i="4"/>
  <c r="AA18" i="45" s="1"/>
  <c r="AB18" i="4"/>
  <c r="G19" i="4"/>
  <c r="G19" i="45" s="1"/>
  <c r="H19" i="4"/>
  <c r="H19" i="45" s="1"/>
  <c r="I19" i="4"/>
  <c r="I19" i="45" s="1"/>
  <c r="J19" i="4"/>
  <c r="J19" i="45" s="1"/>
  <c r="K19" i="4"/>
  <c r="K19" i="45" s="1"/>
  <c r="L19" i="4"/>
  <c r="L19" i="45" s="1"/>
  <c r="M19" i="4"/>
  <c r="M19" i="45" s="1"/>
  <c r="N19" i="4"/>
  <c r="N19" i="45" s="1"/>
  <c r="O19" i="4"/>
  <c r="O19" i="45" s="1"/>
  <c r="P19" i="4"/>
  <c r="P19" i="45" s="1"/>
  <c r="Q19" i="4"/>
  <c r="Q19" i="45" s="1"/>
  <c r="R19" i="4"/>
  <c r="R19" i="45" s="1"/>
  <c r="S19" i="4"/>
  <c r="S19" i="45" s="1"/>
  <c r="T19" i="4"/>
  <c r="T19" i="45" s="1"/>
  <c r="U19" i="4"/>
  <c r="U19" i="45" s="1"/>
  <c r="V19" i="4"/>
  <c r="V19" i="45" s="1"/>
  <c r="W19" i="4"/>
  <c r="W19" i="45" s="1"/>
  <c r="X19" i="4"/>
  <c r="X19" i="45" s="1"/>
  <c r="Y19" i="4"/>
  <c r="Y19" i="45" s="1"/>
  <c r="Z19" i="4"/>
  <c r="Z19" i="45" s="1"/>
  <c r="AA19" i="4"/>
  <c r="AA19" i="45" s="1"/>
  <c r="AB19" i="4"/>
  <c r="G20" i="4"/>
  <c r="G20" i="45" s="1"/>
  <c r="H20" i="4"/>
  <c r="H20" i="45" s="1"/>
  <c r="I20" i="4"/>
  <c r="I20" i="45" s="1"/>
  <c r="J20" i="4"/>
  <c r="J20" i="45" s="1"/>
  <c r="K20" i="4"/>
  <c r="K20" i="45" s="1"/>
  <c r="L20" i="4"/>
  <c r="L20" i="45" s="1"/>
  <c r="M20" i="4"/>
  <c r="M20" i="45" s="1"/>
  <c r="N20" i="4"/>
  <c r="N20" i="45" s="1"/>
  <c r="O20" i="4"/>
  <c r="O20" i="45" s="1"/>
  <c r="P20" i="4"/>
  <c r="P20" i="45" s="1"/>
  <c r="Q20" i="4"/>
  <c r="Q20" i="45" s="1"/>
  <c r="R20" i="4"/>
  <c r="R20" i="45" s="1"/>
  <c r="S20" i="4"/>
  <c r="S20" i="45" s="1"/>
  <c r="T20" i="4"/>
  <c r="T20" i="45" s="1"/>
  <c r="U20" i="4"/>
  <c r="U20" i="45" s="1"/>
  <c r="V20" i="4"/>
  <c r="V20" i="45" s="1"/>
  <c r="W20" i="4"/>
  <c r="W20" i="45" s="1"/>
  <c r="X20" i="4"/>
  <c r="X20" i="45" s="1"/>
  <c r="Y20" i="4"/>
  <c r="Y20" i="45" s="1"/>
  <c r="Z20" i="4"/>
  <c r="Z20" i="45" s="1"/>
  <c r="AA20" i="4"/>
  <c r="AA20" i="45" s="1"/>
  <c r="AB20" i="4"/>
  <c r="G21" i="4"/>
  <c r="G21" i="45" s="1"/>
  <c r="H21" i="4"/>
  <c r="H21" i="45" s="1"/>
  <c r="I21" i="4"/>
  <c r="I21" i="45" s="1"/>
  <c r="J21" i="4"/>
  <c r="J21" i="45" s="1"/>
  <c r="K21" i="4"/>
  <c r="K21" i="45" s="1"/>
  <c r="L21" i="4"/>
  <c r="L21" i="45" s="1"/>
  <c r="M21" i="4"/>
  <c r="M21" i="45" s="1"/>
  <c r="N21" i="4"/>
  <c r="N21" i="45" s="1"/>
  <c r="O21" i="4"/>
  <c r="O21" i="45" s="1"/>
  <c r="P21" i="4"/>
  <c r="P21" i="45" s="1"/>
  <c r="Q21" i="4"/>
  <c r="Q21" i="45" s="1"/>
  <c r="R21" i="4"/>
  <c r="R21" i="45" s="1"/>
  <c r="S21" i="4"/>
  <c r="S21" i="45" s="1"/>
  <c r="T21" i="4"/>
  <c r="T21" i="45" s="1"/>
  <c r="U21" i="4"/>
  <c r="U21" i="45" s="1"/>
  <c r="V21" i="4"/>
  <c r="V21" i="45" s="1"/>
  <c r="W21" i="4"/>
  <c r="W21" i="45" s="1"/>
  <c r="X21" i="4"/>
  <c r="X21" i="45" s="1"/>
  <c r="Y21" i="4"/>
  <c r="Y21" i="45" s="1"/>
  <c r="Z21" i="4"/>
  <c r="Z21" i="45" s="1"/>
  <c r="AA21" i="4"/>
  <c r="AA21" i="45" s="1"/>
  <c r="AB21" i="4"/>
  <c r="G22" i="4"/>
  <c r="G22" i="45" s="1"/>
  <c r="H22" i="4"/>
  <c r="H22" i="45" s="1"/>
  <c r="I22" i="4"/>
  <c r="I22" i="45" s="1"/>
  <c r="J22" i="4"/>
  <c r="J22" i="45" s="1"/>
  <c r="K22" i="4"/>
  <c r="K22" i="45" s="1"/>
  <c r="L22" i="4"/>
  <c r="L22" i="45" s="1"/>
  <c r="M22" i="4"/>
  <c r="M22" i="45" s="1"/>
  <c r="N22" i="4"/>
  <c r="N22" i="45" s="1"/>
  <c r="O22" i="4"/>
  <c r="O22" i="45" s="1"/>
  <c r="P22" i="4"/>
  <c r="P22" i="45" s="1"/>
  <c r="Q22" i="4"/>
  <c r="Q22" i="45" s="1"/>
  <c r="R22" i="4"/>
  <c r="R22" i="45" s="1"/>
  <c r="S22" i="4"/>
  <c r="S22" i="45" s="1"/>
  <c r="T22" i="4"/>
  <c r="T22" i="45" s="1"/>
  <c r="U22" i="4"/>
  <c r="U22" i="45" s="1"/>
  <c r="V22" i="4"/>
  <c r="V22" i="45" s="1"/>
  <c r="W22" i="4"/>
  <c r="W22" i="45" s="1"/>
  <c r="X22" i="4"/>
  <c r="X22" i="45" s="1"/>
  <c r="Y22" i="4"/>
  <c r="Y22" i="45" s="1"/>
  <c r="Z22" i="4"/>
  <c r="Z22" i="45" s="1"/>
  <c r="AA22" i="4"/>
  <c r="AA22" i="45" s="1"/>
  <c r="AB22" i="4"/>
  <c r="G23" i="4"/>
  <c r="G23" i="45" s="1"/>
  <c r="H23" i="4"/>
  <c r="H23" i="45" s="1"/>
  <c r="I23" i="4"/>
  <c r="I23" i="45" s="1"/>
  <c r="J23" i="4"/>
  <c r="J23" i="45" s="1"/>
  <c r="K23" i="4"/>
  <c r="K23" i="45" s="1"/>
  <c r="L23" i="4"/>
  <c r="L23" i="45" s="1"/>
  <c r="M23" i="4"/>
  <c r="M23" i="45" s="1"/>
  <c r="N23" i="4"/>
  <c r="N23" i="45" s="1"/>
  <c r="O23" i="4"/>
  <c r="O23" i="45" s="1"/>
  <c r="P23" i="4"/>
  <c r="P23" i="45" s="1"/>
  <c r="Q23" i="4"/>
  <c r="Q23" i="45" s="1"/>
  <c r="R23" i="4"/>
  <c r="R23" i="45" s="1"/>
  <c r="S23" i="4"/>
  <c r="S23" i="45" s="1"/>
  <c r="T23" i="4"/>
  <c r="T23" i="45" s="1"/>
  <c r="U23" i="4"/>
  <c r="U23" i="45" s="1"/>
  <c r="V23" i="4"/>
  <c r="V23" i="45" s="1"/>
  <c r="W23" i="4"/>
  <c r="W23" i="45" s="1"/>
  <c r="X23" i="4"/>
  <c r="X23" i="45" s="1"/>
  <c r="Y23" i="4"/>
  <c r="Y23" i="45" s="1"/>
  <c r="Z23" i="4"/>
  <c r="Z23" i="45" s="1"/>
  <c r="AA23" i="4"/>
  <c r="AA23" i="45" s="1"/>
  <c r="AB23" i="4"/>
  <c r="G24" i="4"/>
  <c r="G24" i="45" s="1"/>
  <c r="H24" i="4"/>
  <c r="H24" i="45" s="1"/>
  <c r="I24" i="4"/>
  <c r="I24" i="45" s="1"/>
  <c r="J24" i="4"/>
  <c r="J24" i="45" s="1"/>
  <c r="K24" i="4"/>
  <c r="K24" i="45" s="1"/>
  <c r="L24" i="4"/>
  <c r="L24" i="45" s="1"/>
  <c r="M24" i="4"/>
  <c r="M24" i="45" s="1"/>
  <c r="N24" i="4"/>
  <c r="N24" i="45" s="1"/>
  <c r="O24" i="4"/>
  <c r="O24" i="45" s="1"/>
  <c r="P24" i="4"/>
  <c r="P24" i="45" s="1"/>
  <c r="Q24" i="4"/>
  <c r="Q24" i="45" s="1"/>
  <c r="R24" i="4"/>
  <c r="R24" i="45" s="1"/>
  <c r="S24" i="4"/>
  <c r="S24" i="45" s="1"/>
  <c r="T24" i="4"/>
  <c r="T24" i="45" s="1"/>
  <c r="U24" i="4"/>
  <c r="U24" i="45" s="1"/>
  <c r="V24" i="4"/>
  <c r="V24" i="45" s="1"/>
  <c r="W24" i="4"/>
  <c r="W24" i="45" s="1"/>
  <c r="X24" i="4"/>
  <c r="X24" i="45" s="1"/>
  <c r="Y24" i="4"/>
  <c r="Y24" i="45" s="1"/>
  <c r="Z24" i="4"/>
  <c r="Z24" i="45" s="1"/>
  <c r="AA24" i="4"/>
  <c r="AA24" i="45" s="1"/>
  <c r="AB24" i="4"/>
  <c r="G25" i="4"/>
  <c r="G25" i="45" s="1"/>
  <c r="H25" i="4"/>
  <c r="H25" i="45" s="1"/>
  <c r="I25" i="4"/>
  <c r="I25" i="45" s="1"/>
  <c r="J25" i="4"/>
  <c r="J25" i="45" s="1"/>
  <c r="K25" i="4"/>
  <c r="K25" i="45" s="1"/>
  <c r="L25" i="4"/>
  <c r="L25" i="45" s="1"/>
  <c r="M25" i="4"/>
  <c r="M25" i="45" s="1"/>
  <c r="N25" i="4"/>
  <c r="N25" i="45" s="1"/>
  <c r="O25" i="4"/>
  <c r="O25" i="45" s="1"/>
  <c r="P25" i="4"/>
  <c r="P25" i="45" s="1"/>
  <c r="Q25" i="4"/>
  <c r="Q25" i="45" s="1"/>
  <c r="R25" i="4"/>
  <c r="R25" i="45" s="1"/>
  <c r="S25" i="4"/>
  <c r="S25" i="45" s="1"/>
  <c r="T25" i="4"/>
  <c r="T25" i="45" s="1"/>
  <c r="U25" i="4"/>
  <c r="U25" i="45" s="1"/>
  <c r="V25" i="4"/>
  <c r="V25" i="45" s="1"/>
  <c r="W25" i="4"/>
  <c r="W25" i="45" s="1"/>
  <c r="X25" i="4"/>
  <c r="X25" i="45" s="1"/>
  <c r="Y25" i="4"/>
  <c r="Y25" i="45" s="1"/>
  <c r="Z25" i="4"/>
  <c r="Z25" i="45" s="1"/>
  <c r="AA25" i="4"/>
  <c r="AA25" i="45" s="1"/>
  <c r="AB25" i="4"/>
  <c r="G26" i="4"/>
  <c r="G26" i="45" s="1"/>
  <c r="H26" i="4"/>
  <c r="H26" i="45" s="1"/>
  <c r="I26" i="4"/>
  <c r="I26" i="45" s="1"/>
  <c r="J26" i="4"/>
  <c r="J26" i="45" s="1"/>
  <c r="K26" i="4"/>
  <c r="K26" i="45" s="1"/>
  <c r="L26" i="4"/>
  <c r="L26" i="45" s="1"/>
  <c r="M26" i="4"/>
  <c r="M26" i="45" s="1"/>
  <c r="N26" i="4"/>
  <c r="N26" i="45" s="1"/>
  <c r="O26" i="4"/>
  <c r="O26" i="45" s="1"/>
  <c r="P26" i="4"/>
  <c r="P26" i="45" s="1"/>
  <c r="Q26" i="4"/>
  <c r="Q26" i="45" s="1"/>
  <c r="R26" i="4"/>
  <c r="R26" i="45" s="1"/>
  <c r="S26" i="4"/>
  <c r="S26" i="45" s="1"/>
  <c r="T26" i="4"/>
  <c r="T26" i="45" s="1"/>
  <c r="U26" i="4"/>
  <c r="U26" i="45" s="1"/>
  <c r="V26" i="4"/>
  <c r="V26" i="45" s="1"/>
  <c r="W26" i="4"/>
  <c r="W26" i="45" s="1"/>
  <c r="X26" i="4"/>
  <c r="X26" i="45" s="1"/>
  <c r="Y26" i="4"/>
  <c r="Y26" i="45" s="1"/>
  <c r="Z26" i="4"/>
  <c r="Z26" i="45" s="1"/>
  <c r="AA26" i="4"/>
  <c r="AA26" i="45" s="1"/>
  <c r="AB26" i="4"/>
  <c r="G27" i="4"/>
  <c r="G27" i="45" s="1"/>
  <c r="H27" i="4"/>
  <c r="H27" i="45" s="1"/>
  <c r="I27" i="4"/>
  <c r="I27" i="45" s="1"/>
  <c r="J27" i="4"/>
  <c r="J27" i="45" s="1"/>
  <c r="K27" i="4"/>
  <c r="K27" i="45" s="1"/>
  <c r="L27" i="4"/>
  <c r="L27" i="45" s="1"/>
  <c r="M27" i="4"/>
  <c r="M27" i="45" s="1"/>
  <c r="N27" i="4"/>
  <c r="N27" i="45" s="1"/>
  <c r="O27" i="4"/>
  <c r="O27" i="45" s="1"/>
  <c r="P27" i="4"/>
  <c r="P27" i="45" s="1"/>
  <c r="Q27" i="4"/>
  <c r="Q27" i="45" s="1"/>
  <c r="R27" i="4"/>
  <c r="R27" i="45" s="1"/>
  <c r="S27" i="4"/>
  <c r="S27" i="45" s="1"/>
  <c r="T27" i="4"/>
  <c r="T27" i="45" s="1"/>
  <c r="U27" i="4"/>
  <c r="U27" i="45" s="1"/>
  <c r="V27" i="4"/>
  <c r="V27" i="45" s="1"/>
  <c r="W27" i="4"/>
  <c r="W27" i="45" s="1"/>
  <c r="X27" i="4"/>
  <c r="X27" i="45" s="1"/>
  <c r="Y27" i="4"/>
  <c r="Y27" i="45" s="1"/>
  <c r="Z27" i="4"/>
  <c r="Z27" i="45" s="1"/>
  <c r="AA27" i="4"/>
  <c r="AA27" i="45" s="1"/>
  <c r="AB27" i="4"/>
  <c r="G28" i="4"/>
  <c r="G28" i="45" s="1"/>
  <c r="H28" i="4"/>
  <c r="H28" i="45" s="1"/>
  <c r="I28" i="4"/>
  <c r="I28" i="45" s="1"/>
  <c r="J28" i="4"/>
  <c r="J28" i="45" s="1"/>
  <c r="K28" i="4"/>
  <c r="K28" i="45" s="1"/>
  <c r="L28" i="4"/>
  <c r="L28" i="45" s="1"/>
  <c r="M28" i="4"/>
  <c r="M28" i="45" s="1"/>
  <c r="N28" i="4"/>
  <c r="N28" i="45" s="1"/>
  <c r="O28" i="4"/>
  <c r="O28" i="45" s="1"/>
  <c r="P28" i="4"/>
  <c r="P28" i="45" s="1"/>
  <c r="Q28" i="4"/>
  <c r="Q28" i="45" s="1"/>
  <c r="R28" i="4"/>
  <c r="R28" i="45" s="1"/>
  <c r="S28" i="4"/>
  <c r="S28" i="45" s="1"/>
  <c r="T28" i="4"/>
  <c r="T28" i="45" s="1"/>
  <c r="U28" i="4"/>
  <c r="U28" i="45" s="1"/>
  <c r="V28" i="4"/>
  <c r="V28" i="45" s="1"/>
  <c r="W28" i="4"/>
  <c r="W28" i="45" s="1"/>
  <c r="X28" i="4"/>
  <c r="X28" i="45" s="1"/>
  <c r="Y28" i="4"/>
  <c r="Y28" i="45" s="1"/>
  <c r="Z28" i="4"/>
  <c r="Z28" i="45" s="1"/>
  <c r="AA28" i="4"/>
  <c r="AA28" i="45" s="1"/>
  <c r="AB28" i="4"/>
  <c r="G29" i="4"/>
  <c r="G29" i="45" s="1"/>
  <c r="H29" i="4"/>
  <c r="H29" i="45" s="1"/>
  <c r="I29" i="4"/>
  <c r="I29" i="45" s="1"/>
  <c r="J29" i="4"/>
  <c r="J29" i="45" s="1"/>
  <c r="K29" i="4"/>
  <c r="K29" i="45" s="1"/>
  <c r="L29" i="4"/>
  <c r="L29" i="45" s="1"/>
  <c r="M29" i="4"/>
  <c r="M29" i="45" s="1"/>
  <c r="N29" i="4"/>
  <c r="N29" i="45" s="1"/>
  <c r="O29" i="4"/>
  <c r="O29" i="45" s="1"/>
  <c r="P29" i="4"/>
  <c r="P29" i="45" s="1"/>
  <c r="Q29" i="4"/>
  <c r="Q29" i="45" s="1"/>
  <c r="R29" i="4"/>
  <c r="R29" i="45" s="1"/>
  <c r="S29" i="4"/>
  <c r="S29" i="45" s="1"/>
  <c r="T29" i="4"/>
  <c r="T29" i="45" s="1"/>
  <c r="U29" i="4"/>
  <c r="U29" i="45" s="1"/>
  <c r="V29" i="4"/>
  <c r="V29" i="45" s="1"/>
  <c r="W29" i="4"/>
  <c r="W29" i="45" s="1"/>
  <c r="X29" i="4"/>
  <c r="X29" i="45" s="1"/>
  <c r="Y29" i="4"/>
  <c r="Y29" i="45" s="1"/>
  <c r="Z29" i="4"/>
  <c r="Z29" i="45" s="1"/>
  <c r="AA29" i="4"/>
  <c r="AA29" i="45" s="1"/>
  <c r="AB29" i="4"/>
  <c r="G30" i="4"/>
  <c r="G30" i="45" s="1"/>
  <c r="H30" i="4"/>
  <c r="H30" i="45" s="1"/>
  <c r="I30" i="4"/>
  <c r="I30" i="45" s="1"/>
  <c r="J30" i="4"/>
  <c r="J30" i="45" s="1"/>
  <c r="K30" i="4"/>
  <c r="K30" i="45" s="1"/>
  <c r="L30" i="4"/>
  <c r="L30" i="45" s="1"/>
  <c r="M30" i="4"/>
  <c r="M30" i="45" s="1"/>
  <c r="N30" i="4"/>
  <c r="N30" i="45" s="1"/>
  <c r="O30" i="4"/>
  <c r="O30" i="45" s="1"/>
  <c r="P30" i="4"/>
  <c r="P30" i="45" s="1"/>
  <c r="Q30" i="4"/>
  <c r="Q30" i="45" s="1"/>
  <c r="R30" i="4"/>
  <c r="R30" i="45" s="1"/>
  <c r="S30" i="4"/>
  <c r="S30" i="45" s="1"/>
  <c r="T30" i="4"/>
  <c r="T30" i="45" s="1"/>
  <c r="U30" i="4"/>
  <c r="U30" i="45" s="1"/>
  <c r="V30" i="4"/>
  <c r="V30" i="45" s="1"/>
  <c r="W30" i="4"/>
  <c r="W30" i="45" s="1"/>
  <c r="X30" i="4"/>
  <c r="X30" i="45" s="1"/>
  <c r="Y30" i="4"/>
  <c r="Y30" i="45" s="1"/>
  <c r="Z30" i="4"/>
  <c r="Z30" i="45" s="1"/>
  <c r="AA30" i="4"/>
  <c r="AA30" i="45" s="1"/>
  <c r="AB30" i="4"/>
  <c r="G31" i="4"/>
  <c r="G31" i="45" s="1"/>
  <c r="H31" i="4"/>
  <c r="H31" i="45" s="1"/>
  <c r="I31" i="4"/>
  <c r="I31" i="45" s="1"/>
  <c r="J31" i="4"/>
  <c r="J31" i="45" s="1"/>
  <c r="K31" i="4"/>
  <c r="K31" i="45" s="1"/>
  <c r="L31" i="4"/>
  <c r="L31" i="45" s="1"/>
  <c r="M31" i="4"/>
  <c r="M31" i="45" s="1"/>
  <c r="N31" i="4"/>
  <c r="N31" i="45" s="1"/>
  <c r="O31" i="4"/>
  <c r="O31" i="45" s="1"/>
  <c r="P31" i="4"/>
  <c r="P31" i="45" s="1"/>
  <c r="Q31" i="4"/>
  <c r="Q31" i="45" s="1"/>
  <c r="R31" i="4"/>
  <c r="R31" i="45" s="1"/>
  <c r="S31" i="4"/>
  <c r="S31" i="45" s="1"/>
  <c r="T31" i="4"/>
  <c r="T31" i="45" s="1"/>
  <c r="U31" i="4"/>
  <c r="U31" i="45" s="1"/>
  <c r="V31" i="4"/>
  <c r="V31" i="45" s="1"/>
  <c r="W31" i="4"/>
  <c r="W31" i="45" s="1"/>
  <c r="X31" i="4"/>
  <c r="X31" i="45" s="1"/>
  <c r="Y31" i="4"/>
  <c r="Y31" i="45" s="1"/>
  <c r="Z31" i="4"/>
  <c r="Z31" i="45" s="1"/>
  <c r="AA31" i="4"/>
  <c r="AA31" i="45" s="1"/>
  <c r="AB31" i="4"/>
  <c r="G32" i="4"/>
  <c r="G32" i="45" s="1"/>
  <c r="H32" i="4"/>
  <c r="H32" i="45" s="1"/>
  <c r="I32" i="4"/>
  <c r="I32" i="45" s="1"/>
  <c r="J32" i="4"/>
  <c r="J32" i="45" s="1"/>
  <c r="K32" i="4"/>
  <c r="K32" i="45" s="1"/>
  <c r="L32" i="4"/>
  <c r="L32" i="45" s="1"/>
  <c r="M32" i="4"/>
  <c r="M32" i="45" s="1"/>
  <c r="N32" i="4"/>
  <c r="N32" i="45" s="1"/>
  <c r="O32" i="4"/>
  <c r="O32" i="45" s="1"/>
  <c r="P32" i="4"/>
  <c r="P32" i="45" s="1"/>
  <c r="Q32" i="4"/>
  <c r="Q32" i="45" s="1"/>
  <c r="R32" i="4"/>
  <c r="R32" i="45" s="1"/>
  <c r="S32" i="4"/>
  <c r="S32" i="45" s="1"/>
  <c r="T32" i="4"/>
  <c r="T32" i="45" s="1"/>
  <c r="U32" i="4"/>
  <c r="U32" i="45" s="1"/>
  <c r="V32" i="4"/>
  <c r="V32" i="45" s="1"/>
  <c r="W32" i="4"/>
  <c r="W32" i="45" s="1"/>
  <c r="X32" i="4"/>
  <c r="X32" i="45" s="1"/>
  <c r="Y32" i="4"/>
  <c r="Y32" i="45" s="1"/>
  <c r="Z32" i="4"/>
  <c r="Z32" i="45" s="1"/>
  <c r="AA32" i="4"/>
  <c r="AA32" i="45" s="1"/>
  <c r="AB32" i="4"/>
  <c r="G33" i="4"/>
  <c r="G33" i="45" s="1"/>
  <c r="H33" i="4"/>
  <c r="H33" i="45" s="1"/>
  <c r="I33" i="4"/>
  <c r="I33" i="45" s="1"/>
  <c r="J33" i="4"/>
  <c r="J33" i="45" s="1"/>
  <c r="K33" i="4"/>
  <c r="K33" i="45" s="1"/>
  <c r="L33" i="4"/>
  <c r="L33" i="45" s="1"/>
  <c r="M33" i="4"/>
  <c r="M33" i="45" s="1"/>
  <c r="N33" i="4"/>
  <c r="N33" i="45" s="1"/>
  <c r="O33" i="4"/>
  <c r="O33" i="45" s="1"/>
  <c r="P33" i="4"/>
  <c r="P33" i="45" s="1"/>
  <c r="Q33" i="4"/>
  <c r="Q33" i="45" s="1"/>
  <c r="R33" i="4"/>
  <c r="R33" i="45" s="1"/>
  <c r="S33" i="4"/>
  <c r="S33" i="45" s="1"/>
  <c r="T33" i="4"/>
  <c r="T33" i="45" s="1"/>
  <c r="U33" i="4"/>
  <c r="U33" i="45" s="1"/>
  <c r="V33" i="4"/>
  <c r="V33" i="45" s="1"/>
  <c r="W33" i="4"/>
  <c r="W33" i="45" s="1"/>
  <c r="X33" i="4"/>
  <c r="X33" i="45" s="1"/>
  <c r="Y33" i="4"/>
  <c r="Y33" i="45" s="1"/>
  <c r="Z33" i="4"/>
  <c r="Z33" i="45" s="1"/>
  <c r="AA33" i="4"/>
  <c r="AA33" i="45" s="1"/>
  <c r="AB33" i="4"/>
  <c r="G34" i="4"/>
  <c r="G34" i="45" s="1"/>
  <c r="H34" i="4"/>
  <c r="H34" i="45" s="1"/>
  <c r="I34" i="4"/>
  <c r="I34" i="45" s="1"/>
  <c r="J34" i="4"/>
  <c r="J34" i="45" s="1"/>
  <c r="K34" i="4"/>
  <c r="K34" i="45" s="1"/>
  <c r="L34" i="4"/>
  <c r="L34" i="45" s="1"/>
  <c r="M34" i="4"/>
  <c r="M34" i="45" s="1"/>
  <c r="N34" i="4"/>
  <c r="N34" i="45" s="1"/>
  <c r="O34" i="4"/>
  <c r="O34" i="45" s="1"/>
  <c r="P34" i="4"/>
  <c r="P34" i="45" s="1"/>
  <c r="Q34" i="4"/>
  <c r="Q34" i="45" s="1"/>
  <c r="R34" i="4"/>
  <c r="R34" i="45" s="1"/>
  <c r="S34" i="4"/>
  <c r="S34" i="45" s="1"/>
  <c r="T34" i="4"/>
  <c r="T34" i="45" s="1"/>
  <c r="U34" i="4"/>
  <c r="U34" i="45" s="1"/>
  <c r="V34" i="4"/>
  <c r="V34" i="45" s="1"/>
  <c r="W34" i="4"/>
  <c r="W34" i="45" s="1"/>
  <c r="X34" i="4"/>
  <c r="X34" i="45" s="1"/>
  <c r="Y34" i="4"/>
  <c r="Y34" i="45" s="1"/>
  <c r="Z34" i="4"/>
  <c r="Z34" i="45" s="1"/>
  <c r="AA34" i="4"/>
  <c r="AA34" i="45" s="1"/>
  <c r="AB34" i="4"/>
  <c r="G35" i="4"/>
  <c r="G35" i="45" s="1"/>
  <c r="H35" i="4"/>
  <c r="H35" i="45" s="1"/>
  <c r="I35" i="4"/>
  <c r="I35" i="45" s="1"/>
  <c r="J35" i="4"/>
  <c r="J35" i="45" s="1"/>
  <c r="K35" i="4"/>
  <c r="K35" i="45" s="1"/>
  <c r="L35" i="4"/>
  <c r="L35" i="45" s="1"/>
  <c r="M35" i="4"/>
  <c r="M35" i="45" s="1"/>
  <c r="N35" i="4"/>
  <c r="N35" i="45" s="1"/>
  <c r="O35" i="4"/>
  <c r="O35" i="45" s="1"/>
  <c r="P35" i="4"/>
  <c r="P35" i="45" s="1"/>
  <c r="Q35" i="4"/>
  <c r="Q35" i="45" s="1"/>
  <c r="R35" i="4"/>
  <c r="R35" i="45" s="1"/>
  <c r="S35" i="4"/>
  <c r="S35" i="45" s="1"/>
  <c r="T35" i="4"/>
  <c r="T35" i="45" s="1"/>
  <c r="U35" i="4"/>
  <c r="U35" i="45" s="1"/>
  <c r="V35" i="4"/>
  <c r="V35" i="45" s="1"/>
  <c r="W35" i="4"/>
  <c r="W35" i="45" s="1"/>
  <c r="X35" i="4"/>
  <c r="X35" i="45" s="1"/>
  <c r="Y35" i="4"/>
  <c r="Y35" i="45" s="1"/>
  <c r="Z35" i="4"/>
  <c r="Z35" i="45" s="1"/>
  <c r="AA35" i="4"/>
  <c r="AA35" i="45" s="1"/>
  <c r="AB35" i="4"/>
  <c r="G36" i="4"/>
  <c r="G36" i="45" s="1"/>
  <c r="H36" i="4"/>
  <c r="H36" i="45" s="1"/>
  <c r="I36" i="4"/>
  <c r="I36" i="45" s="1"/>
  <c r="J36" i="4"/>
  <c r="J36" i="45" s="1"/>
  <c r="K36" i="4"/>
  <c r="K36" i="45" s="1"/>
  <c r="L36" i="4"/>
  <c r="L36" i="45" s="1"/>
  <c r="M36" i="4"/>
  <c r="M36" i="45" s="1"/>
  <c r="N36" i="4"/>
  <c r="N36" i="45" s="1"/>
  <c r="O36" i="4"/>
  <c r="O36" i="45" s="1"/>
  <c r="P36" i="4"/>
  <c r="P36" i="45" s="1"/>
  <c r="Q36" i="4"/>
  <c r="Q36" i="45" s="1"/>
  <c r="R36" i="4"/>
  <c r="R36" i="45" s="1"/>
  <c r="S36" i="4"/>
  <c r="S36" i="45" s="1"/>
  <c r="T36" i="4"/>
  <c r="T36" i="45" s="1"/>
  <c r="U36" i="4"/>
  <c r="U36" i="45" s="1"/>
  <c r="V36" i="4"/>
  <c r="V36" i="45" s="1"/>
  <c r="W36" i="4"/>
  <c r="W36" i="45" s="1"/>
  <c r="X36" i="4"/>
  <c r="X36" i="45" s="1"/>
  <c r="Y36" i="4"/>
  <c r="Y36" i="45" s="1"/>
  <c r="Z36" i="4"/>
  <c r="Z36" i="45" s="1"/>
  <c r="AA36" i="4"/>
  <c r="AA36" i="45" s="1"/>
  <c r="AB36" i="4"/>
  <c r="G37" i="4"/>
  <c r="G37" i="45" s="1"/>
  <c r="H37" i="4"/>
  <c r="H37" i="45" s="1"/>
  <c r="I37" i="4"/>
  <c r="I37" i="45" s="1"/>
  <c r="J37" i="4"/>
  <c r="J37" i="45" s="1"/>
  <c r="K37" i="4"/>
  <c r="K37" i="45" s="1"/>
  <c r="L37" i="4"/>
  <c r="L37" i="45" s="1"/>
  <c r="M37" i="4"/>
  <c r="M37" i="45" s="1"/>
  <c r="N37" i="4"/>
  <c r="N37" i="45" s="1"/>
  <c r="O37" i="4"/>
  <c r="O37" i="45" s="1"/>
  <c r="P37" i="4"/>
  <c r="P37" i="45" s="1"/>
  <c r="Q37" i="4"/>
  <c r="Q37" i="45" s="1"/>
  <c r="R37" i="4"/>
  <c r="R37" i="45" s="1"/>
  <c r="S37" i="4"/>
  <c r="S37" i="45" s="1"/>
  <c r="T37" i="4"/>
  <c r="T37" i="45" s="1"/>
  <c r="U37" i="4"/>
  <c r="U37" i="45" s="1"/>
  <c r="V37" i="4"/>
  <c r="V37" i="45" s="1"/>
  <c r="W37" i="4"/>
  <c r="W37" i="45" s="1"/>
  <c r="X37" i="4"/>
  <c r="X37" i="45" s="1"/>
  <c r="Y37" i="4"/>
  <c r="Y37" i="45" s="1"/>
  <c r="Z37" i="4"/>
  <c r="Z37" i="45" s="1"/>
  <c r="AA37" i="4"/>
  <c r="AA37" i="45" s="1"/>
  <c r="AB37" i="4"/>
  <c r="G38" i="4"/>
  <c r="G38" i="45" s="1"/>
  <c r="H38" i="4"/>
  <c r="H38" i="45" s="1"/>
  <c r="I38" i="4"/>
  <c r="I38" i="45" s="1"/>
  <c r="J38" i="4"/>
  <c r="J38" i="45" s="1"/>
  <c r="K38" i="4"/>
  <c r="K38" i="45" s="1"/>
  <c r="L38" i="4"/>
  <c r="L38" i="45" s="1"/>
  <c r="M38" i="4"/>
  <c r="M38" i="45" s="1"/>
  <c r="N38" i="4"/>
  <c r="N38" i="45" s="1"/>
  <c r="O38" i="4"/>
  <c r="O38" i="45" s="1"/>
  <c r="P38" i="4"/>
  <c r="P38" i="45" s="1"/>
  <c r="Q38" i="4"/>
  <c r="Q38" i="45" s="1"/>
  <c r="R38" i="4"/>
  <c r="R38" i="45" s="1"/>
  <c r="S38" i="4"/>
  <c r="S38" i="45" s="1"/>
  <c r="T38" i="4"/>
  <c r="T38" i="45" s="1"/>
  <c r="U38" i="4"/>
  <c r="U38" i="45" s="1"/>
  <c r="V38" i="4"/>
  <c r="V38" i="45" s="1"/>
  <c r="W38" i="4"/>
  <c r="W38" i="45" s="1"/>
  <c r="X38" i="4"/>
  <c r="X38" i="45" s="1"/>
  <c r="Y38" i="4"/>
  <c r="Y38" i="45" s="1"/>
  <c r="Z38" i="4"/>
  <c r="Z38" i="45" s="1"/>
  <c r="AA38" i="4"/>
  <c r="AA38" i="45" s="1"/>
  <c r="AB38" i="4"/>
  <c r="G39" i="4"/>
  <c r="G39" i="45" s="1"/>
  <c r="H39" i="4"/>
  <c r="H39" i="45" s="1"/>
  <c r="I39" i="4"/>
  <c r="I39" i="45" s="1"/>
  <c r="J39" i="4"/>
  <c r="J39" i="45" s="1"/>
  <c r="K39" i="4"/>
  <c r="K39" i="45" s="1"/>
  <c r="L39" i="4"/>
  <c r="L39" i="45" s="1"/>
  <c r="M39" i="4"/>
  <c r="M39" i="45" s="1"/>
  <c r="N39" i="4"/>
  <c r="N39" i="45" s="1"/>
  <c r="O39" i="4"/>
  <c r="O39" i="45" s="1"/>
  <c r="P39" i="4"/>
  <c r="P39" i="45" s="1"/>
  <c r="Q39" i="4"/>
  <c r="Q39" i="45" s="1"/>
  <c r="R39" i="4"/>
  <c r="R39" i="45" s="1"/>
  <c r="S39" i="4"/>
  <c r="S39" i="45" s="1"/>
  <c r="T39" i="4"/>
  <c r="T39" i="45" s="1"/>
  <c r="U39" i="4"/>
  <c r="U39" i="45" s="1"/>
  <c r="V39" i="4"/>
  <c r="V39" i="45" s="1"/>
  <c r="W39" i="4"/>
  <c r="W39" i="45" s="1"/>
  <c r="X39" i="4"/>
  <c r="X39" i="45" s="1"/>
  <c r="Y39" i="4"/>
  <c r="Y39" i="45" s="1"/>
  <c r="Z39" i="4"/>
  <c r="Z39" i="45" s="1"/>
  <c r="AA39" i="4"/>
  <c r="AA39" i="45" s="1"/>
  <c r="AB39" i="4"/>
  <c r="G40" i="4"/>
  <c r="G40" i="45" s="1"/>
  <c r="H40" i="4"/>
  <c r="H40" i="45" s="1"/>
  <c r="I40" i="4"/>
  <c r="I40" i="45" s="1"/>
  <c r="J40" i="4"/>
  <c r="J40" i="45" s="1"/>
  <c r="K40" i="4"/>
  <c r="K40" i="45" s="1"/>
  <c r="L40" i="4"/>
  <c r="L40" i="45" s="1"/>
  <c r="M40" i="4"/>
  <c r="M40" i="45" s="1"/>
  <c r="N40" i="4"/>
  <c r="N40" i="45" s="1"/>
  <c r="O40" i="4"/>
  <c r="O40" i="45" s="1"/>
  <c r="P40" i="4"/>
  <c r="P40" i="45" s="1"/>
  <c r="Q40" i="4"/>
  <c r="Q40" i="45" s="1"/>
  <c r="R40" i="4"/>
  <c r="R40" i="45" s="1"/>
  <c r="S40" i="4"/>
  <c r="S40" i="45" s="1"/>
  <c r="T40" i="4"/>
  <c r="T40" i="45" s="1"/>
  <c r="U40" i="4"/>
  <c r="U40" i="45" s="1"/>
  <c r="V40" i="4"/>
  <c r="V40" i="45" s="1"/>
  <c r="W40" i="4"/>
  <c r="W40" i="45" s="1"/>
  <c r="X40" i="4"/>
  <c r="X40" i="45" s="1"/>
  <c r="Y40" i="4"/>
  <c r="Y40" i="45" s="1"/>
  <c r="Z40" i="4"/>
  <c r="Z40" i="45" s="1"/>
  <c r="AA40" i="4"/>
  <c r="AA40" i="45" s="1"/>
  <c r="AB40" i="4"/>
  <c r="G41" i="4"/>
  <c r="G41" i="45" s="1"/>
  <c r="H41" i="4"/>
  <c r="H41" i="45" s="1"/>
  <c r="I41" i="4"/>
  <c r="I41" i="45" s="1"/>
  <c r="J41" i="4"/>
  <c r="J41" i="45" s="1"/>
  <c r="K41" i="4"/>
  <c r="K41" i="45" s="1"/>
  <c r="L41" i="4"/>
  <c r="L41" i="45" s="1"/>
  <c r="M41" i="4"/>
  <c r="M41" i="45" s="1"/>
  <c r="N41" i="4"/>
  <c r="N41" i="45" s="1"/>
  <c r="O41" i="4"/>
  <c r="O41" i="45" s="1"/>
  <c r="P41" i="4"/>
  <c r="P41" i="45" s="1"/>
  <c r="Q41" i="4"/>
  <c r="Q41" i="45" s="1"/>
  <c r="R41" i="4"/>
  <c r="R41" i="45" s="1"/>
  <c r="S41" i="4"/>
  <c r="S41" i="45" s="1"/>
  <c r="T41" i="4"/>
  <c r="T41" i="45" s="1"/>
  <c r="U41" i="4"/>
  <c r="U41" i="45" s="1"/>
  <c r="V41" i="4"/>
  <c r="V41" i="45" s="1"/>
  <c r="W41" i="4"/>
  <c r="W41" i="45" s="1"/>
  <c r="X41" i="4"/>
  <c r="X41" i="45" s="1"/>
  <c r="Y41" i="4"/>
  <c r="Y41" i="45" s="1"/>
  <c r="Z41" i="4"/>
  <c r="Z41" i="45" s="1"/>
  <c r="AA41" i="4"/>
  <c r="AA41" i="45" s="1"/>
  <c r="AB41" i="4"/>
  <c r="G42" i="4"/>
  <c r="G42" i="45" s="1"/>
  <c r="H42" i="4"/>
  <c r="H42" i="45" s="1"/>
  <c r="I42" i="4"/>
  <c r="I42" i="45" s="1"/>
  <c r="J42" i="4"/>
  <c r="J42" i="45" s="1"/>
  <c r="K42" i="4"/>
  <c r="K42" i="45" s="1"/>
  <c r="L42" i="4"/>
  <c r="L42" i="45" s="1"/>
  <c r="M42" i="4"/>
  <c r="M42" i="45" s="1"/>
  <c r="N42" i="4"/>
  <c r="N42" i="45" s="1"/>
  <c r="O42" i="4"/>
  <c r="O42" i="45" s="1"/>
  <c r="P42" i="4"/>
  <c r="P42" i="45" s="1"/>
  <c r="Q42" i="4"/>
  <c r="Q42" i="45" s="1"/>
  <c r="R42" i="4"/>
  <c r="R42" i="45" s="1"/>
  <c r="S42" i="4"/>
  <c r="S42" i="45" s="1"/>
  <c r="T42" i="4"/>
  <c r="T42" i="45" s="1"/>
  <c r="U42" i="4"/>
  <c r="U42" i="45" s="1"/>
  <c r="V42" i="4"/>
  <c r="V42" i="45" s="1"/>
  <c r="W42" i="4"/>
  <c r="W42" i="45" s="1"/>
  <c r="X42" i="4"/>
  <c r="X42" i="45" s="1"/>
  <c r="Y42" i="4"/>
  <c r="Y42" i="45" s="1"/>
  <c r="Z42" i="4"/>
  <c r="Z42" i="45" s="1"/>
  <c r="AA42" i="4"/>
  <c r="AA42" i="45" s="1"/>
  <c r="AB42" i="4"/>
  <c r="H12" i="4"/>
  <c r="H12" i="45" s="1"/>
  <c r="I12" i="4"/>
  <c r="I12" i="45" s="1"/>
  <c r="J12" i="4"/>
  <c r="J12" i="45" s="1"/>
  <c r="K12" i="4"/>
  <c r="K12" i="45" s="1"/>
  <c r="L12" i="4"/>
  <c r="L12" i="45" s="1"/>
  <c r="M12" i="4"/>
  <c r="M12" i="45" s="1"/>
  <c r="N12" i="4"/>
  <c r="N12" i="45" s="1"/>
  <c r="O12" i="4"/>
  <c r="O12" i="45" s="1"/>
  <c r="P12" i="4"/>
  <c r="P12" i="45" s="1"/>
  <c r="Q12" i="4"/>
  <c r="Q12" i="45" s="1"/>
  <c r="R12" i="4"/>
  <c r="R12" i="45" s="1"/>
  <c r="S12" i="4"/>
  <c r="S12" i="45" s="1"/>
  <c r="T12" i="4"/>
  <c r="T12" i="45" s="1"/>
  <c r="U12" i="4"/>
  <c r="U12" i="45" s="1"/>
  <c r="V12" i="4"/>
  <c r="V12" i="45" s="1"/>
  <c r="W12" i="4"/>
  <c r="W12" i="45" s="1"/>
  <c r="X12" i="4"/>
  <c r="X12" i="45" s="1"/>
  <c r="Y12" i="4"/>
  <c r="Y12" i="45" s="1"/>
  <c r="Z12" i="4"/>
  <c r="Z12" i="45" s="1"/>
  <c r="AA12" i="4"/>
  <c r="AA12" i="45" s="1"/>
  <c r="AB12" i="4"/>
  <c r="G12" i="4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S4" i="15"/>
  <c r="T4" i="15" s="1"/>
  <c r="U4" i="15" s="1"/>
  <c r="V4" i="15" s="1"/>
  <c r="W4" i="15" s="1"/>
  <c r="X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S4" i="13"/>
  <c r="T4" i="13" s="1"/>
  <c r="U4" i="13" s="1"/>
  <c r="V4" i="13" s="1"/>
  <c r="W4" i="13" s="1"/>
  <c r="X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R4" i="12"/>
  <c r="S4" i="12" s="1"/>
  <c r="T4" i="12" s="1"/>
  <c r="U4" i="12" s="1"/>
  <c r="V4" i="12" s="1"/>
  <c r="W4" i="12" s="1"/>
  <c r="X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S4" i="11"/>
  <c r="T4" i="11" s="1"/>
  <c r="U4" i="11" s="1"/>
  <c r="V4" i="11" s="1"/>
  <c r="W4" i="11" s="1"/>
  <c r="X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V43" i="47" l="1"/>
  <c r="O43" i="47"/>
  <c r="N43" i="47"/>
  <c r="N44" i="47" s="1"/>
  <c r="U43" i="47"/>
  <c r="U44" i="47" s="1"/>
  <c r="J43" i="47"/>
  <c r="W43" i="47"/>
  <c r="I43" i="47"/>
  <c r="I44" i="47" s="1"/>
  <c r="Y43" i="47"/>
  <c r="Y44" i="47" s="1"/>
  <c r="R43" i="47"/>
  <c r="Z43" i="47"/>
  <c r="K43" i="47"/>
  <c r="J44" i="47" s="1"/>
  <c r="S43" i="47"/>
  <c r="AA43" i="47"/>
  <c r="M43" i="47"/>
  <c r="Q43" i="47"/>
  <c r="G43" i="47"/>
  <c r="T43" i="47"/>
  <c r="H43" i="47"/>
  <c r="X43" i="47"/>
  <c r="W44" i="47" s="1"/>
  <c r="L43" i="47"/>
  <c r="L44" i="47" s="1"/>
  <c r="AB43" i="47"/>
  <c r="AB44" i="47" s="1"/>
  <c r="P43" i="47"/>
  <c r="AE12" i="18"/>
  <c r="AD43" i="18"/>
  <c r="AD45" i="18"/>
  <c r="AD43" i="21"/>
  <c r="AE12" i="21"/>
  <c r="AC35" i="4"/>
  <c r="AB35" i="45"/>
  <c r="AC12" i="4"/>
  <c r="AB12" i="45"/>
  <c r="AC37" i="4"/>
  <c r="AB37" i="45"/>
  <c r="AC29" i="4"/>
  <c r="AB29" i="45"/>
  <c r="AC27" i="4"/>
  <c r="AB27" i="45"/>
  <c r="AC25" i="4"/>
  <c r="AB25" i="45"/>
  <c r="AC17" i="4"/>
  <c r="AB17" i="45"/>
  <c r="AC13" i="4"/>
  <c r="AB13" i="45"/>
  <c r="AC42" i="4"/>
  <c r="AB42" i="45"/>
  <c r="AC40" i="4"/>
  <c r="AB40" i="45"/>
  <c r="AC38" i="4"/>
  <c r="AB38" i="45"/>
  <c r="AC36" i="4"/>
  <c r="AB36" i="45"/>
  <c r="AC34" i="4"/>
  <c r="AB34" i="45"/>
  <c r="AC32" i="4"/>
  <c r="AB32" i="45"/>
  <c r="AC30" i="4"/>
  <c r="AB30" i="45"/>
  <c r="AC28" i="4"/>
  <c r="AB28" i="45"/>
  <c r="AC26" i="4"/>
  <c r="AB26" i="45"/>
  <c r="AC24" i="4"/>
  <c r="AB24" i="45"/>
  <c r="AC22" i="4"/>
  <c r="AB22" i="45"/>
  <c r="AC20" i="4"/>
  <c r="AB20" i="45"/>
  <c r="AC18" i="4"/>
  <c r="AB18" i="45"/>
  <c r="AC16" i="4"/>
  <c r="AB16" i="45"/>
  <c r="AC14" i="4"/>
  <c r="AB14" i="45"/>
  <c r="AC41" i="4"/>
  <c r="AB41" i="45"/>
  <c r="AC39" i="4"/>
  <c r="AB39" i="45"/>
  <c r="AC33" i="4"/>
  <c r="AB33" i="45"/>
  <c r="AC31" i="4"/>
  <c r="AB31" i="45"/>
  <c r="AC23" i="4"/>
  <c r="AB23" i="45"/>
  <c r="AC21" i="4"/>
  <c r="AB21" i="45"/>
  <c r="AC19" i="4"/>
  <c r="AB19" i="45"/>
  <c r="AC15" i="4"/>
  <c r="AB15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H44" i="47" l="1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C15" i="45"/>
  <c r="AD15" i="4"/>
  <c r="AD24" i="4"/>
  <c r="AC24" i="45"/>
  <c r="AC43" i="4"/>
  <c r="AD12" i="4"/>
  <c r="AC12" i="45"/>
  <c r="AD23" i="4"/>
  <c r="AC23" i="45"/>
  <c r="AD34" i="4"/>
  <c r="AC34" i="45"/>
  <c r="AD33" i="4"/>
  <c r="AC33" i="45"/>
  <c r="AD16" i="4"/>
  <c r="AC16" i="45"/>
  <c r="AD28" i="4"/>
  <c r="AC28" i="45"/>
  <c r="AD32" i="4"/>
  <c r="AC32" i="45"/>
  <c r="AD36" i="4"/>
  <c r="AC36" i="45"/>
  <c r="AD40" i="4"/>
  <c r="AC40" i="45"/>
  <c r="AD13" i="4"/>
  <c r="AC13" i="45"/>
  <c r="AD25" i="4"/>
  <c r="AC25" i="45"/>
  <c r="AD27" i="4"/>
  <c r="AC27" i="45"/>
  <c r="AD37" i="4"/>
  <c r="AC37" i="45"/>
  <c r="AD30" i="4"/>
  <c r="AC30" i="45"/>
  <c r="AD38" i="4"/>
  <c r="AC38" i="45"/>
  <c r="AD42" i="4"/>
  <c r="AC42" i="45"/>
  <c r="AD17" i="4"/>
  <c r="AC17" i="45"/>
  <c r="AD29" i="4"/>
  <c r="AC29" i="45"/>
  <c r="AD21" i="4"/>
  <c r="AC21" i="45"/>
  <c r="AD41" i="4"/>
  <c r="AC41" i="45"/>
  <c r="AD20" i="4"/>
  <c r="AC20" i="45"/>
  <c r="AC19" i="45"/>
  <c r="AD19" i="4"/>
  <c r="AD31" i="4"/>
  <c r="AC31" i="45"/>
  <c r="AC39" i="45"/>
  <c r="AD39" i="4"/>
  <c r="AD14" i="4"/>
  <c r="AC14" i="45"/>
  <c r="AD18" i="4"/>
  <c r="AC18" i="45"/>
  <c r="AD22" i="4"/>
  <c r="AC22" i="45"/>
  <c r="AD26" i="4"/>
  <c r="AC26" i="45"/>
  <c r="AD35" i="4"/>
  <c r="AC35" i="45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V44" i="45" l="1"/>
  <c r="K44" i="45"/>
  <c r="AF43" i="18"/>
  <c r="AG12" i="18"/>
  <c r="AF45" i="18"/>
  <c r="AC43" i="45"/>
  <c r="AB44" i="45" s="1"/>
  <c r="AD43" i="4"/>
  <c r="AG12" i="21"/>
  <c r="AF43" i="21"/>
  <c r="AE35" i="4"/>
  <c r="AD35" i="45"/>
  <c r="AE22" i="4"/>
  <c r="AD22" i="45"/>
  <c r="AD14" i="45"/>
  <c r="AE14" i="4"/>
  <c r="AE31" i="4"/>
  <c r="AD31" i="45"/>
  <c r="AE20" i="4"/>
  <c r="AD20" i="45"/>
  <c r="AE21" i="4"/>
  <c r="AD21" i="45"/>
  <c r="AE17" i="4"/>
  <c r="AD17" i="45"/>
  <c r="AE38" i="4"/>
  <c r="AD38" i="45"/>
  <c r="AE37" i="4"/>
  <c r="AD37" i="45"/>
  <c r="AE25" i="4"/>
  <c r="AD25" i="45"/>
  <c r="AE40" i="4"/>
  <c r="AD40" i="45"/>
  <c r="AE32" i="4"/>
  <c r="AD32" i="45"/>
  <c r="AE16" i="4"/>
  <c r="AD16" i="45"/>
  <c r="AC45" i="45"/>
  <c r="AE24" i="4"/>
  <c r="AD24" i="45"/>
  <c r="AE39" i="4"/>
  <c r="AD39" i="45"/>
  <c r="AE19" i="4"/>
  <c r="AD19" i="45"/>
  <c r="AE34" i="4"/>
  <c r="AD34" i="45"/>
  <c r="AE12" i="4"/>
  <c r="AD12" i="45"/>
  <c r="AE15" i="4"/>
  <c r="AD15" i="45"/>
  <c r="AE23" i="4"/>
  <c r="AD23" i="45"/>
  <c r="AE26" i="4"/>
  <c r="AD26" i="45"/>
  <c r="AE18" i="4"/>
  <c r="AD18" i="45"/>
  <c r="AE41" i="4"/>
  <c r="AD41" i="45"/>
  <c r="AE29" i="4"/>
  <c r="AD29" i="45"/>
  <c r="AE42" i="4"/>
  <c r="AD42" i="45"/>
  <c r="AE30" i="4"/>
  <c r="AD30" i="45"/>
  <c r="AD27" i="45"/>
  <c r="AE27" i="4"/>
  <c r="AE13" i="4"/>
  <c r="AD13" i="45"/>
  <c r="AE36" i="4"/>
  <c r="AD36" i="45"/>
  <c r="AE28" i="4"/>
  <c r="AD28" i="45"/>
  <c r="AE33" i="4"/>
  <c r="AD33" i="45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K44" i="3"/>
  <c r="J44" i="3"/>
  <c r="O44" i="3"/>
  <c r="AG43" i="18" l="1"/>
  <c r="AH12" i="18"/>
  <c r="AG45" i="18"/>
  <c r="AD43" i="45"/>
  <c r="AE43" i="4"/>
  <c r="AH12" i="21"/>
  <c r="AG43" i="21"/>
  <c r="AF18" i="4"/>
  <c r="AE18" i="45"/>
  <c r="AF32" i="4"/>
  <c r="AE32" i="45"/>
  <c r="AE25" i="45"/>
  <c r="AF25" i="4"/>
  <c r="AF38" i="4"/>
  <c r="AE38" i="45"/>
  <c r="AF21" i="4"/>
  <c r="AE21" i="45"/>
  <c r="AF31" i="4"/>
  <c r="AE31" i="45"/>
  <c r="AF22" i="4"/>
  <c r="AE22" i="45"/>
  <c r="AE13" i="45"/>
  <c r="AF13" i="4"/>
  <c r="AF29" i="4"/>
  <c r="AE29" i="45"/>
  <c r="AF12" i="4"/>
  <c r="AE12" i="45"/>
  <c r="AF33" i="4"/>
  <c r="AE33" i="45"/>
  <c r="AF36" i="4"/>
  <c r="AE36" i="45"/>
  <c r="AF42" i="4"/>
  <c r="AE42" i="45"/>
  <c r="AF41" i="4"/>
  <c r="AE41" i="45"/>
  <c r="AF26" i="4"/>
  <c r="AE26" i="45"/>
  <c r="AF15" i="4"/>
  <c r="AE15" i="45"/>
  <c r="AF34" i="4"/>
  <c r="AE34" i="45"/>
  <c r="AF39" i="4"/>
  <c r="AE39" i="45"/>
  <c r="AF14" i="4"/>
  <c r="AE14" i="45"/>
  <c r="AF28" i="4"/>
  <c r="AE28" i="45"/>
  <c r="AF30" i="4"/>
  <c r="AE30" i="45"/>
  <c r="AF23" i="4"/>
  <c r="AE23" i="45"/>
  <c r="AF19" i="4"/>
  <c r="AE19" i="45"/>
  <c r="AF24" i="4"/>
  <c r="AE24" i="45"/>
  <c r="AF27" i="4"/>
  <c r="AE27" i="45"/>
  <c r="AD45" i="45"/>
  <c r="AF16" i="4"/>
  <c r="AE16" i="45"/>
  <c r="AF40" i="4"/>
  <c r="AE40" i="45"/>
  <c r="AF37" i="4"/>
  <c r="AE37" i="45"/>
  <c r="AF17" i="4"/>
  <c r="AE17" i="45"/>
  <c r="AF20" i="4"/>
  <c r="AE20" i="45"/>
  <c r="AF35" i="4"/>
  <c r="AE35" i="45"/>
  <c r="P44" i="4"/>
  <c r="I44" i="3"/>
  <c r="AH43" i="18" l="1"/>
  <c r="AI12" i="18"/>
  <c r="AH45" i="18"/>
  <c r="AE43" i="45"/>
  <c r="AF43" i="4"/>
  <c r="AI12" i="21"/>
  <c r="AH43" i="21"/>
  <c r="AG37" i="4"/>
  <c r="AF37" i="45"/>
  <c r="AE45" i="45"/>
  <c r="AG15" i="4"/>
  <c r="AF15" i="45"/>
  <c r="AG36" i="4"/>
  <c r="AF36" i="45"/>
  <c r="AG12" i="4"/>
  <c r="AF12" i="45"/>
  <c r="AG31" i="4"/>
  <c r="AF31" i="45"/>
  <c r="AG38" i="4"/>
  <c r="AF38" i="45"/>
  <c r="AG32" i="4"/>
  <c r="AF32" i="45"/>
  <c r="AG13" i="4"/>
  <c r="AF13" i="45"/>
  <c r="AG23" i="4"/>
  <c r="AF23" i="45"/>
  <c r="AG39" i="4"/>
  <c r="AF39" i="45"/>
  <c r="AF35" i="45"/>
  <c r="AG35" i="4"/>
  <c r="AG17" i="4"/>
  <c r="AF17" i="45"/>
  <c r="AG40" i="4"/>
  <c r="AF40" i="45"/>
  <c r="AG25" i="4"/>
  <c r="AF25" i="45"/>
  <c r="AG20" i="4"/>
  <c r="AF20" i="45"/>
  <c r="AF16" i="45"/>
  <c r="AG16" i="4"/>
  <c r="AG24" i="4"/>
  <c r="AF24" i="45"/>
  <c r="AG28" i="4"/>
  <c r="AF28" i="45"/>
  <c r="AG41" i="4"/>
  <c r="AF41" i="45"/>
  <c r="AG27" i="4"/>
  <c r="AF27" i="45"/>
  <c r="AG19" i="4"/>
  <c r="AF19" i="45"/>
  <c r="AG30" i="4"/>
  <c r="AF30" i="45"/>
  <c r="AG14" i="4"/>
  <c r="AF14" i="45"/>
  <c r="AG34" i="4"/>
  <c r="AF34" i="45"/>
  <c r="AG26" i="4"/>
  <c r="AF26" i="45"/>
  <c r="AG42" i="4"/>
  <c r="AF42" i="45"/>
  <c r="AG33" i="4"/>
  <c r="AF33" i="45"/>
  <c r="AG29" i="4"/>
  <c r="AF29" i="45"/>
  <c r="AG22" i="4"/>
  <c r="AF22" i="45"/>
  <c r="AG21" i="4"/>
  <c r="AF21" i="45"/>
  <c r="AG18" i="4"/>
  <c r="AF18" i="45"/>
  <c r="O44" i="4"/>
  <c r="H44" i="3"/>
  <c r="AI43" i="18" l="1"/>
  <c r="AJ12" i="18"/>
  <c r="AI45" i="18"/>
  <c r="AF43" i="45"/>
  <c r="AG43" i="4"/>
  <c r="AJ12" i="21"/>
  <c r="AI43" i="21"/>
  <c r="AH21" i="4"/>
  <c r="AG21" i="45"/>
  <c r="AH34" i="4"/>
  <c r="AG34" i="45"/>
  <c r="AH17" i="4"/>
  <c r="AG17" i="45"/>
  <c r="AH13" i="4"/>
  <c r="AG13" i="45"/>
  <c r="AH15" i="4"/>
  <c r="AG15" i="45"/>
  <c r="AH29" i="4"/>
  <c r="AG29" i="45"/>
  <c r="AH42" i="4"/>
  <c r="AG42" i="45"/>
  <c r="AH30" i="4"/>
  <c r="AG30" i="45"/>
  <c r="AH27" i="4"/>
  <c r="AG27" i="45"/>
  <c r="AH28" i="4"/>
  <c r="AG28" i="45"/>
  <c r="AH25" i="4"/>
  <c r="AG25" i="45"/>
  <c r="AH39" i="4"/>
  <c r="AG39" i="45"/>
  <c r="AH38" i="4"/>
  <c r="AG38" i="45"/>
  <c r="AH12" i="4"/>
  <c r="AG12" i="45"/>
  <c r="AH35" i="4"/>
  <c r="AG35" i="45"/>
  <c r="AH18" i="4"/>
  <c r="AG18" i="45"/>
  <c r="AH22" i="4"/>
  <c r="AG22" i="45"/>
  <c r="AH33" i="4"/>
  <c r="AG33" i="45"/>
  <c r="AH26" i="4"/>
  <c r="AG26" i="45"/>
  <c r="AH14" i="4"/>
  <c r="AG14" i="45"/>
  <c r="AH19" i="4"/>
  <c r="AG19" i="45"/>
  <c r="AH41" i="4"/>
  <c r="AG41" i="45"/>
  <c r="AH24" i="4"/>
  <c r="AG24" i="45"/>
  <c r="AH20" i="4"/>
  <c r="AG20" i="45"/>
  <c r="AH40" i="4"/>
  <c r="AG40" i="45"/>
  <c r="AH23" i="4"/>
  <c r="AG23" i="45"/>
  <c r="AH32" i="4"/>
  <c r="AG32" i="45"/>
  <c r="AH31" i="4"/>
  <c r="AG31" i="45"/>
  <c r="AH36" i="4"/>
  <c r="AG36" i="45"/>
  <c r="AH16" i="4"/>
  <c r="AG16" i="45"/>
  <c r="AF45" i="45"/>
  <c r="AH37" i="4"/>
  <c r="AG37" i="45"/>
  <c r="N44" i="4"/>
  <c r="G44" i="3"/>
  <c r="AJ43" i="18" l="1"/>
  <c r="AK12" i="18"/>
  <c r="AJ45" i="18"/>
  <c r="AG43" i="45"/>
  <c r="AH43" i="4"/>
  <c r="AK12" i="21"/>
  <c r="AJ43" i="21"/>
  <c r="AI41" i="4"/>
  <c r="AH41" i="45"/>
  <c r="AI18" i="4"/>
  <c r="AH18" i="45"/>
  <c r="AI12" i="4"/>
  <c r="AH12" i="45"/>
  <c r="AI39" i="4"/>
  <c r="AH39" i="45"/>
  <c r="AI28" i="4"/>
  <c r="AH28" i="45"/>
  <c r="AI30" i="4"/>
  <c r="AH30" i="45"/>
  <c r="AI29" i="4"/>
  <c r="AH29" i="45"/>
  <c r="AI13" i="4"/>
  <c r="AH13" i="45"/>
  <c r="AI34" i="4"/>
  <c r="AH34" i="45"/>
  <c r="AG45" i="45"/>
  <c r="AI23" i="4"/>
  <c r="AH23" i="45"/>
  <c r="AI33" i="4"/>
  <c r="AH33" i="45"/>
  <c r="AI16" i="4"/>
  <c r="AH16" i="45"/>
  <c r="AI31" i="4"/>
  <c r="AH31" i="45"/>
  <c r="AI20" i="4"/>
  <c r="AH20" i="45"/>
  <c r="AI14" i="4"/>
  <c r="AH14" i="45"/>
  <c r="AI37" i="4"/>
  <c r="AH37" i="45"/>
  <c r="AI36" i="4"/>
  <c r="AH36" i="45"/>
  <c r="AI32" i="4"/>
  <c r="AH32" i="45"/>
  <c r="AI40" i="4"/>
  <c r="AH40" i="45"/>
  <c r="AH24" i="45"/>
  <c r="AI24" i="4"/>
  <c r="AI19" i="4"/>
  <c r="AH19" i="45"/>
  <c r="AI26" i="4"/>
  <c r="AH26" i="45"/>
  <c r="AI22" i="4"/>
  <c r="AH22" i="45"/>
  <c r="AH35" i="45"/>
  <c r="AI35" i="4"/>
  <c r="AI38" i="4"/>
  <c r="AH38" i="45"/>
  <c r="AI25" i="4"/>
  <c r="AH25" i="45"/>
  <c r="AI27" i="4"/>
  <c r="AH27" i="45"/>
  <c r="AI42" i="4"/>
  <c r="AH42" i="45"/>
  <c r="AI15" i="4"/>
  <c r="AH15" i="45"/>
  <c r="AI17" i="4"/>
  <c r="AH17" i="45"/>
  <c r="AI21" i="4"/>
  <c r="AH21" i="45"/>
  <c r="M44" i="4"/>
  <c r="F44" i="3"/>
  <c r="AK43" i="18" l="1"/>
  <c r="AL12" i="18"/>
  <c r="AK45" i="18"/>
  <c r="AH43" i="45"/>
  <c r="AI43" i="4"/>
  <c r="AL12" i="21"/>
  <c r="AK43" i="21"/>
  <c r="AJ25" i="4"/>
  <c r="AI25" i="45"/>
  <c r="AJ13" i="4"/>
  <c r="AI13" i="45"/>
  <c r="AJ30" i="4"/>
  <c r="AI30" i="45"/>
  <c r="AJ39" i="4"/>
  <c r="AI39" i="45"/>
  <c r="AJ18" i="4"/>
  <c r="AI18" i="45"/>
  <c r="AJ17" i="4"/>
  <c r="AI17" i="45"/>
  <c r="AJ42" i="4"/>
  <c r="AI42" i="45"/>
  <c r="AJ37" i="4"/>
  <c r="AI37" i="45"/>
  <c r="AJ20" i="4"/>
  <c r="AI20" i="45"/>
  <c r="AJ23" i="4"/>
  <c r="AI23" i="45"/>
  <c r="AJ21" i="4"/>
  <c r="AI21" i="45"/>
  <c r="AJ15" i="4"/>
  <c r="AI15" i="45"/>
  <c r="AJ27" i="4"/>
  <c r="AI27" i="45"/>
  <c r="AJ38" i="4"/>
  <c r="AI38" i="45"/>
  <c r="AJ22" i="4"/>
  <c r="AI22" i="45"/>
  <c r="AJ19" i="4"/>
  <c r="AI19" i="45"/>
  <c r="AJ40" i="4"/>
  <c r="AI40" i="45"/>
  <c r="AJ36" i="4"/>
  <c r="AI36" i="45"/>
  <c r="AJ14" i="4"/>
  <c r="AI14" i="45"/>
  <c r="AJ31" i="4"/>
  <c r="AI31" i="45"/>
  <c r="AJ33" i="4"/>
  <c r="AI33" i="45"/>
  <c r="AH45" i="45"/>
  <c r="AJ26" i="4"/>
  <c r="AI26" i="45"/>
  <c r="AJ32" i="4"/>
  <c r="AI32" i="45"/>
  <c r="AJ16" i="4"/>
  <c r="AI16" i="45"/>
  <c r="AJ35" i="4"/>
  <c r="AI35" i="45"/>
  <c r="AJ24" i="4"/>
  <c r="AI24" i="45"/>
  <c r="AJ34" i="4"/>
  <c r="AI34" i="45"/>
  <c r="AJ29" i="4"/>
  <c r="AI29" i="45"/>
  <c r="AJ28" i="4"/>
  <c r="AI28" i="45"/>
  <c r="AJ12" i="4"/>
  <c r="AI12" i="45"/>
  <c r="AJ41" i="4"/>
  <c r="AI41" i="45"/>
  <c r="L44" i="4"/>
  <c r="E44" i="3"/>
  <c r="AL43" i="18" l="1"/>
  <c r="AM12" i="18"/>
  <c r="AL45" i="18"/>
  <c r="AI43" i="45"/>
  <c r="AJ43" i="4"/>
  <c r="AM12" i="21"/>
  <c r="AL43" i="21"/>
  <c r="AK36" i="4"/>
  <c r="AJ36" i="45"/>
  <c r="AK19" i="4"/>
  <c r="AJ19" i="45"/>
  <c r="AK38" i="4"/>
  <c r="AJ38" i="45"/>
  <c r="AK15" i="4"/>
  <c r="AJ15" i="45"/>
  <c r="AK23" i="4"/>
  <c r="AJ23" i="45"/>
  <c r="AK37" i="4"/>
  <c r="AJ37" i="45"/>
  <c r="AK17" i="4"/>
  <c r="AJ17" i="45"/>
  <c r="AK39" i="4"/>
  <c r="AJ39" i="45"/>
  <c r="AK13" i="4"/>
  <c r="AJ13" i="45"/>
  <c r="AK12" i="4"/>
  <c r="AJ12" i="45"/>
  <c r="AK24" i="4"/>
  <c r="AJ24" i="45"/>
  <c r="AK26" i="4"/>
  <c r="AJ26" i="45"/>
  <c r="AK41" i="4"/>
  <c r="AJ41" i="45"/>
  <c r="AK35" i="4"/>
  <c r="AJ35" i="45"/>
  <c r="AK29" i="4"/>
  <c r="AJ29" i="45"/>
  <c r="AK16" i="4"/>
  <c r="AJ16" i="45"/>
  <c r="AK31" i="4"/>
  <c r="AJ31" i="45"/>
  <c r="AK28" i="4"/>
  <c r="AJ28" i="45"/>
  <c r="AK34" i="4"/>
  <c r="AJ34" i="45"/>
  <c r="AK32" i="4"/>
  <c r="AJ32" i="45"/>
  <c r="AI45" i="45"/>
  <c r="AK33" i="4"/>
  <c r="AJ33" i="45"/>
  <c r="AK14" i="4"/>
  <c r="AJ14" i="45"/>
  <c r="AK40" i="4"/>
  <c r="AJ40" i="45"/>
  <c r="AK22" i="4"/>
  <c r="AJ22" i="45"/>
  <c r="AK27" i="4"/>
  <c r="AJ27" i="45"/>
  <c r="AK21" i="4"/>
  <c r="AJ21" i="45"/>
  <c r="AK20" i="4"/>
  <c r="AJ20" i="45"/>
  <c r="AK42" i="4"/>
  <c r="AJ42" i="45"/>
  <c r="AK18" i="4"/>
  <c r="AJ18" i="45"/>
  <c r="AK30" i="4"/>
  <c r="AJ30" i="45"/>
  <c r="AK25" i="4"/>
  <c r="AJ25" i="45"/>
  <c r="K44" i="4"/>
  <c r="D44" i="3"/>
  <c r="AM43" i="18" l="1"/>
  <c r="AN12" i="18"/>
  <c r="AM45" i="18"/>
  <c r="AJ43" i="45"/>
  <c r="AK43" i="4"/>
  <c r="AN12" i="21"/>
  <c r="AM43" i="21"/>
  <c r="AL32" i="4"/>
  <c r="AK32" i="45"/>
  <c r="AL28" i="4"/>
  <c r="AK28" i="45"/>
  <c r="AL16" i="4"/>
  <c r="AK16" i="45"/>
  <c r="AL35" i="4"/>
  <c r="AK35" i="45"/>
  <c r="AL26" i="4"/>
  <c r="AK26" i="45"/>
  <c r="AL12" i="4"/>
  <c r="AK12" i="45"/>
  <c r="AL39" i="4"/>
  <c r="AK39" i="45"/>
  <c r="AL37" i="4"/>
  <c r="AK37" i="45"/>
  <c r="AL15" i="4"/>
  <c r="AK15" i="45"/>
  <c r="AL19" i="4"/>
  <c r="AK19" i="45"/>
  <c r="AL30" i="4"/>
  <c r="AK30" i="45"/>
  <c r="AL21" i="4"/>
  <c r="AK21" i="45"/>
  <c r="AL25" i="4"/>
  <c r="AK25" i="45"/>
  <c r="AL20" i="4"/>
  <c r="AK20" i="45"/>
  <c r="AL40" i="4"/>
  <c r="AK40" i="45"/>
  <c r="AL33" i="4"/>
  <c r="AK33" i="45"/>
  <c r="AL42" i="4"/>
  <c r="AK42" i="45"/>
  <c r="AL22" i="4"/>
  <c r="AK22" i="45"/>
  <c r="AL14" i="4"/>
  <c r="AK14" i="45"/>
  <c r="AJ45" i="45"/>
  <c r="AL18" i="4"/>
  <c r="AK18" i="45"/>
  <c r="AL27" i="4"/>
  <c r="AK27" i="45"/>
  <c r="AL34" i="4"/>
  <c r="AK34" i="45"/>
  <c r="AL31" i="4"/>
  <c r="AK31" i="45"/>
  <c r="AL29" i="4"/>
  <c r="AK29" i="45"/>
  <c r="AL41" i="4"/>
  <c r="AK41" i="45"/>
  <c r="AL24" i="4"/>
  <c r="AK24" i="45"/>
  <c r="AL13" i="4"/>
  <c r="AK13" i="45"/>
  <c r="AL17" i="4"/>
  <c r="AK17" i="45"/>
  <c r="AL23" i="4"/>
  <c r="AK23" i="45"/>
  <c r="AL38" i="4"/>
  <c r="AK38" i="45"/>
  <c r="AL36" i="4"/>
  <c r="AK36" i="45"/>
  <c r="J44" i="4"/>
  <c r="C44" i="3"/>
  <c r="B44" i="3"/>
  <c r="AN43" i="18" l="1"/>
  <c r="AO12" i="18"/>
  <c r="AN45" i="18"/>
  <c r="AK43" i="45"/>
  <c r="AL43" i="4"/>
  <c r="AO12" i="21"/>
  <c r="AN43" i="21"/>
  <c r="AM38" i="4"/>
  <c r="AL38" i="45"/>
  <c r="AM24" i="4"/>
  <c r="AL24" i="45"/>
  <c r="AK45" i="45"/>
  <c r="AM22" i="4"/>
  <c r="AL22" i="45"/>
  <c r="AM33" i="4"/>
  <c r="AL33" i="45"/>
  <c r="AM20" i="4"/>
  <c r="AL20" i="45"/>
  <c r="AM21" i="4"/>
  <c r="AL21" i="45"/>
  <c r="AM19" i="4"/>
  <c r="AL19" i="45"/>
  <c r="AM37" i="4"/>
  <c r="AL37" i="45"/>
  <c r="AM12" i="4"/>
  <c r="AL12" i="45"/>
  <c r="AM35" i="4"/>
  <c r="AL35" i="45"/>
  <c r="AM28" i="4"/>
  <c r="AL28" i="45"/>
  <c r="AM17" i="4"/>
  <c r="AL17" i="45"/>
  <c r="AM29" i="4"/>
  <c r="AL29" i="45"/>
  <c r="AM34" i="4"/>
  <c r="AL34" i="45"/>
  <c r="AM36" i="4"/>
  <c r="AL36" i="45"/>
  <c r="AM23" i="4"/>
  <c r="AL23" i="45"/>
  <c r="AM13" i="4"/>
  <c r="AL13" i="45"/>
  <c r="AM41" i="4"/>
  <c r="AL41" i="45"/>
  <c r="AM31" i="4"/>
  <c r="AL31" i="45"/>
  <c r="AM27" i="4"/>
  <c r="AL27" i="45"/>
  <c r="AM18" i="4"/>
  <c r="AL18" i="45"/>
  <c r="AL14" i="45"/>
  <c r="AM14" i="4"/>
  <c r="AM42" i="4"/>
  <c r="AL42" i="45"/>
  <c r="AM40" i="4"/>
  <c r="AL40" i="45"/>
  <c r="AM25" i="4"/>
  <c r="AL25" i="45"/>
  <c r="AM30" i="4"/>
  <c r="AL30" i="45"/>
  <c r="AM15" i="4"/>
  <c r="AL15" i="45"/>
  <c r="AM39" i="4"/>
  <c r="AL39" i="45"/>
  <c r="AM26" i="4"/>
  <c r="AL26" i="45"/>
  <c r="AM16" i="4"/>
  <c r="AL16" i="45"/>
  <c r="AM32" i="4"/>
  <c r="AL32" i="45"/>
  <c r="I44" i="4"/>
  <c r="AO43" i="18" l="1"/>
  <c r="AP12" i="18"/>
  <c r="AO45" i="18"/>
  <c r="AL43" i="45"/>
  <c r="AM43" i="4"/>
  <c r="AP12" i="21"/>
  <c r="AO43" i="21"/>
  <c r="AN40" i="4"/>
  <c r="AM40" i="45"/>
  <c r="AN24" i="4"/>
  <c r="AM24" i="45"/>
  <c r="AN16" i="4"/>
  <c r="AM16" i="45"/>
  <c r="AN39" i="4"/>
  <c r="AM39" i="45"/>
  <c r="AN30" i="4"/>
  <c r="AM30" i="45"/>
  <c r="AN27" i="4"/>
  <c r="AM27" i="45"/>
  <c r="AN23" i="4"/>
  <c r="AM23" i="45"/>
  <c r="AN17" i="4"/>
  <c r="AM17" i="45"/>
  <c r="AN37" i="4"/>
  <c r="AM37" i="45"/>
  <c r="AN21" i="4"/>
  <c r="AM21" i="45"/>
  <c r="AL45" i="45"/>
  <c r="AN32" i="4"/>
  <c r="AM32" i="45"/>
  <c r="AN26" i="4"/>
  <c r="AM26" i="45"/>
  <c r="AN15" i="4"/>
  <c r="AM15" i="45"/>
  <c r="AN25" i="4"/>
  <c r="AM25" i="45"/>
  <c r="AN42" i="4"/>
  <c r="AM42" i="45"/>
  <c r="AN18" i="4"/>
  <c r="AM18" i="45"/>
  <c r="AN31" i="4"/>
  <c r="AM31" i="45"/>
  <c r="AN13" i="4"/>
  <c r="AM13" i="45"/>
  <c r="AN36" i="4"/>
  <c r="AM36" i="45"/>
  <c r="AN29" i="4"/>
  <c r="AM29" i="45"/>
  <c r="AM28" i="45"/>
  <c r="AN28" i="4"/>
  <c r="AN12" i="4"/>
  <c r="AM12" i="45"/>
  <c r="AN19" i="4"/>
  <c r="AM19" i="45"/>
  <c r="AN20" i="4"/>
  <c r="AM20" i="45"/>
  <c r="AN22" i="4"/>
  <c r="AM22" i="45"/>
  <c r="AN41" i="4"/>
  <c r="AM41" i="45"/>
  <c r="AN34" i="4"/>
  <c r="AM34" i="45"/>
  <c r="AN35" i="4"/>
  <c r="AM35" i="45"/>
  <c r="AN33" i="4"/>
  <c r="AM33" i="45"/>
  <c r="AN14" i="4"/>
  <c r="AM14" i="45"/>
  <c r="AN38" i="4"/>
  <c r="AM38" i="45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43" i="18" l="1"/>
  <c r="AQ12" i="18"/>
  <c r="AP45" i="18"/>
  <c r="AM43" i="45"/>
  <c r="AN43" i="4"/>
  <c r="AQ12" i="21"/>
  <c r="AP43" i="21"/>
  <c r="AN35" i="45"/>
  <c r="AO35" i="4"/>
  <c r="AO20" i="4"/>
  <c r="AN20" i="45"/>
  <c r="AO29" i="4"/>
  <c r="AN29" i="45"/>
  <c r="AO18" i="4"/>
  <c r="AN18" i="45"/>
  <c r="AO25" i="4"/>
  <c r="AN25" i="45"/>
  <c r="AO26" i="4"/>
  <c r="AN26" i="45"/>
  <c r="AO28" i="4"/>
  <c r="AN28" i="45"/>
  <c r="AO21" i="4"/>
  <c r="AN21" i="45"/>
  <c r="AO17" i="4"/>
  <c r="AN17" i="45"/>
  <c r="AO27" i="4"/>
  <c r="AN27" i="45"/>
  <c r="AO39" i="4"/>
  <c r="AN39" i="45"/>
  <c r="AO24" i="4"/>
  <c r="AN24" i="45"/>
  <c r="AO14" i="4"/>
  <c r="AN14" i="45"/>
  <c r="AO41" i="4"/>
  <c r="AN41" i="45"/>
  <c r="AO12" i="4"/>
  <c r="AN12" i="45"/>
  <c r="AO13" i="4"/>
  <c r="AN13" i="45"/>
  <c r="AO38" i="4"/>
  <c r="AN38" i="45"/>
  <c r="AO33" i="4"/>
  <c r="AN33" i="45"/>
  <c r="AO34" i="4"/>
  <c r="AN34" i="45"/>
  <c r="AO22" i="4"/>
  <c r="AN22" i="45"/>
  <c r="AO19" i="4"/>
  <c r="AN19" i="45"/>
  <c r="AO36" i="4"/>
  <c r="AN36" i="45"/>
  <c r="AO31" i="4"/>
  <c r="AN31" i="45"/>
  <c r="AO42" i="4"/>
  <c r="AN42" i="45"/>
  <c r="AO15" i="4"/>
  <c r="AN15" i="45"/>
  <c r="AO32" i="4"/>
  <c r="AN32" i="45"/>
  <c r="AM45" i="45"/>
  <c r="AO37" i="4"/>
  <c r="AN37" i="45"/>
  <c r="AO23" i="4"/>
  <c r="AN23" i="45"/>
  <c r="AO30" i="4"/>
  <c r="AN30" i="45"/>
  <c r="AO16" i="4"/>
  <c r="AN16" i="45"/>
  <c r="AO40" i="4"/>
  <c r="AN40" i="45"/>
  <c r="AQ43" i="18" l="1"/>
  <c r="AR12" i="18"/>
  <c r="AQ45" i="18"/>
  <c r="AN43" i="45"/>
  <c r="AO43" i="4"/>
  <c r="AR12" i="21"/>
  <c r="AQ43" i="21"/>
  <c r="AP33" i="4"/>
  <c r="AO33" i="45"/>
  <c r="AP13" i="4"/>
  <c r="AO13" i="45"/>
  <c r="AP41" i="4"/>
  <c r="AO41" i="45"/>
  <c r="AP24" i="4"/>
  <c r="AO24" i="45"/>
  <c r="AP27" i="4"/>
  <c r="AO27" i="45"/>
  <c r="AP21" i="4"/>
  <c r="AO21" i="45"/>
  <c r="AP26" i="4"/>
  <c r="AO26" i="45"/>
  <c r="AP18" i="4"/>
  <c r="AO18" i="45"/>
  <c r="AP20" i="4"/>
  <c r="AO20" i="45"/>
  <c r="AP32" i="4"/>
  <c r="AO32" i="45"/>
  <c r="AP22" i="4"/>
  <c r="AO22" i="45"/>
  <c r="AP40" i="4"/>
  <c r="AO40" i="45"/>
  <c r="AP37" i="4"/>
  <c r="AO37" i="45"/>
  <c r="AN45" i="45"/>
  <c r="AP35" i="4"/>
  <c r="AO35" i="45"/>
  <c r="AP16" i="4"/>
  <c r="AO16" i="45"/>
  <c r="AP23" i="4"/>
  <c r="AO23" i="45"/>
  <c r="AP42" i="4"/>
  <c r="AO42" i="45"/>
  <c r="AP36" i="4"/>
  <c r="AO36" i="45"/>
  <c r="AP30" i="4"/>
  <c r="AO30" i="45"/>
  <c r="AP15" i="4"/>
  <c r="AO15" i="45"/>
  <c r="AP31" i="4"/>
  <c r="AO31" i="45"/>
  <c r="AP19" i="4"/>
  <c r="AO19" i="45"/>
  <c r="AP34" i="4"/>
  <c r="AO34" i="45"/>
  <c r="AP38" i="4"/>
  <c r="AO38" i="45"/>
  <c r="AP12" i="4"/>
  <c r="AO12" i="45"/>
  <c r="AP14" i="4"/>
  <c r="AO14" i="45"/>
  <c r="AP39" i="4"/>
  <c r="AO39" i="45"/>
  <c r="AP17" i="4"/>
  <c r="AO17" i="45"/>
  <c r="AP28" i="4"/>
  <c r="AO28" i="45"/>
  <c r="AP25" i="4"/>
  <c r="AO25" i="45"/>
  <c r="AP29" i="4"/>
  <c r="AO29" i="45"/>
  <c r="AR43" i="18" l="1"/>
  <c r="AS12" i="18"/>
  <c r="AR45" i="18"/>
  <c r="AO43" i="45"/>
  <c r="AP43" i="4"/>
  <c r="AS12" i="21"/>
  <c r="AR43" i="21"/>
  <c r="AQ17" i="4"/>
  <c r="AP17" i="45"/>
  <c r="AQ38" i="4"/>
  <c r="AP38" i="45"/>
  <c r="AQ15" i="4"/>
  <c r="AP15" i="45"/>
  <c r="AQ23" i="4"/>
  <c r="AP23" i="45"/>
  <c r="AQ35" i="4"/>
  <c r="AP35" i="45"/>
  <c r="AQ40" i="4"/>
  <c r="AP40" i="45"/>
  <c r="AQ32" i="4"/>
  <c r="AP32" i="45"/>
  <c r="AQ18" i="4"/>
  <c r="AP18" i="45"/>
  <c r="AQ21" i="4"/>
  <c r="AP21" i="45"/>
  <c r="AQ24" i="4"/>
  <c r="AP24" i="45"/>
  <c r="AQ13" i="4"/>
  <c r="AP13" i="45"/>
  <c r="AQ25" i="4"/>
  <c r="AP25" i="45"/>
  <c r="AQ14" i="4"/>
  <c r="AP14" i="45"/>
  <c r="AQ19" i="4"/>
  <c r="AP19" i="45"/>
  <c r="AQ36" i="4"/>
  <c r="AP36" i="45"/>
  <c r="AO45" i="45"/>
  <c r="AQ29" i="4"/>
  <c r="AP29" i="45"/>
  <c r="AQ28" i="4"/>
  <c r="AP28" i="45"/>
  <c r="AQ39" i="4"/>
  <c r="AP39" i="45"/>
  <c r="AQ12" i="4"/>
  <c r="AP12" i="45"/>
  <c r="AQ34" i="4"/>
  <c r="AP34" i="45"/>
  <c r="AQ31" i="4"/>
  <c r="AP31" i="45"/>
  <c r="AQ30" i="4"/>
  <c r="AP30" i="45"/>
  <c r="AQ42" i="4"/>
  <c r="AP42" i="45"/>
  <c r="AQ16" i="4"/>
  <c r="AP16" i="45"/>
  <c r="AQ37" i="4"/>
  <c r="AP37" i="45"/>
  <c r="AQ22" i="4"/>
  <c r="AP22" i="45"/>
  <c r="AQ20" i="4"/>
  <c r="AP20" i="45"/>
  <c r="AQ26" i="4"/>
  <c r="AP26" i="45"/>
  <c r="AQ27" i="4"/>
  <c r="AP27" i="45"/>
  <c r="AQ41" i="4"/>
  <c r="AP41" i="45"/>
  <c r="AQ33" i="4"/>
  <c r="AP33" i="45"/>
  <c r="AC45" i="21"/>
  <c r="AS43" i="18" l="1"/>
  <c r="AT12" i="18"/>
  <c r="AS45" i="18"/>
  <c r="AP43" i="45"/>
  <c r="AQ43" i="4"/>
  <c r="AT12" i="21"/>
  <c r="AS43" i="21"/>
  <c r="AR16" i="4"/>
  <c r="AQ16" i="45"/>
  <c r="AR19" i="4"/>
  <c r="AQ19" i="45"/>
  <c r="AR25" i="4"/>
  <c r="AQ25" i="45"/>
  <c r="AR24" i="4"/>
  <c r="AQ24" i="45"/>
  <c r="AR18" i="4"/>
  <c r="AQ18" i="45"/>
  <c r="AR40" i="4"/>
  <c r="AQ40" i="45"/>
  <c r="AR23" i="4"/>
  <c r="AQ23" i="45"/>
  <c r="AR38" i="4"/>
  <c r="AQ38" i="45"/>
  <c r="AR26" i="4"/>
  <c r="AQ26" i="45"/>
  <c r="AR30" i="4"/>
  <c r="AQ30" i="45"/>
  <c r="AR39" i="4"/>
  <c r="AQ39" i="45"/>
  <c r="AR33" i="4"/>
  <c r="AQ33" i="45"/>
  <c r="AR27" i="4"/>
  <c r="AQ27" i="45"/>
  <c r="AR20" i="4"/>
  <c r="AQ20" i="45"/>
  <c r="AR37" i="4"/>
  <c r="AQ37" i="45"/>
  <c r="AR42" i="4"/>
  <c r="AQ42" i="45"/>
  <c r="AR31" i="4"/>
  <c r="AQ31" i="45"/>
  <c r="AR12" i="4"/>
  <c r="AQ12" i="45"/>
  <c r="AQ28" i="45"/>
  <c r="AR28" i="4"/>
  <c r="AR41" i="4"/>
  <c r="AQ41" i="45"/>
  <c r="AR22" i="4"/>
  <c r="AQ22" i="45"/>
  <c r="AR34" i="4"/>
  <c r="AQ34" i="45"/>
  <c r="AR29" i="4"/>
  <c r="AQ29" i="45"/>
  <c r="AP45" i="45"/>
  <c r="AR36" i="4"/>
  <c r="AQ36" i="45"/>
  <c r="AR14" i="4"/>
  <c r="AQ14" i="45"/>
  <c r="AR13" i="4"/>
  <c r="AQ13" i="45"/>
  <c r="AR21" i="4"/>
  <c r="AQ21" i="45"/>
  <c r="AR32" i="4"/>
  <c r="AQ32" i="45"/>
  <c r="AR35" i="4"/>
  <c r="AQ35" i="45"/>
  <c r="AR15" i="4"/>
  <c r="AQ15" i="45"/>
  <c r="AR17" i="4"/>
  <c r="AQ17" i="45"/>
  <c r="AD45" i="21"/>
  <c r="AT43" i="18" l="1"/>
  <c r="AU12" i="18"/>
  <c r="AT45" i="18"/>
  <c r="AQ43" i="45"/>
  <c r="AR43" i="4"/>
  <c r="AU12" i="21"/>
  <c r="AT43" i="21"/>
  <c r="AS41" i="4"/>
  <c r="AR41" i="45"/>
  <c r="AS12" i="4"/>
  <c r="AR12" i="45"/>
  <c r="AS42" i="4"/>
  <c r="AR42" i="45"/>
  <c r="AS20" i="4"/>
  <c r="AR20" i="45"/>
  <c r="AS33" i="4"/>
  <c r="AR33" i="45"/>
  <c r="AS30" i="4"/>
  <c r="AR30" i="45"/>
  <c r="AS38" i="4"/>
  <c r="AR38" i="45"/>
  <c r="AS40" i="4"/>
  <c r="AR40" i="45"/>
  <c r="AS24" i="4"/>
  <c r="AR24" i="45"/>
  <c r="AS19" i="4"/>
  <c r="AR19" i="45"/>
  <c r="AS32" i="4"/>
  <c r="AR32" i="45"/>
  <c r="AS36" i="4"/>
  <c r="AR36" i="45"/>
  <c r="AS34" i="4"/>
  <c r="AR34" i="45"/>
  <c r="AR35" i="45"/>
  <c r="AS35" i="4"/>
  <c r="AS14" i="4"/>
  <c r="AR14" i="45"/>
  <c r="AS28" i="4"/>
  <c r="AR28" i="45"/>
  <c r="AS15" i="4"/>
  <c r="AR15" i="45"/>
  <c r="AS13" i="4"/>
  <c r="AR13" i="45"/>
  <c r="AQ45" i="45"/>
  <c r="AS17" i="4"/>
  <c r="AR17" i="45"/>
  <c r="AS21" i="4"/>
  <c r="AR21" i="45"/>
  <c r="AS29" i="4"/>
  <c r="AR29" i="45"/>
  <c r="AS22" i="4"/>
  <c r="AR22" i="45"/>
  <c r="AS31" i="4"/>
  <c r="AR31" i="45"/>
  <c r="AS37" i="4"/>
  <c r="AR37" i="45"/>
  <c r="AS27" i="4"/>
  <c r="AR27" i="45"/>
  <c r="AS39" i="4"/>
  <c r="AR39" i="45"/>
  <c r="AS26" i="4"/>
  <c r="AR26" i="45"/>
  <c r="AS23" i="4"/>
  <c r="AR23" i="45"/>
  <c r="AS18" i="4"/>
  <c r="AR18" i="45"/>
  <c r="AS25" i="4"/>
  <c r="AR25" i="45"/>
  <c r="AS16" i="4"/>
  <c r="AR16" i="45"/>
  <c r="AE45" i="21"/>
  <c r="AU43" i="18" l="1"/>
  <c r="AV12" i="18"/>
  <c r="AU45" i="18"/>
  <c r="AR43" i="45"/>
  <c r="AS43" i="4"/>
  <c r="AV12" i="21"/>
  <c r="AU43" i="21"/>
  <c r="AT25" i="4"/>
  <c r="AS25" i="45"/>
  <c r="AT39" i="4"/>
  <c r="AS39" i="45"/>
  <c r="AT21" i="4"/>
  <c r="AS21" i="45"/>
  <c r="AT13" i="4"/>
  <c r="AS13" i="45"/>
  <c r="AS28" i="45"/>
  <c r="AT28" i="4"/>
  <c r="AT36" i="4"/>
  <c r="AS36" i="45"/>
  <c r="AT19" i="4"/>
  <c r="AS19" i="45"/>
  <c r="AT40" i="4"/>
  <c r="AS40" i="45"/>
  <c r="AT30" i="4"/>
  <c r="AS30" i="45"/>
  <c r="AT20" i="4"/>
  <c r="AS20" i="45"/>
  <c r="AT12" i="4"/>
  <c r="AS12" i="45"/>
  <c r="AT23" i="4"/>
  <c r="AS23" i="45"/>
  <c r="AT22" i="4"/>
  <c r="AS22" i="45"/>
  <c r="AT35" i="4"/>
  <c r="AS35" i="45"/>
  <c r="AR45" i="45"/>
  <c r="AT16" i="4"/>
  <c r="AS16" i="45"/>
  <c r="AT18" i="4"/>
  <c r="AS18" i="45"/>
  <c r="AT27" i="4"/>
  <c r="AS27" i="45"/>
  <c r="AT31" i="4"/>
  <c r="AS31" i="45"/>
  <c r="AT29" i="4"/>
  <c r="AS29" i="45"/>
  <c r="AT17" i="4"/>
  <c r="AS17" i="45"/>
  <c r="AT37" i="4"/>
  <c r="AS37" i="45"/>
  <c r="AT26" i="4"/>
  <c r="AS26" i="45"/>
  <c r="AT15" i="4"/>
  <c r="AS15" i="45"/>
  <c r="AT14" i="4"/>
  <c r="AS14" i="45"/>
  <c r="AT34" i="4"/>
  <c r="AS34" i="45"/>
  <c r="AT32" i="4"/>
  <c r="AS32" i="45"/>
  <c r="AT24" i="4"/>
  <c r="AS24" i="45"/>
  <c r="AT38" i="4"/>
  <c r="AS38" i="45"/>
  <c r="AT33" i="4"/>
  <c r="AS33" i="45"/>
  <c r="AT42" i="4"/>
  <c r="AS42" i="45"/>
  <c r="AT41" i="4"/>
  <c r="AS41" i="45"/>
  <c r="AF45" i="21"/>
  <c r="AV43" i="18" l="1"/>
  <c r="AW12" i="18"/>
  <c r="AV45" i="18"/>
  <c r="AT43" i="4"/>
  <c r="AS43" i="45"/>
  <c r="AW12" i="21"/>
  <c r="AV43" i="21"/>
  <c r="AU38" i="4"/>
  <c r="AT38" i="45"/>
  <c r="AU18" i="4"/>
  <c r="AT18" i="45"/>
  <c r="AT35" i="45"/>
  <c r="AU35" i="4"/>
  <c r="AU23" i="4"/>
  <c r="AT23" i="45"/>
  <c r="AU20" i="4"/>
  <c r="AT20" i="45"/>
  <c r="AU40" i="4"/>
  <c r="AT40" i="45"/>
  <c r="AU36" i="4"/>
  <c r="AT36" i="45"/>
  <c r="AU13" i="4"/>
  <c r="AT13" i="45"/>
  <c r="AU39" i="4"/>
  <c r="AT39" i="45"/>
  <c r="AU32" i="4"/>
  <c r="AT32" i="45"/>
  <c r="AU26" i="4"/>
  <c r="AT26" i="45"/>
  <c r="AU31" i="4"/>
  <c r="AT31" i="45"/>
  <c r="AU41" i="4"/>
  <c r="AT41" i="45"/>
  <c r="AU33" i="4"/>
  <c r="AT33" i="45"/>
  <c r="AU24" i="4"/>
  <c r="AT24" i="45"/>
  <c r="AU34" i="4"/>
  <c r="AT34" i="45"/>
  <c r="AU15" i="4"/>
  <c r="AT15" i="45"/>
  <c r="AU37" i="4"/>
  <c r="AT37" i="45"/>
  <c r="AU29" i="4"/>
  <c r="AT29" i="45"/>
  <c r="AU27" i="4"/>
  <c r="AT27" i="45"/>
  <c r="AU16" i="4"/>
  <c r="AT16" i="45"/>
  <c r="AS45" i="45"/>
  <c r="AU28" i="4"/>
  <c r="AT28" i="45"/>
  <c r="AU42" i="4"/>
  <c r="AT42" i="45"/>
  <c r="AU14" i="4"/>
  <c r="AT14" i="45"/>
  <c r="AU17" i="4"/>
  <c r="AT17" i="45"/>
  <c r="AU22" i="4"/>
  <c r="AT22" i="45"/>
  <c r="AU12" i="4"/>
  <c r="AT12" i="45"/>
  <c r="AU30" i="4"/>
  <c r="AT30" i="45"/>
  <c r="AU19" i="4"/>
  <c r="AT19" i="45"/>
  <c r="AU21" i="4"/>
  <c r="AT21" i="45"/>
  <c r="AU25" i="4"/>
  <c r="AT25" i="45"/>
  <c r="AG45" i="21"/>
  <c r="AW43" i="18" l="1"/>
  <c r="AX12" i="18"/>
  <c r="AW45" i="18"/>
  <c r="AT43" i="45"/>
  <c r="AU43" i="4"/>
  <c r="AX12" i="21"/>
  <c r="AW43" i="21"/>
  <c r="AV21" i="4"/>
  <c r="AU21" i="45"/>
  <c r="AV30" i="4"/>
  <c r="AU30" i="45"/>
  <c r="AV14" i="4"/>
  <c r="AU14" i="45"/>
  <c r="AT45" i="45"/>
  <c r="AV27" i="4"/>
  <c r="AU27" i="45"/>
  <c r="AV37" i="4"/>
  <c r="AU37" i="45"/>
  <c r="AV34" i="4"/>
  <c r="AU34" i="45"/>
  <c r="AV33" i="4"/>
  <c r="AU33" i="45"/>
  <c r="AV31" i="4"/>
  <c r="AU31" i="45"/>
  <c r="AV32" i="4"/>
  <c r="AU32" i="45"/>
  <c r="AV13" i="4"/>
  <c r="AU13" i="45"/>
  <c r="AV40" i="4"/>
  <c r="AU40" i="45"/>
  <c r="AV23" i="4"/>
  <c r="AU23" i="45"/>
  <c r="AV18" i="4"/>
  <c r="AU18" i="45"/>
  <c r="AV22" i="4"/>
  <c r="AU22" i="45"/>
  <c r="AV25" i="4"/>
  <c r="AU25" i="45"/>
  <c r="AV19" i="4"/>
  <c r="AU19" i="45"/>
  <c r="AV12" i="4"/>
  <c r="AU12" i="45"/>
  <c r="AV17" i="4"/>
  <c r="AU17" i="45"/>
  <c r="AV42" i="4"/>
  <c r="AU42" i="45"/>
  <c r="AV35" i="4"/>
  <c r="AU35" i="45"/>
  <c r="AU28" i="45"/>
  <c r="AV28" i="4"/>
  <c r="AV16" i="4"/>
  <c r="AU16" i="45"/>
  <c r="AV29" i="4"/>
  <c r="AU29" i="45"/>
  <c r="AV15" i="4"/>
  <c r="AU15" i="45"/>
  <c r="AV24" i="4"/>
  <c r="AU24" i="45"/>
  <c r="AV41" i="4"/>
  <c r="AU41" i="45"/>
  <c r="AV26" i="4"/>
  <c r="AU26" i="45"/>
  <c r="AV39" i="4"/>
  <c r="AU39" i="45"/>
  <c r="AV36" i="4"/>
  <c r="AU36" i="45"/>
  <c r="AV20" i="4"/>
  <c r="AU20" i="45"/>
  <c r="AV38" i="4"/>
  <c r="AU38" i="45"/>
  <c r="AH45" i="21"/>
  <c r="AX43" i="18" l="1"/>
  <c r="AY12" i="18"/>
  <c r="AX45" i="18"/>
  <c r="AU43" i="45"/>
  <c r="AV43" i="4"/>
  <c r="AY12" i="21"/>
  <c r="AX43" i="21"/>
  <c r="AW15" i="4"/>
  <c r="AV15" i="45"/>
  <c r="AW31" i="4"/>
  <c r="AV31" i="45"/>
  <c r="AU45" i="45"/>
  <c r="AW30" i="4"/>
  <c r="AV30" i="45"/>
  <c r="AW39" i="4"/>
  <c r="AV39" i="45"/>
  <c r="AW16" i="4"/>
  <c r="AV16" i="45"/>
  <c r="AW17" i="4"/>
  <c r="AV17" i="45"/>
  <c r="AW22" i="4"/>
  <c r="AV22" i="45"/>
  <c r="AW23" i="4"/>
  <c r="AV23" i="45"/>
  <c r="AW34" i="4"/>
  <c r="AV34" i="45"/>
  <c r="AW27" i="4"/>
  <c r="AV27" i="45"/>
  <c r="AW38" i="4"/>
  <c r="AV38" i="45"/>
  <c r="AW36" i="4"/>
  <c r="AV36" i="45"/>
  <c r="AW26" i="4"/>
  <c r="AV26" i="45"/>
  <c r="AW24" i="4"/>
  <c r="AV24" i="45"/>
  <c r="AW29" i="4"/>
  <c r="AV29" i="45"/>
  <c r="AW42" i="4"/>
  <c r="AV42" i="45"/>
  <c r="AW12" i="4"/>
  <c r="AV12" i="45"/>
  <c r="AW25" i="4"/>
  <c r="AV25" i="45"/>
  <c r="AW18" i="4"/>
  <c r="AV18" i="45"/>
  <c r="AW40" i="4"/>
  <c r="AV40" i="45"/>
  <c r="AW32" i="4"/>
  <c r="AV32" i="45"/>
  <c r="AW33" i="4"/>
  <c r="AV33" i="45"/>
  <c r="AW37" i="4"/>
  <c r="AV37" i="45"/>
  <c r="AW20" i="4"/>
  <c r="AV20" i="45"/>
  <c r="AW41" i="4"/>
  <c r="AV41" i="45"/>
  <c r="AV35" i="45"/>
  <c r="AW35" i="4"/>
  <c r="AW19" i="4"/>
  <c r="AV19" i="45"/>
  <c r="AW13" i="4"/>
  <c r="AV13" i="45"/>
  <c r="AW28" i="4"/>
  <c r="AV28" i="45"/>
  <c r="AW14" i="4"/>
  <c r="AV14" i="45"/>
  <c r="AW21" i="4"/>
  <c r="AV21" i="45"/>
  <c r="AI45" i="21"/>
  <c r="AY43" i="18" l="1"/>
  <c r="AZ12" i="18"/>
  <c r="AY45" i="18"/>
  <c r="AV43" i="45"/>
  <c r="AW43" i="4"/>
  <c r="AZ12" i="21"/>
  <c r="AY43" i="21"/>
  <c r="AX13" i="4"/>
  <c r="AW13" i="45"/>
  <c r="AX24" i="4"/>
  <c r="AW24" i="45"/>
  <c r="AV45" i="45"/>
  <c r="AX31" i="4"/>
  <c r="AW31" i="45"/>
  <c r="AX14" i="4"/>
  <c r="AW14" i="45"/>
  <c r="AX20" i="4"/>
  <c r="AW20" i="45"/>
  <c r="AX40" i="4"/>
  <c r="AW40" i="45"/>
  <c r="AX25" i="4"/>
  <c r="AW25" i="45"/>
  <c r="AX36" i="4"/>
  <c r="AW36" i="45"/>
  <c r="AX23" i="4"/>
  <c r="AW23" i="45"/>
  <c r="AX17" i="4"/>
  <c r="AW17" i="45"/>
  <c r="AX39" i="4"/>
  <c r="AW39" i="45"/>
  <c r="AX21" i="4"/>
  <c r="AW21" i="45"/>
  <c r="AX28" i="4"/>
  <c r="AW28" i="45"/>
  <c r="AX19" i="4"/>
  <c r="AW19" i="45"/>
  <c r="AX41" i="4"/>
  <c r="AW41" i="45"/>
  <c r="AX37" i="4"/>
  <c r="AW37" i="45"/>
  <c r="AX32" i="4"/>
  <c r="AW32" i="45"/>
  <c r="AX18" i="4"/>
  <c r="AW18" i="45"/>
  <c r="AX12" i="4"/>
  <c r="AW12" i="45"/>
  <c r="AX29" i="4"/>
  <c r="AW29" i="45"/>
  <c r="AX26" i="4"/>
  <c r="AW26" i="45"/>
  <c r="AX38" i="4"/>
  <c r="AW38" i="45"/>
  <c r="AX34" i="4"/>
  <c r="AW34" i="45"/>
  <c r="AX22" i="4"/>
  <c r="AW22" i="45"/>
  <c r="AX16" i="4"/>
  <c r="AW16" i="45"/>
  <c r="AX30" i="4"/>
  <c r="AW30" i="45"/>
  <c r="AX33" i="4"/>
  <c r="AW33" i="45"/>
  <c r="AX42" i="4"/>
  <c r="AW42" i="45"/>
  <c r="AX27" i="4"/>
  <c r="AW27" i="45"/>
  <c r="AX35" i="4"/>
  <c r="AW35" i="45"/>
  <c r="AX15" i="4"/>
  <c r="AW15" i="45"/>
  <c r="AJ45" i="21"/>
  <c r="AZ43" i="18" l="1"/>
  <c r="BA12" i="18"/>
  <c r="AZ45" i="18"/>
  <c r="AW43" i="45"/>
  <c r="AX43" i="4"/>
  <c r="BA12" i="21"/>
  <c r="AZ43" i="21"/>
  <c r="AY42" i="4"/>
  <c r="AX42" i="45"/>
  <c r="AY22" i="4"/>
  <c r="AX22" i="45"/>
  <c r="AY29" i="4"/>
  <c r="AX29" i="45"/>
  <c r="AY37" i="4"/>
  <c r="AX37" i="45"/>
  <c r="AY21" i="4"/>
  <c r="AX21" i="45"/>
  <c r="AY36" i="4"/>
  <c r="AX36" i="45"/>
  <c r="AY40" i="4"/>
  <c r="AX40" i="45"/>
  <c r="AY14" i="4"/>
  <c r="AX14" i="45"/>
  <c r="AW45" i="45"/>
  <c r="AY24" i="4"/>
  <c r="AX24" i="45"/>
  <c r="AY35" i="4"/>
  <c r="AX35" i="45"/>
  <c r="AY30" i="4"/>
  <c r="AX30" i="45"/>
  <c r="AY38" i="4"/>
  <c r="AX38" i="45"/>
  <c r="AY18" i="4"/>
  <c r="AX18" i="45"/>
  <c r="AY19" i="4"/>
  <c r="AX19" i="45"/>
  <c r="AY17" i="4"/>
  <c r="AX17" i="45"/>
  <c r="AY15" i="4"/>
  <c r="AX15" i="45"/>
  <c r="AY27" i="4"/>
  <c r="AX27" i="45"/>
  <c r="AY33" i="4"/>
  <c r="AX33" i="45"/>
  <c r="AY16" i="4"/>
  <c r="AX16" i="45"/>
  <c r="AY34" i="4"/>
  <c r="AX34" i="45"/>
  <c r="AY26" i="4"/>
  <c r="AX26" i="45"/>
  <c r="AY12" i="4"/>
  <c r="AX12" i="45"/>
  <c r="AY32" i="4"/>
  <c r="AX32" i="45"/>
  <c r="AY41" i="4"/>
  <c r="AX41" i="45"/>
  <c r="AY28" i="4"/>
  <c r="AX28" i="45"/>
  <c r="AY39" i="4"/>
  <c r="AX39" i="45"/>
  <c r="AY23" i="4"/>
  <c r="AX23" i="45"/>
  <c r="AY25" i="4"/>
  <c r="AX25" i="45"/>
  <c r="AY20" i="4"/>
  <c r="AX20" i="45"/>
  <c r="AY31" i="4"/>
  <c r="AX31" i="45"/>
  <c r="AY13" i="4"/>
  <c r="AX13" i="45"/>
  <c r="AK45" i="21"/>
  <c r="BA43" i="18" l="1"/>
  <c r="BB12" i="18"/>
  <c r="BA45" i="18"/>
  <c r="AX43" i="45"/>
  <c r="AY43" i="4"/>
  <c r="BB12" i="21"/>
  <c r="BA43" i="21"/>
  <c r="AZ25" i="4"/>
  <c r="AY25" i="45"/>
  <c r="AZ33" i="4"/>
  <c r="AY33" i="45"/>
  <c r="AY35" i="45"/>
  <c r="AZ35" i="4"/>
  <c r="AZ14" i="4"/>
  <c r="AY14" i="45"/>
  <c r="AZ36" i="4"/>
  <c r="AY36" i="45"/>
  <c r="AZ37" i="4"/>
  <c r="AY37" i="45"/>
  <c r="AZ22" i="4"/>
  <c r="AY22" i="45"/>
  <c r="AZ39" i="4"/>
  <c r="AY39" i="45"/>
  <c r="AZ12" i="4"/>
  <c r="AY12" i="45"/>
  <c r="AZ15" i="4"/>
  <c r="AY15" i="45"/>
  <c r="AZ38" i="4"/>
  <c r="AY38" i="45"/>
  <c r="AZ13" i="4"/>
  <c r="AY13" i="45"/>
  <c r="AZ20" i="4"/>
  <c r="AY20" i="45"/>
  <c r="AZ23" i="4"/>
  <c r="AY23" i="45"/>
  <c r="AZ28" i="4"/>
  <c r="AY28" i="45"/>
  <c r="AZ32" i="4"/>
  <c r="AY32" i="45"/>
  <c r="AZ26" i="4"/>
  <c r="AY26" i="45"/>
  <c r="AZ16" i="4"/>
  <c r="AY16" i="45"/>
  <c r="AZ27" i="4"/>
  <c r="AY27" i="45"/>
  <c r="AZ17" i="4"/>
  <c r="AY17" i="45"/>
  <c r="AZ18" i="4"/>
  <c r="AY18" i="45"/>
  <c r="AZ30" i="4"/>
  <c r="AY30" i="45"/>
  <c r="AZ24" i="4"/>
  <c r="AY24" i="45"/>
  <c r="AZ31" i="4"/>
  <c r="AY31" i="45"/>
  <c r="AZ41" i="4"/>
  <c r="AY41" i="45"/>
  <c r="AZ34" i="4"/>
  <c r="AY34" i="45"/>
  <c r="AZ19" i="4"/>
  <c r="AY19" i="45"/>
  <c r="AX45" i="45"/>
  <c r="AZ40" i="4"/>
  <c r="AY40" i="45"/>
  <c r="AZ21" i="4"/>
  <c r="AY21" i="45"/>
  <c r="AZ29" i="4"/>
  <c r="AY29" i="45"/>
  <c r="AZ42" i="4"/>
  <c r="AY42" i="45"/>
  <c r="AL45" i="21"/>
  <c r="BB43" i="18" l="1"/>
  <c r="BC12" i="18"/>
  <c r="BB45" i="18"/>
  <c r="AY43" i="45"/>
  <c r="AZ43" i="4"/>
  <c r="BC12" i="21"/>
  <c r="BB43" i="21"/>
  <c r="BA40" i="4"/>
  <c r="AZ40" i="45"/>
  <c r="BA34" i="4"/>
  <c r="AZ34" i="45"/>
  <c r="BA17" i="4"/>
  <c r="AZ17" i="45"/>
  <c r="BA16" i="4"/>
  <c r="AZ16" i="45"/>
  <c r="BA32" i="4"/>
  <c r="AZ32" i="45"/>
  <c r="BA23" i="4"/>
  <c r="AZ23" i="45"/>
  <c r="BA13" i="4"/>
  <c r="AZ13" i="45"/>
  <c r="BA15" i="4"/>
  <c r="AZ15" i="45"/>
  <c r="BA39" i="4"/>
  <c r="AZ39" i="45"/>
  <c r="BA37" i="4"/>
  <c r="AZ37" i="45"/>
  <c r="BA14" i="4"/>
  <c r="AZ14" i="45"/>
  <c r="BA33" i="4"/>
  <c r="AZ33" i="45"/>
  <c r="BA31" i="4"/>
  <c r="AZ31" i="45"/>
  <c r="BA21" i="4"/>
  <c r="AZ21" i="45"/>
  <c r="AY45" i="45"/>
  <c r="BA35" i="4"/>
  <c r="AZ35" i="45"/>
  <c r="BA29" i="4"/>
  <c r="AZ29" i="45"/>
  <c r="BA30" i="4"/>
  <c r="AZ30" i="45"/>
  <c r="BA42" i="4"/>
  <c r="AZ42" i="45"/>
  <c r="BA19" i="4"/>
  <c r="AZ19" i="45"/>
  <c r="BA41" i="4"/>
  <c r="AZ41" i="45"/>
  <c r="BA24" i="4"/>
  <c r="AZ24" i="45"/>
  <c r="BA18" i="4"/>
  <c r="AZ18" i="45"/>
  <c r="BA27" i="4"/>
  <c r="AZ27" i="45"/>
  <c r="BA26" i="4"/>
  <c r="AZ26" i="45"/>
  <c r="BA28" i="4"/>
  <c r="AZ28" i="45"/>
  <c r="BA20" i="4"/>
  <c r="AZ20" i="45"/>
  <c r="BA38" i="4"/>
  <c r="AZ38" i="45"/>
  <c r="BA12" i="4"/>
  <c r="AZ12" i="45"/>
  <c r="BA22" i="4"/>
  <c r="AZ22" i="45"/>
  <c r="BA36" i="4"/>
  <c r="AZ36" i="45"/>
  <c r="BA25" i="4"/>
  <c r="AZ25" i="45"/>
  <c r="AM45" i="21"/>
  <c r="BC43" i="18" l="1"/>
  <c r="BD12" i="18"/>
  <c r="BC45" i="18"/>
  <c r="AZ43" i="45"/>
  <c r="BA43" i="4"/>
  <c r="BD12" i="21"/>
  <c r="BC43" i="21"/>
  <c r="BB12" i="4"/>
  <c r="BA12" i="45"/>
  <c r="BB26" i="4"/>
  <c r="BA26" i="45"/>
  <c r="BB41" i="4"/>
  <c r="BA41" i="45"/>
  <c r="BB21" i="4"/>
  <c r="BA21" i="45"/>
  <c r="BB33" i="4"/>
  <c r="BA33" i="45"/>
  <c r="BB37" i="4"/>
  <c r="BA37" i="45"/>
  <c r="BB15" i="4"/>
  <c r="BA15" i="45"/>
  <c r="BB23" i="4"/>
  <c r="BA23" i="45"/>
  <c r="BB16" i="4"/>
  <c r="BA16" i="45"/>
  <c r="BB34" i="4"/>
  <c r="BA34" i="45"/>
  <c r="BB36" i="4"/>
  <c r="BA36" i="45"/>
  <c r="BB20" i="4"/>
  <c r="BA20" i="45"/>
  <c r="BB18" i="4"/>
  <c r="BA18" i="45"/>
  <c r="BB42" i="4"/>
  <c r="BA42" i="45"/>
  <c r="BB29" i="4"/>
  <c r="BA29" i="45"/>
  <c r="BB25" i="4"/>
  <c r="BA25" i="45"/>
  <c r="BB22" i="4"/>
  <c r="BA22" i="45"/>
  <c r="BB38" i="4"/>
  <c r="BA38" i="45"/>
  <c r="BB28" i="4"/>
  <c r="BA28" i="45"/>
  <c r="BB27" i="4"/>
  <c r="BA27" i="45"/>
  <c r="BB24" i="4"/>
  <c r="BA24" i="45"/>
  <c r="BB19" i="4"/>
  <c r="BA19" i="45"/>
  <c r="BB30" i="4"/>
  <c r="BA30" i="45"/>
  <c r="BA35" i="45"/>
  <c r="BB35" i="4"/>
  <c r="AZ45" i="45"/>
  <c r="BB31" i="4"/>
  <c r="BA31" i="45"/>
  <c r="BB14" i="4"/>
  <c r="BA14" i="45"/>
  <c r="BB39" i="4"/>
  <c r="BA39" i="45"/>
  <c r="BB13" i="4"/>
  <c r="BA13" i="45"/>
  <c r="BB32" i="4"/>
  <c r="BA32" i="45"/>
  <c r="BB17" i="4"/>
  <c r="BA17" i="45"/>
  <c r="BB40" i="4"/>
  <c r="BA40" i="45"/>
  <c r="AN45" i="21"/>
  <c r="BD43" i="18" l="1"/>
  <c r="BE12" i="18"/>
  <c r="BD45" i="18"/>
  <c r="BA43" i="45"/>
  <c r="BB43" i="4"/>
  <c r="BE12" i="21"/>
  <c r="BE43" i="21" s="1"/>
  <c r="BD43" i="21"/>
  <c r="BB35" i="45"/>
  <c r="BC35" i="4"/>
  <c r="BC38" i="4"/>
  <c r="BB38" i="45"/>
  <c r="BC20" i="4"/>
  <c r="BB20" i="45"/>
  <c r="BC34" i="4"/>
  <c r="BB34" i="45"/>
  <c r="BC23" i="4"/>
  <c r="BB23" i="45"/>
  <c r="BC37" i="4"/>
  <c r="BB37" i="45"/>
  <c r="BC21" i="4"/>
  <c r="BB21" i="45"/>
  <c r="BC26" i="4"/>
  <c r="BB26" i="45"/>
  <c r="BC17" i="4"/>
  <c r="BB17" i="45"/>
  <c r="BC14" i="4"/>
  <c r="BB14" i="45"/>
  <c r="BC19" i="4"/>
  <c r="BB19" i="45"/>
  <c r="BC25" i="4"/>
  <c r="BB25" i="45"/>
  <c r="BC40" i="4"/>
  <c r="BB40" i="45"/>
  <c r="BC39" i="4"/>
  <c r="BB39" i="45"/>
  <c r="BA45" i="45"/>
  <c r="BC13" i="4"/>
  <c r="BB13" i="45"/>
  <c r="BC27" i="4"/>
  <c r="BB27" i="45"/>
  <c r="BC42" i="4"/>
  <c r="BB42" i="45"/>
  <c r="BC32" i="4"/>
  <c r="BB32" i="45"/>
  <c r="BC31" i="4"/>
  <c r="BB31" i="45"/>
  <c r="BC30" i="4"/>
  <c r="BB30" i="45"/>
  <c r="BC24" i="4"/>
  <c r="BB24" i="45"/>
  <c r="BB28" i="45"/>
  <c r="BC28" i="4"/>
  <c r="BC22" i="4"/>
  <c r="BB22" i="45"/>
  <c r="BC29" i="4"/>
  <c r="BB29" i="45"/>
  <c r="BC18" i="4"/>
  <c r="BB18" i="45"/>
  <c r="BC36" i="4"/>
  <c r="BB36" i="45"/>
  <c r="BC16" i="4"/>
  <c r="BB16" i="45"/>
  <c r="BC15" i="4"/>
  <c r="BB15" i="45"/>
  <c r="BC33" i="4"/>
  <c r="BB33" i="45"/>
  <c r="BC41" i="4"/>
  <c r="BB41" i="45"/>
  <c r="BC12" i="4"/>
  <c r="BB12" i="45"/>
  <c r="AP45" i="21"/>
  <c r="AO45" i="21"/>
  <c r="BE43" i="18" l="1"/>
  <c r="BE45" i="18"/>
  <c r="BB43" i="45"/>
  <c r="BC43" i="4"/>
  <c r="BD41" i="4"/>
  <c r="BC41" i="45"/>
  <c r="BB45" i="45"/>
  <c r="BD39" i="4"/>
  <c r="BC39" i="45"/>
  <c r="BD25" i="4"/>
  <c r="BC25" i="45"/>
  <c r="BD14" i="4"/>
  <c r="BC14" i="45"/>
  <c r="BD26" i="4"/>
  <c r="BC26" i="45"/>
  <c r="BD37" i="4"/>
  <c r="BC37" i="45"/>
  <c r="BD34" i="4"/>
  <c r="BC34" i="45"/>
  <c r="BD38" i="4"/>
  <c r="BC38" i="45"/>
  <c r="BD15" i="4"/>
  <c r="BC15" i="45"/>
  <c r="BD36" i="4"/>
  <c r="BC36" i="45"/>
  <c r="BD29" i="4"/>
  <c r="BC29" i="45"/>
  <c r="BD30" i="4"/>
  <c r="BC30" i="45"/>
  <c r="BD32" i="4"/>
  <c r="BC32" i="45"/>
  <c r="BD27" i="4"/>
  <c r="BC27" i="45"/>
  <c r="BD12" i="4"/>
  <c r="BC12" i="45"/>
  <c r="BD33" i="4"/>
  <c r="BC33" i="45"/>
  <c r="BD16" i="4"/>
  <c r="BC16" i="45"/>
  <c r="BD18" i="4"/>
  <c r="BC18" i="45"/>
  <c r="BD22" i="4"/>
  <c r="BC22" i="45"/>
  <c r="BD24" i="4"/>
  <c r="BC24" i="45"/>
  <c r="BD31" i="4"/>
  <c r="BC31" i="45"/>
  <c r="BD42" i="4"/>
  <c r="BC42" i="45"/>
  <c r="BD13" i="4"/>
  <c r="BC13" i="45"/>
  <c r="BD35" i="4"/>
  <c r="BC35" i="45"/>
  <c r="BD28" i="4"/>
  <c r="BC28" i="45"/>
  <c r="BD40" i="4"/>
  <c r="BC40" i="45"/>
  <c r="BD19" i="4"/>
  <c r="BC19" i="45"/>
  <c r="BD17" i="4"/>
  <c r="BC17" i="45"/>
  <c r="BD21" i="4"/>
  <c r="BC21" i="45"/>
  <c r="BD23" i="4"/>
  <c r="BC23" i="45"/>
  <c r="BD20" i="4"/>
  <c r="BC20" i="45"/>
  <c r="BC43" i="45" l="1"/>
  <c r="BD43" i="4"/>
  <c r="BE24" i="4"/>
  <c r="BE24" i="45" s="1"/>
  <c r="BD24" i="45"/>
  <c r="BC45" i="45"/>
  <c r="BE23" i="4"/>
  <c r="BE23" i="45" s="1"/>
  <c r="BD23" i="45"/>
  <c r="BE40" i="4"/>
  <c r="BE40" i="45" s="1"/>
  <c r="BD40" i="45"/>
  <c r="BE35" i="4"/>
  <c r="BE35" i="45" s="1"/>
  <c r="BD35" i="45"/>
  <c r="BE18" i="4"/>
  <c r="BE18" i="45" s="1"/>
  <c r="BD18" i="45"/>
  <c r="BE27" i="4"/>
  <c r="BE27" i="45" s="1"/>
  <c r="BD27" i="45"/>
  <c r="BE36" i="4"/>
  <c r="BE36" i="45" s="1"/>
  <c r="BD36" i="45"/>
  <c r="BE38" i="4"/>
  <c r="BE38" i="45" s="1"/>
  <c r="BD38" i="45"/>
  <c r="BE14" i="4"/>
  <c r="BE14" i="45" s="1"/>
  <c r="BD14" i="45"/>
  <c r="BE39" i="4"/>
  <c r="BE39" i="45" s="1"/>
  <c r="BD39" i="45"/>
  <c r="BE20" i="4"/>
  <c r="BE20" i="45" s="1"/>
  <c r="BD20" i="45"/>
  <c r="BE21" i="4"/>
  <c r="BE21" i="45" s="1"/>
  <c r="BD21" i="45"/>
  <c r="BE19" i="4"/>
  <c r="BE19" i="45" s="1"/>
  <c r="BD19" i="45"/>
  <c r="BE28" i="4"/>
  <c r="BE28" i="45" s="1"/>
  <c r="BD28" i="45"/>
  <c r="BE13" i="4"/>
  <c r="BE13" i="45" s="1"/>
  <c r="BD13" i="45"/>
  <c r="BE31" i="4"/>
  <c r="BE31" i="45" s="1"/>
  <c r="BD31" i="45"/>
  <c r="BE22" i="4"/>
  <c r="BE22" i="45" s="1"/>
  <c r="BD22" i="45"/>
  <c r="BD16" i="45"/>
  <c r="BE16" i="4"/>
  <c r="BE16" i="45" s="1"/>
  <c r="BE12" i="4"/>
  <c r="BD12" i="45"/>
  <c r="BE32" i="4"/>
  <c r="BE32" i="45" s="1"/>
  <c r="BD32" i="45"/>
  <c r="BE29" i="4"/>
  <c r="BE29" i="45" s="1"/>
  <c r="BD29" i="45"/>
  <c r="BE15" i="4"/>
  <c r="BE15" i="45" s="1"/>
  <c r="BD15" i="45"/>
  <c r="BE34" i="4"/>
  <c r="BE34" i="45" s="1"/>
  <c r="BD34" i="45"/>
  <c r="BE26" i="4"/>
  <c r="BE26" i="45" s="1"/>
  <c r="BD26" i="45"/>
  <c r="BE25" i="4"/>
  <c r="BE25" i="45" s="1"/>
  <c r="BD25" i="45"/>
  <c r="BE17" i="4"/>
  <c r="BE17" i="45" s="1"/>
  <c r="BD17" i="45"/>
  <c r="BE42" i="4"/>
  <c r="BE42" i="45" s="1"/>
  <c r="BD42" i="45"/>
  <c r="BE33" i="4"/>
  <c r="BE33" i="45" s="1"/>
  <c r="BD33" i="45"/>
  <c r="BE30" i="4"/>
  <c r="BE30" i="45" s="1"/>
  <c r="BD30" i="45"/>
  <c r="BE37" i="4"/>
  <c r="BE37" i="45" s="1"/>
  <c r="BD37" i="45"/>
  <c r="BE41" i="4"/>
  <c r="BE41" i="45" s="1"/>
  <c r="BD41" i="45"/>
  <c r="AQ45" i="21"/>
  <c r="BD43" i="45" l="1"/>
  <c r="BE12" i="45"/>
  <c r="BE43" i="4"/>
  <c r="BD45" i="45"/>
  <c r="AR45" i="21"/>
  <c r="AS45" i="21"/>
  <c r="BE43" i="45" l="1"/>
  <c r="BE45" i="45"/>
  <c r="AT45" i="2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C43" i="39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E43" i="39" l="1"/>
  <c r="BD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G43" i="38" l="1"/>
  <c r="AF43" i="38"/>
  <c r="AH43" i="38" l="1"/>
  <c r="AI43" i="38" l="1"/>
  <c r="AJ43" i="38" l="1"/>
  <c r="AK43" i="38" l="1"/>
  <c r="AL43" i="38" l="1"/>
  <c r="AM43" i="38" l="1"/>
  <c r="AN43" i="38" l="1"/>
  <c r="AO43" i="38" l="1"/>
  <c r="AP43" i="38" l="1"/>
  <c r="AQ43" i="38" l="1"/>
  <c r="AR43" i="38" l="1"/>
  <c r="AS43" i="38" l="1"/>
  <c r="AT43" i="38" l="1"/>
  <c r="AU43" i="38"/>
  <c r="AW43" i="38" l="1"/>
  <c r="AV43" i="38"/>
  <c r="AX43" i="38" l="1"/>
  <c r="AY43" i="38" l="1"/>
  <c r="AZ43" i="38" l="1"/>
  <c r="BA43" i="38" l="1"/>
  <c r="BB43" i="38" l="1"/>
  <c r="BC43" i="38" l="1"/>
  <c r="BD43" i="38" l="1"/>
  <c r="BE43" i="38"/>
  <c r="AD43" i="44"/>
  <c r="AE43" i="44"/>
  <c r="AF43" i="44"/>
  <c r="AH43" i="44" l="1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<sst xmlns="http://schemas.openxmlformats.org/spreadsheetml/2006/main" count="6095" uniqueCount="637">
  <si>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</si>
  <si>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</si>
  <si>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</si>
  <si>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</si>
  <si>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</si>
  <si>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</si>
  <si>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</si>
  <si>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</si>
  <si>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</si>
  <si>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</si>
  <si>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</si>
  <si>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</si>
  <si>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</si>
  <si>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</si>
  <si>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</si>
  <si>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</si>
  <si>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</si>
  <si>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</si>
  <si>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</si>
  <si>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</si>
  <si>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</si>
  <si>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</si>
  <si>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</si>
  <si>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</si>
  <si>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</si>
  <si>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</si>
  <si>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</si>
  <si>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</si>
  <si>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</si>
  <si>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</si>
  <si>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</si>
  <si>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</si>
  <si>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</si>
  <si>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</si>
  <si>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</si>
  <si>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</si>
  <si>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</si>
  <si>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</si>
  <si>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</si>
  <si>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</si>
  <si>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</si>
  <si>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</si>
  <si>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</si>
  <si>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</si>
  <si>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</si>
  <si>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</si>
  <si>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</si>
  <si>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</si>
  <si>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</si>
  <si>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</si>
  <si>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</si>
  <si>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</si>
  <si>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</si>
  <si>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</si>
  <si>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</si>
  <si>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</si>
  <si>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</si>
  <si>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</si>
  <si>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</si>
  <si>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</si>
  <si>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</si>
  <si>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</si>
  <si>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</si>
  <si>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</si>
  <si>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</si>
  <si>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</si>
  <si>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</si>
  <si>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</si>
  <si>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</si>
  <si>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</si>
  <si>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</si>
  <si>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</si>
  <si>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</si>
  <si>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</si>
  <si>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</si>
  <si>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</si>
  <si>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</si>
  <si>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</si>
  <si>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</si>
  <si>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</si>
  <si>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</si>
  <si>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</si>
  <si>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</si>
  <si>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</si>
  <si>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</si>
  <si>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</si>
  <si>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</si>
  <si>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</si>
  <si>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</si>
  <si>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</si>
  <si>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</si>
  <si>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</si>
  <si>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</si>
  <si>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</si>
  <si>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</si>
  <si>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</si>
  <si>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</si>
  <si>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</si>
  <si>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</si>
  <si>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</si>
  <si>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</si>
  <si>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</si>
  <si>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</si>
  <si>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</si>
  <si>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</si>
  <si>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</si>
  <si>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</si>
  <si>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</si>
  <si>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</si>
  <si>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</si>
  <si>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</si>
  <si>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</si>
  <si>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</si>
  <si>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</si>
  <si>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</si>
  <si>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</si>
  <si>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</si>
  <si>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</si>
  <si>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</si>
  <si>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</si>
  <si>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</si>
  <si>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</si>
  <si>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</si>
  <si>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</si>
  <si>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</si>
  <si>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</si>
  <si>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</si>
  <si>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</si>
  <si>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</si>
  <si>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</si>
  <si>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</si>
  <si>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</si>
  <si>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</si>
  <si>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</si>
  <si>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</si>
  <si>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</si>
  <si>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</si>
  <si>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</si>
  <si>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</si>
  <si>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</si>
  <si>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</si>
  <si>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</si>
  <si>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</si>
  <si>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</si>
  <si>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</si>
  <si>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</si>
  <si>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</si>
  <si>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</si>
  <si>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</si>
  <si>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</si>
  <si>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</si>
  <si>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</si>
  <si>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</si>
  <si>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</si>
  <si>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</si>
  <si>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</si>
  <si>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</si>
  <si>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</si>
  <si>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</si>
  <si>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</si>
  <si>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</si>
  <si>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</si>
  <si>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</si>
  <si>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</si>
  <si>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</si>
  <si>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</si>
  <si>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</si>
  <si>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</si>
  <si>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</si>
  <si>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</si>
  <si>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</si>
  <si>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</si>
  <si>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</si>
  <si>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</si>
  <si>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</si>
  <si>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</si>
  <si>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</si>
  <si>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</si>
  <si>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</si>
  <si>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</si>
  <si>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</si>
  <si>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</si>
  <si>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</si>
  <si>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</si>
  <si>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</si>
  <si>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</si>
  <si>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</si>
  <si>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</si>
  <si>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</si>
  <si>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</si>
  <si>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</si>
  <si>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</si>
  <si>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</si>
  <si>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</si>
  <si>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</si>
  <si>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</si>
  <si>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</si>
  <si>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</si>
  <si>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</si>
  <si>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</si>
  <si>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</si>
  <si>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</si>
  <si>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</si>
  <si>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</si>
  <si>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</si>
  <si>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</si>
  <si>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</si>
  <si>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</si>
  <si>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</si>
  <si>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</si>
  <si>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</si>
  <si>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</si>
  <si>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</si>
  <si>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</si>
  <si>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</si>
  <si>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</si>
  <si>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</si>
  <si>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</si>
  <si>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</si>
  <si>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</si>
  <si>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</si>
  <si>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</si>
  <si>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</si>
  <si>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</si>
  <si>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</si>
  <si>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</si>
  <si>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</si>
  <si>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</si>
  <si>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</si>
  <si>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</si>
  <si>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</si>
  <si>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</si>
  <si>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</si>
  <si>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</si>
  <si>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</si>
  <si>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</si>
  <si>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</si>
  <si>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</si>
  <si>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</si>
  <si>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</si>
  <si>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</si>
  <si>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</si>
  <si>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</si>
  <si>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</si>
  <si>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</si>
  <si>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</si>
  <si>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</si>
  <si>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</si>
  <si>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</si>
  <si>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</si>
  <si>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</si>
  <si>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</si>
  <si>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</si>
  <si>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</si>
  <si>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</si>
  <si>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</si>
  <si>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</si>
  <si>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</si>
  <si>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</si>
  <si>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</si>
  <si>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</si>
  <si>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</si>
  <si>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</si>
  <si>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</si>
  <si>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</si>
  <si>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</si>
  <si>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</si>
  <si>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</si>
  <si>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</si>
  <si>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</si>
  <si>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</si>
  <si>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</si>
  <si>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</si>
  <si>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</si>
  <si>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</si>
  <si>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</si>
  <si>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</si>
  <si>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</si>
  <si>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</si>
  <si>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</si>
  <si>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</si>
  <si>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</si>
  <si>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</si>
  <si>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</si>
  <si>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</si>
  <si>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</si>
  <si>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</si>
  <si>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</si>
  <si>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</si>
  <si>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</si>
  <si>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</si>
  <si>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</si>
  <si>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</si>
  <si>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</si>
  <si>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</si>
  <si>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</si>
  <si>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</si>
  <si>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</si>
  <si>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</si>
  <si>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</si>
  <si>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</si>
  <si>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</si>
  <si>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</si>
  <si>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</si>
  <si>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</si>
  <si>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</si>
  <si>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</si>
  <si>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</si>
  <si>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</si>
  <si>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</si>
  <si>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</si>
  <si>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</si>
  <si>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</si>
  <si>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</si>
  <si>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</si>
  <si>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</si>
  <si>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</si>
  <si>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</si>
  <si>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</si>
  <si>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</si>
  <si>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</si>
  <si>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</si>
  <si>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</si>
  <si>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</si>
  <si>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</si>
  <si>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</si>
  <si>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</si>
  <si>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</si>
  <si>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</si>
  <si>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</si>
  <si>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</si>
  <si>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</si>
  <si>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</si>
  <si>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</si>
  <si>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</si>
  <si>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</si>
  <si>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</si>
  <si>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</si>
  <si>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</si>
  <si>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</si>
  <si>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</si>
  <si>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</si>
  <si>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</si>
  <si>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</si>
  <si>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</si>
  <si>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</si>
  <si>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</si>
  <si>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</si>
  <si>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</si>
  <si>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</si>
  <si>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</si>
  <si>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</si>
  <si>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</si>
  <si>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</si>
  <si>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</si>
  <si>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</si>
  <si>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</si>
  <si>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</si>
  <si>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</si>
  <si>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</si>
  <si>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</si>
  <si>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</si>
  <si>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</si>
  <si>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</si>
  <si>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</si>
  <si>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</si>
  <si>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</si>
  <si>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</si>
  <si>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</si>
  <si>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</si>
  <si>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</si>
  <si>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</si>
  <si>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</si>
  <si>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</si>
  <si>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</si>
  <si>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</si>
  <si>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</si>
  <si>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</si>
  <si>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</si>
  <si>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</si>
  <si>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</si>
  <si>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</si>
  <si>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</si>
  <si>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</si>
  <si>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</si>
  <si>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</si>
  <si>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</si>
  <si>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</si>
  <si>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</si>
  <si>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</si>
  <si>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</si>
  <si>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</si>
  <si>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</si>
  <si>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</si>
  <si>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</si>
  <si>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</si>
  <si>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</si>
  <si>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</si>
  <si>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</si>
  <si>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</si>
  <si>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</si>
  <si>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</si>
  <si>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</si>
  <si>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</si>
  <si>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</si>
  <si>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</si>
  <si>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</si>
  <si>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</si>
  <si>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</si>
  <si>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</si>
  <si>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</si>
  <si>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</si>
  <si>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</si>
  <si>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</si>
  <si>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</si>
  <si>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</si>
  <si>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</si>
  <si>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</si>
  <si>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</si>
  <si>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</si>
  <si>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</si>
  <si>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</si>
  <si>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</si>
  <si>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</si>
  <si>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</si>
  <si>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</si>
  <si>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</si>
  <si>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</si>
  <si>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</si>
  <si>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</si>
  <si>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</si>
  <si>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</si>
  <si>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</si>
  <si>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</si>
  <si>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</si>
  <si>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</si>
  <si>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</si>
  <si>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</si>
  <si>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</si>
  <si>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</si>
  <si>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</si>
  <si>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</si>
  <si>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</si>
  <si>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</si>
  <si>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</si>
  <si>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</si>
  <si>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</si>
  <si>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</si>
  <si>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</si>
  <si>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</si>
  <si>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</si>
  <si>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</si>
  <si>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</si>
  <si>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</si>
  <si>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</si>
  <si>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</si>
  <si>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</si>
  <si>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</si>
  <si>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</si>
  <si>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</si>
  <si>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</si>
  <si>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</si>
  <si>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</si>
  <si>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</si>
  <si>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</si>
  <si>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</si>
  <si>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</si>
  <si>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</si>
  <si>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</si>
  <si>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</si>
  <si>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</si>
  <si>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</si>
  <si>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</si>
  <si>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</si>
  <si>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</si>
  <si>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</si>
  <si>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</si>
  <si>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</si>
  <si>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</si>
  <si>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</si>
  <si>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</si>
  <si>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</si>
  <si>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</si>
  <si>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</si>
  <si>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</si>
  <si>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</si>
  <si>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</si>
  <si>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</si>
  <si>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</si>
  <si>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</si>
  <si>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</si>
  <si>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</si>
  <si>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</si>
  <si>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</si>
  <si>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</si>
  <si>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</si>
  <si>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</si>
  <si>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</si>
  <si>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</si>
  <si>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</si>
  <si>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</si>
  <si>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</si>
  <si>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</si>
  <si>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</si>
  <si>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</si>
  <si>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</si>
  <si>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</si>
  <si>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</si>
  <si>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</si>
  <si>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</si>
  <si>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</si>
  <si>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</si>
  <si>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</si>
  <si>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</si>
  <si>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</si>
  <si>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</si>
  <si>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</si>
  <si>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</si>
  <si>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</si>
  <si>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</si>
  <si>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</si>
  <si>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</si>
  <si>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</si>
  <si>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</si>
  <si>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</si>
  <si>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</si>
  <si>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</si>
  <si>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</si>
  <si>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</si>
  <si>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</si>
  <si>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</si>
  <si>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</si>
  <si>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</si>
  <si>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</si>
  <si>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</si>
  <si>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</si>
  <si>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</si>
  <si>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</si>
  <si>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</si>
  <si>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</si>
  <si>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</si>
  <si>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</si>
  <si>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</si>
  <si>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</si>
  <si>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</si>
  <si>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</si>
  <si>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</si>
  <si>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</si>
  <si>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</si>
  <si>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</si>
  <si>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</si>
  <si>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</si>
  <si>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</si>
  <si>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</si>
  <si>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</si>
  <si>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</si>
  <si>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</si>
  <si>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</si>
  <si>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</si>
  <si>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</si>
  <si>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</si>
  <si>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</si>
  <si>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</si>
  <si>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</si>
  <si>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</si>
  <si>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</si>
  <si>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</si>
  <si>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</si>
  <si>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</si>
  <si>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</si>
  <si>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</si>
  <si>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</si>
  <si>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</si>
  <si>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</si>
  <si>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</si>
  <si>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</si>
  <si>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</si>
  <si>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</si>
  <si>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</si>
  <si>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</si>
  <si>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</si>
  <si>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</si>
  <si>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</si>
  <si>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</si>
  <si>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</si>
  <si>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</si>
  <si>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</si>
  <si>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</si>
  <si>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</si>
  <si>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</si>
  <si>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</si>
  <si>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</si>
  <si>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</si>
  <si>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Battery type share zinc-based</t>
  </si>
  <si>
    <t>Weighted Average</t>
  </si>
  <si>
    <t>BAU Scenario</t>
  </si>
  <si>
    <t>Calculated by market assumption for Zn-batteries</t>
  </si>
  <si>
    <t>Future predictions 2% market growth</t>
  </si>
  <si>
    <t>CAGR (2015-2020)</t>
  </si>
  <si>
    <t>Battery type share NiMH</t>
  </si>
  <si>
    <t>Calculated by market assumption for NiMH-batteries</t>
  </si>
  <si>
    <t>battLiPrimary</t>
  </si>
  <si>
    <t>Battery type share Li-primary</t>
  </si>
  <si>
    <t>Calculated by market assumption for Li primary-batteries</t>
  </si>
  <si>
    <t>Battery type share lead-acid</t>
  </si>
  <si>
    <t>Calculated by market assumption for Lead acid-batteries</t>
  </si>
  <si>
    <t>battCd</t>
  </si>
  <si>
    <t>Battery type share NiCd</t>
  </si>
  <si>
    <t>Calculated by market assumption for NiCd-batteries</t>
  </si>
  <si>
    <t>Battery type share Li-recharg.</t>
  </si>
  <si>
    <t xml:space="preserve">Battery type share other </t>
  </si>
  <si>
    <t>Calculated by market assumption for other batteries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</si>
  <si>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</si>
  <si>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</si>
  <si>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</si>
  <si>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</si>
  <si>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</si>
  <si>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</si>
  <si>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</si>
  <si>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</si>
  <si>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</si>
  <si>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</si>
  <si>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</si>
  <si>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</si>
  <si>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</si>
  <si>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</si>
  <si>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Batt-Key: battZn</t>
  </si>
  <si>
    <t>Unit: Mg</t>
  </si>
  <si>
    <t>Czechia</t>
  </si>
  <si>
    <t xml:space="preserve">Germany </t>
  </si>
  <si>
    <t>EU27+4</t>
  </si>
  <si>
    <t>Batt-Key: battNiMH</t>
  </si>
  <si>
    <t>Batt-Key: battNiCd</t>
  </si>
  <si>
    <t>Batt-Key: battLiRechargeable</t>
  </si>
  <si>
    <t>Batt-Key: battLiPrimary</t>
  </si>
  <si>
    <t>Batt-Key: battOther</t>
  </si>
  <si>
    <t>BATT_portableGeneratedComplementaryMSW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</si>
</sst>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E6F1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0" fontId="7" fillId="16" borderId="4" xfId="4" applyFont="1" applyFill="1" applyBorder="1" applyAlignment="1">
      <alignment horizontal="left" vertical="center"/>
    </xf>
    <xf numFmtId="165" fontId="0" fillId="0" borderId="0" xfId="0" applyNumberFormat="1"/>
    <xf numFmtId="0" fontId="7" fillId="16" borderId="5" xfId="4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Li-Rechargeable'!$B$43:$W$43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Li-Rechargeable'!$B$11:$AZ$11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Li-Rechargeable'!$B$43:$AZ$43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89846.215282532503</c:v>
                </c:pt>
                <c:pt idx="23">
                  <c:v>98830.836810785753</c:v>
                </c:pt>
                <c:pt idx="24">
                  <c:v>108713.92049186432</c:v>
                </c:pt>
                <c:pt idx="25">
                  <c:v>119585.31254105075</c:v>
                </c:pt>
                <c:pt idx="26">
                  <c:v>131543.84379515582</c:v>
                </c:pt>
                <c:pt idx="27">
                  <c:v>144698.22817467139</c:v>
                </c:pt>
                <c:pt idx="28">
                  <c:v>159168.05099213851</c:v>
                </c:pt>
                <c:pt idx="29">
                  <c:v>175084.85609135235</c:v>
                </c:pt>
                <c:pt idx="30">
                  <c:v>192593.3417004876</c:v>
                </c:pt>
                <c:pt idx="31">
                  <c:v>211852.67587053636</c:v>
                </c:pt>
                <c:pt idx="32">
                  <c:v>233037.94345759001</c:v>
                </c:pt>
                <c:pt idx="33">
                  <c:v>256341.73780334901</c:v>
                </c:pt>
                <c:pt idx="34">
                  <c:v>281975.91158368392</c:v>
                </c:pt>
                <c:pt idx="35">
                  <c:v>310173.50274205231</c:v>
                </c:pt>
                <c:pt idx="36">
                  <c:v>341190.85301625752</c:v>
                </c:pt>
                <c:pt idx="37">
                  <c:v>375309.93831788329</c:v>
                </c:pt>
                <c:pt idx="38">
                  <c:v>412840.9321496716</c:v>
                </c:pt>
                <c:pt idx="39">
                  <c:v>454125.02536463877</c:v>
                </c:pt>
                <c:pt idx="40">
                  <c:v>499537.52790110267</c:v>
                </c:pt>
                <c:pt idx="41">
                  <c:v>549491.28069121297</c:v>
                </c:pt>
                <c:pt idx="42">
                  <c:v>604440.40876033425</c:v>
                </c:pt>
                <c:pt idx="43">
                  <c:v>664884.44963636762</c:v>
                </c:pt>
                <c:pt idx="44">
                  <c:v>731372.89460000442</c:v>
                </c:pt>
                <c:pt idx="45">
                  <c:v>804510.18406000489</c:v>
                </c:pt>
                <c:pt idx="46">
                  <c:v>884961.20246600534</c:v>
                </c:pt>
                <c:pt idx="47">
                  <c:v>973457.32271260582</c:v>
                </c:pt>
                <c:pt idx="48">
                  <c:v>1070803.0549838664</c:v>
                </c:pt>
                <c:pt idx="49">
                  <c:v>1177883.3604822531</c:v>
                </c:pt>
                <c:pt idx="50">
                  <c:v>1295671.6965304785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6002.5000000000018</c:v>
                </c:pt>
                <c:pt idx="23">
                  <c:v>6302.6250000000027</c:v>
                </c:pt>
                <c:pt idx="24">
                  <c:v>6617.7562500000031</c:v>
                </c:pt>
                <c:pt idx="25">
                  <c:v>6948.6440625000005</c:v>
                </c:pt>
                <c:pt idx="26">
                  <c:v>7296.0762656250026</c:v>
                </c:pt>
                <c:pt idx="27">
                  <c:v>7660.8800789062516</c:v>
                </c:pt>
                <c:pt idx="28">
                  <c:v>8043.924082851564</c:v>
                </c:pt>
                <c:pt idx="29">
                  <c:v>8446.1202869941444</c:v>
                </c:pt>
                <c:pt idx="30">
                  <c:v>8868.4263013438485</c:v>
                </c:pt>
                <c:pt idx="31">
                  <c:v>9045.7948273707261</c:v>
                </c:pt>
                <c:pt idx="32">
                  <c:v>9226.7107239181405</c:v>
                </c:pt>
                <c:pt idx="33">
                  <c:v>9411.2449383965013</c:v>
                </c:pt>
                <c:pt idx="34">
                  <c:v>9599.4698371644336</c:v>
                </c:pt>
                <c:pt idx="35">
                  <c:v>9791.4592339077262</c:v>
                </c:pt>
                <c:pt idx="36">
                  <c:v>9987.2884185858784</c:v>
                </c:pt>
                <c:pt idx="37">
                  <c:v>10187.034186957595</c:v>
                </c:pt>
                <c:pt idx="38">
                  <c:v>10390.774870696745</c:v>
                </c:pt>
                <c:pt idx="39">
                  <c:v>10598.590368110685</c:v>
                </c:pt>
                <c:pt idx="40">
                  <c:v>10810.562175472895</c:v>
                </c:pt>
                <c:pt idx="41">
                  <c:v>10918.667797227625</c:v>
                </c:pt>
                <c:pt idx="42">
                  <c:v>11027.854475199902</c:v>
                </c:pt>
                <c:pt idx="43">
                  <c:v>11138.1330199519</c:v>
                </c:pt>
                <c:pt idx="44">
                  <c:v>11249.514350151419</c:v>
                </c:pt>
                <c:pt idx="45">
                  <c:v>11362.009493652931</c:v>
                </c:pt>
                <c:pt idx="46">
                  <c:v>11475.629588589465</c:v>
                </c:pt>
                <c:pt idx="47">
                  <c:v>11590.385884475359</c:v>
                </c:pt>
                <c:pt idx="48">
                  <c:v>11706.289743320112</c:v>
                </c:pt>
                <c:pt idx="49">
                  <c:v>11823.352640753312</c:v>
                </c:pt>
                <c:pt idx="50">
                  <c:v>11941.586167160845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8536.8888888888887</c:v>
                </c:pt>
                <c:pt idx="23" formatCode="0.00">
                  <c:v>8963.7333333333336</c:v>
                </c:pt>
                <c:pt idx="24" formatCode="0.00">
                  <c:v>9411.92</c:v>
                </c:pt>
                <c:pt idx="25" formatCode="0.00">
                  <c:v>9882.5159999999996</c:v>
                </c:pt>
                <c:pt idx="26" formatCode="0.00">
                  <c:v>10376.641800000001</c:v>
                </c:pt>
                <c:pt idx="27" formatCode="0.00">
                  <c:v>10895.473889999997</c:v>
                </c:pt>
                <c:pt idx="28" formatCode="0.00">
                  <c:v>11440.247584499999</c:v>
                </c:pt>
                <c:pt idx="29" formatCode="0.00">
                  <c:v>12012.259963725</c:v>
                </c:pt>
                <c:pt idx="30" formatCode="0.00">
                  <c:v>12612.872961911253</c:v>
                </c:pt>
                <c:pt idx="31" formatCode="0.00">
                  <c:v>12865.130421149475</c:v>
                </c:pt>
                <c:pt idx="32" formatCode="0.00">
                  <c:v>13122.433029572461</c:v>
                </c:pt>
                <c:pt idx="33" formatCode="0.00">
                  <c:v>13384.881690163911</c:v>
                </c:pt>
                <c:pt idx="34" formatCode="0.00">
                  <c:v>13652.579323967195</c:v>
                </c:pt>
                <c:pt idx="35" formatCode="0.00">
                  <c:v>13925.630910446534</c:v>
                </c:pt>
                <c:pt idx="36" formatCode="0.00">
                  <c:v>14204.143528655466</c:v>
                </c:pt>
                <c:pt idx="37" formatCode="0.00">
                  <c:v>14488.226399228575</c:v>
                </c:pt>
                <c:pt idx="38" formatCode="0.00">
                  <c:v>14777.990927213144</c:v>
                </c:pt>
                <c:pt idx="39" formatCode="0.00">
                  <c:v>15073.550745757409</c:v>
                </c:pt>
                <c:pt idx="40" formatCode="0.00">
                  <c:v>15375.021760672556</c:v>
                </c:pt>
                <c:pt idx="41" formatCode="0.00">
                  <c:v>15528.771978279281</c:v>
                </c:pt>
                <c:pt idx="42" formatCode="0.00">
                  <c:v>15684.059698062076</c:v>
                </c:pt>
                <c:pt idx="43" formatCode="0.00">
                  <c:v>15840.900295042698</c:v>
                </c:pt>
                <c:pt idx="44" formatCode="0.00">
                  <c:v>15999.309297993124</c:v>
                </c:pt>
                <c:pt idx="45" formatCode="0.00">
                  <c:v>16159.302390973058</c:v>
                </c:pt>
                <c:pt idx="46" formatCode="0.00">
                  <c:v>16320.895414882783</c:v>
                </c:pt>
                <c:pt idx="47" formatCode="0.00">
                  <c:v>16484.104369031615</c:v>
                </c:pt>
                <c:pt idx="48" formatCode="0.00">
                  <c:v>16648.945412721929</c:v>
                </c:pt>
                <c:pt idx="49" formatCode="0.00">
                  <c:v>16815.434866849151</c:v>
                </c:pt>
                <c:pt idx="50" formatCode="0.00">
                  <c:v>16983.589215517641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8781.8823529411766</c:v>
                </c:pt>
                <c:pt idx="23">
                  <c:v>10186.983529411766</c:v>
                </c:pt>
                <c:pt idx="24">
                  <c:v>11816.900894117649</c:v>
                </c:pt>
                <c:pt idx="25">
                  <c:v>13707.605037176472</c:v>
                </c:pt>
                <c:pt idx="26">
                  <c:v>15900.821843124708</c:v>
                </c:pt>
                <c:pt idx="27">
                  <c:v>18444.953338024661</c:v>
                </c:pt>
                <c:pt idx="28">
                  <c:v>21396.145872108606</c:v>
                </c:pt>
                <c:pt idx="29">
                  <c:v>24819.529211645982</c:v>
                </c:pt>
                <c:pt idx="30">
                  <c:v>28790.653885509339</c:v>
                </c:pt>
                <c:pt idx="31">
                  <c:v>31669.719274060273</c:v>
                </c:pt>
                <c:pt idx="32">
                  <c:v>34836.691201466303</c:v>
                </c:pt>
                <c:pt idx="33">
                  <c:v>38320.360321612934</c:v>
                </c:pt>
                <c:pt idx="34">
                  <c:v>42152.396353774224</c:v>
                </c:pt>
                <c:pt idx="35">
                  <c:v>46367.635989151648</c:v>
                </c:pt>
                <c:pt idx="36">
                  <c:v>51004.399588066815</c:v>
                </c:pt>
                <c:pt idx="37">
                  <c:v>56104.839546873496</c:v>
                </c:pt>
                <c:pt idx="38">
                  <c:v>61715.323501560844</c:v>
                </c:pt>
                <c:pt idx="39">
                  <c:v>67886.855851716929</c:v>
                </c:pt>
                <c:pt idx="40">
                  <c:v>74675.541436888627</c:v>
                </c:pt>
                <c:pt idx="41">
                  <c:v>82143.095580577487</c:v>
                </c:pt>
                <c:pt idx="42">
                  <c:v>86250.250359606362</c:v>
                </c:pt>
                <c:pt idx="43">
                  <c:v>90562.762877586676</c:v>
                </c:pt>
                <c:pt idx="44">
                  <c:v>95090.901021466008</c:v>
                </c:pt>
                <c:pt idx="45">
                  <c:v>99845.446072539315</c:v>
                </c:pt>
                <c:pt idx="46">
                  <c:v>104837.71837616627</c:v>
                </c:pt>
                <c:pt idx="47">
                  <c:v>110079.60429497459</c:v>
                </c:pt>
                <c:pt idx="48">
                  <c:v>115583.58450972333</c:v>
                </c:pt>
                <c:pt idx="49">
                  <c:v>121362.76373520949</c:v>
                </c:pt>
                <c:pt idx="50">
                  <c:v>127430.90192196997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53486.586145965586</c:v>
                </c:pt>
                <c:pt idx="23">
                  <c:v>60208.753474356454</c:v>
                </c:pt>
                <c:pt idx="24">
                  <c:v>67566.914459325635</c:v>
                </c:pt>
                <c:pt idx="25">
                  <c:v>75613.114264069023</c:v>
                </c:pt>
                <c:pt idx="26">
                  <c:v>84402.536377327822</c:v>
                </c:pt>
                <c:pt idx="27">
                  <c:v>93993.475683571422</c:v>
                </c:pt>
                <c:pt idx="28">
                  <c:v>104447.25381666761</c:v>
                </c:pt>
                <c:pt idx="29">
                  <c:v>115828.06219661639</c:v>
                </c:pt>
                <c:pt idx="30">
                  <c:v>128202.71527502862</c:v>
                </c:pt>
                <c:pt idx="31">
                  <c:v>144012.17133849443</c:v>
                </c:pt>
                <c:pt idx="32">
                  <c:v>161449.649893077</c:v>
                </c:pt>
                <c:pt idx="33">
                  <c:v>180678.76765752392</c:v>
                </c:pt>
                <c:pt idx="34">
                  <c:v>201879.51804116988</c:v>
                </c:pt>
                <c:pt idx="35">
                  <c:v>225249.90910066222</c:v>
                </c:pt>
                <c:pt idx="36">
                  <c:v>251007.76529798619</c:v>
                </c:pt>
                <c:pt idx="37">
                  <c:v>279392.70944003086</c:v>
                </c:pt>
                <c:pt idx="38">
                  <c:v>310668.34281796019</c:v>
                </c:pt>
                <c:pt idx="39">
                  <c:v>345124.64336649067</c:v>
                </c:pt>
                <c:pt idx="40">
                  <c:v>383080.60364517983</c:v>
                </c:pt>
                <c:pt idx="41">
                  <c:v>425148.98846341099</c:v>
                </c:pt>
                <c:pt idx="42">
                  <c:v>475568.96978703095</c:v>
                </c:pt>
                <c:pt idx="43">
                  <c:v>531274.28625894734</c:v>
                </c:pt>
                <c:pt idx="44">
                  <c:v>592804.11907370633</c:v>
                </c:pt>
                <c:pt idx="45">
                  <c:v>660752.08473758528</c:v>
                </c:pt>
                <c:pt idx="46">
                  <c:v>735771.70430745988</c:v>
                </c:pt>
                <c:pt idx="47">
                  <c:v>818582.4208374283</c:v>
                </c:pt>
                <c:pt idx="48">
                  <c:v>909976.219918138</c:v>
                </c:pt>
                <c:pt idx="49">
                  <c:v>1010824.9136854785</c:v>
                </c:pt>
                <c:pt idx="50">
                  <c:v>1122088.1547163278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876.26404585705257</c:v>
                </c:pt>
                <c:pt idx="24" formatCode="General">
                  <c:v>701.01123668564219</c:v>
                </c:pt>
                <c:pt idx="25" formatCode="General">
                  <c:v>560.80898934851371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portables_NiCd'!$G$43:$AB$43</c:f>
              <c:numCache>
                <c:formatCode>General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NiMH'!$G$43:$AB$43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NiMH'!$G$43:$BE$43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9346.7305601834578</c:v>
                </c:pt>
                <c:pt idx="26">
                  <c:v>9533.665171387127</c:v>
                </c:pt>
                <c:pt idx="27">
                  <c:v>9724.3384748148674</c:v>
                </c:pt>
                <c:pt idx="28">
                  <c:v>9918.8252443111669</c:v>
                </c:pt>
                <c:pt idx="29">
                  <c:v>10117.201749197389</c:v>
                </c:pt>
                <c:pt idx="30">
                  <c:v>10319.545784181337</c:v>
                </c:pt>
                <c:pt idx="31">
                  <c:v>10525.936699864966</c:v>
                </c:pt>
                <c:pt idx="32">
                  <c:v>10736.455433862266</c:v>
                </c:pt>
                <c:pt idx="33">
                  <c:v>10951.184542539508</c:v>
                </c:pt>
                <c:pt idx="34">
                  <c:v>11170.2082333903</c:v>
                </c:pt>
                <c:pt idx="35">
                  <c:v>11393.612398058103</c:v>
                </c:pt>
                <c:pt idx="36">
                  <c:v>11621.484646019264</c:v>
                </c:pt>
                <c:pt idx="37">
                  <c:v>11853.914338939652</c:v>
                </c:pt>
                <c:pt idx="38">
                  <c:v>12090.992625718445</c:v>
                </c:pt>
                <c:pt idx="39">
                  <c:v>12332.812478232812</c:v>
                </c:pt>
                <c:pt idx="40">
                  <c:v>12456.140603015141</c:v>
                </c:pt>
                <c:pt idx="41">
                  <c:v>12580.702009045292</c:v>
                </c:pt>
                <c:pt idx="42">
                  <c:v>12706.509029135745</c:v>
                </c:pt>
                <c:pt idx="43">
                  <c:v>12833.574119427105</c:v>
                </c:pt>
                <c:pt idx="44">
                  <c:v>12961.909860621377</c:v>
                </c:pt>
                <c:pt idx="45">
                  <c:v>13091.528959227591</c:v>
                </c:pt>
                <c:pt idx="46">
                  <c:v>13222.44424881986</c:v>
                </c:pt>
                <c:pt idx="47">
                  <c:v>13354.668691308067</c:v>
                </c:pt>
                <c:pt idx="48">
                  <c:v>13488.215378221143</c:v>
                </c:pt>
                <c:pt idx="49">
                  <c:v>13623.097532003352</c:v>
                </c:pt>
                <c:pt idx="50">
                  <c:v>13759.328507323389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197028.64514393019</c:v>
                </c:pt>
                <c:pt idx="24">
                  <c:v>200969.21804680873</c:v>
                </c:pt>
                <c:pt idx="25">
                  <c:v>204988.60240774491</c:v>
                </c:pt>
                <c:pt idx="26">
                  <c:v>209088.37445589984</c:v>
                </c:pt>
                <c:pt idx="27">
                  <c:v>213270.14194501791</c:v>
                </c:pt>
                <c:pt idx="28">
                  <c:v>217535.54478391822</c:v>
                </c:pt>
                <c:pt idx="29">
                  <c:v>221886.25567959659</c:v>
                </c:pt>
                <c:pt idx="30">
                  <c:v>226323.98079318856</c:v>
                </c:pt>
                <c:pt idx="31">
                  <c:v>230850.46040905223</c:v>
                </c:pt>
                <c:pt idx="32">
                  <c:v>235467.46961723329</c:v>
                </c:pt>
                <c:pt idx="33">
                  <c:v>240176.81900957791</c:v>
                </c:pt>
                <c:pt idx="34">
                  <c:v>244980.35538976954</c:v>
                </c:pt>
                <c:pt idx="35">
                  <c:v>249879.96249756496</c:v>
                </c:pt>
                <c:pt idx="36">
                  <c:v>254877.56174751624</c:v>
                </c:pt>
                <c:pt idx="37">
                  <c:v>259975.11298246655</c:v>
                </c:pt>
                <c:pt idx="38">
                  <c:v>265174.6152421158</c:v>
                </c:pt>
                <c:pt idx="39">
                  <c:v>270478.10754695826</c:v>
                </c:pt>
                <c:pt idx="40">
                  <c:v>273182.88862242777</c:v>
                </c:pt>
                <c:pt idx="41">
                  <c:v>275914.71750865201</c:v>
                </c:pt>
                <c:pt idx="42">
                  <c:v>278673.86468373856</c:v>
                </c:pt>
                <c:pt idx="43">
                  <c:v>281460.60333057598</c:v>
                </c:pt>
                <c:pt idx="44">
                  <c:v>284275.20936388173</c:v>
                </c:pt>
                <c:pt idx="45">
                  <c:v>287117.96145752055</c:v>
                </c:pt>
                <c:pt idx="46">
                  <c:v>289989.14107209572</c:v>
                </c:pt>
                <c:pt idx="47">
                  <c:v>292889.03248281672</c:v>
                </c:pt>
                <c:pt idx="48">
                  <c:v>295817.92280764482</c:v>
                </c:pt>
                <c:pt idx="49">
                  <c:v>298776.10203572136</c:v>
                </c:pt>
                <c:pt idx="50">
                  <c:v>301763.86305607855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7343.1607584354515</c:v>
                </c:pt>
                <c:pt idx="23">
                  <c:v>7857.1820115259343</c:v>
                </c:pt>
                <c:pt idx="24">
                  <c:v>8407.1847523327469</c:v>
                </c:pt>
                <c:pt idx="25">
                  <c:v>8995.6876849960408</c:v>
                </c:pt>
                <c:pt idx="26">
                  <c:v>9625.3858229457637</c:v>
                </c:pt>
                <c:pt idx="27">
                  <c:v>10299.162830551968</c:v>
                </c:pt>
                <c:pt idx="28">
                  <c:v>11020.104228690605</c:v>
                </c:pt>
                <c:pt idx="29">
                  <c:v>11791.51152469895</c:v>
                </c:pt>
                <c:pt idx="30">
                  <c:v>12499.002216180883</c:v>
                </c:pt>
                <c:pt idx="31">
                  <c:v>13248.942349151735</c:v>
                </c:pt>
                <c:pt idx="32">
                  <c:v>14043.878890100841</c:v>
                </c:pt>
                <c:pt idx="33">
                  <c:v>14886.511623506893</c:v>
                </c:pt>
                <c:pt idx="34">
                  <c:v>15779.702320917308</c:v>
                </c:pt>
                <c:pt idx="35">
                  <c:v>16726.484460172345</c:v>
                </c:pt>
                <c:pt idx="36">
                  <c:v>17730.073527782683</c:v>
                </c:pt>
                <c:pt idx="37">
                  <c:v>18793.877939449641</c:v>
                </c:pt>
                <c:pt idx="38">
                  <c:v>19921.510615816624</c:v>
                </c:pt>
                <c:pt idx="39">
                  <c:v>21116.801252765621</c:v>
                </c:pt>
                <c:pt idx="40">
                  <c:v>22172.641315403904</c:v>
                </c:pt>
                <c:pt idx="41">
                  <c:v>23281.273381174095</c:v>
                </c:pt>
                <c:pt idx="42">
                  <c:v>24445.337050232807</c:v>
                </c:pt>
                <c:pt idx="43">
                  <c:v>25667.603902744442</c:v>
                </c:pt>
                <c:pt idx="44">
                  <c:v>26950.984097881657</c:v>
                </c:pt>
                <c:pt idx="45">
                  <c:v>28298.533302775752</c:v>
                </c:pt>
                <c:pt idx="46">
                  <c:v>29713.459967914539</c:v>
                </c:pt>
                <c:pt idx="47">
                  <c:v>31199.132966310259</c:v>
                </c:pt>
                <c:pt idx="48">
                  <c:v>32759.08961462578</c:v>
                </c:pt>
                <c:pt idx="49">
                  <c:v>34397.044095357072</c:v>
                </c:pt>
                <c:pt idx="50">
                  <c:v>36116.896300124914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1155.4806682191791</c:v>
                </c:pt>
                <c:pt idx="23">
                  <c:v>1224.8095083123296</c:v>
                </c:pt>
                <c:pt idx="24">
                  <c:v>1298.2980788110694</c:v>
                </c:pt>
                <c:pt idx="25">
                  <c:v>1376.1959635397336</c:v>
                </c:pt>
                <c:pt idx="26">
                  <c:v>1458.7677213521176</c:v>
                </c:pt>
                <c:pt idx="27">
                  <c:v>1546.2937846332445</c:v>
                </c:pt>
                <c:pt idx="28">
                  <c:v>1639.0714117112393</c:v>
                </c:pt>
                <c:pt idx="29">
                  <c:v>1737.4156964139138</c:v>
                </c:pt>
                <c:pt idx="30">
                  <c:v>1841.6606381987483</c:v>
                </c:pt>
                <c:pt idx="31">
                  <c:v>1952.1602764906731</c:v>
                </c:pt>
                <c:pt idx="32">
                  <c:v>2049.7682903152077</c:v>
                </c:pt>
                <c:pt idx="33">
                  <c:v>2152.2567048309675</c:v>
                </c:pt>
                <c:pt idx="34">
                  <c:v>2259.8695400725164</c:v>
                </c:pt>
                <c:pt idx="35">
                  <c:v>2372.8630170761417</c:v>
                </c:pt>
                <c:pt idx="36">
                  <c:v>2491.5061679299483</c:v>
                </c:pt>
                <c:pt idx="37">
                  <c:v>2616.0814763264461</c:v>
                </c:pt>
                <c:pt idx="38">
                  <c:v>2746.8855501427684</c:v>
                </c:pt>
                <c:pt idx="39">
                  <c:v>2884.2298276499077</c:v>
                </c:pt>
                <c:pt idx="40">
                  <c:v>3028.4413190324021</c:v>
                </c:pt>
                <c:pt idx="41">
                  <c:v>3179.8633849840226</c:v>
                </c:pt>
                <c:pt idx="42">
                  <c:v>3275.2592865335432</c:v>
                </c:pt>
                <c:pt idx="43">
                  <c:v>3373.5170651295498</c:v>
                </c:pt>
                <c:pt idx="44">
                  <c:v>3474.7225770834357</c:v>
                </c:pt>
                <c:pt idx="45">
                  <c:v>3578.964254395939</c:v>
                </c:pt>
                <c:pt idx="46">
                  <c:v>3686.3331820278177</c:v>
                </c:pt>
                <c:pt idx="47">
                  <c:v>3796.923177488653</c:v>
                </c:pt>
                <c:pt idx="48">
                  <c:v>3910.8308728133111</c:v>
                </c:pt>
                <c:pt idx="49">
                  <c:v>4028.1557989977118</c:v>
                </c:pt>
                <c:pt idx="50">
                  <c:v>4149.0004729676411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680357</xdr:colOff>
      <xdr:row>45</xdr:row>
      <xdr:rowOff>2721</xdr:rowOff>
    </xdr:from>
    <xdr:to>
      <xdr:col>16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679780</xdr:colOff>
      <xdr:row>51</xdr:row>
      <xdr:rowOff>111113</xdr:rowOff>
    </xdr:from>
    <xdr:to>
      <xdr:col>15</xdr:col>
      <xdr:colOff>598818</xdr:colOff>
      <xdr:row>67</xdr:row>
      <xdr:rowOff>23988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346675</xdr:colOff>
      <xdr:row>51</xdr:row>
      <xdr:rowOff>62325</xdr:rowOff>
    </xdr:from>
    <xdr:to>
      <xdr:col>7</xdr:col>
      <xdr:colOff>726600</xdr:colOff>
      <xdr:row>66</xdr:row>
      <xdr:rowOff>155309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209858</xdr:colOff>
      <xdr:row>50</xdr:row>
      <xdr:rowOff>113728</xdr:rowOff>
    </xdr:from>
    <xdr:to>
      <xdr:col>7</xdr:col>
      <xdr:colOff>320593</xdr:colOff>
      <xdr:row>66</xdr:row>
      <xdr:rowOff>26995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104623</xdr:colOff>
      <xdr:row>50</xdr:row>
      <xdr:rowOff>179425</xdr:rowOff>
    </xdr:from>
    <xdr:to>
      <xdr:col>9</xdr:col>
      <xdr:colOff>203578</xdr:colOff>
      <xdr:row>66</xdr:row>
      <xdr:rowOff>92492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48</xdr:row>
      <xdr:rowOff>164385</xdr:rowOff>
    </xdr:from>
    <xdr:to>
      <xdr:col>8</xdr:col>
      <xdr:colOff>414131</xdr:colOff>
      <xdr:row>64</xdr:row>
      <xdr:rowOff>67983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314779</xdr:colOff>
      <xdr:row>48</xdr:row>
      <xdr:rowOff>59984</xdr:rowOff>
    </xdr:from>
    <xdr:to>
      <xdr:col>7</xdr:col>
      <xdr:colOff>342674</xdr:colOff>
      <xdr:row>63</xdr:row>
      <xdr:rowOff>152967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651555</xdr:colOff>
      <xdr:row>45</xdr:row>
      <xdr:rowOff>11111</xdr:rowOff>
    </xdr:from>
    <xdr:to>
      <xdr:col>14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755196</xdr:colOff>
      <xdr:row>46</xdr:row>
      <xdr:rowOff>37193</xdr:rowOff>
    </xdr:from>
    <xdr:to>
      <xdr:col>23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729040</xdr:colOff>
      <xdr:row>50</xdr:row>
      <xdr:rowOff>31258</xdr:rowOff>
    </xdr:from>
    <xdr:to>
      <xdr:col>8</xdr:col>
      <xdr:colOff>288244</xdr:colOff>
      <xdr:row>65</xdr:row>
      <xdr:rowOff>124242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926193</xdr:colOff>
      <xdr:row>49</xdr:row>
      <xdr:rowOff>159164</xdr:rowOff>
    </xdr:from>
    <xdr:to>
      <xdr:col>10</xdr:col>
      <xdr:colOff>220310</xdr:colOff>
      <xdr:row>65</xdr:row>
      <xdr:rowOff>67093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786768</xdr:colOff>
      <xdr:row>49</xdr:row>
      <xdr:rowOff>128432</xdr:rowOff>
    </xdr:from>
    <xdr:to>
      <xdr:col>6</xdr:col>
      <xdr:colOff>426791</xdr:colOff>
      <xdr:row>65</xdr:row>
      <xdr:rowOff>38613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940707</xdr:colOff>
      <xdr:row>49</xdr:row>
      <xdr:rowOff>52604</xdr:rowOff>
    </xdr:from>
    <xdr:to>
      <xdr:col>8</xdr:col>
      <xdr:colOff>439999</xdr:colOff>
      <xdr:row>64</xdr:row>
      <xdr:rowOff>145587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111977</xdr:colOff>
      <xdr:row>48</xdr:row>
      <xdr:rowOff>106418</xdr:rowOff>
    </xdr:from>
    <xdr:to>
      <xdr:col>9</xdr:col>
      <xdr:colOff>149405</xdr:colOff>
      <xdr:row>64</xdr:row>
      <xdr:rowOff>16435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221040</xdr:colOff>
      <xdr:row>48</xdr:row>
      <xdr:rowOff>158258</xdr:rowOff>
    </xdr:from>
    <xdr:to>
      <xdr:col>9</xdr:col>
      <xdr:colOff>319995</xdr:colOff>
      <xdr:row>64</xdr:row>
      <xdr:rowOff>71325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462492</xdr:colOff>
      <xdr:row>51</xdr:row>
      <xdr:rowOff>55637</xdr:rowOff>
    </xdr:from>
    <xdr:to>
      <xdr:col>7</xdr:col>
      <xdr:colOff>220588</xdr:colOff>
      <xdr:row>66</xdr:row>
      <xdr:rowOff>80584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634695</xdr:colOff>
      <xdr:row>53</xdr:row>
      <xdr:rowOff>88749</xdr:rowOff>
    </xdr:from>
    <xdr:to>
      <xdr:col>17</xdr:col>
      <xdr:colOff>731913</xdr:colOff>
      <xdr:row>74</xdr:row>
      <xdr:rowOff>119440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210836</xdr:colOff>
      <xdr:row>51</xdr:row>
      <xdr:rowOff>93662</xdr:rowOff>
    </xdr:from>
    <xdr:to>
      <xdr:col>6</xdr:col>
      <xdr:colOff>248481</xdr:colOff>
      <xdr:row>66</xdr:row>
      <xdr:rowOff>144311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775758</xdr:colOff>
      <xdr:row>51</xdr:row>
      <xdr:rowOff>159657</xdr:rowOff>
    </xdr:from>
    <xdr:to>
      <xdr:col>16</xdr:col>
      <xdr:colOff>377976</xdr:colOff>
      <xdr:row>70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1494439</xdr:colOff>
      <xdr:row>54</xdr:row>
      <xdr:rowOff>26383</xdr:rowOff>
    </xdr:from>
    <xdr:to>
      <xdr:col>10</xdr:col>
      <xdr:colOff>733044</xdr:colOff>
      <xdr:row>69</xdr:row>
      <xdr:rowOff>125716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532568</xdr:colOff>
      <xdr:row>54</xdr:row>
      <xdr:rowOff>6275</xdr:rowOff>
    </xdr:from>
    <xdr:to>
      <xdr:col>19</xdr:col>
      <xdr:colOff>611943</xdr:colOff>
      <xdr:row>74</xdr:row>
      <xdr:rowOff>122842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400504</xdr:colOff>
      <xdr:row>54</xdr:row>
      <xdr:rowOff>49891</xdr:rowOff>
    </xdr:from>
    <xdr:to>
      <xdr:col>8</xdr:col>
      <xdr:colOff>305254</xdr:colOff>
      <xdr:row>69</xdr:row>
      <xdr:rowOff>57602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216805</xdr:colOff>
      <xdr:row>53</xdr:row>
      <xdr:rowOff>78013</xdr:rowOff>
    </xdr:from>
    <xdr:to>
      <xdr:col>18</xdr:col>
      <xdr:colOff>480785</xdr:colOff>
      <xdr:row>74</xdr:row>
      <xdr:rowOff>40820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FutuRaM_EU_TUB\2_Projektbearbeitung\23_Untersuchungen\02_Work%20Packages\WP4%20-%20Stock%20and%20Waste%20Flow%20Characterisation\Task%204.1\Complementary%20Waste%20Flows\BATT%20in%20Waste%20Bin\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  <row r="2">
          <cell r="B2" t="str">
            <v>AUT</v>
          </cell>
        </row>
        <row r="3">
          <cell r="B3" t="str">
            <v>BEL</v>
          </cell>
        </row>
        <row r="4">
          <cell r="B4" t="str">
            <v>BGR</v>
          </cell>
        </row>
        <row r="5">
          <cell r="B5" t="str">
            <v>HRV</v>
          </cell>
        </row>
        <row r="6">
          <cell r="B6" t="str">
            <v>CYP</v>
          </cell>
        </row>
        <row r="7">
          <cell r="B7" t="str">
            <v>CZE</v>
          </cell>
        </row>
        <row r="8">
          <cell r="B8" t="str">
            <v>DNK</v>
          </cell>
        </row>
        <row r="9">
          <cell r="B9" t="str">
            <v>EST</v>
          </cell>
        </row>
        <row r="10">
          <cell r="B10" t="str">
            <v>FIN</v>
          </cell>
        </row>
        <row r="11">
          <cell r="B11" t="str">
            <v>FRA</v>
          </cell>
        </row>
        <row r="12">
          <cell r="B12" t="str">
            <v>DEU</v>
          </cell>
        </row>
        <row r="13">
          <cell r="B13" t="str">
            <v>GRC</v>
          </cell>
        </row>
        <row r="14">
          <cell r="B14" t="str">
            <v>HUN</v>
          </cell>
        </row>
        <row r="15">
          <cell r="B15" t="str">
            <v>ISL</v>
          </cell>
        </row>
        <row r="16">
          <cell r="B16" t="str">
            <v>IRL</v>
          </cell>
        </row>
        <row r="17">
          <cell r="B17" t="str">
            <v>ITA</v>
          </cell>
        </row>
        <row r="18">
          <cell r="B18" t="str">
            <v>LVA</v>
          </cell>
        </row>
        <row r="19">
          <cell r="B19" t="str">
            <v>LTU</v>
          </cell>
        </row>
        <row r="20">
          <cell r="B20" t="str">
            <v>LUX</v>
          </cell>
        </row>
        <row r="21">
          <cell r="B21" t="str">
            <v>MLT</v>
          </cell>
        </row>
        <row r="22">
          <cell r="B22" t="str">
            <v>NLD</v>
          </cell>
        </row>
        <row r="23">
          <cell r="B23" t="str">
            <v>NOR</v>
          </cell>
        </row>
        <row r="24">
          <cell r="B24" t="str">
            <v>POL</v>
          </cell>
        </row>
        <row r="25">
          <cell r="B25" t="str">
            <v>PRT</v>
          </cell>
        </row>
        <row r="26">
          <cell r="B26" t="str">
            <v>ROU</v>
          </cell>
        </row>
        <row r="27">
          <cell r="B27" t="str">
            <v>SVK</v>
          </cell>
        </row>
        <row r="28">
          <cell r="B28" t="str">
            <v>SVN</v>
          </cell>
        </row>
        <row r="29">
          <cell r="B29" t="str">
            <v>ESP</v>
          </cell>
        </row>
        <row r="30">
          <cell r="B30" t="str">
            <v>SWE</v>
          </cell>
        </row>
        <row r="31">
          <cell r="B31" t="str">
            <v>CHE</v>
          </cell>
        </row>
        <row r="32">
          <cell r="B32" t="str">
            <v>GBR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ppner.BERLIN/Desktop/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1:BE35"/>
  <sheetViews>
    <sheetView zoomScale="48" zoomScaleNormal="48" workbookViewId="0">
      <selection activeCell="F35" sqref="F35"/>
    </sheetView>
  </sheetViews>
  <sheetFormatPr baseColWidth="10" defaultColWidth="11.453125" defaultRowHeight="14.5" x14ac:dyDescent="0.35"/>
  <cols>
    <col min="1" max="1" width="44" style="86" bestFit="1" customWidth="1"/>
    <col min="2" max="2" width="11.453125" style="86"/>
    <col min="3" max="3" width="22.54296875" style="86" bestFit="1" customWidth="1"/>
    <col min="4" max="4" width="11.453125" style="86"/>
    <col min="5" max="5" width="24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635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F3" s="86" t="s">
        <v>614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7</v>
      </c>
      <c r="D4" s="87" t="s">
        <v>621</v>
      </c>
      <c r="E4" s="87"/>
      <c r="F4" s="90" t="s">
        <v>42</v>
      </c>
      <c r="G4" s="91">
        <f>'[2]EU Inhabitants'!B12*([2]Sources!$C$3/1000)*('[2]Waste Bin detailed'!$F$25/100)</f>
        <v>15.886391764881399</v>
      </c>
      <c r="H4" s="91">
        <f>'[2]EU Inhabitants'!C12*([2]Sources!$C$3/1000)*('[2]Waste Bin detailed'!$F$25/100)</f>
        <v>15.924139280918993</v>
      </c>
      <c r="I4" s="91">
        <f>'[2]EU Inhabitants'!D12*([2]Sources!$C$3/1000)*('[2]Waste Bin detailed'!$F$25/100)</f>
        <v>15.995992839027302</v>
      </c>
      <c r="J4" s="91">
        <f>'[2]EU Inhabitants'!E12*([2]Sources!$C$3/1000)*('[2]Waste Bin detailed'!$F$25/100)</f>
        <v>16.067548500671343</v>
      </c>
      <c r="K4" s="91">
        <f>'[2]EU Inhabitants'!F12*([2]Sources!$C$3/1000)*('[2]Waste Bin detailed'!$F$25/100)</f>
        <v>16.130505504997764</v>
      </c>
      <c r="L4" s="91">
        <f>'[2]EU Inhabitants'!G12*([2]Sources!$C$3/1000)*('[2]Waste Bin detailed'!$F$25/100)</f>
        <v>16.207199880650457</v>
      </c>
      <c r="M4" s="91">
        <f>'[2]EU Inhabitants'!H12*([2]Sources!$C$3/1000)*('[2]Waste Bin detailed'!$F$25/100)</f>
        <v>16.308872564523348</v>
      </c>
      <c r="N4" s="91">
        <f>'[2]EU Inhabitants'!I12*([2]Sources!$C$3/1000)*('[2]Waste Bin detailed'!$F$25/100)</f>
        <v>16.422371117410115</v>
      </c>
      <c r="O4" s="91">
        <f>'[2]EU Inhabitants'!J12*([2]Sources!$C$3/1000)*('[2]Waste Bin detailed'!$F$25/100)</f>
        <v>16.550112844994779</v>
      </c>
      <c r="P4" s="91">
        <f>'[2]EU Inhabitants'!K12*([2]Sources!$C$3/1000)*('[2]Waste Bin detailed'!$F$25/100)</f>
        <v>16.683877666716398</v>
      </c>
      <c r="Q4" s="91">
        <f>'[2]EU Inhabitants'!L12*([2]Sources!$C$3/1000)*('[2]Waste Bin detailed'!$F$25/100)</f>
        <v>16.818590481873787</v>
      </c>
      <c r="R4" s="91">
        <f>'[2]EU Inhabitants'!M12*([2]Sources!$C$3/1000)*('[2]Waste Bin detailed'!$F$25/100)</f>
        <v>17.067974817246011</v>
      </c>
      <c r="S4" s="91">
        <f>'[2]EU Inhabitants'!N12*([2]Sources!$C$3/1000)*('[2]Waste Bin detailed'!$F$25/100)</f>
        <v>17.184730061166643</v>
      </c>
      <c r="T4" s="91">
        <f>'[2]EU Inhabitants'!O12*([2]Sources!$C$3/1000)*('[2]Waste Bin detailed'!$F$25/100)</f>
        <v>17.281057675667615</v>
      </c>
      <c r="U4" s="91">
        <f>'[2]EU Inhabitants'!P12*([2]Sources!$C$3/1000)*('[2]Waste Bin detailed'!$F$25/100)</f>
        <v>17.347566164404</v>
      </c>
      <c r="V4" s="91">
        <f>'[2]EU Inhabitants'!Q12*([2]Sources!$C$3/1000)*('[2]Waste Bin detailed'!$F$25/100)</f>
        <v>17.435126003282114</v>
      </c>
      <c r="W4" s="91">
        <f>'[2]EU Inhabitants'!R12*([2]Sources!$C$3/1000)*('[2]Waste Bin detailed'!$F$25/100)</f>
        <v>17.549696673131436</v>
      </c>
      <c r="X4" s="91">
        <f>'[2]EU Inhabitants'!S12*([2]Sources!$C$3/1000)*('[2]Waste Bin detailed'!$F$25/100)</f>
        <v>17.612704878412654</v>
      </c>
      <c r="Y4" s="91">
        <f>'[2]EU Inhabitants'!T12*([2]Sources!$C$3/1000)*('[2]Waste Bin detailed'!$F$25/100)</f>
        <v>17.685413337311655</v>
      </c>
      <c r="Z4" s="91">
        <f>'[2]EU Inhabitants'!U12*([2]Sources!$C$3/1000)*('[2]Waste Bin detailed'!$F$25/100)</f>
        <v>17.773742742055799</v>
      </c>
      <c r="AA4" s="91">
        <f>'[2]EU Inhabitants'!V12*([2]Sources!$C$3/1000)*('[2]Waste Bin detailed'!$F$25/100)</f>
        <v>17.87757362375056</v>
      </c>
      <c r="AB4" s="91">
        <f>'[2]EU Inhabitants'!W12*([2]Sources!$C$3/1000)*('[2]Waste Bin detailed'!$F$25/100)</f>
        <v>17.927730389377892</v>
      </c>
      <c r="AC4" s="91">
        <f>'[2]EU Inhabitants'!X12*([2]Sources!$C$3/1000)*('[2]Waste Bin detailed'!$F$25/100)</f>
        <v>18.025254244368195</v>
      </c>
      <c r="AD4" s="91">
        <f>'[2]EU Inhabitants'!Y12*([2]Sources!$C$3/1000)*('[2]Waste Bin detailed'!$F$25/100)</f>
        <v>18.219465672087129</v>
      </c>
      <c r="AE4" s="91">
        <f>'[2]EU Inhabitants'!Z12*([2]Sources!$C$3/1000)*('[2]Waste Bin detailed'!$F$25/100)</f>
        <v>18.292259465910789</v>
      </c>
      <c r="AF4" s="91">
        <f>'[2]EU Inhabitants'!AA12*([2]Sources!$C$3/1000)*('[2]Waste Bin detailed'!$F$25/100)</f>
        <v>18.353852662986725</v>
      </c>
      <c r="AG4" s="91">
        <f>'[2]EU Inhabitants'!AB12*([2]Sources!$C$3/1000)*('[2]Waste Bin detailed'!$F$25/100)</f>
        <v>18.413090616142028</v>
      </c>
      <c r="AH4" s="91">
        <f>'[2]EU Inhabitants'!AC12*([2]Sources!$C$3/1000)*('[2]Waste Bin detailed'!$F$25/100)</f>
        <v>18.469880232731615</v>
      </c>
      <c r="AI4" s="91">
        <f>'[2]EU Inhabitants'!AD12*([2]Sources!$C$3/1000)*('[2]Waste Bin detailed'!$F$25/100)</f>
        <v>18.524083425331945</v>
      </c>
      <c r="AJ4" s="91">
        <f>'[2]EU Inhabitants'!AE12*([2]Sources!$C$3/1000)*('[2]Waste Bin detailed'!$F$25/100)</f>
        <v>18.578294375652696</v>
      </c>
      <c r="AK4" s="91">
        <f>'[2]EU Inhabitants'!AF12*([2]Sources!$C$3/1000)*('[2]Waste Bin detailed'!$F$25/100)</f>
        <v>18.632562733104582</v>
      </c>
      <c r="AL4" s="91">
        <f>'[2]EU Inhabitants'!AG12*([2]Sources!$C$3/1000)*('[2]Waste Bin detailed'!$F$25/100)</f>
        <v>18.686207369834406</v>
      </c>
      <c r="AM4" s="91">
        <f>'[2]EU Inhabitants'!AH12*([2]Sources!$C$3/1000)*('[2]Waste Bin detailed'!$F$25/100)</f>
        <v>18.738955214083248</v>
      </c>
      <c r="AN4" s="91">
        <f>'[2]EU Inhabitants'!AI12*([2]Sources!$C$3/1000)*('[2]Waste Bin detailed'!$F$25/100)</f>
        <v>18.791046755184247</v>
      </c>
      <c r="AO4" s="91">
        <f>'[2]EU Inhabitants'!AJ12*([2]Sources!$C$3/1000)*('[2]Waste Bin detailed'!$F$25/100)</f>
        <v>18.842514575563182</v>
      </c>
      <c r="AP4" s="91">
        <f>'[2]EU Inhabitants'!AK12*([2]Sources!$C$3/1000)*('[2]Waste Bin detailed'!$F$25/100)</f>
        <v>18.897543189616592</v>
      </c>
      <c r="AQ4" s="91">
        <f>'[2]EU Inhabitants'!AL12*([2]Sources!$C$3/1000)*('[2]Waste Bin detailed'!$F$25/100)</f>
        <v>18.952003938534986</v>
      </c>
      <c r="AR4" s="91">
        <f>'[2]EU Inhabitants'!AM12*([2]Sources!$C$3/1000)*('[2]Waste Bin detailed'!$F$25/100)</f>
        <v>19.004405788452935</v>
      </c>
      <c r="AS4" s="91">
        <f>'[2]EU Inhabitants'!AN12*([2]Sources!$C$3/1000)*('[2]Waste Bin detailed'!$F$25/100)</f>
        <v>19.055567954647177</v>
      </c>
      <c r="AT4" s="91">
        <f>'[2]EU Inhabitants'!AO12*([2]Sources!$C$3/1000)*('[2]Waste Bin detailed'!$F$25/100)</f>
        <v>19.104736386692526</v>
      </c>
      <c r="AU4" s="91">
        <f>'[2]EU Inhabitants'!AP12*([2]Sources!$C$3/1000)*('[2]Waste Bin detailed'!$F$25/100)</f>
        <v>19.151980904072804</v>
      </c>
      <c r="AV4" s="91">
        <f>'[2]EU Inhabitants'!AQ12*([2]Sources!$C$3/1000)*('[2]Waste Bin detailed'!$F$25/100)</f>
        <v>19.197135491570943</v>
      </c>
      <c r="AW4" s="91">
        <f>'[2]EU Inhabitants'!AR12*([2]Sources!$C$3/1000)*('[2]Waste Bin detailed'!$F$25/100)</f>
        <v>19.239953453677462</v>
      </c>
      <c r="AX4" s="91">
        <f>'[2]EU Inhabitants'!AS12*([2]Sources!$C$3/1000)*('[2]Waste Bin detailed'!$F$25/100)</f>
        <v>19.280214471132332</v>
      </c>
      <c r="AY4" s="91">
        <f>'[2]EU Inhabitants'!AT12*([2]Sources!$C$3/1000)*('[2]Waste Bin detailed'!$F$25/100)</f>
        <v>19.31793716246457</v>
      </c>
      <c r="AZ4" s="91">
        <f>'[2]EU Inhabitants'!AU12*([2]Sources!$C$3/1000)*('[2]Waste Bin detailed'!$F$25/100)</f>
        <v>19.353161867820383</v>
      </c>
      <c r="BA4" s="91">
        <f>'[2]EU Inhabitants'!AV12*([2]Sources!$C$3/1000)*('[2]Waste Bin detailed'!$F$25/100)</f>
        <v>19.385984782933019</v>
      </c>
      <c r="BB4" s="91">
        <f>'[2]EU Inhabitants'!AW12*([2]Sources!$C$3/1000)*('[2]Waste Bin detailed'!$F$25/100)</f>
        <v>19.415637893480532</v>
      </c>
      <c r="BC4" s="91">
        <f>'[2]EU Inhabitants'!AX12*([2]Sources!$C$3/1000)*('[2]Waste Bin detailed'!$F$25/100)</f>
        <v>19.442229807548863</v>
      </c>
      <c r="BD4" s="91">
        <f>'[2]EU Inhabitants'!AY12*([2]Sources!$C$3/1000)*('[2]Waste Bin detailed'!$F$25/100)</f>
        <v>19.465538654333884</v>
      </c>
      <c r="BE4" s="91">
        <f>'[2]EU Inhabitants'!AZ12*([2]Sources!$C$3/1000)*('[2]Waste Bin detailed'!$F$25/100)</f>
        <v>19.48614781441146</v>
      </c>
    </row>
    <row r="5" spans="1:57" x14ac:dyDescent="0.35">
      <c r="A5" s="86" t="s">
        <v>636</v>
      </c>
      <c r="C5" s="86" t="s">
        <v>7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detailed'!$F$25/100)</f>
        <v>21.247561964006003</v>
      </c>
      <c r="H5" s="91">
        <f>'[2]EU Inhabitants'!C13*('[2]Weighted Average'!C11/1000)*('[2]Waste Bin detailed'!$F$25/100)</f>
        <v>21.140082546150943</v>
      </c>
      <c r="I5" s="91">
        <f>'[2]EU Inhabitants'!D13*('[2]Weighted Average'!D11/1000)*('[2]Waste Bin detailed'!$F$25/100)</f>
        <v>20.412636963785417</v>
      </c>
      <c r="J5" s="91">
        <f>'[2]EU Inhabitants'!E13*('[2]Weighted Average'!E11/1000)*('[2]Waste Bin detailed'!$F$25/100)</f>
        <v>20.248362350102383</v>
      </c>
      <c r="K5" s="91">
        <f>'[2]EU Inhabitants'!F13*('[2]Weighted Average'!F11/1000)*('[2]Waste Bin detailed'!$F$25/100)</f>
        <v>20.092705164260128</v>
      </c>
      <c r="L5" s="91">
        <f>'[2]EU Inhabitants'!G13*('[2]Weighted Average'!G11/1000)*('[2]Waste Bin detailed'!$F$25/100)</f>
        <v>19.947750888749916</v>
      </c>
      <c r="M5" s="91">
        <f>'[2]EU Inhabitants'!H13*('[2]Weighted Average'!H11/1000)*('[2]Waste Bin detailed'!$F$25/100)</f>
        <v>19.794106280833255</v>
      </c>
      <c r="N5" s="91">
        <f>'[2]EU Inhabitants'!I13*('[2]Weighted Average'!I11/1000)*('[2]Waste Bin detailed'!$F$25/100)</f>
        <v>19.644012921533964</v>
      </c>
      <c r="O5" s="91">
        <f>'[2]EU Inhabitants'!J13*('[2]Weighted Average'!J11/1000)*('[2]Waste Bin detailed'!$F$25/100)</f>
        <v>19.498168265363041</v>
      </c>
      <c r="P5" s="91">
        <f>'[2]EU Inhabitants'!K13*('[2]Weighted Average'!K11/1000)*('[2]Waste Bin detailed'!$F$25/100)</f>
        <v>19.362046314990899</v>
      </c>
      <c r="Q5" s="91">
        <f>'[2]EU Inhabitants'!L13*('[2]Weighted Average'!L11/1000)*('[2]Waste Bin detailed'!$F$25/100)</f>
        <v>19.239288492348898</v>
      </c>
      <c r="R5" s="91">
        <f>'[2]EU Inhabitants'!M13*('[2]Weighted Average'!M11/1000)*('[2]Waste Bin detailed'!$F$25/100)</f>
        <v>19.092716607135859</v>
      </c>
      <c r="S5" s="91">
        <f>'[2]EU Inhabitants'!N13*('[2]Weighted Average'!N11/1000)*('[2]Waste Bin detailed'!$F$25/100)</f>
        <v>18.98080444475783</v>
      </c>
      <c r="T5" s="91">
        <f>'[2]EU Inhabitants'!O13*('[2]Weighted Average'!O11/1000)*('[2]Waste Bin detailed'!$F$25/100)</f>
        <v>18.869791519273505</v>
      </c>
      <c r="U5" s="91">
        <f>'[2]EU Inhabitants'!P13*('[2]Weighted Average'!P11/1000)*('[2]Waste Bin detailed'!$F$25/100)</f>
        <v>18.771224446813722</v>
      </c>
      <c r="V5" s="91">
        <f>'[2]EU Inhabitants'!Q13*('[2]Weighted Average'!Q11/1000)*('[2]Waste Bin detailed'!$F$25/100)</f>
        <v>18.66173810588878</v>
      </c>
      <c r="W5" s="91">
        <f>'[2]EU Inhabitants'!R13*('[2]Weighted Average'!R11/1000)*('[2]Waste Bin detailed'!$F$25/100)</f>
        <v>18.541862728333729</v>
      </c>
      <c r="X5" s="91">
        <f>'[2]EU Inhabitants'!S13*('[2]Weighted Average'!S11/1000)*('[2]Waste Bin detailed'!$F$25/100)</f>
        <v>18.410967698839809</v>
      </c>
      <c r="Y5" s="91">
        <f>'[2]EU Inhabitants'!T13*('[2]Weighted Average'!T11/1000)*('[2]Waste Bin detailed'!$F$25/100)</f>
        <v>18.277745952991356</v>
      </c>
      <c r="Z5" s="91">
        <f>'[2]EU Inhabitants'!U13*('[2]Weighted Average'!U11/1000)*('[2]Waste Bin detailed'!$F$25/100)</f>
        <v>18.448400806095101</v>
      </c>
      <c r="AA5" s="91">
        <f>'[2]EU Inhabitants'!V13*('[2]Weighted Average'!V11/1000)*('[2]Waste Bin detailed'!$F$25/100)</f>
        <v>18.3204703867777</v>
      </c>
      <c r="AB5" s="91">
        <f>'[2]EU Inhabitants'!W13*('[2]Weighted Average'!W11/1000)*('[2]Waste Bin detailed'!$F$25/100)</f>
        <v>18.229551658488163</v>
      </c>
      <c r="AC5" s="91">
        <f>'[2]EU Inhabitants'!X13*('[2]Weighted Average'!X11/1000)*('[2]Waste Bin detailed'!$F$25/100)</f>
        <v>18.025703800346445</v>
      </c>
      <c r="AD5" s="91">
        <f>'[2]EU Inhabitants'!Y13*('[2]Weighted Average'!Y11/1000)*('[2]Waste Bin detailed'!$F$25/100)</f>
        <v>16.996236945458801</v>
      </c>
      <c r="AE5" s="91">
        <f>'[2]EU Inhabitants'!Z13*('[2]Weighted Average'!Z11/1000)*('[2]Waste Bin detailed'!$F$25/100)</f>
        <v>18.233599162761198</v>
      </c>
      <c r="AF5" s="91">
        <f>'[2]EU Inhabitants'!AA13*('[2]Weighted Average'!AA11/1000)*('[2]Waste Bin detailed'!$F$25/100)</f>
        <v>18.078539393768455</v>
      </c>
      <c r="AG5" s="91">
        <f>'[2]EU Inhabitants'!AB13*('[2]Weighted Average'!AB11/1000)*('[2]Waste Bin detailed'!$F$25/100)</f>
        <v>17.925158024867152</v>
      </c>
      <c r="AH5" s="91">
        <f>'[2]EU Inhabitants'!AC13*('[2]Weighted Average'!AC11/1000)*('[2]Waste Bin detailed'!$F$25/100)</f>
        <v>17.771877591575716</v>
      </c>
      <c r="AI5" s="91">
        <f>'[2]EU Inhabitants'!AD13*('[2]Weighted Average'!AD11/1000)*('[2]Waste Bin detailed'!$F$25/100)</f>
        <v>17.617878533031629</v>
      </c>
      <c r="AJ5" s="91">
        <f>'[2]EU Inhabitants'!AE13*('[2]Weighted Average'!AE11/1000)*('[2]Waste Bin detailed'!$F$25/100)</f>
        <v>17.469172112144996</v>
      </c>
      <c r="AK5" s="91">
        <f>'[2]EU Inhabitants'!AF13*('[2]Weighted Average'!AF11/1000)*('[2]Waste Bin detailed'!$F$25/100)</f>
        <v>17.324403271222842</v>
      </c>
      <c r="AL5" s="91">
        <f>'[2]EU Inhabitants'!AG13*('[2]Weighted Average'!AG11/1000)*('[2]Waste Bin detailed'!$F$25/100)</f>
        <v>17.184023620564972</v>
      </c>
      <c r="AM5" s="91">
        <f>'[2]EU Inhabitants'!AH13*('[2]Weighted Average'!AH11/1000)*('[2]Waste Bin detailed'!$F$25/100)</f>
        <v>17.047932949335269</v>
      </c>
      <c r="AN5" s="91">
        <f>'[2]EU Inhabitants'!AI13*('[2]Weighted Average'!AI11/1000)*('[2]Waste Bin detailed'!$F$25/100)</f>
        <v>16.917040906689898</v>
      </c>
      <c r="AO5" s="91">
        <f>'[2]EU Inhabitants'!AJ13*('[2]Weighted Average'!AJ11/1000)*('[2]Waste Bin detailed'!$F$25/100)</f>
        <v>16.793934045151662</v>
      </c>
      <c r="AP5" s="91">
        <f>'[2]EU Inhabitants'!AK13*('[2]Weighted Average'!AK11/1000)*('[2]Waste Bin detailed'!$F$25/100)</f>
        <v>16.6915250747094</v>
      </c>
      <c r="AQ5" s="91">
        <f>'[2]EU Inhabitants'!AL13*('[2]Weighted Average'!AL11/1000)*('[2]Waste Bin detailed'!$F$25/100)</f>
        <v>16.591733072912348</v>
      </c>
      <c r="AR5" s="91">
        <f>'[2]EU Inhabitants'!AM13*('[2]Weighted Average'!AM11/1000)*('[2]Waste Bin detailed'!$F$25/100)</f>
        <v>16.494039900506941</v>
      </c>
      <c r="AS5" s="91">
        <f>'[2]EU Inhabitants'!AN13*('[2]Weighted Average'!AN11/1000)*('[2]Waste Bin detailed'!$F$25/100)</f>
        <v>16.398631281078583</v>
      </c>
      <c r="AT5" s="91">
        <f>'[2]EU Inhabitants'!AO13*('[2]Weighted Average'!AO11/1000)*('[2]Waste Bin detailed'!$F$25/100)</f>
        <v>16.30793706119891</v>
      </c>
      <c r="AU5" s="91">
        <f>'[2]EU Inhabitants'!AP13*('[2]Weighted Average'!AP11/1000)*('[2]Waste Bin detailed'!$F$25/100)</f>
        <v>16.2213144180804</v>
      </c>
      <c r="AV5" s="91">
        <f>'[2]EU Inhabitants'!AQ13*('[2]Weighted Average'!AQ11/1000)*('[2]Waste Bin detailed'!$F$25/100)</f>
        <v>16.136520415327489</v>
      </c>
      <c r="AW5" s="91">
        <f>'[2]EU Inhabitants'!AR13*('[2]Weighted Average'!AR11/1000)*('[2]Waste Bin detailed'!$F$25/100)</f>
        <v>16.054114937479333</v>
      </c>
      <c r="AX5" s="91">
        <f>'[2]EU Inhabitants'!AS13*('[2]Weighted Average'!AS11/1000)*('[2]Waste Bin detailed'!$F$25/100)</f>
        <v>15.973410258789549</v>
      </c>
      <c r="AY5" s="91">
        <f>'[2]EU Inhabitants'!AT13*('[2]Weighted Average'!AT11/1000)*('[2]Waste Bin detailed'!$F$25/100)</f>
        <v>15.893857940589536</v>
      </c>
      <c r="AZ5" s="91">
        <f>'[2]EU Inhabitants'!AU13*('[2]Weighted Average'!AU11/1000)*('[2]Waste Bin detailed'!$F$25/100)</f>
        <v>15.816056862358083</v>
      </c>
      <c r="BA5" s="91">
        <f>'[2]EU Inhabitants'!AV13*('[2]Weighted Average'!AV11/1000)*('[2]Waste Bin detailed'!$F$25/100)</f>
        <v>15.738513569274705</v>
      </c>
      <c r="BB5" s="91">
        <f>'[2]EU Inhabitants'!AW13*('[2]Weighted Average'!AW11/1000)*('[2]Waste Bin detailed'!$F$25/100)</f>
        <v>15.661996577973284</v>
      </c>
      <c r="BC5" s="91">
        <f>'[2]EU Inhabitants'!AX13*('[2]Weighted Average'!AX11/1000)*('[2]Waste Bin detailed'!$F$25/100)</f>
        <v>15.58623265100932</v>
      </c>
      <c r="BD5" s="91">
        <f>'[2]EU Inhabitants'!AY13*('[2]Weighted Average'!AY11/1000)*('[2]Waste Bin detailed'!$F$25/100)</f>
        <v>15.511450357334818</v>
      </c>
      <c r="BE5" s="91">
        <f>'[2]EU Inhabitants'!AZ13*('[2]Weighted Average'!AZ11/1000)*('[2]Waste Bin detailed'!$F$25/100)</f>
        <v>15.437426583338922</v>
      </c>
    </row>
    <row r="6" spans="1:57" x14ac:dyDescent="0.35">
      <c r="A6" s="86" t="s">
        <v>636</v>
      </c>
      <c r="C6" s="86" t="s">
        <v>7</v>
      </c>
      <c r="D6" s="87" t="s">
        <v>621</v>
      </c>
      <c r="E6" s="87"/>
      <c r="F6" s="90" t="s">
        <v>628</v>
      </c>
      <c r="G6" s="91">
        <f>'[2]EU Inhabitants'!B14*('[2]Weighted Average'!B11/1000)*('[2]Waste Bin detailed'!$F$25/100)</f>
        <v>26.661925308981129</v>
      </c>
      <c r="H6" s="91">
        <f>'[2]EU Inhabitants'!C14*('[2]Weighted Average'!C11/1000)*('[2]Waste Bin detailed'!$F$25/100)</f>
        <v>26.542333241193806</v>
      </c>
      <c r="I6" s="91">
        <f>'[2]EU Inhabitants'!D14*('[2]Weighted Average'!D11/1000)*('[2]Waste Bin detailed'!$F$25/100)</f>
        <v>26.463072872789922</v>
      </c>
      <c r="J6" s="91">
        <f>'[2]EU Inhabitants'!E14*('[2]Weighted Average'!E11/1000)*('[2]Waste Bin detailed'!$F$25/100)</f>
        <v>26.440880355406648</v>
      </c>
      <c r="K6" s="91">
        <f>'[2]EU Inhabitants'!F14*('[2]Weighted Average'!F11/1000)*('[2]Waste Bin detailed'!$F$25/100)</f>
        <v>26.449091452792825</v>
      </c>
      <c r="L6" s="91">
        <f>'[2]EU Inhabitants'!G14*('[2]Weighted Average'!G11/1000)*('[2]Waste Bin detailed'!$F$25/100)</f>
        <v>26.460595339405835</v>
      </c>
      <c r="M6" s="91">
        <f>'[2]EU Inhabitants'!H14*('[2]Weighted Average'!H11/1000)*('[2]Waste Bin detailed'!$F$25/100)</f>
        <v>26.524672834534115</v>
      </c>
      <c r="N6" s="91">
        <f>'[2]EU Inhabitants'!I14*('[2]Weighted Average'!I11/1000)*('[2]Waste Bin detailed'!$F$25/100)</f>
        <v>26.600156318966896</v>
      </c>
      <c r="O6" s="91">
        <f>'[2]EU Inhabitants'!J14*('[2]Weighted Average'!J11/1000)*('[2]Waste Bin detailed'!$F$25/100)</f>
        <v>26.8259815035508</v>
      </c>
      <c r="P6" s="91">
        <f>'[2]EU Inhabitants'!K14*('[2]Weighted Average'!K11/1000)*('[2]Waste Bin detailed'!$F$25/100)</f>
        <v>27.033785495590035</v>
      </c>
      <c r="Q6" s="91">
        <f>'[2]EU Inhabitants'!L14*('[2]Weighted Average'!L11/1000)*('[2]Waste Bin detailed'!$F$25/100)</f>
        <v>27.120651508595326</v>
      </c>
      <c r="R6" s="91">
        <f>'[2]EU Inhabitants'!M14*('[2]Weighted Average'!M11/1000)*('[2]Waste Bin detailed'!$F$25/100)</f>
        <v>27.169015235812157</v>
      </c>
      <c r="S6" s="91">
        <f>'[2]EU Inhabitants'!N14*('[2]Weighted Average'!N11/1000)*('[2]Waste Bin detailed'!$F$25/100)</f>
        <v>27.213825747671823</v>
      </c>
      <c r="T6" s="91">
        <f>'[2]EU Inhabitants'!O14*('[2]Weighted Average'!O11/1000)*('[2]Waste Bin detailed'!$F$25/100)</f>
        <v>27.240808541228077</v>
      </c>
      <c r="U6" s="91">
        <f>'[2]EU Inhabitants'!P14*('[2]Weighted Average'!P11/1000)*('[2]Waste Bin detailed'!$F$25/100)</f>
        <v>27.234304886617092</v>
      </c>
      <c r="V6" s="91">
        <f>'[2]EU Inhabitants'!Q14*('[2]Weighted Average'!Q11/1000)*('[2]Waste Bin detailed'!$F$25/100)</f>
        <v>27.305904133409705</v>
      </c>
      <c r="W6" s="91">
        <f>'[2]EU Inhabitants'!R14*('[2]Weighted Average'!R11/1000)*('[2]Waste Bin detailed'!$F$25/100)</f>
        <v>27.354461381890459</v>
      </c>
      <c r="X6" s="91">
        <f>'[2]EU Inhabitants'!S14*('[2]Weighted Average'!S11/1000)*('[2]Waste Bin detailed'!$F$25/100)</f>
        <v>27.424694479549725</v>
      </c>
      <c r="Y6" s="91">
        <f>'[2]EU Inhabitants'!T14*('[2]Weighted Average'!T11/1000)*('[2]Waste Bin detailed'!$F$25/100)</f>
        <v>27.507369444922634</v>
      </c>
      <c r="Z6" s="91">
        <f>'[2]EU Inhabitants'!U14*('[2]Weighted Average'!U11/1000)*('[2]Waste Bin detailed'!$F$25/100)</f>
        <v>28.06724061176682</v>
      </c>
      <c r="AA6" s="91">
        <f>'[2]EU Inhabitants'!V14*('[2]Weighted Average'!V11/1000)*('[2]Waste Bin detailed'!$F$25/100)</f>
        <v>28.183629442974478</v>
      </c>
      <c r="AB6" s="91">
        <f>'[2]EU Inhabitants'!W14*('[2]Weighted Average'!W11/1000)*('[2]Waste Bin detailed'!$F$25/100)</f>
        <v>27.66064155260128</v>
      </c>
      <c r="AC6" s="91">
        <f>'[2]EU Inhabitants'!X14*('[2]Weighted Average'!X11/1000)*('[2]Waste Bin detailed'!$F$25/100)</f>
        <v>27.719372957673109</v>
      </c>
      <c r="AD6" s="91">
        <f>'[2]EU Inhabitants'!Y14*('[2]Weighted Average'!Y11/1000)*('[2]Waste Bin detailed'!$F$25/100)</f>
        <v>28.541489678944398</v>
      </c>
      <c r="AE6" s="91">
        <f>'[2]EU Inhabitants'!Z14*('[2]Weighted Average'!Z11/1000)*('[2]Waste Bin detailed'!$F$25/100)</f>
        <v>29.119966597543574</v>
      </c>
      <c r="AF6" s="91">
        <f>'[2]EU Inhabitants'!AA14*('[2]Weighted Average'!AA11/1000)*('[2]Waste Bin detailed'!$F$25/100)</f>
        <v>29.033134215632522</v>
      </c>
      <c r="AG6" s="91">
        <f>'[2]EU Inhabitants'!AB14*('[2]Weighted Average'!AB11/1000)*('[2]Waste Bin detailed'!$F$25/100)</f>
        <v>28.94419104299023</v>
      </c>
      <c r="AH6" s="91">
        <f>'[2]EU Inhabitants'!AC14*('[2]Weighted Average'!AC11/1000)*('[2]Waste Bin detailed'!$F$25/100)</f>
        <v>28.854623884859009</v>
      </c>
      <c r="AI6" s="91">
        <f>'[2]EU Inhabitants'!AD14*('[2]Weighted Average'!AD11/1000)*('[2]Waste Bin detailed'!$F$25/100)</f>
        <v>28.76247588691178</v>
      </c>
      <c r="AJ6" s="91">
        <f>'[2]EU Inhabitants'!AE14*('[2]Weighted Average'!AE11/1000)*('[2]Waste Bin detailed'!$F$25/100)</f>
        <v>28.677317606629686</v>
      </c>
      <c r="AK6" s="91">
        <f>'[2]EU Inhabitants'!AF14*('[2]Weighted Average'!AF11/1000)*('[2]Waste Bin detailed'!$F$25/100)</f>
        <v>28.595670733769609</v>
      </c>
      <c r="AL6" s="91">
        <f>'[2]EU Inhabitants'!AG14*('[2]Weighted Average'!AG11/1000)*('[2]Waste Bin detailed'!$F$25/100)</f>
        <v>28.515701486549016</v>
      </c>
      <c r="AM6" s="91">
        <f>'[2]EU Inhabitants'!AH14*('[2]Weighted Average'!AH11/1000)*('[2]Waste Bin detailed'!$F$25/100)</f>
        <v>28.437432865422316</v>
      </c>
      <c r="AN6" s="91">
        <f>'[2]EU Inhabitants'!AI14*('[2]Weighted Average'!AI11/1000)*('[2]Waste Bin detailed'!$F$25/100)</f>
        <v>28.362709113698049</v>
      </c>
      <c r="AO6" s="91">
        <f>'[2]EU Inhabitants'!AJ14*('[2]Weighted Average'!AJ11/1000)*('[2]Waste Bin detailed'!$F$25/100)</f>
        <v>28.292438419678732</v>
      </c>
      <c r="AP6" s="91">
        <f>'[2]EU Inhabitants'!AK14*('[2]Weighted Average'!AK11/1000)*('[2]Waste Bin detailed'!$F$25/100)</f>
        <v>28.2745812776887</v>
      </c>
      <c r="AQ6" s="91">
        <f>'[2]EU Inhabitants'!AL14*('[2]Weighted Average'!AL11/1000)*('[2]Waste Bin detailed'!$F$25/100)</f>
        <v>28.259616306320275</v>
      </c>
      <c r="AR6" s="91">
        <f>'[2]EU Inhabitants'!AM14*('[2]Weighted Average'!AM11/1000)*('[2]Waste Bin detailed'!$F$25/100)</f>
        <v>28.246111355365503</v>
      </c>
      <c r="AS6" s="91">
        <f>'[2]EU Inhabitants'!AN14*('[2]Weighted Average'!AN11/1000)*('[2]Waste Bin detailed'!$F$25/100)</f>
        <v>28.23986586874166</v>
      </c>
      <c r="AT6" s="91">
        <f>'[2]EU Inhabitants'!AO14*('[2]Weighted Average'!AO11/1000)*('[2]Waste Bin detailed'!$F$25/100)</f>
        <v>28.238382384359863</v>
      </c>
      <c r="AU6" s="91">
        <f>'[2]EU Inhabitants'!AP14*('[2]Weighted Average'!AP11/1000)*('[2]Waste Bin detailed'!$F$25/100)</f>
        <v>28.242032815780007</v>
      </c>
      <c r="AV6" s="91">
        <f>'[2]EU Inhabitants'!AQ14*('[2]Weighted Average'!AQ11/1000)*('[2]Waste Bin detailed'!$F$25/100)</f>
        <v>28.247997566998194</v>
      </c>
      <c r="AW6" s="91">
        <f>'[2]EU Inhabitants'!AR14*('[2]Weighted Average'!AR11/1000)*('[2]Waste Bin detailed'!$F$25/100)</f>
        <v>28.255812800559667</v>
      </c>
      <c r="AX6" s="91">
        <f>'[2]EU Inhabitants'!AS14*('[2]Weighted Average'!AS11/1000)*('[2]Waste Bin detailed'!$F$25/100)</f>
        <v>28.264864747244328</v>
      </c>
      <c r="AY6" s="91">
        <f>'[2]EU Inhabitants'!AT14*('[2]Weighted Average'!AT11/1000)*('[2]Waste Bin detailed'!$F$25/100)</f>
        <v>28.275436829666592</v>
      </c>
      <c r="AZ6" s="91">
        <f>'[2]EU Inhabitants'!AU14*('[2]Weighted Average'!AU11/1000)*('[2]Waste Bin detailed'!$F$25/100)</f>
        <v>28.286375837725249</v>
      </c>
      <c r="BA6" s="91">
        <f>'[2]EU Inhabitants'!AV14*('[2]Weighted Average'!AV11/1000)*('[2]Waste Bin detailed'!$F$25/100)</f>
        <v>28.295080433064868</v>
      </c>
      <c r="BB6" s="91">
        <f>'[2]EU Inhabitants'!AW14*('[2]Weighted Average'!AW11/1000)*('[2]Waste Bin detailed'!$F$25/100)</f>
        <v>28.302710535430897</v>
      </c>
      <c r="BC6" s="91">
        <f>'[2]EU Inhabitants'!AX14*('[2]Weighted Average'!AX11/1000)*('[2]Waste Bin detailed'!$F$25/100)</f>
        <v>28.310585643725453</v>
      </c>
      <c r="BD6" s="91">
        <f>'[2]EU Inhabitants'!AY14*('[2]Weighted Average'!AY11/1000)*('[2]Waste Bin detailed'!$F$25/100)</f>
        <v>28.317663102270668</v>
      </c>
      <c r="BE6" s="91">
        <f>'[2]EU Inhabitants'!AZ14*('[2]Weighted Average'!AZ11/1000)*('[2]Waste Bin detailed'!$F$25/100)</f>
        <v>28.323988514675072</v>
      </c>
    </row>
    <row r="7" spans="1:57" x14ac:dyDescent="0.35">
      <c r="A7" s="86" t="s">
        <v>636</v>
      </c>
      <c r="C7" s="86" t="s">
        <v>7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detailed'!$F$25/100)</f>
        <v>13.826351445119089</v>
      </c>
      <c r="H7" s="91">
        <f>'[2]EU Inhabitants'!C15*('[2]Weighted Average'!C11/1000)*('[2]Waste Bin detailed'!$F$25/100)</f>
        <v>13.876093904149471</v>
      </c>
      <c r="I7" s="91">
        <f>'[2]EU Inhabitants'!D15*('[2]Weighted Average'!D11/1000)*('[2]Waste Bin detailed'!$F$25/100)</f>
        <v>13.926145333838106</v>
      </c>
      <c r="J7" s="91">
        <f>'[2]EU Inhabitants'!E15*('[2]Weighted Average'!E11/1000)*('[2]Waste Bin detailed'!$F$25/100)</f>
        <v>13.965423952055461</v>
      </c>
      <c r="K7" s="91">
        <f>'[2]EU Inhabitants'!F15*('[2]Weighted Average'!F11/1000)*('[2]Waste Bin detailed'!$F$25/100)</f>
        <v>14.002728302357211</v>
      </c>
      <c r="L7" s="91">
        <f>'[2]EU Inhabitants'!G15*('[2]Weighted Average'!G11/1000)*('[2]Waste Bin detailed'!$F$25/100)</f>
        <v>14.039713077854074</v>
      </c>
      <c r="M7" s="91">
        <f>'[2]EU Inhabitants'!H15*('[2]Weighted Average'!H11/1000)*('[2]Waste Bin detailed'!$F$25/100)</f>
        <v>14.081331250094532</v>
      </c>
      <c r="N7" s="91">
        <f>'[2]EU Inhabitants'!I15*('[2]Weighted Average'!I11/1000)*('[2]Waste Bin detailed'!$F$25/100)</f>
        <v>14.13009494542824</v>
      </c>
      <c r="O7" s="91">
        <f>'[2]EU Inhabitants'!J15*('[2]Weighted Average'!J11/1000)*('[2]Waste Bin detailed'!$F$25/100)</f>
        <v>14.201631537735764</v>
      </c>
      <c r="P7" s="91">
        <f>'[2]EU Inhabitants'!K15*('[2]Weighted Average'!K11/1000)*('[2]Waste Bin detailed'!$F$25/100)</f>
        <v>14.291049804456431</v>
      </c>
      <c r="Q7" s="91">
        <f>'[2]EU Inhabitants'!L15*('[2]Weighted Average'!L11/1000)*('[2]Waste Bin detailed'!$F$25/100)</f>
        <v>14.347585347148666</v>
      </c>
      <c r="R7" s="91">
        <f>'[2]EU Inhabitants'!M15*('[2]Weighted Average'!M11/1000)*('[2]Waste Bin detailed'!$F$25/100)</f>
        <v>14.40647107784911</v>
      </c>
      <c r="S7" s="91">
        <f>'[2]EU Inhabitants'!N15*('[2]Weighted Average'!N11/1000)*('[2]Waste Bin detailed'!$F$25/100)</f>
        <v>14.456045413220911</v>
      </c>
      <c r="T7" s="91">
        <f>'[2]EU Inhabitants'!O15*('[2]Weighted Average'!O11/1000)*('[2]Waste Bin detailed'!$F$25/100)</f>
        <v>14.512961444992674</v>
      </c>
      <c r="U7" s="91">
        <f>'[2]EU Inhabitants'!P15*('[2]Weighted Average'!P11/1000)*('[2]Waste Bin detailed'!$F$25/100)</f>
        <v>14.57836047617991</v>
      </c>
      <c r="V7" s="91">
        <f>'[2]EU Inhabitants'!Q15*('[2]Weighted Average'!Q11/1000)*('[2]Waste Bin detailed'!$F$25/100)</f>
        <v>14.664984090130586</v>
      </c>
      <c r="W7" s="91">
        <f>'[2]EU Inhabitants'!R15*('[2]Weighted Average'!R11/1000)*('[2]Waste Bin detailed'!$F$25/100)</f>
        <v>14.792599916092716</v>
      </c>
      <c r="X7" s="91">
        <f>'[2]EU Inhabitants'!S15*('[2]Weighted Average'!S11/1000)*('[2]Waste Bin detailed'!$F$25/100)</f>
        <v>14.90319652461301</v>
      </c>
      <c r="Y7" s="91">
        <f>'[2]EU Inhabitants'!T15*('[2]Weighted Average'!T11/1000)*('[2]Waste Bin detailed'!$F$25/100)</f>
        <v>14.988171989805171</v>
      </c>
      <c r="Z7" s="91">
        <f>'[2]EU Inhabitants'!U15*('[2]Weighted Average'!U11/1000)*('[2]Waste Bin detailed'!$F$25/100)</f>
        <v>15.301758947436355</v>
      </c>
      <c r="AA7" s="91">
        <f>'[2]EU Inhabitants'!V15*('[2]Weighted Average'!V11/1000)*('[2]Waste Bin detailed'!$F$25/100)</f>
        <v>15.345757510517165</v>
      </c>
      <c r="AB7" s="91">
        <f>'[2]EU Inhabitants'!W15*('[2]Weighted Average'!W11/1000)*('[2]Waste Bin detailed'!$F$25/100)</f>
        <v>15.392274009432956</v>
      </c>
      <c r="AC7" s="91">
        <f>'[2]EU Inhabitants'!X15*('[2]Weighted Average'!X11/1000)*('[2]Waste Bin detailed'!$F$25/100)</f>
        <v>15.480845812007159</v>
      </c>
      <c r="AD7" s="91">
        <f>'[2]EU Inhabitants'!Y15*('[2]Weighted Average'!Y11/1000)*('[2]Waste Bin detailed'!$F$25/100)</f>
        <v>15.63854346728124</v>
      </c>
      <c r="AE7" s="91">
        <f>'[2]EU Inhabitants'!Z15*('[2]Weighted Average'!Z11/1000)*('[2]Waste Bin detailed'!$F$25/100)</f>
        <v>15.705315282618214</v>
      </c>
      <c r="AF7" s="91">
        <f>'[2]EU Inhabitants'!AA15*('[2]Weighted Average'!AA11/1000)*('[2]Waste Bin detailed'!$F$25/100)</f>
        <v>15.758424477492536</v>
      </c>
      <c r="AG7" s="91">
        <f>'[2]EU Inhabitants'!AB15*('[2]Weighted Average'!AB11/1000)*('[2]Waste Bin detailed'!$F$25/100)</f>
        <v>15.807295464978186</v>
      </c>
      <c r="AH7" s="91">
        <f>'[2]EU Inhabitants'!AC15*('[2]Weighted Average'!AC11/1000)*('[2]Waste Bin detailed'!$F$25/100)</f>
        <v>15.852060555392333</v>
      </c>
      <c r="AI7" s="91">
        <f>'[2]EU Inhabitants'!AD15*('[2]Weighted Average'!AD11/1000)*('[2]Waste Bin detailed'!$F$25/100)</f>
        <v>15.891984678334452</v>
      </c>
      <c r="AJ7" s="91">
        <f>'[2]EU Inhabitants'!AE15*('[2]Weighted Average'!AE11/1000)*('[2]Waste Bin detailed'!$F$25/100)</f>
        <v>15.931465697206985</v>
      </c>
      <c r="AK7" s="91">
        <f>'[2]EU Inhabitants'!AF15*('[2]Weighted Average'!AF11/1000)*('[2]Waste Bin detailed'!$F$25/100)</f>
        <v>15.968698808534844</v>
      </c>
      <c r="AL7" s="91">
        <f>'[2]EU Inhabitants'!AG15*('[2]Weighted Average'!AG11/1000)*('[2]Waste Bin detailed'!$F$25/100)</f>
        <v>16.003393947683385</v>
      </c>
      <c r="AM7" s="91">
        <f>'[2]EU Inhabitants'!AH15*('[2]Weighted Average'!AH11/1000)*('[2]Waste Bin detailed'!$F$25/100)</f>
        <v>16.034964554126979</v>
      </c>
      <c r="AN7" s="91">
        <f>'[2]EU Inhabitants'!AI15*('[2]Weighted Average'!AI11/1000)*('[2]Waste Bin detailed'!$F$25/100)</f>
        <v>16.062195993324867</v>
      </c>
      <c r="AO7" s="91">
        <f>'[2]EU Inhabitants'!AJ15*('[2]Weighted Average'!AJ11/1000)*('[2]Waste Bin detailed'!$F$25/100)</f>
        <v>16.085164296956027</v>
      </c>
      <c r="AP7" s="91">
        <f>'[2]EU Inhabitants'!AK15*('[2]Weighted Average'!AK11/1000)*('[2]Waste Bin detailed'!$F$25/100)</f>
        <v>16.108036181626513</v>
      </c>
      <c r="AQ7" s="91">
        <f>'[2]EU Inhabitants'!AL15*('[2]Weighted Average'!AL11/1000)*('[2]Waste Bin detailed'!$F$25/100)</f>
        <v>16.128039879447233</v>
      </c>
      <c r="AR7" s="91">
        <f>'[2]EU Inhabitants'!AM15*('[2]Weighted Average'!AM11/1000)*('[2]Waste Bin detailed'!$F$25/100)</f>
        <v>16.145463452931168</v>
      </c>
      <c r="AS7" s="91">
        <f>'[2]EU Inhabitants'!AN15*('[2]Weighted Average'!AN11/1000)*('[2]Waste Bin detailed'!$F$25/100)</f>
        <v>16.161920912369126</v>
      </c>
      <c r="AT7" s="91">
        <f>'[2]EU Inhabitants'!AO15*('[2]Weighted Average'!AO11/1000)*('[2]Waste Bin detailed'!$F$25/100)</f>
        <v>16.173822117357183</v>
      </c>
      <c r="AU7" s="91">
        <f>'[2]EU Inhabitants'!AP15*('[2]Weighted Average'!AP11/1000)*('[2]Waste Bin detailed'!$F$25/100)</f>
        <v>16.183530803786681</v>
      </c>
      <c r="AV7" s="91">
        <f>'[2]EU Inhabitants'!AQ15*('[2]Weighted Average'!AQ11/1000)*('[2]Waste Bin detailed'!$F$25/100)</f>
        <v>16.191513191990342</v>
      </c>
      <c r="AW7" s="91">
        <f>'[2]EU Inhabitants'!AR15*('[2]Weighted Average'!AR11/1000)*('[2]Waste Bin detailed'!$F$25/100)</f>
        <v>16.197006126120932</v>
      </c>
      <c r="AX7" s="91">
        <f>'[2]EU Inhabitants'!AS15*('[2]Weighted Average'!AS11/1000)*('[2]Waste Bin detailed'!$F$25/100)</f>
        <v>16.200940085172935</v>
      </c>
      <c r="AY7" s="91">
        <f>'[2]EU Inhabitants'!AT15*('[2]Weighted Average'!AT11/1000)*('[2]Waste Bin detailed'!$F$25/100)</f>
        <v>16.203728485168586</v>
      </c>
      <c r="AZ7" s="91">
        <f>'[2]EU Inhabitants'!AU15*('[2]Weighted Average'!AU11/1000)*('[2]Waste Bin detailed'!$F$25/100)</f>
        <v>16.205601229824833</v>
      </c>
      <c r="BA7" s="91">
        <f>'[2]EU Inhabitants'!AV15*('[2]Weighted Average'!AV11/1000)*('[2]Waste Bin detailed'!$F$25/100)</f>
        <v>16.206815400656801</v>
      </c>
      <c r="BB7" s="91">
        <f>'[2]EU Inhabitants'!AW15*('[2]Weighted Average'!AW11/1000)*('[2]Waste Bin detailed'!$F$25/100)</f>
        <v>16.207575998264659</v>
      </c>
      <c r="BC7" s="91">
        <f>'[2]EU Inhabitants'!AX15*('[2]Weighted Average'!AX11/1000)*('[2]Waste Bin detailed'!$F$25/100)</f>
        <v>16.207957015203853</v>
      </c>
      <c r="BD7" s="91">
        <f>'[2]EU Inhabitants'!AY15*('[2]Weighted Average'!AY11/1000)*('[2]Waste Bin detailed'!$F$25/100)</f>
        <v>16.20811522496523</v>
      </c>
      <c r="BE7" s="91">
        <f>'[2]EU Inhabitants'!AZ15*('[2]Weighted Average'!AZ11/1000)*('[2]Waste Bin detailed'!$F$25/100)</f>
        <v>16.208106823610475</v>
      </c>
    </row>
    <row r="8" spans="1:57" x14ac:dyDescent="0.35">
      <c r="A8" s="86" t="s">
        <v>636</v>
      </c>
      <c r="C8" s="86" t="s">
        <v>7</v>
      </c>
      <c r="D8" s="87" t="s">
        <v>621</v>
      </c>
      <c r="E8" s="87"/>
      <c r="F8" s="90" t="s">
        <v>629</v>
      </c>
      <c r="G8" s="91">
        <f>'[2]EU Inhabitants'!B16*([2]Sources!$C$8/1000)*('[2]Waste Bin detailed'!$F$25/100)</f>
        <v>213.52942480978669</v>
      </c>
      <c r="H8" s="91">
        <f>'[2]EU Inhabitants'!C16*([2]Sources!$C$8/1000)*('[2]Waste Bin detailed'!$F$25/100)</f>
        <v>213.77908202297479</v>
      </c>
      <c r="I8" s="91">
        <f>'[2]EU Inhabitants'!D16*([2]Sources!$C$8/1000)*('[2]Waste Bin detailed'!$F$25/100)</f>
        <v>214.24887106967034</v>
      </c>
      <c r="J8" s="91">
        <f>'[2]EU Inhabitants'!E16*([2]Sources!$C$8/1000)*('[2]Waste Bin detailed'!$F$25/100)</f>
        <v>214.49932352677905</v>
      </c>
      <c r="K8" s="91">
        <f>'[2]EU Inhabitants'!F16*([2]Sources!$C$8/1000)*('[2]Waste Bin detailed'!$F$25/100)</f>
        <v>214.48630595554232</v>
      </c>
      <c r="L8" s="91">
        <f>'[2]EU Inhabitants'!G16*([2]Sources!$C$8/1000)*('[2]Waste Bin detailed'!$F$25/100)</f>
        <v>214.40620462181116</v>
      </c>
      <c r="M8" s="91">
        <f>'[2]EU Inhabitants'!H16*([2]Sources!$C$8/1000)*('[2]Waste Bin detailed'!$F$25/100)</f>
        <v>214.24285736237505</v>
      </c>
      <c r="N8" s="91">
        <f>'[2]EU Inhabitants'!I16*([2]Sources!$C$8/1000)*('[2]Waste Bin detailed'!$F$25/100)</f>
        <v>213.92296919588247</v>
      </c>
      <c r="O8" s="91">
        <f>'[2]EU Inhabitants'!J16*([2]Sources!$C$8/1000)*('[2]Waste Bin detailed'!$F$25/100)</f>
        <v>213.67070275100704</v>
      </c>
      <c r="P8" s="91">
        <f>'[2]EU Inhabitants'!K16*([2]Sources!$C$8/1000)*('[2]Waste Bin detailed'!$F$25/100)</f>
        <v>213.11070289721022</v>
      </c>
      <c r="Q8" s="91">
        <f>'[2]EU Inhabitants'!L16*([2]Sources!$C$8/1000)*('[2]Waste Bin detailed'!$F$25/100)</f>
        <v>212.59067834402506</v>
      </c>
      <c r="R8" s="91">
        <f>'[2]EU Inhabitants'!M16*([2]Sources!$C$8/1000)*('[2]Waste Bin detailed'!$F$25/100)</f>
        <v>208.48401794718782</v>
      </c>
      <c r="S8" s="91">
        <f>'[2]EU Inhabitants'!N16*([2]Sources!$C$8/1000)*('[2]Waste Bin detailed'!$F$25/100)</f>
        <v>208.75906579143668</v>
      </c>
      <c r="T8" s="91">
        <f>'[2]EU Inhabitants'!O16*([2]Sources!$C$8/1000)*('[2]Waste Bin detailed'!$F$25/100)</f>
        <v>209.26803749365959</v>
      </c>
      <c r="U8" s="91">
        <f>'[2]EU Inhabitants'!P16*([2]Sources!$C$8/1000)*('[2]Waste Bin detailed'!$F$25/100)</f>
        <v>209.90141809040728</v>
      </c>
      <c r="V8" s="91">
        <f>'[2]EU Inhabitants'!Q16*([2]Sources!$C$8/1000)*('[2]Waste Bin detailed'!$F$25/100)</f>
        <v>211.01911003132926</v>
      </c>
      <c r="W8" s="91">
        <f>'[2]EU Inhabitants'!R16*([2]Sources!$C$8/1000)*('[2]Waste Bin detailed'!$F$25/100)</f>
        <v>213.56115400268541</v>
      </c>
      <c r="X8" s="91">
        <f>'[2]EU Inhabitants'!S16*([2]Sources!$C$8/1000)*('[2]Waste Bin detailed'!$F$25/100)</f>
        <v>214.4602708130688</v>
      </c>
      <c r="Y8" s="91">
        <f>'[2]EU Inhabitants'!T16*([2]Sources!$C$8/1000)*('[2]Waste Bin detailed'!$F$25/100)</f>
        <v>215.16377061315831</v>
      </c>
      <c r="Z8" s="91">
        <f>'[2]EU Inhabitants'!U16*([2]Sources!$C$8/1000)*('[2]Waste Bin detailed'!$F$25/100)</f>
        <v>215.7533478233627</v>
      </c>
      <c r="AA8" s="91">
        <f>'[2]EU Inhabitants'!V16*([2]Sources!$C$8/1000)*('[2]Waste Bin detailed'!$F$25/100)</f>
        <v>216.13667098612564</v>
      </c>
      <c r="AB8" s="91">
        <f>'[2]EU Inhabitants'!W16*([2]Sources!$C$8/1000)*('[2]Waste Bin detailed'!$F$25/100)</f>
        <v>216.10631657765182</v>
      </c>
      <c r="AC8" s="91">
        <f>'[2]EU Inhabitants'!X16*([2]Sources!$C$8/1000)*('[2]Waste Bin detailed'!$F$25/100)</f>
        <v>216.3196628494704</v>
      </c>
      <c r="AD8" s="91">
        <f>'[2]EU Inhabitants'!Y16*([2]Sources!$C$8/1000)*('[2]Waste Bin detailed'!$F$25/100)</f>
        <v>219.2348321497837</v>
      </c>
      <c r="AE8" s="91">
        <f>'[2]EU Inhabitants'!Z16*([2]Sources!$C$8/1000)*('[2]Waste Bin detailed'!$F$25/100)</f>
        <v>221.01008685961511</v>
      </c>
      <c r="AF8" s="91">
        <f>'[2]EU Inhabitants'!AA16*([2]Sources!$C$8/1000)*('[2]Waste Bin detailed'!$F$25/100)</f>
        <v>221.44038398925855</v>
      </c>
      <c r="AG8" s="91">
        <f>'[2]EU Inhabitants'!AB16*([2]Sources!$C$8/1000)*('[2]Waste Bin detailed'!$F$25/100)</f>
        <v>221.70607082500374</v>
      </c>
      <c r="AH8" s="91">
        <f>'[2]EU Inhabitants'!AC16*([2]Sources!$C$8/1000)*('[2]Waste Bin detailed'!$F$25/100)</f>
        <v>221.81337937639864</v>
      </c>
      <c r="AI8" s="91">
        <f>'[2]EU Inhabitants'!AD16*([2]Sources!$C$8/1000)*('[2]Waste Bin detailed'!$F$25/100)</f>
        <v>221.74549777114728</v>
      </c>
      <c r="AJ8" s="91">
        <f>'[2]EU Inhabitants'!AE16*([2]Sources!$C$8/1000)*('[2]Waste Bin detailed'!$F$25/100)</f>
        <v>221.69181620766824</v>
      </c>
      <c r="AK8" s="91">
        <f>'[2]EU Inhabitants'!AF16*([2]Sources!$C$8/1000)*('[2]Waste Bin detailed'!$F$25/100)</f>
        <v>221.63982388781147</v>
      </c>
      <c r="AL8" s="91">
        <f>'[2]EU Inhabitants'!AG16*([2]Sources!$C$8/1000)*('[2]Waste Bin detailed'!$F$25/100)</f>
        <v>221.5855653826645</v>
      </c>
      <c r="AM8" s="91">
        <f>'[2]EU Inhabitants'!AH16*([2]Sources!$C$8/1000)*('[2]Waste Bin detailed'!$F$25/100)</f>
        <v>221.53042067432494</v>
      </c>
      <c r="AN8" s="91">
        <f>'[2]EU Inhabitants'!AI16*([2]Sources!$C$8/1000)*('[2]Waste Bin detailed'!$F$25/100)</f>
        <v>221.47579573325379</v>
      </c>
      <c r="AO8" s="91">
        <f>'[2]EU Inhabitants'!AJ16*([2]Sources!$C$8/1000)*('[2]Waste Bin detailed'!$F$25/100)</f>
        <v>221.42165937341488</v>
      </c>
      <c r="AP8" s="91">
        <f>'[2]EU Inhabitants'!AK16*([2]Sources!$C$8/1000)*('[2]Waste Bin detailed'!$F$25/100)</f>
        <v>221.46303284797852</v>
      </c>
      <c r="AQ8" s="91">
        <f>'[2]EU Inhabitants'!AL16*([2]Sources!$C$8/1000)*('[2]Waste Bin detailed'!$F$25/100)</f>
        <v>221.48051522005076</v>
      </c>
      <c r="AR8" s="91">
        <f>'[2]EU Inhabitants'!AM16*([2]Sources!$C$8/1000)*('[2]Waste Bin detailed'!$F$25/100)</f>
        <v>221.47837897657769</v>
      </c>
      <c r="AS8" s="91">
        <f>'[2]EU Inhabitants'!AN16*([2]Sources!$C$8/1000)*('[2]Waste Bin detailed'!$F$25/100)</f>
        <v>221.45930871550053</v>
      </c>
      <c r="AT8" s="91">
        <f>'[2]EU Inhabitants'!AO16*([2]Sources!$C$8/1000)*('[2]Waste Bin detailed'!$F$25/100)</f>
        <v>221.42454927942714</v>
      </c>
      <c r="AU8" s="91">
        <f>'[2]EU Inhabitants'!AP16*([2]Sources!$C$8/1000)*('[2]Waste Bin detailed'!$F$25/100)</f>
        <v>221.37913201551544</v>
      </c>
      <c r="AV8" s="91">
        <f>'[2]EU Inhabitants'!AQ16*([2]Sources!$C$8/1000)*('[2]Waste Bin detailed'!$F$25/100)</f>
        <v>221.3220095927197</v>
      </c>
      <c r="AW8" s="91">
        <f>'[2]EU Inhabitants'!AR16*([2]Sources!$C$8/1000)*('[2]Waste Bin detailed'!$F$25/100)</f>
        <v>221.25250111591825</v>
      </c>
      <c r="AX8" s="91">
        <f>'[2]EU Inhabitants'!AS16*([2]Sources!$C$8/1000)*('[2]Waste Bin detailed'!$F$25/100)</f>
        <v>221.17186961957333</v>
      </c>
      <c r="AY8" s="91">
        <f>'[2]EU Inhabitants'!AT16*([2]Sources!$C$8/1000)*('[2]Waste Bin detailed'!$F$25/100)</f>
        <v>221.08141712069224</v>
      </c>
      <c r="AZ8" s="91">
        <f>'[2]EU Inhabitants'!AU16*([2]Sources!$C$8/1000)*('[2]Waste Bin detailed'!$F$25/100)</f>
        <v>220.98208959570343</v>
      </c>
      <c r="BA8" s="91">
        <f>'[2]EU Inhabitants'!AV16*([2]Sources!$C$8/1000)*('[2]Waste Bin detailed'!$F$25/100)</f>
        <v>220.88564677905418</v>
      </c>
      <c r="BB8" s="91">
        <f>'[2]EU Inhabitants'!AW16*([2]Sources!$C$8/1000)*('[2]Waste Bin detailed'!$F$25/100)</f>
        <v>220.78009763986279</v>
      </c>
      <c r="BC8" s="91">
        <f>'[2]EU Inhabitants'!AX16*([2]Sources!$C$8/1000)*('[2]Waste Bin detailed'!$F$25/100)</f>
        <v>220.66931444427871</v>
      </c>
      <c r="BD8" s="91">
        <f>'[2]EU Inhabitants'!AY16*([2]Sources!$C$8/1000)*('[2]Waste Bin detailed'!$F$25/100)</f>
        <v>220.54661298523052</v>
      </c>
      <c r="BE8" s="91">
        <f>'[2]EU Inhabitants'!AZ16*([2]Sources!$C$8/1000)*('[2]Waste Bin detailed'!$F$25/100)</f>
        <v>220.41735726092799</v>
      </c>
    </row>
    <row r="9" spans="1:57" x14ac:dyDescent="0.35">
      <c r="A9" s="86" t="s">
        <v>636</v>
      </c>
      <c r="C9" s="86" t="s">
        <v>7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detailed'!$F$25/100)</f>
        <v>3.6349159970268632</v>
      </c>
      <c r="H9" s="91">
        <f>'[2]EU Inhabitants'!C17*('[2]Weighted Average'!C11/1000)*('[2]Waste Bin detailed'!$F$25/100)</f>
        <v>3.6127776394330704</v>
      </c>
      <c r="I9" s="91">
        <f>'[2]EU Inhabitants'!D17*('[2]Weighted Average'!D11/1000)*('[2]Waste Bin detailed'!$F$25/100)</f>
        <v>3.5889886044806953</v>
      </c>
      <c r="J9" s="91">
        <f>'[2]EU Inhabitants'!E17*('[2]Weighted Average'!E11/1000)*('[2]Waste Bin detailed'!$F$25/100)</f>
        <v>3.5673978625136278</v>
      </c>
      <c r="K9" s="91">
        <f>'[2]EU Inhabitants'!F17*('[2]Weighted Average'!F11/1000)*('[2]Waste Bin detailed'!$F$25/100)</f>
        <v>3.5443689358859682</v>
      </c>
      <c r="L9" s="91">
        <f>'[2]EU Inhabitants'!G17*('[2]Weighted Average'!G11/1000)*('[2]Waste Bin detailed'!$F$25/100)</f>
        <v>3.5254918299114575</v>
      </c>
      <c r="M9" s="91">
        <f>'[2]EU Inhabitants'!H17*('[2]Weighted Average'!H11/1000)*('[2]Waste Bin detailed'!$F$25/100)</f>
        <v>3.5043386084542849</v>
      </c>
      <c r="N9" s="91">
        <f>'[2]EU Inhabitants'!I17*('[2]Weighted Average'!I11/1000)*('[2]Waste Bin detailed'!$F$25/100)</f>
        <v>3.4836229997764847</v>
      </c>
      <c r="O9" s="91">
        <f>'[2]EU Inhabitants'!J17*('[2]Weighted Average'!J11/1000)*('[2]Waste Bin detailed'!$F$25/100)</f>
        <v>3.47128510116019</v>
      </c>
      <c r="P9" s="91">
        <f>'[2]EU Inhabitants'!K17*('[2]Weighted Average'!K11/1000)*('[2]Waste Bin detailed'!$F$25/100)</f>
        <v>3.4635392505176288</v>
      </c>
      <c r="Q9" s="91">
        <f>'[2]EU Inhabitants'!L17*('[2]Weighted Average'!L11/1000)*('[2]Waste Bin detailed'!$F$25/100)</f>
        <v>3.4562597303611922</v>
      </c>
      <c r="R9" s="91">
        <f>'[2]EU Inhabitants'!M17*('[2]Weighted Average'!M11/1000)*('[2]Waste Bin detailed'!$F$25/100)</f>
        <v>3.444882184777124</v>
      </c>
      <c r="S9" s="91">
        <f>'[2]EU Inhabitants'!N17*('[2]Weighted Average'!N11/1000)*('[2]Waste Bin detailed'!$F$25/100)</f>
        <v>3.432907841205433</v>
      </c>
      <c r="T9" s="91">
        <f>'[2]EU Inhabitants'!O17*('[2]Weighted Average'!O11/1000)*('[2]Waste Bin detailed'!$F$25/100)</f>
        <v>3.4197584352703339</v>
      </c>
      <c r="U9" s="91">
        <f>'[2]EU Inhabitants'!P17*('[2]Weighted Average'!P11/1000)*('[2]Waste Bin detailed'!$F$25/100)</f>
        <v>3.4088648694086121</v>
      </c>
      <c r="V9" s="91">
        <f>'[2]EU Inhabitants'!Q17*('[2]Weighted Average'!Q11/1000)*('[2]Waste Bin detailed'!$F$25/100)</f>
        <v>3.406982088424948</v>
      </c>
      <c r="W9" s="91">
        <f>'[2]EU Inhabitants'!R17*('[2]Weighted Average'!R11/1000)*('[2]Waste Bin detailed'!$F$25/100)</f>
        <v>3.4107897311652686</v>
      </c>
      <c r="X9" s="91">
        <f>'[2]EU Inhabitants'!S17*('[2]Weighted Average'!S11/1000)*('[2]Waste Bin detailed'!$F$25/100)</f>
        <v>3.4106722603846551</v>
      </c>
      <c r="Y9" s="91">
        <f>'[2]EU Inhabitants'!T17*('[2]Weighted Average'!T11/1000)*('[2]Waste Bin detailed'!$F$25/100)</f>
        <v>3.4199519962892873</v>
      </c>
      <c r="Z9" s="91">
        <f>'[2]EU Inhabitants'!U17*('[2]Weighted Average'!U11/1000)*('[2]Waste Bin detailed'!$F$25/100)</f>
        <v>3.4915248837800634</v>
      </c>
      <c r="AA9" s="91">
        <f>'[2]EU Inhabitants'!V17*('[2]Weighted Average'!V11/1000)*('[2]Waste Bin detailed'!$F$25/100)</f>
        <v>3.5024855782893898</v>
      </c>
      <c r="AB9" s="91">
        <f>'[2]EU Inhabitants'!W17*('[2]Weighted Average'!W11/1000)*('[2]Waste Bin detailed'!$F$25/100)</f>
        <v>3.5055844787460497</v>
      </c>
      <c r="AC9" s="91">
        <f>'[2]EU Inhabitants'!X17*('[2]Weighted Average'!X11/1000)*('[2]Waste Bin detailed'!$F$25/100)</f>
        <v>3.5102765559159548</v>
      </c>
      <c r="AD9" s="91">
        <f>'[2]EU Inhabitants'!Y17*('[2]Weighted Average'!Y11/1000)*('[2]Waste Bin detailed'!$F$25/100)</f>
        <v>3.6004857699882664</v>
      </c>
      <c r="AE9" s="91">
        <f>'[2]EU Inhabitants'!Z17*('[2]Weighted Average'!Z11/1000)*('[2]Waste Bin detailed'!$F$25/100)</f>
        <v>3.6372945202891787</v>
      </c>
      <c r="AF9" s="91">
        <f>'[2]EU Inhabitants'!AA17*('[2]Weighted Average'!AA11/1000)*('[2]Waste Bin detailed'!$F$25/100)</f>
        <v>3.6300677279194584</v>
      </c>
      <c r="AG9" s="91">
        <f>'[2]EU Inhabitants'!AB17*('[2]Weighted Average'!AB11/1000)*('[2]Waste Bin detailed'!$F$25/100)</f>
        <v>3.6215710649782138</v>
      </c>
      <c r="AH9" s="91">
        <f>'[2]EU Inhabitants'!AC17*('[2]Weighted Average'!AC11/1000)*('[2]Waste Bin detailed'!$F$25/100)</f>
        <v>3.6118682362328687</v>
      </c>
      <c r="AI9" s="91">
        <f>'[2]EU Inhabitants'!AD17*('[2]Weighted Average'!AD11/1000)*('[2]Waste Bin detailed'!$F$25/100)</f>
        <v>3.600881154743047</v>
      </c>
      <c r="AJ9" s="91">
        <f>'[2]EU Inhabitants'!AE17*('[2]Weighted Average'!AE11/1000)*('[2]Waste Bin detailed'!$F$25/100)</f>
        <v>3.5902865466064084</v>
      </c>
      <c r="AK9" s="91">
        <f>'[2]EU Inhabitants'!AF17*('[2]Weighted Average'!AF11/1000)*('[2]Waste Bin detailed'!$F$25/100)</f>
        <v>3.5802520648240672</v>
      </c>
      <c r="AL9" s="91">
        <f>'[2]EU Inhabitants'!AG17*('[2]Weighted Average'!AG11/1000)*('[2]Waste Bin detailed'!$F$25/100)</f>
        <v>3.5705685913570204</v>
      </c>
      <c r="AM9" s="91">
        <f>'[2]EU Inhabitants'!AH17*('[2]Weighted Average'!AH11/1000)*('[2]Waste Bin detailed'!$F$25/100)</f>
        <v>3.5614989080293697</v>
      </c>
      <c r="AN9" s="91">
        <f>'[2]EU Inhabitants'!AI17*('[2]Weighted Average'!AI11/1000)*('[2]Waste Bin detailed'!$F$25/100)</f>
        <v>3.5531559607566225</v>
      </c>
      <c r="AO9" s="91">
        <f>'[2]EU Inhabitants'!AJ17*('[2]Weighted Average'!AJ11/1000)*('[2]Waste Bin detailed'!$F$25/100)</f>
        <v>3.5456012363678258</v>
      </c>
      <c r="AP9" s="91">
        <f>'[2]EU Inhabitants'!AK17*('[2]Weighted Average'!AK11/1000)*('[2]Waste Bin detailed'!$F$25/100)</f>
        <v>3.543077971059569</v>
      </c>
      <c r="AQ9" s="91">
        <f>'[2]EU Inhabitants'!AL17*('[2]Weighted Average'!AL11/1000)*('[2]Waste Bin detailed'!$F$25/100)</f>
        <v>3.5412561476169375</v>
      </c>
      <c r="AR9" s="91">
        <f>'[2]EU Inhabitants'!AM17*('[2]Weighted Average'!AM11/1000)*('[2]Waste Bin detailed'!$F$25/100)</f>
        <v>3.5398292973473575</v>
      </c>
      <c r="AS9" s="91">
        <f>'[2]EU Inhabitants'!AN17*('[2]Weighted Average'!AN11/1000)*('[2]Waste Bin detailed'!$F$25/100)</f>
        <v>3.5391046338921903</v>
      </c>
      <c r="AT9" s="91">
        <f>'[2]EU Inhabitants'!AO17*('[2]Weighted Average'!AO11/1000)*('[2]Waste Bin detailed'!$F$25/100)</f>
        <v>3.5382626673635054</v>
      </c>
      <c r="AU9" s="91">
        <f>'[2]EU Inhabitants'!AP17*('[2]Weighted Average'!AP11/1000)*('[2]Waste Bin detailed'!$F$25/100)</f>
        <v>3.5376579062137243</v>
      </c>
      <c r="AV9" s="91">
        <f>'[2]EU Inhabitants'!AQ17*('[2]Weighted Average'!AQ11/1000)*('[2]Waste Bin detailed'!$F$25/100)</f>
        <v>3.5372080264265313</v>
      </c>
      <c r="AW9" s="91">
        <f>'[2]EU Inhabitants'!AR17*('[2]Weighted Average'!AR11/1000)*('[2]Waste Bin detailed'!$F$25/100)</f>
        <v>3.536899520401616</v>
      </c>
      <c r="AX9" s="91">
        <f>'[2]EU Inhabitants'!AS17*('[2]Weighted Average'!AS11/1000)*('[2]Waste Bin detailed'!$F$25/100)</f>
        <v>3.5366609409684706</v>
      </c>
      <c r="AY9" s="91">
        <f>'[2]EU Inhabitants'!AT17*('[2]Weighted Average'!AT11/1000)*('[2]Waste Bin detailed'!$F$25/100)</f>
        <v>3.5363112805992016</v>
      </c>
      <c r="AZ9" s="91">
        <f>'[2]EU Inhabitants'!AU17*('[2]Weighted Average'!AU11/1000)*('[2]Waste Bin detailed'!$F$25/100)</f>
        <v>3.5359165611818013</v>
      </c>
      <c r="BA9" s="91">
        <f>'[2]EU Inhabitants'!AV17*('[2]Weighted Average'!AV11/1000)*('[2]Waste Bin detailed'!$F$25/100)</f>
        <v>3.5354553441591938</v>
      </c>
      <c r="BB9" s="91">
        <f>'[2]EU Inhabitants'!AW17*('[2]Weighted Average'!AW11/1000)*('[2]Waste Bin detailed'!$F$25/100)</f>
        <v>3.5348706749213878</v>
      </c>
      <c r="BC9" s="91">
        <f>'[2]EU Inhabitants'!AX17*('[2]Weighted Average'!AX11/1000)*('[2]Waste Bin detailed'!$F$25/100)</f>
        <v>3.534114679789877</v>
      </c>
      <c r="BD9" s="91">
        <f>'[2]EU Inhabitants'!AY17*('[2]Weighted Average'!AY11/1000)*('[2]Waste Bin detailed'!$F$25/100)</f>
        <v>3.533326504009378</v>
      </c>
      <c r="BE9" s="91">
        <f>'[2]EU Inhabitants'!AZ17*('[2]Weighted Average'!AZ11/1000)*('[2]Waste Bin detailed'!$F$25/100)</f>
        <v>3.5322644491279629</v>
      </c>
    </row>
    <row r="10" spans="1:57" x14ac:dyDescent="0.35">
      <c r="A10" s="86" t="s">
        <v>636</v>
      </c>
      <c r="C10" s="86" t="s">
        <v>7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detailed'!$F$25/100)</f>
        <v>9.7992017472319599</v>
      </c>
      <c r="H10" s="91">
        <f>'[2]EU Inhabitants'!C18*('[2]Weighted Average'!C11/1000)*('[2]Waste Bin detailed'!$F$25/100)</f>
        <v>9.9424096151410186</v>
      </c>
      <c r="I10" s="91">
        <f>'[2]EU Inhabitants'!D18*('[2]Weighted Average'!D11/1000)*('[2]Waste Bin detailed'!$F$25/100)</f>
        <v>10.116288309351271</v>
      </c>
      <c r="J10" s="91">
        <f>'[2]EU Inhabitants'!E18*('[2]Weighted Average'!E11/1000)*('[2]Waste Bin detailed'!$F$25/100)</f>
        <v>10.283558271944793</v>
      </c>
      <c r="K10" s="91">
        <f>'[2]EU Inhabitants'!F18*('[2]Weighted Average'!F11/1000)*('[2]Waste Bin detailed'!$F$25/100)</f>
        <v>10.451772612415825</v>
      </c>
      <c r="L10" s="91">
        <f>'[2]EU Inhabitants'!G18*('[2]Weighted Average'!G11/1000)*('[2]Waste Bin detailed'!$F$25/100)</f>
        <v>10.667598368676236</v>
      </c>
      <c r="M10" s="91">
        <f>'[2]EU Inhabitants'!H18*('[2]Weighted Average'!H11/1000)*('[2]Waste Bin detailed'!$F$25/100)</f>
        <v>10.917897046863516</v>
      </c>
      <c r="N10" s="91">
        <f>'[2]EU Inhabitants'!I18*('[2]Weighted Average'!I11/1000)*('[2]Waste Bin detailed'!$F$25/100)</f>
        <v>11.25855217477133</v>
      </c>
      <c r="O10" s="91">
        <f>'[2]EU Inhabitants'!J18*('[2]Weighted Average'!J11/1000)*('[2]Waste Bin detailed'!$F$25/100)</f>
        <v>11.561349951416091</v>
      </c>
      <c r="P10" s="91">
        <f>'[2]EU Inhabitants'!K18*('[2]Weighted Average'!K11/1000)*('[2]Waste Bin detailed'!$F$25/100)</f>
        <v>11.723670932388687</v>
      </c>
      <c r="Q10" s="91">
        <f>'[2]EU Inhabitants'!L18*('[2]Weighted Average'!L11/1000)*('[2]Waste Bin detailed'!$F$25/100)</f>
        <v>11.793386879506826</v>
      </c>
      <c r="R10" s="91">
        <f>'[2]EU Inhabitants'!M18*('[2]Weighted Average'!M11/1000)*('[2]Waste Bin detailed'!$F$25/100)</f>
        <v>11.842235252347402</v>
      </c>
      <c r="S10" s="91">
        <f>'[2]EU Inhabitants'!N18*('[2]Weighted Average'!N11/1000)*('[2]Waste Bin detailed'!$F$25/100)</f>
        <v>11.888316651417961</v>
      </c>
      <c r="T10" s="91">
        <f>'[2]EU Inhabitants'!O18*('[2]Weighted Average'!O11/1000)*('[2]Waste Bin detailed'!$F$25/100)</f>
        <v>11.941100657929972</v>
      </c>
      <c r="U10" s="91">
        <f>'[2]EU Inhabitants'!P18*('[2]Weighted Average'!P11/1000)*('[2]Waste Bin detailed'!$F$25/100)</f>
        <v>12.015186550974315</v>
      </c>
      <c r="V10" s="91">
        <f>'[2]EU Inhabitants'!Q18*('[2]Weighted Average'!Q11/1000)*('[2]Waste Bin detailed'!$F$25/100)</f>
        <v>12.120279119101451</v>
      </c>
      <c r="W10" s="91">
        <f>'[2]EU Inhabitants'!R18*('[2]Weighted Average'!R11/1000)*('[2]Waste Bin detailed'!$F$25/100)</f>
        <v>12.250040849268792</v>
      </c>
      <c r="X10" s="91">
        <f>'[2]EU Inhabitants'!S18*('[2]Weighted Average'!S11/1000)*('[2]Waste Bin detailed'!$F$25/100)</f>
        <v>12.40310753450305</v>
      </c>
      <c r="Y10" s="91">
        <f>'[2]EU Inhabitants'!T18*('[2]Weighted Average'!T11/1000)*('[2]Waste Bin detailed'!$F$25/100)</f>
        <v>12.523156318020852</v>
      </c>
      <c r="Z10" s="91">
        <f>'[2]EU Inhabitants'!U18*('[2]Weighted Average'!U11/1000)*('[2]Waste Bin detailed'!$F$25/100)</f>
        <v>12.924983013563757</v>
      </c>
      <c r="AA10" s="91">
        <f>'[2]EU Inhabitants'!V18*('[2]Weighted Average'!V11/1000)*('[2]Waste Bin detailed'!$F$25/100)</f>
        <v>13.083667052138621</v>
      </c>
      <c r="AB10" s="91">
        <f>'[2]EU Inhabitants'!W18*('[2]Weighted Average'!W11/1000)*('[2]Waste Bin detailed'!$F$25/100)</f>
        <v>13.194883051072456</v>
      </c>
      <c r="AC10" s="91">
        <f>'[2]EU Inhabitants'!X18*('[2]Weighted Average'!X11/1000)*('[2]Waste Bin detailed'!$F$25/100)</f>
        <v>13.336887491808771</v>
      </c>
      <c r="AD10" s="91">
        <f>'[2]EU Inhabitants'!Y18*('[2]Weighted Average'!Y11/1000)*('[2]Waste Bin detailed'!$F$25/100)</f>
        <v>13.895457217075023</v>
      </c>
      <c r="AE10" s="91">
        <f>'[2]EU Inhabitants'!Z18*('[2]Weighted Average'!Z11/1000)*('[2]Waste Bin detailed'!$F$25/100)</f>
        <v>13.772361997200791</v>
      </c>
      <c r="AF10" s="91">
        <f>'[2]EU Inhabitants'!AA18*('[2]Weighted Average'!AA11/1000)*('[2]Waste Bin detailed'!$F$25/100)</f>
        <v>13.854368877389268</v>
      </c>
      <c r="AG10" s="91">
        <f>'[2]EU Inhabitants'!AB18*('[2]Weighted Average'!AB11/1000)*('[2]Waste Bin detailed'!$F$25/100)</f>
        <v>13.937156762441502</v>
      </c>
      <c r="AH10" s="91">
        <f>'[2]EU Inhabitants'!AC18*('[2]Weighted Average'!AC11/1000)*('[2]Waste Bin detailed'!$F$25/100)</f>
        <v>14.020953511266052</v>
      </c>
      <c r="AI10" s="91">
        <f>'[2]EU Inhabitants'!AD18*('[2]Weighted Average'!AD11/1000)*('[2]Waste Bin detailed'!$F$25/100)</f>
        <v>14.105893742290036</v>
      </c>
      <c r="AJ10" s="91">
        <f>'[2]EU Inhabitants'!AE18*('[2]Weighted Average'!AE11/1000)*('[2]Waste Bin detailed'!$F$25/100)</f>
        <v>14.190457106184788</v>
      </c>
      <c r="AK10" s="91">
        <f>'[2]EU Inhabitants'!AF18*('[2]Weighted Average'!AF11/1000)*('[2]Waste Bin detailed'!$F$25/100)</f>
        <v>14.274846940552695</v>
      </c>
      <c r="AL10" s="91">
        <f>'[2]EU Inhabitants'!AG18*('[2]Weighted Average'!AG11/1000)*('[2]Waste Bin detailed'!$F$25/100)</f>
        <v>14.359126554990517</v>
      </c>
      <c r="AM10" s="91">
        <f>'[2]EU Inhabitants'!AH18*('[2]Weighted Average'!AH11/1000)*('[2]Waste Bin detailed'!$F$25/100)</f>
        <v>14.44336827557359</v>
      </c>
      <c r="AN10" s="91">
        <f>'[2]EU Inhabitants'!AI18*('[2]Weighted Average'!AI11/1000)*('[2]Waste Bin detailed'!$F$25/100)</f>
        <v>14.5275461781572</v>
      </c>
      <c r="AO10" s="91">
        <f>'[2]EU Inhabitants'!AJ18*('[2]Weighted Average'!AJ11/1000)*('[2]Waste Bin detailed'!$F$25/100)</f>
        <v>14.611621372707036</v>
      </c>
      <c r="AP10" s="91">
        <f>'[2]EU Inhabitants'!AK18*('[2]Weighted Average'!AK11/1000)*('[2]Waste Bin detailed'!$F$25/100)</f>
        <v>14.703441525045857</v>
      </c>
      <c r="AQ10" s="91">
        <f>'[2]EU Inhabitants'!AL18*('[2]Weighted Average'!AL11/1000)*('[2]Waste Bin detailed'!$F$25/100)</f>
        <v>14.794013404737177</v>
      </c>
      <c r="AR10" s="91">
        <f>'[2]EU Inhabitants'!AM18*('[2]Weighted Average'!AM11/1000)*('[2]Waste Bin detailed'!$F$25/100)</f>
        <v>14.883206015080912</v>
      </c>
      <c r="AS10" s="91">
        <f>'[2]EU Inhabitants'!AN18*('[2]Weighted Average'!AN11/1000)*('[2]Waste Bin detailed'!$F$25/100)</f>
        <v>14.970826594147539</v>
      </c>
      <c r="AT10" s="91">
        <f>'[2]EU Inhabitants'!AO18*('[2]Weighted Average'!AO11/1000)*('[2]Waste Bin detailed'!$F$25/100)</f>
        <v>15.057871935791214</v>
      </c>
      <c r="AU10" s="91">
        <f>'[2]EU Inhabitants'!AP18*('[2]Weighted Average'!AP11/1000)*('[2]Waste Bin detailed'!$F$25/100)</f>
        <v>15.143586695144636</v>
      </c>
      <c r="AV10" s="91">
        <f>'[2]EU Inhabitants'!AQ18*('[2]Weighted Average'!AQ11/1000)*('[2]Waste Bin detailed'!$F$25/100)</f>
        <v>15.22757549376518</v>
      </c>
      <c r="AW10" s="91">
        <f>'[2]EU Inhabitants'!AR18*('[2]Weighted Average'!AR11/1000)*('[2]Waste Bin detailed'!$F$25/100)</f>
        <v>15.309328217988112</v>
      </c>
      <c r="AX10" s="91">
        <f>'[2]EU Inhabitants'!AS18*('[2]Weighted Average'!AS11/1000)*('[2]Waste Bin detailed'!$F$25/100)</f>
        <v>15.388659975391841</v>
      </c>
      <c r="AY10" s="91">
        <f>'[2]EU Inhabitants'!AT18*('[2]Weighted Average'!AT11/1000)*('[2]Waste Bin detailed'!$F$25/100)</f>
        <v>15.465223013535109</v>
      </c>
      <c r="AZ10" s="91">
        <f>'[2]EU Inhabitants'!AU18*('[2]Weighted Average'!AU11/1000)*('[2]Waste Bin detailed'!$F$25/100)</f>
        <v>15.53933414923098</v>
      </c>
      <c r="BA10" s="91">
        <f>'[2]EU Inhabitants'!AV18*('[2]Weighted Average'!AV11/1000)*('[2]Waste Bin detailed'!$F$25/100)</f>
        <v>15.60952869323172</v>
      </c>
      <c r="BB10" s="91">
        <f>'[2]EU Inhabitants'!AW18*('[2]Weighted Average'!AW11/1000)*('[2]Waste Bin detailed'!$F$25/100)</f>
        <v>15.674559626097258</v>
      </c>
      <c r="BC10" s="91">
        <f>'[2]EU Inhabitants'!AX18*('[2]Weighted Average'!AX11/1000)*('[2]Waste Bin detailed'!$F$25/100)</f>
        <v>15.734267406895766</v>
      </c>
      <c r="BD10" s="91">
        <f>'[2]EU Inhabitants'!AY18*('[2]Weighted Average'!AY11/1000)*('[2]Waste Bin detailed'!$F$25/100)</f>
        <v>15.788332112836601</v>
      </c>
      <c r="BE10" s="91">
        <f>'[2]EU Inhabitants'!AZ18*('[2]Weighted Average'!AZ11/1000)*('[2]Waste Bin detailed'!$F$25/100)</f>
        <v>15.836496048757468</v>
      </c>
    </row>
    <row r="11" spans="1:57" x14ac:dyDescent="0.35">
      <c r="A11" s="86" t="s">
        <v>636</v>
      </c>
      <c r="C11" s="86" t="s">
        <v>7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detailed'!$F$25/100)</f>
        <v>27.95254163089712</v>
      </c>
      <c r="H11" s="91">
        <f>'[2]EU Inhabitants'!C19*('[2]Weighted Average'!C11/1000)*('[2]Waste Bin detailed'!$F$25/100)</f>
        <v>28.109037538301102</v>
      </c>
      <c r="I11" s="91">
        <f>'[2]EU Inhabitants'!D19*('[2]Weighted Average'!D11/1000)*('[2]Waste Bin detailed'!$F$25/100)</f>
        <v>28.24547080141339</v>
      </c>
      <c r="J11" s="91">
        <f>'[2]EU Inhabitants'!E19*('[2]Weighted Average'!E11/1000)*('[2]Waste Bin detailed'!$F$25/100)</f>
        <v>28.316737734924175</v>
      </c>
      <c r="K11" s="91">
        <f>'[2]EU Inhabitants'!F19*('[2]Weighted Average'!F11/1000)*('[2]Waste Bin detailed'!$F$25/100)</f>
        <v>28.38185107464215</v>
      </c>
      <c r="L11" s="91">
        <f>'[2]EU Inhabitants'!G19*('[2]Weighted Average'!G11/1000)*('[2]Waste Bin detailed'!$F$25/100)</f>
        <v>28.461077477902386</v>
      </c>
      <c r="M11" s="91">
        <f>'[2]EU Inhabitants'!H19*('[2]Weighted Average'!H11/1000)*('[2]Waste Bin detailed'!$F$25/100)</f>
        <v>28.551307584122757</v>
      </c>
      <c r="N11" s="91">
        <f>'[2]EU Inhabitants'!I19*('[2]Weighted Average'!I11/1000)*('[2]Waste Bin detailed'!$F$25/100)</f>
        <v>28.628132200367322</v>
      </c>
      <c r="O11" s="91">
        <f>'[2]EU Inhabitants'!J19*('[2]Weighted Average'!J11/1000)*('[2]Waste Bin detailed'!$F$25/100)</f>
        <v>28.686878614634566</v>
      </c>
      <c r="P11" s="91">
        <f>'[2]EU Inhabitants'!K19*('[2]Weighted Average'!K11/1000)*('[2]Waste Bin detailed'!$F$25/100)</f>
        <v>28.768386648587455</v>
      </c>
      <c r="Q11" s="91">
        <f>'[2]EU Inhabitants'!L19*('[2]Weighted Average'!L11/1000)*('[2]Waste Bin detailed'!$F$25/100)</f>
        <v>28.824299890457571</v>
      </c>
      <c r="R11" s="91">
        <f>'[2]EU Inhabitants'!M19*('[2]Weighted Average'!M11/1000)*('[2]Waste Bin detailed'!$F$25/100)</f>
        <v>28.818476102983006</v>
      </c>
      <c r="S11" s="91">
        <f>'[2]EU Inhabitants'!N19*('[2]Weighted Average'!N11/1000)*('[2]Waste Bin detailed'!$F$25/100)</f>
        <v>28.718775934950241</v>
      </c>
      <c r="T11" s="91">
        <f>'[2]EU Inhabitants'!O19*('[2]Weighted Average'!O11/1000)*('[2]Waste Bin detailed'!$F$25/100)</f>
        <v>28.503595143304725</v>
      </c>
      <c r="U11" s="91">
        <f>'[2]EU Inhabitants'!P19*('[2]Weighted Average'!P11/1000)*('[2]Waste Bin detailed'!$F$25/100)</f>
        <v>28.307851244820231</v>
      </c>
      <c r="V11" s="91">
        <f>'[2]EU Inhabitants'!Q19*('[2]Weighted Average'!Q11/1000)*('[2]Waste Bin detailed'!$F$25/100)</f>
        <v>28.134395675462727</v>
      </c>
      <c r="W11" s="91">
        <f>'[2]EU Inhabitants'!R19*('[2]Weighted Average'!R11/1000)*('[2]Waste Bin detailed'!$F$25/100)</f>
        <v>27.950351186580892</v>
      </c>
      <c r="X11" s="91">
        <f>'[2]EU Inhabitants'!S19*('[2]Weighted Average'!S11/1000)*('[2]Waste Bin detailed'!$F$25/100)</f>
        <v>27.915627935991537</v>
      </c>
      <c r="Y11" s="91">
        <f>'[2]EU Inhabitants'!T19*('[2]Weighted Average'!T11/1000)*('[2]Waste Bin detailed'!$F$25/100)</f>
        <v>27.847282028591977</v>
      </c>
      <c r="Z11" s="91">
        <f>'[2]EU Inhabitants'!U19*('[2]Weighted Average'!U11/1000)*('[2]Waste Bin detailed'!$F$25/100)</f>
        <v>28.26437121802417</v>
      </c>
      <c r="AA11" s="91">
        <f>'[2]EU Inhabitants'!V19*('[2]Weighted Average'!V11/1000)*('[2]Waste Bin detailed'!$F$25/100)</f>
        <v>28.248530697663018</v>
      </c>
      <c r="AB11" s="91">
        <f>'[2]EU Inhabitants'!W19*('[2]Weighted Average'!W11/1000)*('[2]Waste Bin detailed'!$F$25/100)</f>
        <v>28.145062202414376</v>
      </c>
      <c r="AC11" s="91">
        <f>'[2]EU Inhabitants'!X19*('[2]Weighted Average'!X11/1000)*('[2]Waste Bin detailed'!$F$25/100)</f>
        <v>27.569333091998846</v>
      </c>
      <c r="AD11" s="91">
        <f>'[2]EU Inhabitants'!Y19*('[2]Weighted Average'!Y11/1000)*('[2]Waste Bin detailed'!$F$25/100)</f>
        <v>27.451375080104864</v>
      </c>
      <c r="AE11" s="91">
        <f>'[2]EU Inhabitants'!Z19*('[2]Weighted Average'!Z11/1000)*('[2]Waste Bin detailed'!$F$25/100)</f>
        <v>27.333437187905059</v>
      </c>
      <c r="AF11" s="91">
        <f>'[2]EU Inhabitants'!AA19*('[2]Weighted Average'!AA11/1000)*('[2]Waste Bin detailed'!$F$25/100)</f>
        <v>27.196445418743245</v>
      </c>
      <c r="AG11" s="91">
        <f>'[2]EU Inhabitants'!AB19*('[2]Weighted Average'!AB11/1000)*('[2]Waste Bin detailed'!$F$25/100)</f>
        <v>27.052726412323771</v>
      </c>
      <c r="AH11" s="91">
        <f>'[2]EU Inhabitants'!AC19*('[2]Weighted Average'!AC11/1000)*('[2]Waste Bin detailed'!$F$25/100)</f>
        <v>26.901694424490582</v>
      </c>
      <c r="AI11" s="91">
        <f>'[2]EU Inhabitants'!AD19*('[2]Weighted Average'!AD11/1000)*('[2]Waste Bin detailed'!$F$25/100)</f>
        <v>26.744751093198591</v>
      </c>
      <c r="AJ11" s="91">
        <f>'[2]EU Inhabitants'!AE19*('[2]Weighted Average'!AE11/1000)*('[2]Waste Bin detailed'!$F$25/100)</f>
        <v>26.590258665490193</v>
      </c>
      <c r="AK11" s="91">
        <f>'[2]EU Inhabitants'!AF19*('[2]Weighted Average'!AF11/1000)*('[2]Waste Bin detailed'!$F$25/100)</f>
        <v>26.43806060137182</v>
      </c>
      <c r="AL11" s="91">
        <f>'[2]EU Inhabitants'!AG19*('[2]Weighted Average'!AG11/1000)*('[2]Waste Bin detailed'!$F$25/100)</f>
        <v>26.288160681497612</v>
      </c>
      <c r="AM11" s="91">
        <f>'[2]EU Inhabitants'!AH19*('[2]Weighted Average'!AH11/1000)*('[2]Waste Bin detailed'!$F$25/100)</f>
        <v>26.141202335401978</v>
      </c>
      <c r="AN11" s="91">
        <f>'[2]EU Inhabitants'!AI19*('[2]Weighted Average'!AI11/1000)*('[2]Waste Bin detailed'!$F$25/100)</f>
        <v>25.997912522627338</v>
      </c>
      <c r="AO11" s="91">
        <f>'[2]EU Inhabitants'!AJ19*('[2]Weighted Average'!AJ11/1000)*('[2]Waste Bin detailed'!$F$25/100)</f>
        <v>25.856617406628907</v>
      </c>
      <c r="AP11" s="91">
        <f>'[2]EU Inhabitants'!AK19*('[2]Weighted Average'!AK11/1000)*('[2]Waste Bin detailed'!$F$25/100)</f>
        <v>25.71815686101829</v>
      </c>
      <c r="AQ11" s="91">
        <f>'[2]EU Inhabitants'!AL19*('[2]Weighted Average'!AL11/1000)*('[2]Waste Bin detailed'!$F$25/100)</f>
        <v>25.579717372787485</v>
      </c>
      <c r="AR11" s="91">
        <f>'[2]EU Inhabitants'!AM19*('[2]Weighted Average'!AM11/1000)*('[2]Waste Bin detailed'!$F$25/100)</f>
        <v>25.441816628121259</v>
      </c>
      <c r="AS11" s="91">
        <f>'[2]EU Inhabitants'!AN19*('[2]Weighted Average'!AN11/1000)*('[2]Waste Bin detailed'!$F$25/100)</f>
        <v>25.306620659299387</v>
      </c>
      <c r="AT11" s="91">
        <f>'[2]EU Inhabitants'!AO19*('[2]Weighted Average'!AO11/1000)*('[2]Waste Bin detailed'!$F$25/100)</f>
        <v>25.171345709598199</v>
      </c>
      <c r="AU11" s="91">
        <f>'[2]EU Inhabitants'!AP19*('[2]Weighted Average'!AP11/1000)*('[2]Waste Bin detailed'!$F$25/100)</f>
        <v>25.037675564050538</v>
      </c>
      <c r="AV11" s="91">
        <f>'[2]EU Inhabitants'!AQ19*('[2]Weighted Average'!AQ11/1000)*('[2]Waste Bin detailed'!$F$25/100)</f>
        <v>24.904029840988763</v>
      </c>
      <c r="AW11" s="91">
        <f>'[2]EU Inhabitants'!AR19*('[2]Weighted Average'!AR11/1000)*('[2]Waste Bin detailed'!$F$25/100)</f>
        <v>24.770269248307418</v>
      </c>
      <c r="AX11" s="91">
        <f>'[2]EU Inhabitants'!AS19*('[2]Weighted Average'!AS11/1000)*('[2]Waste Bin detailed'!$F$25/100)</f>
        <v>24.635116235302988</v>
      </c>
      <c r="AY11" s="91">
        <f>'[2]EU Inhabitants'!AT19*('[2]Weighted Average'!AT11/1000)*('[2]Waste Bin detailed'!$F$25/100)</f>
        <v>24.498761091771275</v>
      </c>
      <c r="AZ11" s="91">
        <f>'[2]EU Inhabitants'!AU19*('[2]Weighted Average'!AU11/1000)*('[2]Waste Bin detailed'!$F$25/100)</f>
        <v>24.360648733251232</v>
      </c>
      <c r="BA11" s="91">
        <f>'[2]EU Inhabitants'!AV19*('[2]Weighted Average'!AV11/1000)*('[2]Waste Bin detailed'!$F$25/100)</f>
        <v>24.220580944473259</v>
      </c>
      <c r="BB11" s="91">
        <f>'[2]EU Inhabitants'!AW19*('[2]Weighted Average'!AW11/1000)*('[2]Waste Bin detailed'!$F$25/100)</f>
        <v>24.076582317468194</v>
      </c>
      <c r="BC11" s="91">
        <f>'[2]EU Inhabitants'!AX19*('[2]Weighted Average'!AX11/1000)*('[2]Waste Bin detailed'!$F$25/100)</f>
        <v>23.92982843545035</v>
      </c>
      <c r="BD11" s="91">
        <f>'[2]EU Inhabitants'!AY19*('[2]Weighted Average'!AY11/1000)*('[2]Waste Bin detailed'!$F$25/100)</f>
        <v>23.780155643398459</v>
      </c>
      <c r="BE11" s="91">
        <f>'[2]EU Inhabitants'!AZ19*('[2]Weighted Average'!AZ11/1000)*('[2]Waste Bin detailed'!$F$25/100)</f>
        <v>23.626747148859234</v>
      </c>
    </row>
    <row r="12" spans="1:57" x14ac:dyDescent="0.35">
      <c r="A12" s="86" t="s">
        <v>636</v>
      </c>
      <c r="C12" s="86" t="s">
        <v>7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detailed'!$F$25/100)</f>
        <v>104.98177481133889</v>
      </c>
      <c r="H12" s="91">
        <f>'[2]EU Inhabitants'!C20*('[2]Weighted Average'!C11/1000)*('[2]Waste Bin detailed'!$F$25/100)</f>
        <v>105.48823286185255</v>
      </c>
      <c r="I12" s="91">
        <f>'[2]EU Inhabitants'!D20*('[2]Weighted Average'!D11/1000)*('[2]Waste Bin detailed'!$F$25/100)</f>
        <v>106.45036546443276</v>
      </c>
      <c r="J12" s="91">
        <f>'[2]EU Inhabitants'!E20*('[2]Weighted Average'!E11/1000)*('[2]Waste Bin detailed'!$F$25/100)</f>
        <v>108.50612633510008</v>
      </c>
      <c r="K12" s="91">
        <f>'[2]EU Inhabitants'!F20*('[2]Weighted Average'!F11/1000)*('[2]Waste Bin detailed'!$F$25/100)</f>
        <v>110.37794226937265</v>
      </c>
      <c r="L12" s="91">
        <f>'[2]EU Inhabitants'!G20*('[2]Weighted Average'!G11/1000)*('[2]Waste Bin detailed'!$F$25/100)</f>
        <v>112.3309312169003</v>
      </c>
      <c r="M12" s="91">
        <f>'[2]EU Inhabitants'!H20*('[2]Weighted Average'!H11/1000)*('[2]Waste Bin detailed'!$F$25/100)</f>
        <v>114.18215779392422</v>
      </c>
      <c r="N12" s="91">
        <f>'[2]EU Inhabitants'!I20*('[2]Weighted Average'!I11/1000)*('[2]Waste Bin detailed'!$F$25/100)</f>
        <v>116.17437562543408</v>
      </c>
      <c r="O12" s="91">
        <f>'[2]EU Inhabitants'!J20*('[2]Weighted Average'!J11/1000)*('[2]Waste Bin detailed'!$F$25/100)</f>
        <v>118.44379093309639</v>
      </c>
      <c r="P12" s="91">
        <f>'[2]EU Inhabitants'!K20*('[2]Weighted Average'!K11/1000)*('[2]Waste Bin detailed'!$F$25/100)</f>
        <v>119.89723819822721</v>
      </c>
      <c r="Q12" s="91">
        <f>'[2]EU Inhabitants'!L20*('[2]Weighted Average'!L11/1000)*('[2]Waste Bin detailed'!$F$25/100)</f>
        <v>120.50628839213036</v>
      </c>
      <c r="R12" s="91">
        <f>'[2]EU Inhabitants'!M20*('[2]Weighted Average'!M11/1000)*('[2]Waste Bin detailed'!$F$25/100)</f>
        <v>120.90528129483792</v>
      </c>
      <c r="S12" s="91">
        <f>'[2]EU Inhabitants'!N20*('[2]Weighted Average'!N11/1000)*('[2]Waste Bin detailed'!$F$25/100)</f>
        <v>121.28023645665063</v>
      </c>
      <c r="T12" s="91">
        <f>'[2]EU Inhabitants'!O20*('[2]Weighted Average'!O11/1000)*('[2]Waste Bin detailed'!$F$25/100)</f>
        <v>121.04320793310903</v>
      </c>
      <c r="U12" s="91">
        <f>'[2]EU Inhabitants'!P20*('[2]Weighted Average'!P11/1000)*('[2]Waste Bin detailed'!$F$25/100)</f>
        <v>120.49818490996283</v>
      </c>
      <c r="V12" s="91">
        <f>'[2]EU Inhabitants'!Q20*('[2]Weighted Average'!Q11/1000)*('[2]Waste Bin detailed'!$F$25/100)</f>
        <v>120.35626029199112</v>
      </c>
      <c r="W12" s="91">
        <f>'[2]EU Inhabitants'!R20*('[2]Weighted Average'!R11/1000)*('[2]Waste Bin detailed'!$F$25/100)</f>
        <v>120.36789770955183</v>
      </c>
      <c r="X12" s="91">
        <f>'[2]EU Inhabitants'!S20*('[2]Weighted Average'!S11/1000)*('[2]Waste Bin detailed'!$F$25/100)</f>
        <v>120.6199597816351</v>
      </c>
      <c r="Y12" s="91">
        <f>'[2]EU Inhabitants'!T20*('[2]Weighted Average'!T11/1000)*('[2]Waste Bin detailed'!$F$25/100)</f>
        <v>120.96555007069635</v>
      </c>
      <c r="Z12" s="91">
        <f>'[2]EU Inhabitants'!U20*('[2]Weighted Average'!U11/1000)*('[2]Waste Bin detailed'!$F$25/100)</f>
        <v>123.70126731290127</v>
      </c>
      <c r="AA12" s="91">
        <f>'[2]EU Inhabitants'!V20*('[2]Weighted Average'!V11/1000)*('[2]Waste Bin detailed'!$F$25/100)</f>
        <v>124.74401186909203</v>
      </c>
      <c r="AB12" s="91">
        <f>'[2]EU Inhabitants'!W20*('[2]Weighted Average'!W11/1000)*('[2]Waste Bin detailed'!$F$25/100)</f>
        <v>124.92604100302991</v>
      </c>
      <c r="AC12" s="91">
        <f>'[2]EU Inhabitants'!X20*('[2]Weighted Average'!X11/1000)*('[2]Waste Bin detailed'!$F$25/100)</f>
        <v>125.02107851140116</v>
      </c>
      <c r="AD12" s="91">
        <f>'[2]EU Inhabitants'!Y20*('[2]Weighted Average'!Y11/1000)*('[2]Waste Bin detailed'!$F$25/100)</f>
        <v>126.75355888585618</v>
      </c>
      <c r="AE12" s="91">
        <f>'[2]EU Inhabitants'!Z20*('[2]Weighted Average'!Z11/1000)*('[2]Waste Bin detailed'!$F$25/100)</f>
        <v>127.41280431287764</v>
      </c>
      <c r="AF12" s="91">
        <f>'[2]EU Inhabitants'!AA20*('[2]Weighted Average'!AA11/1000)*('[2]Waste Bin detailed'!$F$25/100)</f>
        <v>128.10881761278083</v>
      </c>
      <c r="AG12" s="91">
        <f>'[2]EU Inhabitants'!AB20*('[2]Weighted Average'!AB11/1000)*('[2]Waste Bin detailed'!$F$25/100)</f>
        <v>128.65381176123242</v>
      </c>
      <c r="AH12" s="91">
        <f>'[2]EU Inhabitants'!AC20*('[2]Weighted Average'!AC11/1000)*('[2]Waste Bin detailed'!$F$25/100)</f>
        <v>129.04854273281421</v>
      </c>
      <c r="AI12" s="91">
        <f>'[2]EU Inhabitants'!AD20*('[2]Weighted Average'!AD11/1000)*('[2]Waste Bin detailed'!$F$25/100)</f>
        <v>129.30526755995021</v>
      </c>
      <c r="AJ12" s="91">
        <f>'[2]EU Inhabitants'!AE20*('[2]Weighted Average'!AE11/1000)*('[2]Waste Bin detailed'!$F$25/100)</f>
        <v>129.56677285840041</v>
      </c>
      <c r="AK12" s="91">
        <f>'[2]EU Inhabitants'!AF20*('[2]Weighted Average'!AF11/1000)*('[2]Waste Bin detailed'!$F$25/100)</f>
        <v>129.82967741321303</v>
      </c>
      <c r="AL12" s="91">
        <f>'[2]EU Inhabitants'!AG20*('[2]Weighted Average'!AG11/1000)*('[2]Waste Bin detailed'!$F$25/100)</f>
        <v>130.08671278499335</v>
      </c>
      <c r="AM12" s="91">
        <f>'[2]EU Inhabitants'!AH20*('[2]Weighted Average'!AH11/1000)*('[2]Waste Bin detailed'!$F$25/100)</f>
        <v>130.34247612381444</v>
      </c>
      <c r="AN12" s="91">
        <f>'[2]EU Inhabitants'!AI20*('[2]Weighted Average'!AI11/1000)*('[2]Waste Bin detailed'!$F$25/100)</f>
        <v>130.60286543439588</v>
      </c>
      <c r="AO12" s="91">
        <f>'[2]EU Inhabitants'!AJ20*('[2]Weighted Average'!AJ11/1000)*('[2]Waste Bin detailed'!$F$25/100)</f>
        <v>130.8624042543172</v>
      </c>
      <c r="AP12" s="91">
        <f>'[2]EU Inhabitants'!AK20*('[2]Weighted Average'!AK11/1000)*('[2]Waste Bin detailed'!$F$25/100)</f>
        <v>131.13773725243041</v>
      </c>
      <c r="AQ12" s="91">
        <f>'[2]EU Inhabitants'!AL20*('[2]Weighted Average'!AL11/1000)*('[2]Waste Bin detailed'!$F$25/100)</f>
        <v>131.40914096151815</v>
      </c>
      <c r="AR12" s="91">
        <f>'[2]EU Inhabitants'!AM20*('[2]Weighted Average'!AM11/1000)*('[2]Waste Bin detailed'!$F$25/100)</f>
        <v>131.67243393731005</v>
      </c>
      <c r="AS12" s="91">
        <f>'[2]EU Inhabitants'!AN20*('[2]Weighted Average'!AN11/1000)*('[2]Waste Bin detailed'!$F$25/100)</f>
        <v>131.92719814310874</v>
      </c>
      <c r="AT12" s="91">
        <f>'[2]EU Inhabitants'!AO20*('[2]Weighted Average'!AO11/1000)*('[2]Waste Bin detailed'!$F$25/100)</f>
        <v>132.16757061156784</v>
      </c>
      <c r="AU12" s="91">
        <f>'[2]EU Inhabitants'!AP20*('[2]Weighted Average'!AP11/1000)*('[2]Waste Bin detailed'!$F$25/100)</f>
        <v>132.3946936954068</v>
      </c>
      <c r="AV12" s="91">
        <f>'[2]EU Inhabitants'!AQ20*('[2]Weighted Average'!AQ11/1000)*('[2]Waste Bin detailed'!$F$25/100)</f>
        <v>132.60253249163839</v>
      </c>
      <c r="AW12" s="91">
        <f>'[2]EU Inhabitants'!AR20*('[2]Weighted Average'!AR11/1000)*('[2]Waste Bin detailed'!$F$25/100)</f>
        <v>132.78889229128467</v>
      </c>
      <c r="AX12" s="91">
        <f>'[2]EU Inhabitants'!AS20*('[2]Weighted Average'!AS11/1000)*('[2]Waste Bin detailed'!$F$25/100)</f>
        <v>132.94603122638603</v>
      </c>
      <c r="AY12" s="91">
        <f>'[2]EU Inhabitants'!AT20*('[2]Weighted Average'!AT11/1000)*('[2]Waste Bin detailed'!$F$25/100)</f>
        <v>133.07242163825529</v>
      </c>
      <c r="AZ12" s="91">
        <f>'[2]EU Inhabitants'!AU20*('[2]Weighted Average'!AU11/1000)*('[2]Waste Bin detailed'!$F$25/100)</f>
        <v>133.16018869475201</v>
      </c>
      <c r="BA12" s="91">
        <f>'[2]EU Inhabitants'!AV20*('[2]Weighted Average'!AV11/1000)*('[2]Waste Bin detailed'!$F$25/100)</f>
        <v>133.21055056057745</v>
      </c>
      <c r="BB12" s="91">
        <f>'[2]EU Inhabitants'!AW20*('[2]Weighted Average'!AW11/1000)*('[2]Waste Bin detailed'!$F$25/100)</f>
        <v>133.21898133843945</v>
      </c>
      <c r="BC12" s="91">
        <f>'[2]EU Inhabitants'!AX20*('[2]Weighted Average'!AX11/1000)*('[2]Waste Bin detailed'!$F$25/100)</f>
        <v>133.18490199522188</v>
      </c>
      <c r="BD12" s="91">
        <f>'[2]EU Inhabitants'!AY20*('[2]Weighted Average'!AY11/1000)*('[2]Waste Bin detailed'!$F$25/100)</f>
        <v>133.10562846939348</v>
      </c>
      <c r="BE12" s="91">
        <f>'[2]EU Inhabitants'!AZ20*('[2]Weighted Average'!AZ11/1000)*('[2]Waste Bin detailed'!$F$25/100)</f>
        <v>132.98492626798736</v>
      </c>
    </row>
    <row r="13" spans="1:57" x14ac:dyDescent="0.35">
      <c r="A13" s="86" t="s">
        <v>636</v>
      </c>
      <c r="C13" s="86" t="s">
        <v>7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detailed'!$F$25/100)</f>
        <v>157.0569627176759</v>
      </c>
      <c r="H13" s="91">
        <f>'[2]EU Inhabitants'!C21*('[2]Weighted Average'!C11/1000)*('[2]Waste Bin detailed'!$F$25/100)</f>
        <v>158.18305596239418</v>
      </c>
      <c r="I13" s="91">
        <f>'[2]EU Inhabitants'!D21*('[2]Weighted Average'!D11/1000)*('[2]Waste Bin detailed'!$F$25/100)</f>
        <v>159.34121563646954</v>
      </c>
      <c r="J13" s="91">
        <f>'[2]EU Inhabitants'!E21*('[2]Weighted Average'!E11/1000)*('[2]Waste Bin detailed'!$F$25/100)</f>
        <v>160.4824171914826</v>
      </c>
      <c r="K13" s="91">
        <f>'[2]EU Inhabitants'!F21*('[2]Weighted Average'!F11/1000)*('[2]Waste Bin detailed'!$F$25/100)</f>
        <v>161.60050060173634</v>
      </c>
      <c r="L13" s="91">
        <f>'[2]EU Inhabitants'!G21*('[2]Weighted Average'!G11/1000)*('[2]Waste Bin detailed'!$F$25/100)</f>
        <v>162.86215573837731</v>
      </c>
      <c r="M13" s="91">
        <f>'[2]EU Inhabitants'!H21*('[2]Weighted Average'!H11/1000)*('[2]Waste Bin detailed'!$F$25/100)</f>
        <v>164.04682840673158</v>
      </c>
      <c r="N13" s="91">
        <f>'[2]EU Inhabitants'!I21*('[2]Weighted Average'!I11/1000)*('[2]Waste Bin detailed'!$F$25/100)</f>
        <v>165.09949383155313</v>
      </c>
      <c r="O13" s="91">
        <f>'[2]EU Inhabitants'!J21*('[2]Weighted Average'!J11/1000)*('[2]Waste Bin detailed'!$F$25/100)</f>
        <v>166.00461389975254</v>
      </c>
      <c r="P13" s="91">
        <f>'[2]EU Inhabitants'!K21*('[2]Weighted Average'!K11/1000)*('[2]Waste Bin detailed'!$F$25/100)</f>
        <v>166.85847060856156</v>
      </c>
      <c r="Q13" s="91">
        <f>'[2]EU Inhabitants'!L21*('[2]Weighted Average'!L11/1000)*('[2]Waste Bin detailed'!$F$25/100)</f>
        <v>167.61379760143942</v>
      </c>
      <c r="R13" s="91">
        <f>'[2]EU Inhabitants'!M21*('[2]Weighted Average'!M11/1000)*('[2]Waste Bin detailed'!$F$25/100)</f>
        <v>168.34682427274882</v>
      </c>
      <c r="S13" s="91">
        <f>'[2]EU Inhabitants'!N21*('[2]Weighted Average'!N11/1000)*('[2]Waste Bin detailed'!$F$25/100)</f>
        <v>169.09673418838855</v>
      </c>
      <c r="T13" s="91">
        <f>'[2]EU Inhabitants'!O21*('[2]Weighted Average'!O11/1000)*('[2]Waste Bin detailed'!$F$25/100)</f>
        <v>169.9301382008631</v>
      </c>
      <c r="U13" s="91">
        <f>'[2]EU Inhabitants'!P21*('[2]Weighted Average'!P11/1000)*('[2]Waste Bin detailed'!$F$25/100)</f>
        <v>171.41482587802187</v>
      </c>
      <c r="V13" s="91">
        <f>'[2]EU Inhabitants'!Q21*('[2]Weighted Average'!Q11/1000)*('[2]Waste Bin detailed'!$F$25/100)</f>
        <v>172.20085400138774</v>
      </c>
      <c r="W13" s="91">
        <f>'[2]EU Inhabitants'!R21*('[2]Weighted Average'!R11/1000)*('[2]Waste Bin detailed'!$F$25/100)</f>
        <v>172.71976598105701</v>
      </c>
      <c r="X13" s="91">
        <f>'[2]EU Inhabitants'!S21*('[2]Weighted Average'!S11/1000)*('[2]Waste Bin detailed'!$F$25/100)</f>
        <v>173.19878701357359</v>
      </c>
      <c r="Y13" s="91">
        <f>'[2]EU Inhabitants'!T21*('[2]Weighted Average'!T11/1000)*('[2]Waste Bin detailed'!$F$25/100)</f>
        <v>173.77055124277302</v>
      </c>
      <c r="Z13" s="91">
        <f>'[2]EU Inhabitants'!U21*('[2]Weighted Average'!U11/1000)*('[2]Waste Bin detailed'!$F$25/100)</f>
        <v>177.34209472817494</v>
      </c>
      <c r="AA13" s="91">
        <f>'[2]EU Inhabitants'!V21*('[2]Weighted Average'!V11/1000)*('[2]Waste Bin detailed'!$F$25/100)</f>
        <v>177.85655953960153</v>
      </c>
      <c r="AB13" s="91">
        <f>'[2]EU Inhabitants'!W21*('[2]Weighted Average'!W11/1000)*('[2]Waste Bin detailed'!$F$25/100)</f>
        <v>178.31886362400815</v>
      </c>
      <c r="AC13" s="91">
        <f>'[2]EU Inhabitants'!X21*('[2]Weighted Average'!X11/1000)*('[2]Waste Bin detailed'!$F$25/100)</f>
        <v>178.89318419066134</v>
      </c>
      <c r="AD13" s="91">
        <f>'[2]EU Inhabitants'!Y21*('[2]Weighted Average'!Y11/1000)*('[2]Waste Bin detailed'!$F$25/100)</f>
        <v>179.70474329169781</v>
      </c>
      <c r="AE13" s="91">
        <f>'[2]EU Inhabitants'!Z21*('[2]Weighted Average'!Z11/1000)*('[2]Waste Bin detailed'!$F$25/100)</f>
        <v>180.44133361467374</v>
      </c>
      <c r="AF13" s="91">
        <f>'[2]EU Inhabitants'!AA21*('[2]Weighted Average'!AA11/1000)*('[2]Waste Bin detailed'!$F$25/100)</f>
        <v>180.92962751773118</v>
      </c>
      <c r="AG13" s="91">
        <f>'[2]EU Inhabitants'!AB21*('[2]Weighted Average'!AB11/1000)*('[2]Waste Bin detailed'!$F$25/100)</f>
        <v>181.37073137631725</v>
      </c>
      <c r="AH13" s="91">
        <f>'[2]EU Inhabitants'!AC21*('[2]Weighted Average'!AC11/1000)*('[2]Waste Bin detailed'!$F$25/100)</f>
        <v>181.77086864042121</v>
      </c>
      <c r="AI13" s="91">
        <f>'[2]EU Inhabitants'!AD21*('[2]Weighted Average'!AD11/1000)*('[2]Waste Bin detailed'!$F$25/100)</f>
        <v>182.13004313300257</v>
      </c>
      <c r="AJ13" s="91">
        <f>'[2]EU Inhabitants'!AE21*('[2]Weighted Average'!AE11/1000)*('[2]Waste Bin detailed'!$F$25/100)</f>
        <v>182.49145816095813</v>
      </c>
      <c r="AK13" s="91">
        <f>'[2]EU Inhabitants'!AF21*('[2]Weighted Average'!AF11/1000)*('[2]Waste Bin detailed'!$F$25/100)</f>
        <v>182.84860434890368</v>
      </c>
      <c r="AL13" s="91">
        <f>'[2]EU Inhabitants'!AG21*('[2]Weighted Average'!AG11/1000)*('[2]Waste Bin detailed'!$F$25/100)</f>
        <v>183.20125773074898</v>
      </c>
      <c r="AM13" s="91">
        <f>'[2]EU Inhabitants'!AH21*('[2]Weighted Average'!AH11/1000)*('[2]Waste Bin detailed'!$F$25/100)</f>
        <v>183.54866572208687</v>
      </c>
      <c r="AN13" s="91">
        <f>'[2]EU Inhabitants'!AI21*('[2]Weighted Average'!AI11/1000)*('[2]Waste Bin detailed'!$F$25/100)</f>
        <v>183.88504389986184</v>
      </c>
      <c r="AO13" s="91">
        <f>'[2]EU Inhabitants'!AJ21*('[2]Weighted Average'!AJ11/1000)*('[2]Waste Bin detailed'!$F$25/100)</f>
        <v>184.21354497672158</v>
      </c>
      <c r="AP13" s="91">
        <f>'[2]EU Inhabitants'!AK21*('[2]Weighted Average'!AK11/1000)*('[2]Waste Bin detailed'!$F$25/100)</f>
        <v>184.54424309249688</v>
      </c>
      <c r="AQ13" s="91">
        <f>'[2]EU Inhabitants'!AL21*('[2]Weighted Average'!AL11/1000)*('[2]Waste Bin detailed'!$F$25/100)</f>
        <v>184.86258808452294</v>
      </c>
      <c r="AR13" s="91">
        <f>'[2]EU Inhabitants'!AM21*('[2]Weighted Average'!AM11/1000)*('[2]Waste Bin detailed'!$F$25/100)</f>
        <v>185.16357282219869</v>
      </c>
      <c r="AS13" s="91">
        <f>'[2]EU Inhabitants'!AN21*('[2]Weighted Average'!AN11/1000)*('[2]Waste Bin detailed'!$F$25/100)</f>
        <v>185.42883567254484</v>
      </c>
      <c r="AT13" s="91">
        <f>'[2]EU Inhabitants'!AO21*('[2]Weighted Average'!AO11/1000)*('[2]Waste Bin detailed'!$F$25/100)</f>
        <v>185.66674117121747</v>
      </c>
      <c r="AU13" s="91">
        <f>'[2]EU Inhabitants'!AP21*('[2]Weighted Average'!AP11/1000)*('[2]Waste Bin detailed'!$F$25/100)</f>
        <v>185.86644572155092</v>
      </c>
      <c r="AV13" s="91">
        <f>'[2]EU Inhabitants'!AQ21*('[2]Weighted Average'!AQ11/1000)*('[2]Waste Bin detailed'!$F$25/100)</f>
        <v>186.02608722853461</v>
      </c>
      <c r="AW13" s="91">
        <f>'[2]EU Inhabitants'!AR21*('[2]Weighted Average'!AR11/1000)*('[2]Waste Bin detailed'!$F$25/100)</f>
        <v>186.14858916070025</v>
      </c>
      <c r="AX13" s="91">
        <f>'[2]EU Inhabitants'!AS21*('[2]Weighted Average'!AS11/1000)*('[2]Waste Bin detailed'!$F$25/100)</f>
        <v>186.24515923201434</v>
      </c>
      <c r="AY13" s="91">
        <f>'[2]EU Inhabitants'!AT21*('[2]Weighted Average'!AT11/1000)*('[2]Waste Bin detailed'!$F$25/100)</f>
        <v>186.31016565449755</v>
      </c>
      <c r="AZ13" s="91">
        <f>'[2]EU Inhabitants'!AU21*('[2]Weighted Average'!AU11/1000)*('[2]Waste Bin detailed'!$F$25/100)</f>
        <v>186.34879410221774</v>
      </c>
      <c r="BA13" s="91">
        <f>'[2]EU Inhabitants'!AV21*('[2]Weighted Average'!AV11/1000)*('[2]Waste Bin detailed'!$F$25/100)</f>
        <v>186.37076999632797</v>
      </c>
      <c r="BB13" s="91">
        <f>'[2]EU Inhabitants'!AW21*('[2]Weighted Average'!AW11/1000)*('[2]Waste Bin detailed'!$F$25/100)</f>
        <v>186.36198997753499</v>
      </c>
      <c r="BC13" s="91">
        <f>'[2]EU Inhabitants'!AX21*('[2]Weighted Average'!AX11/1000)*('[2]Waste Bin detailed'!$F$25/100)</f>
        <v>186.32730263937177</v>
      </c>
      <c r="BD13" s="91">
        <f>'[2]EU Inhabitants'!AY21*('[2]Weighted Average'!AY11/1000)*('[2]Waste Bin detailed'!$F$25/100)</f>
        <v>186.25791232765263</v>
      </c>
      <c r="BE13" s="91">
        <f>'[2]EU Inhabitants'!AZ21*('[2]Weighted Average'!AZ11/1000)*('[2]Waste Bin detailed'!$F$25/100)</f>
        <v>186.17240462254395</v>
      </c>
    </row>
    <row r="14" spans="1:57" x14ac:dyDescent="0.35">
      <c r="A14" s="86" t="s">
        <v>636</v>
      </c>
      <c r="C14" s="86" t="s">
        <v>7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detailed'!$F$25/100)</f>
        <v>11.667360500901065</v>
      </c>
      <c r="H14" s="91">
        <f>'[2]EU Inhabitants'!C22*('[2]Weighted Average'!C11/1000)*('[2]Waste Bin detailed'!$F$25/100)</f>
        <v>11.142474258348157</v>
      </c>
      <c r="I14" s="91">
        <f>'[2]EU Inhabitants'!D22*('[2]Weighted Average'!D11/1000)*('[2]Waste Bin detailed'!$F$25/100)</f>
        <v>11.16896076115099</v>
      </c>
      <c r="J14" s="91">
        <f>'[2]EU Inhabitants'!E22*('[2]Weighted Average'!E11/1000)*('[2]Waste Bin detailed'!$F$25/100)</f>
        <v>11.168651371010823</v>
      </c>
      <c r="K14" s="91">
        <f>'[2]EU Inhabitants'!F22*('[2]Weighted Average'!F11/1000)*('[2]Waste Bin detailed'!$F$25/100)</f>
        <v>11.170047894944272</v>
      </c>
      <c r="L14" s="91">
        <f>'[2]EU Inhabitants'!G22*('[2]Weighted Average'!G11/1000)*('[2]Waste Bin detailed'!$F$25/100)</f>
        <v>11.184387706799084</v>
      </c>
      <c r="M14" s="91">
        <f>'[2]EU Inhabitants'!H22*('[2]Weighted Average'!H11/1000)*('[2]Waste Bin detailed'!$F$25/100)</f>
        <v>11.188579767940469</v>
      </c>
      <c r="N14" s="91">
        <f>'[2]EU Inhabitants'!I22*('[2]Weighted Average'!I11/1000)*('[2]Waste Bin detailed'!$F$25/100)</f>
        <v>11.18958115019946</v>
      </c>
      <c r="O14" s="91">
        <f>'[2]EU Inhabitants'!J22*('[2]Weighted Average'!J11/1000)*('[2]Waste Bin detailed'!$F$25/100)</f>
        <v>11.183218376463943</v>
      </c>
      <c r="P14" s="91">
        <f>'[2]EU Inhabitants'!K22*('[2]Weighted Average'!K11/1000)*('[2]Waste Bin detailed'!$F$25/100)</f>
        <v>11.175189488765684</v>
      </c>
      <c r="Q14" s="91">
        <f>'[2]EU Inhabitants'!L22*('[2]Weighted Average'!L11/1000)*('[2]Waste Bin detailed'!$F$25/100)</f>
        <v>11.154180119857994</v>
      </c>
      <c r="R14" s="91">
        <f>'[2]EU Inhabitants'!M22*('[2]Weighted Average'!M11/1000)*('[2]Waste Bin detailed'!$F$25/100)</f>
        <v>11.114158472497811</v>
      </c>
      <c r="S14" s="91">
        <f>'[2]EU Inhabitants'!N22*('[2]Weighted Average'!N11/1000)*('[2]Waste Bin detailed'!$F$25/100)</f>
        <v>11.07672102189224</v>
      </c>
      <c r="T14" s="91">
        <f>'[2]EU Inhabitants'!O22*('[2]Weighted Average'!O11/1000)*('[2]Waste Bin detailed'!$F$25/100)</f>
        <v>11.040581936398612</v>
      </c>
      <c r="U14" s="91">
        <f>'[2]EU Inhabitants'!P22*('[2]Weighted Average'!P11/1000)*('[2]Waste Bin detailed'!$F$25/100)</f>
        <v>11.002119597899346</v>
      </c>
      <c r="V14" s="91">
        <f>'[2]EU Inhabitants'!Q22*('[2]Weighted Average'!Q11/1000)*('[2]Waste Bin detailed'!$F$25/100)</f>
        <v>10.948288370664283</v>
      </c>
      <c r="W14" s="91">
        <f>'[2]EU Inhabitants'!R22*('[2]Weighted Average'!R11/1000)*('[2]Waste Bin detailed'!$F$25/100)</f>
        <v>10.861777394716361</v>
      </c>
      <c r="X14" s="91">
        <f>'[2]EU Inhabitants'!S22*('[2]Weighted Average'!S11/1000)*('[2]Waste Bin detailed'!$F$25/100)</f>
        <v>10.7694452054174</v>
      </c>
      <c r="Y14" s="91">
        <f>'[2]EU Inhabitants'!T22*('[2]Weighted Average'!T11/1000)*('[2]Waste Bin detailed'!$F$25/100)</f>
        <v>10.643800876107029</v>
      </c>
      <c r="Z14" s="91">
        <f>'[2]EU Inhabitants'!U22*('[2]Weighted Average'!U11/1000)*('[2]Waste Bin detailed'!$F$25/100)</f>
        <v>10.742828717417421</v>
      </c>
      <c r="AA14" s="91">
        <f>'[2]EU Inhabitants'!V22*('[2]Weighted Average'!V11/1000)*('[2]Waste Bin detailed'!$F$25/100)</f>
        <v>10.69520020438199</v>
      </c>
      <c r="AB14" s="91">
        <f>'[2]EU Inhabitants'!W22*('[2]Weighted Average'!W11/1000)*('[2]Waste Bin detailed'!$F$25/100)</f>
        <v>10.638390998587299</v>
      </c>
      <c r="AC14" s="91">
        <f>'[2]EU Inhabitants'!X22*('[2]Weighted Average'!X11/1000)*('[2]Waste Bin detailed'!$F$25/100)</f>
        <v>10.180056625261656</v>
      </c>
      <c r="AD14" s="91">
        <f>'[2]EU Inhabitants'!Y22*('[2]Weighted Average'!Y11/1000)*('[2]Waste Bin detailed'!$F$25/100)</f>
        <v>10.15100041345619</v>
      </c>
      <c r="AE14" s="91">
        <f>'[2]EU Inhabitants'!Z22*('[2]Weighted Average'!Z11/1000)*('[2]Waste Bin detailed'!$F$25/100)</f>
        <v>10.104217262911108</v>
      </c>
      <c r="AF14" s="91">
        <f>'[2]EU Inhabitants'!AA22*('[2]Weighted Average'!AA11/1000)*('[2]Waste Bin detailed'!$F$25/100)</f>
        <v>10.041848951561665</v>
      </c>
      <c r="AG14" s="91">
        <f>'[2]EU Inhabitants'!AB22*('[2]Weighted Average'!AB11/1000)*('[2]Waste Bin detailed'!$F$25/100)</f>
        <v>9.982086443280128</v>
      </c>
      <c r="AH14" s="91">
        <f>'[2]EU Inhabitants'!AC22*('[2]Weighted Average'!AC11/1000)*('[2]Waste Bin detailed'!$F$25/100)</f>
        <v>9.9251131766768061</v>
      </c>
      <c r="AI14" s="91">
        <f>'[2]EU Inhabitants'!AD22*('[2]Weighted Average'!AD11/1000)*('[2]Waste Bin detailed'!$F$25/100)</f>
        <v>9.8410607046310066</v>
      </c>
      <c r="AJ14" s="91">
        <f>'[2]EU Inhabitants'!AE22*('[2]Weighted Average'!AE11/1000)*('[2]Waste Bin detailed'!$F$25/100)</f>
        <v>9.7864954268346978</v>
      </c>
      <c r="AK14" s="91">
        <f>'[2]EU Inhabitants'!AF22*('[2]Weighted Average'!AF11/1000)*('[2]Waste Bin detailed'!$F$25/100)</f>
        <v>9.7324461581134205</v>
      </c>
      <c r="AL14" s="91">
        <f>'[2]EU Inhabitants'!AG22*('[2]Weighted Average'!AG11/1000)*('[2]Waste Bin detailed'!$F$25/100)</f>
        <v>9.6796338106913531</v>
      </c>
      <c r="AM14" s="91">
        <f>'[2]EU Inhabitants'!AH22*('[2]Weighted Average'!AH11/1000)*('[2]Waste Bin detailed'!$F$25/100)</f>
        <v>9.6269919360897074</v>
      </c>
      <c r="AN14" s="91">
        <f>'[2]EU Inhabitants'!AI22*('[2]Weighted Average'!AI11/1000)*('[2]Waste Bin detailed'!$F$25/100)</f>
        <v>9.5741544548629403</v>
      </c>
      <c r="AO14" s="91">
        <f>'[2]EU Inhabitants'!AJ22*('[2]Weighted Average'!AJ11/1000)*('[2]Waste Bin detailed'!$F$25/100)</f>
        <v>9.5208647162732873</v>
      </c>
      <c r="AP14" s="91">
        <f>'[2]EU Inhabitants'!AK22*('[2]Weighted Average'!AK11/1000)*('[2]Waste Bin detailed'!$F$25/100)</f>
        <v>9.4696034994381151</v>
      </c>
      <c r="AQ14" s="91">
        <f>'[2]EU Inhabitants'!AL22*('[2]Weighted Average'!AL11/1000)*('[2]Waste Bin detailed'!$F$25/100)</f>
        <v>9.4176996795104913</v>
      </c>
      <c r="AR14" s="91">
        <f>'[2]EU Inhabitants'!AM22*('[2]Weighted Average'!AM11/1000)*('[2]Waste Bin detailed'!$F$25/100)</f>
        <v>9.365985186695875</v>
      </c>
      <c r="AS14" s="91">
        <f>'[2]EU Inhabitants'!AN22*('[2]Weighted Average'!AN11/1000)*('[2]Waste Bin detailed'!$F$25/100)</f>
        <v>9.3139784945734885</v>
      </c>
      <c r="AT14" s="91">
        <f>'[2]EU Inhabitants'!AO22*('[2]Weighted Average'!AO11/1000)*('[2]Waste Bin detailed'!$F$25/100)</f>
        <v>9.2630732893588021</v>
      </c>
      <c r="AU14" s="91">
        <f>'[2]EU Inhabitants'!AP22*('[2]Weighted Average'!AP11/1000)*('[2]Waste Bin detailed'!$F$25/100)</f>
        <v>9.2122154636249096</v>
      </c>
      <c r="AV14" s="91">
        <f>'[2]EU Inhabitants'!AQ22*('[2]Weighted Average'!AQ11/1000)*('[2]Waste Bin detailed'!$F$25/100)</f>
        <v>9.1615483378707978</v>
      </c>
      <c r="AW14" s="91">
        <f>'[2]EU Inhabitants'!AR22*('[2]Weighted Average'!AR11/1000)*('[2]Waste Bin detailed'!$F$25/100)</f>
        <v>9.1111606887245475</v>
      </c>
      <c r="AX14" s="91">
        <f>'[2]EU Inhabitants'!AS22*('[2]Weighted Average'!AS11/1000)*('[2]Waste Bin detailed'!$F$25/100)</f>
        <v>9.0610796439266927</v>
      </c>
      <c r="AY14" s="91">
        <f>'[2]EU Inhabitants'!AT22*('[2]Weighted Average'!AT11/1000)*('[2]Waste Bin detailed'!$F$25/100)</f>
        <v>9.011316370191512</v>
      </c>
      <c r="AZ14" s="91">
        <f>'[2]EU Inhabitants'!AU22*('[2]Weighted Average'!AU11/1000)*('[2]Waste Bin detailed'!$F$25/100)</f>
        <v>8.9621690329688874</v>
      </c>
      <c r="BA14" s="91">
        <f>'[2]EU Inhabitants'!AV22*('[2]Weighted Average'!AV11/1000)*('[2]Waste Bin detailed'!$F$25/100)</f>
        <v>8.913352236454184</v>
      </c>
      <c r="BB14" s="91">
        <f>'[2]EU Inhabitants'!AW22*('[2]Weighted Average'!AW11/1000)*('[2]Waste Bin detailed'!$F$25/100)</f>
        <v>8.8648578234415378</v>
      </c>
      <c r="BC14" s="91">
        <f>'[2]EU Inhabitants'!AX22*('[2]Weighted Average'!AX11/1000)*('[2]Waste Bin detailed'!$F$25/100)</f>
        <v>8.8169770474029647</v>
      </c>
      <c r="BD14" s="91">
        <f>'[2]EU Inhabitants'!AY22*('[2]Weighted Average'!AY11/1000)*('[2]Waste Bin detailed'!$F$25/100)</f>
        <v>8.7697073275861843</v>
      </c>
      <c r="BE14" s="91">
        <f>'[2]EU Inhabitants'!AZ22*('[2]Weighted Average'!AZ11/1000)*('[2]Waste Bin detailed'!$F$25/100)</f>
        <v>8.7233273968709106</v>
      </c>
    </row>
    <row r="15" spans="1:57" x14ac:dyDescent="0.35">
      <c r="A15" s="86" t="s">
        <v>636</v>
      </c>
      <c r="C15" s="86" t="s">
        <v>7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detailed'!$F$25/100)</f>
        <v>147.66260695432121</v>
      </c>
      <c r="H15" s="91">
        <f>'[2]EU Inhabitants'!C23*('[2]Weighted Average'!C11/1000)*('[2]Waste Bin detailed'!$F$25/100)</f>
        <v>147.75856911958911</v>
      </c>
      <c r="I15" s="91">
        <f>'[2]EU Inhabitants'!D23*('[2]Weighted Average'!D11/1000)*('[2]Waste Bin detailed'!$F$25/100)</f>
        <v>147.83233458432815</v>
      </c>
      <c r="J15" s="91">
        <f>'[2]EU Inhabitants'!E23*('[2]Weighted Average'!E11/1000)*('[2]Waste Bin detailed'!$F$25/100)</f>
        <v>148.20297194476544</v>
      </c>
      <c r="K15" s="91">
        <f>'[2]EU Inhabitants'!F23*('[2]Weighted Average'!F11/1000)*('[2]Waste Bin detailed'!$F$25/100)</f>
        <v>149.15768117167872</v>
      </c>
      <c r="L15" s="91">
        <f>'[2]EU Inhabitants'!G23*('[2]Weighted Average'!G11/1000)*('[2]Waste Bin detailed'!$F$25/100)</f>
        <v>150.15415156907946</v>
      </c>
      <c r="M15" s="91">
        <f>'[2]EU Inhabitants'!H23*('[2]Weighted Average'!H11/1000)*('[2]Waste Bin detailed'!$F$25/100)</f>
        <v>150.6453445544916</v>
      </c>
      <c r="N15" s="91">
        <f>'[2]EU Inhabitants'!I23*('[2]Weighted Average'!I11/1000)*('[2]Waste Bin detailed'!$F$25/100)</f>
        <v>151.03622980631616</v>
      </c>
      <c r="O15" s="91">
        <f>'[2]EU Inhabitants'!J23*('[2]Weighted Average'!J11/1000)*('[2]Waste Bin detailed'!$F$25/100)</f>
        <v>152.11802630503493</v>
      </c>
      <c r="P15" s="91">
        <f>'[2]EU Inhabitants'!K23*('[2]Weighted Average'!K11/1000)*('[2]Waste Bin detailed'!$F$25/100)</f>
        <v>152.9869925393721</v>
      </c>
      <c r="Q15" s="91">
        <f>'[2]EU Inhabitants'!L23*('[2]Weighted Average'!L11/1000)*('[2]Waste Bin detailed'!$F$25/100)</f>
        <v>153.43736747835837</v>
      </c>
      <c r="R15" s="91">
        <f>'[2]EU Inhabitants'!M23*('[2]Weighted Average'!M11/1000)*('[2]Waste Bin detailed'!$F$25/100)</f>
        <v>153.80199674038226</v>
      </c>
      <c r="S15" s="91">
        <f>'[2]EU Inhabitants'!N23*('[2]Weighted Average'!N11/1000)*('[2]Waste Bin detailed'!$F$25/100)</f>
        <v>153.85769948052175</v>
      </c>
      <c r="T15" s="91">
        <f>'[2]EU Inhabitants'!O23*('[2]Weighted Average'!O11/1000)*('[2]Waste Bin detailed'!$F$25/100)</f>
        <v>154.60769451168912</v>
      </c>
      <c r="U15" s="91">
        <f>'[2]EU Inhabitants'!P23*('[2]Weighted Average'!P11/1000)*('[2]Waste Bin detailed'!$F$25/100)</f>
        <v>157.46839163602823</v>
      </c>
      <c r="V15" s="91">
        <f>'[2]EU Inhabitants'!Q23*('[2]Weighted Average'!Q11/1000)*('[2]Waste Bin detailed'!$F$25/100)</f>
        <v>157.52854741444617</v>
      </c>
      <c r="W15" s="91">
        <f>'[2]EU Inhabitants'!R23*('[2]Weighted Average'!R11/1000)*('[2]Waste Bin detailed'!$F$25/100)</f>
        <v>157.23878705042381</v>
      </c>
      <c r="X15" s="91">
        <f>'[2]EU Inhabitants'!S23*('[2]Weighted Average'!S11/1000)*('[2]Waste Bin detailed'!$F$25/100)</f>
        <v>157.07300226400312</v>
      </c>
      <c r="Y15" s="91">
        <f>'[2]EU Inhabitants'!T23*('[2]Weighted Average'!T11/1000)*('[2]Waste Bin detailed'!$F$25/100)</f>
        <v>156.80927109310232</v>
      </c>
      <c r="Z15" s="91">
        <f>'[2]EU Inhabitants'!U23*('[2]Weighted Average'!U11/1000)*('[2]Waste Bin detailed'!$F$25/100)</f>
        <v>157.64511574737327</v>
      </c>
      <c r="AA15" s="91">
        <f>'[2]EU Inhabitants'!V23*('[2]Weighted Average'!V11/1000)*('[2]Waste Bin detailed'!$F$25/100)</f>
        <v>157.18376523557964</v>
      </c>
      <c r="AB15" s="91">
        <f>'[2]EU Inhabitants'!W23*('[2]Weighted Average'!W11/1000)*('[2]Waste Bin detailed'!$F$25/100)</f>
        <v>156.1255130357959</v>
      </c>
      <c r="AC15" s="91">
        <f>'[2]EU Inhabitants'!X23*('[2]Weighted Average'!X11/1000)*('[2]Waste Bin detailed'!$F$25/100)</f>
        <v>155.58846246910244</v>
      </c>
      <c r="AD15" s="91">
        <f>'[2]EU Inhabitants'!Y23*('[2]Weighted Average'!Y11/1000)*('[2]Waste Bin detailed'!$F$25/100)</f>
        <v>155.5172933203973</v>
      </c>
      <c r="AE15" s="91">
        <f>'[2]EU Inhabitants'!Z23*('[2]Weighted Average'!Z11/1000)*('[2]Waste Bin detailed'!$F$25/100)</f>
        <v>155.52078321820159</v>
      </c>
      <c r="AF15" s="91">
        <f>'[2]EU Inhabitants'!AA23*('[2]Weighted Average'!AA11/1000)*('[2]Waste Bin detailed'!$F$25/100)</f>
        <v>155.34912892912618</v>
      </c>
      <c r="AG15" s="91">
        <f>'[2]EU Inhabitants'!AB23*('[2]Weighted Average'!AB11/1000)*('[2]Waste Bin detailed'!$F$25/100)</f>
        <v>155.20486106380667</v>
      </c>
      <c r="AH15" s="91">
        <f>'[2]EU Inhabitants'!AC23*('[2]Weighted Average'!AC11/1000)*('[2]Waste Bin detailed'!$F$25/100)</f>
        <v>155.09402038263931</v>
      </c>
      <c r="AI15" s="91">
        <f>'[2]EU Inhabitants'!AD23*('[2]Weighted Average'!AD11/1000)*('[2]Waste Bin detailed'!$F$25/100)</f>
        <v>155.0144438673228</v>
      </c>
      <c r="AJ15" s="91">
        <f>'[2]EU Inhabitants'!AE23*('[2]Weighted Average'!AE11/1000)*('[2]Waste Bin detailed'!$F$25/100)</f>
        <v>154.94243877627898</v>
      </c>
      <c r="AK15" s="91">
        <f>'[2]EU Inhabitants'!AF23*('[2]Weighted Average'!AF11/1000)*('[2]Waste Bin detailed'!$F$25/100)</f>
        <v>154.88241884047136</v>
      </c>
      <c r="AL15" s="91">
        <f>'[2]EU Inhabitants'!AG23*('[2]Weighted Average'!AG11/1000)*('[2]Waste Bin detailed'!$F$25/100)</f>
        <v>154.81887686012266</v>
      </c>
      <c r="AM15" s="91">
        <f>'[2]EU Inhabitants'!AH23*('[2]Weighted Average'!AH11/1000)*('[2]Waste Bin detailed'!$F$25/100)</f>
        <v>154.75532383132321</v>
      </c>
      <c r="AN15" s="91">
        <f>'[2]EU Inhabitants'!AI23*('[2]Weighted Average'!AI11/1000)*('[2]Waste Bin detailed'!$F$25/100)</f>
        <v>154.68981886540607</v>
      </c>
      <c r="AO15" s="91">
        <f>'[2]EU Inhabitants'!AJ23*('[2]Weighted Average'!AJ11/1000)*('[2]Waste Bin detailed'!$F$25/100)</f>
        <v>154.62504002680251</v>
      </c>
      <c r="AP15" s="91">
        <f>'[2]EU Inhabitants'!AK23*('[2]Weighted Average'!AK11/1000)*('[2]Waste Bin detailed'!$F$25/100)</f>
        <v>154.57880952280129</v>
      </c>
      <c r="AQ15" s="91">
        <f>'[2]EU Inhabitants'!AL23*('[2]Weighted Average'!AL11/1000)*('[2]Waste Bin detailed'!$F$25/100)</f>
        <v>154.52368400445087</v>
      </c>
      <c r="AR15" s="91">
        <f>'[2]EU Inhabitants'!AM23*('[2]Weighted Average'!AM11/1000)*('[2]Waste Bin detailed'!$F$25/100)</f>
        <v>154.4646052098918</v>
      </c>
      <c r="AS15" s="91">
        <f>'[2]EU Inhabitants'!AN23*('[2]Weighted Average'!AN11/1000)*('[2]Waste Bin detailed'!$F$25/100)</f>
        <v>154.39584016075116</v>
      </c>
      <c r="AT15" s="91">
        <f>'[2]EU Inhabitants'!AO23*('[2]Weighted Average'!AO11/1000)*('[2]Waste Bin detailed'!$F$25/100)</f>
        <v>154.31491027723652</v>
      </c>
      <c r="AU15" s="91">
        <f>'[2]EU Inhabitants'!AP23*('[2]Weighted Average'!AP11/1000)*('[2]Waste Bin detailed'!$F$25/100)</f>
        <v>154.2220744696792</v>
      </c>
      <c r="AV15" s="91">
        <f>'[2]EU Inhabitants'!AQ23*('[2]Weighted Average'!AQ11/1000)*('[2]Waste Bin detailed'!$F$25/100)</f>
        <v>154.10440773184226</v>
      </c>
      <c r="AW15" s="91">
        <f>'[2]EU Inhabitants'!AR23*('[2]Weighted Average'!AR11/1000)*('[2]Waste Bin detailed'!$F$25/100)</f>
        <v>153.95794780732012</v>
      </c>
      <c r="AX15" s="91">
        <f>'[2]EU Inhabitants'!AS23*('[2]Weighted Average'!AS11/1000)*('[2]Waste Bin detailed'!$F$25/100)</f>
        <v>153.78113107744667</v>
      </c>
      <c r="AY15" s="91">
        <f>'[2]EU Inhabitants'!AT23*('[2]Weighted Average'!AT11/1000)*('[2]Waste Bin detailed'!$F$25/100)</f>
        <v>153.57357335236517</v>
      </c>
      <c r="AZ15" s="91">
        <f>'[2]EU Inhabitants'!AU23*('[2]Weighted Average'!AU11/1000)*('[2]Waste Bin detailed'!$F$25/100)</f>
        <v>153.3292981838421</v>
      </c>
      <c r="BA15" s="91">
        <f>'[2]EU Inhabitants'!AV23*('[2]Weighted Average'!AV11/1000)*('[2]Waste Bin detailed'!$F$25/100)</f>
        <v>153.05080585254578</v>
      </c>
      <c r="BB15" s="91">
        <f>'[2]EU Inhabitants'!AW23*('[2]Weighted Average'!AW11/1000)*('[2]Waste Bin detailed'!$F$25/100)</f>
        <v>152.7372907939104</v>
      </c>
      <c r="BC15" s="91">
        <f>'[2]EU Inhabitants'!AX23*('[2]Weighted Average'!AX11/1000)*('[2]Waste Bin detailed'!$F$25/100)</f>
        <v>152.39121969813073</v>
      </c>
      <c r="BD15" s="91">
        <f>'[2]EU Inhabitants'!AY23*('[2]Weighted Average'!AY11/1000)*('[2]Waste Bin detailed'!$F$25/100)</f>
        <v>152.00677922865094</v>
      </c>
      <c r="BE15" s="91">
        <f>'[2]EU Inhabitants'!AZ23*('[2]Weighted Average'!AZ11/1000)*('[2]Waste Bin detailed'!$F$25/100)</f>
        <v>151.58678311678855</v>
      </c>
    </row>
    <row r="16" spans="1:57" x14ac:dyDescent="0.35">
      <c r="A16" s="86" t="s">
        <v>636</v>
      </c>
      <c r="C16" s="86" t="s">
        <v>7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detailed'!$F$25/100)</f>
        <v>1.7911854352892476</v>
      </c>
      <c r="H16" s="91">
        <f>'[2]EU Inhabitants'!C24*('[2]Weighted Average'!C11/1000)*('[2]Waste Bin detailed'!$F$25/100)</f>
        <v>1.8094731386128573</v>
      </c>
      <c r="I16" s="91">
        <f>'[2]EU Inhabitants'!D24*('[2]Weighted Average'!D11/1000)*('[2]Waste Bin detailed'!$F$25/100)</f>
        <v>1.8302516288402002</v>
      </c>
      <c r="J16" s="91">
        <f>'[2]EU Inhabitants'!E24*('[2]Weighted Average'!E11/1000)*('[2]Waste Bin detailed'!$F$25/100)</f>
        <v>1.8514701258976771</v>
      </c>
      <c r="K16" s="91">
        <f>'[2]EU Inhabitants'!F24*('[2]Weighted Average'!F11/1000)*('[2]Waste Bin detailed'!$F$25/100)</f>
        <v>1.8753518705723078</v>
      </c>
      <c r="L16" s="91">
        <f>'[2]EU Inhabitants'!G24*('[2]Weighted Average'!G11/1000)*('[2]Waste Bin detailed'!$F$25/100)</f>
        <v>1.9019183274663889</v>
      </c>
      <c r="M16" s="91">
        <f>'[2]EU Inhabitants'!H24*('[2]Weighted Average'!H11/1000)*('[2]Waste Bin detailed'!$F$25/100)</f>
        <v>1.930312786771228</v>
      </c>
      <c r="N16" s="91">
        <f>'[2]EU Inhabitants'!I24*('[2]Weighted Average'!I11/1000)*('[2]Waste Bin detailed'!$F$25/100)</f>
        <v>1.9660840627130389</v>
      </c>
      <c r="O16" s="91">
        <f>'[2]EU Inhabitants'!J24*('[2]Weighted Average'!J11/1000)*('[2]Waste Bin detailed'!$F$25/100)</f>
        <v>2.0134433941297285</v>
      </c>
      <c r="P16" s="91">
        <f>'[2]EU Inhabitants'!K24*('[2]Weighted Average'!K11/1000)*('[2]Waste Bin detailed'!$F$25/100)</f>
        <v>2.0664188651346924</v>
      </c>
      <c r="Q16" s="91">
        <f>'[2]EU Inhabitants'!L24*('[2]Weighted Average'!L11/1000)*('[2]Waste Bin detailed'!$F$25/100)</f>
        <v>2.1234394584284488</v>
      </c>
      <c r="R16" s="91">
        <f>'[2]EU Inhabitants'!M24*('[2]Weighted Average'!M11/1000)*('[2]Waste Bin detailed'!$F$25/100)</f>
        <v>2.1756262951045944</v>
      </c>
      <c r="S16" s="91">
        <f>'[2]EU Inhabitants'!N24*('[2]Weighted Average'!N11/1000)*('[2]Waste Bin detailed'!$F$25/100)</f>
        <v>2.2329960460100771</v>
      </c>
      <c r="T16" s="91">
        <f>'[2]EU Inhabitants'!O24*('[2]Weighted Average'!O11/1000)*('[2]Waste Bin detailed'!$F$25/100)</f>
        <v>2.2429570605200571</v>
      </c>
      <c r="U16" s="91">
        <f>'[2]EU Inhabitants'!P24*('[2]Weighted Average'!P11/1000)*('[2]Waste Bin detailed'!$F$25/100)</f>
        <v>2.2228027243508337</v>
      </c>
      <c r="V16" s="91">
        <f>'[2]EU Inhabitants'!Q24*('[2]Weighted Average'!Q11/1000)*('[2]Waste Bin detailed'!$F$25/100)</f>
        <v>2.1946968785907641</v>
      </c>
      <c r="W16" s="91">
        <f>'[2]EU Inhabitants'!R24*('[2]Weighted Average'!R11/1000)*('[2]Waste Bin detailed'!$F$25/100)</f>
        <v>2.1987544560804939</v>
      </c>
      <c r="X16" s="91">
        <f>'[2]EU Inhabitants'!S24*('[2]Weighted Average'!S11/1000)*('[2]Waste Bin detailed'!$F$25/100)</f>
        <v>2.2160017554422953</v>
      </c>
      <c r="Y16" s="91">
        <f>'[2]EU Inhabitants'!T24*('[2]Weighted Average'!T11/1000)*('[2]Waste Bin detailed'!$F$25/100)</f>
        <v>2.2405971448406401</v>
      </c>
      <c r="Z16" s="91">
        <f>'[2]EU Inhabitants'!U24*('[2]Weighted Average'!U11/1000)*('[2]Waste Bin detailed'!$F$25/100)</f>
        <v>2.3084065414003967</v>
      </c>
      <c r="AA16" s="91">
        <f>'[2]EU Inhabitants'!V24*('[2]Weighted Average'!V11/1000)*('[2]Waste Bin detailed'!$F$25/100)</f>
        <v>2.340316684386226</v>
      </c>
      <c r="AB16" s="91">
        <f>'[2]EU Inhabitants'!W24*('[2]Weighted Average'!W11/1000)*('[2]Waste Bin detailed'!$F$25/100)</f>
        <v>2.3615546213034309</v>
      </c>
      <c r="AC16" s="91">
        <f>'[2]EU Inhabitants'!X24*('[2]Weighted Average'!X11/1000)*('[2]Waste Bin detailed'!$F$25/100)</f>
        <v>2.3845729762816106</v>
      </c>
      <c r="AD16" s="91">
        <f>'[2]EU Inhabitants'!Y24*('[2]Weighted Average'!Y11/1000)*('[2]Waste Bin detailed'!$F$25/100)</f>
        <v>2.4269783150794408</v>
      </c>
      <c r="AE16" s="91">
        <f>'[2]EU Inhabitants'!Z24*('[2]Weighted Average'!Z11/1000)*('[2]Waste Bin detailed'!$F$25/100)</f>
        <v>2.4669708587247654</v>
      </c>
      <c r="AF16" s="91">
        <f>'[2]EU Inhabitants'!AA24*('[2]Weighted Average'!AA11/1000)*('[2]Waste Bin detailed'!$F$25/100)</f>
        <v>2.4817594049766782</v>
      </c>
      <c r="AG16" s="91">
        <f>'[2]EU Inhabitants'!AB24*('[2]Weighted Average'!AB11/1000)*('[2]Waste Bin detailed'!$F$25/100)</f>
        <v>2.4939741437133702</v>
      </c>
      <c r="AH16" s="91">
        <f>'[2]EU Inhabitants'!AC24*('[2]Weighted Average'!AC11/1000)*('[2]Waste Bin detailed'!$F$25/100)</f>
        <v>2.5037272054964688</v>
      </c>
      <c r="AI16" s="91">
        <f>'[2]EU Inhabitants'!AD24*('[2]Weighted Average'!AD11/1000)*('[2]Waste Bin detailed'!$F$25/100)</f>
        <v>2.5108196305605062</v>
      </c>
      <c r="AJ16" s="91">
        <f>'[2]EU Inhabitants'!AE24*('[2]Weighted Average'!AE11/1000)*('[2]Waste Bin detailed'!$F$25/100)</f>
        <v>2.5176013478198946</v>
      </c>
      <c r="AK16" s="91">
        <f>'[2]EU Inhabitants'!AF24*('[2]Weighted Average'!AF11/1000)*('[2]Waste Bin detailed'!$F$25/100)</f>
        <v>2.5238754386449549</v>
      </c>
      <c r="AL16" s="91">
        <f>'[2]EU Inhabitants'!AG24*('[2]Weighted Average'!AG11/1000)*('[2]Waste Bin detailed'!$F$25/100)</f>
        <v>2.5296368720774076</v>
      </c>
      <c r="AM16" s="91">
        <f>'[2]EU Inhabitants'!AH24*('[2]Weighted Average'!AH11/1000)*('[2]Waste Bin detailed'!$F$25/100)</f>
        <v>2.5348744425584542</v>
      </c>
      <c r="AN16" s="91">
        <f>'[2]EU Inhabitants'!AI24*('[2]Weighted Average'!AI11/1000)*('[2]Waste Bin detailed'!$F$25/100)</f>
        <v>2.5396468602198174</v>
      </c>
      <c r="AO16" s="91">
        <f>'[2]EU Inhabitants'!AJ24*('[2]Weighted Average'!AJ11/1000)*('[2]Waste Bin detailed'!$F$25/100)</f>
        <v>2.5438985896284732</v>
      </c>
      <c r="AP16" s="91">
        <f>'[2]EU Inhabitants'!AK24*('[2]Weighted Average'!AK11/1000)*('[2]Waste Bin detailed'!$F$25/100)</f>
        <v>2.5489347350232157</v>
      </c>
      <c r="AQ16" s="91">
        <f>'[2]EU Inhabitants'!AL24*('[2]Weighted Average'!AL11/1000)*('[2]Waste Bin detailed'!$F$25/100)</f>
        <v>2.5534012166454629</v>
      </c>
      <c r="AR16" s="91">
        <f>'[2]EU Inhabitants'!AM24*('[2]Weighted Average'!AM11/1000)*('[2]Waste Bin detailed'!$F$25/100)</f>
        <v>2.5572726496395357</v>
      </c>
      <c r="AS16" s="91">
        <f>'[2]EU Inhabitants'!AN24*('[2]Weighted Average'!AN11/1000)*('[2]Waste Bin detailed'!$F$25/100)</f>
        <v>2.560704411945752</v>
      </c>
      <c r="AT16" s="91">
        <f>'[2]EU Inhabitants'!AO24*('[2]Weighted Average'!AO11/1000)*('[2]Waste Bin detailed'!$F$25/100)</f>
        <v>2.5638012479310555</v>
      </c>
      <c r="AU16" s="91">
        <f>'[2]EU Inhabitants'!AP24*('[2]Weighted Average'!AP11/1000)*('[2]Waste Bin detailed'!$F$25/100)</f>
        <v>2.566544964351571</v>
      </c>
      <c r="AV16" s="91">
        <f>'[2]EU Inhabitants'!AQ24*('[2]Weighted Average'!AQ11/1000)*('[2]Waste Bin detailed'!$F$25/100)</f>
        <v>2.5690299784792936</v>
      </c>
      <c r="AW16" s="91">
        <f>'[2]EU Inhabitants'!AR24*('[2]Weighted Average'!AR11/1000)*('[2]Waste Bin detailed'!$F$25/100)</f>
        <v>2.5715064100952034</v>
      </c>
      <c r="AX16" s="91">
        <f>'[2]EU Inhabitants'!AS24*('[2]Weighted Average'!AS11/1000)*('[2]Waste Bin detailed'!$F$25/100)</f>
        <v>2.5737335060211266</v>
      </c>
      <c r="AY16" s="91">
        <f>'[2]EU Inhabitants'!AT24*('[2]Weighted Average'!AT11/1000)*('[2]Waste Bin detailed'!$F$25/100)</f>
        <v>2.5759629555759012</v>
      </c>
      <c r="AZ16" s="91">
        <f>'[2]EU Inhabitants'!AU24*('[2]Weighted Average'!AU11/1000)*('[2]Waste Bin detailed'!$F$25/100)</f>
        <v>2.5781289728073213</v>
      </c>
      <c r="BA16" s="91">
        <f>'[2]EU Inhabitants'!AV24*('[2]Weighted Average'!AV11/1000)*('[2]Waste Bin detailed'!$F$25/100)</f>
        <v>2.5803300192813126</v>
      </c>
      <c r="BB16" s="91">
        <f>'[2]EU Inhabitants'!AW24*('[2]Weighted Average'!AW11/1000)*('[2]Waste Bin detailed'!$F$25/100)</f>
        <v>2.5824535311052981</v>
      </c>
      <c r="BC16" s="91">
        <f>'[2]EU Inhabitants'!AX24*('[2]Weighted Average'!AX11/1000)*('[2]Waste Bin detailed'!$F$25/100)</f>
        <v>2.5845691394597115</v>
      </c>
      <c r="BD16" s="91">
        <f>'[2]EU Inhabitants'!AY24*('[2]Weighted Average'!AY11/1000)*('[2]Waste Bin detailed'!$F$25/100)</f>
        <v>2.5868194751266973</v>
      </c>
      <c r="BE16" s="91">
        <f>'[2]EU Inhabitants'!AZ24*('[2]Weighted Average'!AZ11/1000)*('[2]Waste Bin detailed'!$F$25/100)</f>
        <v>2.5891128501194465</v>
      </c>
    </row>
    <row r="17" spans="1:57" x14ac:dyDescent="0.35">
      <c r="A17" s="86" t="s">
        <v>636</v>
      </c>
      <c r="C17" s="86" t="s">
        <v>7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detailed'!$F$25/100)</f>
        <v>6.178293633440739</v>
      </c>
      <c r="H17" s="91">
        <f>'[2]EU Inhabitants'!C25*('[2]Weighted Average'!C11/1000)*('[2]Waste Bin detailed'!$F$25/100)</f>
        <v>6.1047827935260184</v>
      </c>
      <c r="I17" s="91">
        <f>'[2]EU Inhabitants'!D25*('[2]Weighted Average'!D11/1000)*('[2]Waste Bin detailed'!$F$25/100)</f>
        <v>6.0208344251224037</v>
      </c>
      <c r="J17" s="91">
        <f>'[2]EU Inhabitants'!E25*('[2]Weighted Average'!E11/1000)*('[2]Waste Bin detailed'!$F$25/100)</f>
        <v>5.9648768323542276</v>
      </c>
      <c r="K17" s="91">
        <f>'[2]EU Inhabitants'!F25*('[2]Weighted Average'!F11/1000)*('[2]Waste Bin detailed'!$F$25/100)</f>
        <v>5.9058201426701737</v>
      </c>
      <c r="L17" s="91">
        <f>'[2]EU Inhabitants'!G25*('[2]Weighted Average'!G11/1000)*('[2]Waste Bin detailed'!$F$25/100)</f>
        <v>5.836835251540438</v>
      </c>
      <c r="M17" s="91">
        <f>'[2]EU Inhabitants'!H25*('[2]Weighted Average'!H11/1000)*('[2]Waste Bin detailed'!$F$25/100)</f>
        <v>5.7801324298300747</v>
      </c>
      <c r="N17" s="91">
        <f>'[2]EU Inhabitants'!I25*('[2]Weighted Average'!I11/1000)*('[2]Waste Bin detailed'!$F$25/100)</f>
        <v>5.7298765576700701</v>
      </c>
      <c r="O17" s="91">
        <f>'[2]EU Inhabitants'!J25*('[2]Weighted Average'!J11/1000)*('[2]Waste Bin detailed'!$F$25/100)</f>
        <v>5.6845263124039294</v>
      </c>
      <c r="P17" s="91">
        <f>'[2]EU Inhabitants'!K25*('[2]Weighted Average'!K11/1000)*('[2]Waste Bin detailed'!$F$25/100)</f>
        <v>5.6081725869960053</v>
      </c>
      <c r="Q17" s="91">
        <f>'[2]EU Inhabitants'!L25*('[2]Weighted Average'!L11/1000)*('[2]Waste Bin detailed'!$F$25/100)</f>
        <v>5.4969380879402303</v>
      </c>
      <c r="R17" s="91">
        <f>'[2]EU Inhabitants'!M25*('[2]Weighted Average'!M11/1000)*('[2]Waste Bin detailed'!$F$25/100)</f>
        <v>5.3748851623343894</v>
      </c>
      <c r="S17" s="91">
        <f>'[2]EU Inhabitants'!N25*('[2]Weighted Average'!N11/1000)*('[2]Waste Bin detailed'!$F$25/100)</f>
        <v>5.29698500811475</v>
      </c>
      <c r="T17" s="91">
        <f>'[2]EU Inhabitants'!O25*('[2]Weighted Average'!O11/1000)*('[2]Waste Bin detailed'!$F$25/100)</f>
        <v>5.2424851688194005</v>
      </c>
      <c r="U17" s="91">
        <f>'[2]EU Inhabitants'!P25*('[2]Weighted Average'!P11/1000)*('[2]Waste Bin detailed'!$F$25/100)</f>
        <v>5.1851614488356814</v>
      </c>
      <c r="V17" s="91">
        <f>'[2]EU Inhabitants'!Q25*('[2]Weighted Average'!Q11/1000)*('[2]Waste Bin detailed'!$F$25/100)</f>
        <v>5.1462072280091844</v>
      </c>
      <c r="W17" s="91">
        <f>'[2]EU Inhabitants'!R25*('[2]Weighted Average'!R11/1000)*('[2]Waste Bin detailed'!$F$25/100)</f>
        <v>5.103331385458632</v>
      </c>
      <c r="X17" s="91">
        <f>'[2]EU Inhabitants'!S25*('[2]Weighted Average'!S11/1000)*('[2]Waste Bin detailed'!$F$25/100)</f>
        <v>5.0555104916882598</v>
      </c>
      <c r="Y17" s="91">
        <f>'[2]EU Inhabitants'!T25*('[2]Weighted Average'!T11/1000)*('[2]Waste Bin detailed'!$F$25/100)</f>
        <v>5.0150237486516325</v>
      </c>
      <c r="Z17" s="91">
        <f>'[2]EU Inhabitants'!U25*('[2]Weighted Average'!U11/1000)*('[2]Waste Bin detailed'!$F$25/100)</f>
        <v>5.0600202654409205</v>
      </c>
      <c r="AA17" s="91">
        <f>'[2]EU Inhabitants'!V25*('[2]Weighted Average'!V11/1000)*('[2]Waste Bin detailed'!$F$25/100)</f>
        <v>5.0276334377469656</v>
      </c>
      <c r="AB17" s="91">
        <f>'[2]EU Inhabitants'!W25*('[2]Weighted Average'!W11/1000)*('[2]Waste Bin detailed'!$F$25/100)</f>
        <v>4.9898600399415916</v>
      </c>
      <c r="AC17" s="91">
        <f>'[2]EU Inhabitants'!X25*('[2]Weighted Average'!X11/1000)*('[2]Waste Bin detailed'!$F$25/100)</f>
        <v>4.94401982112519</v>
      </c>
      <c r="AD17" s="91">
        <f>'[2]EU Inhabitants'!Y25*('[2]Weighted Average'!Y11/1000)*('[2]Waste Bin detailed'!$F$25/100)</f>
        <v>4.963630519703039</v>
      </c>
      <c r="AE17" s="91">
        <f>'[2]EU Inhabitants'!Z25*('[2]Weighted Average'!Z11/1000)*('[2]Waste Bin detailed'!$F$25/100)</f>
        <v>4.9635611908094868</v>
      </c>
      <c r="AF17" s="91">
        <f>'[2]EU Inhabitants'!AA25*('[2]Weighted Average'!AA11/1000)*('[2]Waste Bin detailed'!$F$25/100)</f>
        <v>4.9096522466417785</v>
      </c>
      <c r="AG17" s="91">
        <f>'[2]EU Inhabitants'!AB25*('[2]Weighted Average'!AB11/1000)*('[2]Waste Bin detailed'!$F$25/100)</f>
        <v>4.854946487044419</v>
      </c>
      <c r="AH17" s="91">
        <f>'[2]EU Inhabitants'!AC25*('[2]Weighted Average'!AC11/1000)*('[2]Waste Bin detailed'!$F$25/100)</f>
        <v>4.798985270888573</v>
      </c>
      <c r="AI17" s="91">
        <f>'[2]EU Inhabitants'!AD25*('[2]Weighted Average'!AD11/1000)*('[2]Waste Bin detailed'!$F$25/100)</f>
        <v>4.7411947512987238</v>
      </c>
      <c r="AJ17" s="91">
        <f>'[2]EU Inhabitants'!AE25*('[2]Weighted Average'!AE11/1000)*('[2]Waste Bin detailed'!$F$25/100)</f>
        <v>4.684308868618805</v>
      </c>
      <c r="AK17" s="91">
        <f>'[2]EU Inhabitants'!AF25*('[2]Weighted Average'!AF11/1000)*('[2]Waste Bin detailed'!$F$25/100)</f>
        <v>4.628343528810464</v>
      </c>
      <c r="AL17" s="91">
        <f>'[2]EU Inhabitants'!AG25*('[2]Weighted Average'!AG11/1000)*('[2]Waste Bin detailed'!$F$25/100)</f>
        <v>4.5734839993302634</v>
      </c>
      <c r="AM17" s="91">
        <f>'[2]EU Inhabitants'!AH25*('[2]Weighted Average'!AH11/1000)*('[2]Waste Bin detailed'!$F$25/100)</f>
        <v>4.5203410919053457</v>
      </c>
      <c r="AN17" s="91">
        <f>'[2]EU Inhabitants'!AI25*('[2]Weighted Average'!AI11/1000)*('[2]Waste Bin detailed'!$F$25/100)</f>
        <v>4.4691506374238239</v>
      </c>
      <c r="AO17" s="91">
        <f>'[2]EU Inhabitants'!AJ25*('[2]Weighted Average'!AJ11/1000)*('[2]Waste Bin detailed'!$F$25/100)</f>
        <v>4.4200700824874133</v>
      </c>
      <c r="AP17" s="91">
        <f>'[2]EU Inhabitants'!AK25*('[2]Weighted Average'!AK11/1000)*('[2]Waste Bin detailed'!$F$25/100)</f>
        <v>4.3766964046702421</v>
      </c>
      <c r="AQ17" s="91">
        <f>'[2]EU Inhabitants'!AL25*('[2]Weighted Average'!AL11/1000)*('[2]Waste Bin detailed'!$F$25/100)</f>
        <v>4.3350530394068425</v>
      </c>
      <c r="AR17" s="91">
        <f>'[2]EU Inhabitants'!AM25*('[2]Weighted Average'!AM11/1000)*('[2]Waste Bin detailed'!$F$25/100)</f>
        <v>4.2948419613509774</v>
      </c>
      <c r="AS17" s="91">
        <f>'[2]EU Inhabitants'!AN25*('[2]Weighted Average'!AN11/1000)*('[2]Waste Bin detailed'!$F$25/100)</f>
        <v>4.2561957943933217</v>
      </c>
      <c r="AT17" s="91">
        <f>'[2]EU Inhabitants'!AO25*('[2]Weighted Average'!AO11/1000)*('[2]Waste Bin detailed'!$F$25/100)</f>
        <v>4.2185830549220515</v>
      </c>
      <c r="AU17" s="91">
        <f>'[2]EU Inhabitants'!AP25*('[2]Weighted Average'!AP11/1000)*('[2]Waste Bin detailed'!$F$25/100)</f>
        <v>4.1821983492233352</v>
      </c>
      <c r="AV17" s="91">
        <f>'[2]EU Inhabitants'!AQ25*('[2]Weighted Average'!AQ11/1000)*('[2]Waste Bin detailed'!$F$25/100)</f>
        <v>4.1469961433267652</v>
      </c>
      <c r="AW17" s="91">
        <f>'[2]EU Inhabitants'!AR25*('[2]Weighted Average'!AR11/1000)*('[2]Waste Bin detailed'!$F$25/100)</f>
        <v>4.1127467939931481</v>
      </c>
      <c r="AX17" s="91">
        <f>'[2]EU Inhabitants'!AS25*('[2]Weighted Average'!AS11/1000)*('[2]Waste Bin detailed'!$F$25/100)</f>
        <v>4.0793397113428247</v>
      </c>
      <c r="AY17" s="91">
        <f>'[2]EU Inhabitants'!AT25*('[2]Weighted Average'!AT11/1000)*('[2]Waste Bin detailed'!$F$25/100)</f>
        <v>4.0466489345037724</v>
      </c>
      <c r="AZ17" s="91">
        <f>'[2]EU Inhabitants'!AU25*('[2]Weighted Average'!AU11/1000)*('[2]Waste Bin detailed'!$F$25/100)</f>
        <v>4.0147036214984331</v>
      </c>
      <c r="BA17" s="91">
        <f>'[2]EU Inhabitants'!AV25*('[2]Weighted Average'!AV11/1000)*('[2]Waste Bin detailed'!$F$25/100)</f>
        <v>3.9834091742351219</v>
      </c>
      <c r="BB17" s="91">
        <f>'[2]EU Inhabitants'!AW25*('[2]Weighted Average'!AW11/1000)*('[2]Waste Bin detailed'!$F$25/100)</f>
        <v>3.9526796527654069</v>
      </c>
      <c r="BC17" s="91">
        <f>'[2]EU Inhabitants'!AX25*('[2]Weighted Average'!AX11/1000)*('[2]Waste Bin detailed'!$F$25/100)</f>
        <v>3.9225033152867885</v>
      </c>
      <c r="BD17" s="91">
        <f>'[2]EU Inhabitants'!AY25*('[2]Weighted Average'!AY11/1000)*('[2]Waste Bin detailed'!$F$25/100)</f>
        <v>3.8929979099745391</v>
      </c>
      <c r="BE17" s="91">
        <f>'[2]EU Inhabitants'!AZ25*('[2]Weighted Average'!AZ11/1000)*('[2]Waste Bin detailed'!$F$25/100)</f>
        <v>3.8636109112388399</v>
      </c>
    </row>
    <row r="18" spans="1:57" x14ac:dyDescent="0.35">
      <c r="A18" s="86" t="s">
        <v>636</v>
      </c>
      <c r="C18" s="86" t="s">
        <v>7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detailed'!$F$25/100)</f>
        <v>9.1105041679515608</v>
      </c>
      <c r="H18" s="91">
        <f>'[2]EU Inhabitants'!C26*('[2]Weighted Average'!C11/1000)*('[2]Waste Bin detailed'!$F$25/100)</f>
        <v>9.0454279418316936</v>
      </c>
      <c r="I18" s="91">
        <f>'[2]EU Inhabitants'!D26*('[2]Weighted Average'!D11/1000)*('[2]Waste Bin detailed'!$F$25/100)</f>
        <v>8.9617370496905515</v>
      </c>
      <c r="J18" s="91">
        <f>'[2]EU Inhabitants'!E26*('[2]Weighted Average'!E11/1000)*('[2]Waste Bin detailed'!$F$25/100)</f>
        <v>8.9016899941258494</v>
      </c>
      <c r="K18" s="91">
        <f>'[2]EU Inhabitants'!F26*('[2]Weighted Average'!F11/1000)*('[2]Waste Bin detailed'!$F$25/100)</f>
        <v>8.8176090487699614</v>
      </c>
      <c r="L18" s="91">
        <f>'[2]EU Inhabitants'!G26*('[2]Weighted Average'!G11/1000)*('[2]Waste Bin detailed'!$F$25/100)</f>
        <v>8.7050084244438466</v>
      </c>
      <c r="M18" s="91">
        <f>'[2]EU Inhabitants'!H26*('[2]Weighted Average'!H11/1000)*('[2]Waste Bin detailed'!$F$25/100)</f>
        <v>8.5353489345851798</v>
      </c>
      <c r="N18" s="91">
        <f>'[2]EU Inhabitants'!I26*('[2]Weighted Average'!I11/1000)*('[2]Waste Bin detailed'!$F$25/100)</f>
        <v>8.4306701275448876</v>
      </c>
      <c r="O18" s="91">
        <f>'[2]EU Inhabitants'!J26*('[2]Weighted Average'!J11/1000)*('[2]Waste Bin detailed'!$F$25/100)</f>
        <v>8.3319893849651319</v>
      </c>
      <c r="P18" s="91">
        <f>'[2]EU Inhabitants'!K26*('[2]Weighted Average'!K11/1000)*('[2]Waste Bin detailed'!$F$25/100)</f>
        <v>8.2556562085406249</v>
      </c>
      <c r="Q18" s="91">
        <f>'[2]EU Inhabitants'!L26*('[2]Weighted Average'!L11/1000)*('[2]Waste Bin detailed'!$F$25/100)</f>
        <v>8.1448785504738943</v>
      </c>
      <c r="R18" s="91">
        <f>'[2]EU Inhabitants'!M26*('[2]Weighted Average'!M11/1000)*('[2]Waste Bin detailed'!$F$25/100)</f>
        <v>7.908642824981146</v>
      </c>
      <c r="S18" s="91">
        <f>'[2]EU Inhabitants'!N26*('[2]Weighted Average'!N11/1000)*('[2]Waste Bin detailed'!$F$25/100)</f>
        <v>7.7807806125835439</v>
      </c>
      <c r="T18" s="91">
        <f>'[2]EU Inhabitants'!O26*('[2]Weighted Average'!O11/1000)*('[2]Waste Bin detailed'!$F$25/100)</f>
        <v>7.6983770264920244</v>
      </c>
      <c r="U18" s="91">
        <f>'[2]EU Inhabitants'!P26*('[2]Weighted Average'!P11/1000)*('[2]Waste Bin detailed'!$F$25/100)</f>
        <v>7.625591585839623</v>
      </c>
      <c r="V18" s="91">
        <f>'[2]EU Inhabitants'!Q26*('[2]Weighted Average'!Q11/1000)*('[2]Waste Bin detailed'!$F$25/100)</f>
        <v>7.5693318043581801</v>
      </c>
      <c r="W18" s="91">
        <f>'[2]EU Inhabitants'!R26*('[2]Weighted Average'!R11/1000)*('[2]Waste Bin detailed'!$F$25/100)</f>
        <v>7.4868413582001105</v>
      </c>
      <c r="X18" s="91">
        <f>'[2]EU Inhabitants'!S26*('[2]Weighted Average'!S11/1000)*('[2]Waste Bin detailed'!$F$25/100)</f>
        <v>7.3829498098169344</v>
      </c>
      <c r="Y18" s="91">
        <f>'[2]EU Inhabitants'!T26*('[2]Weighted Average'!T11/1000)*('[2]Waste Bin detailed'!$F$25/100)</f>
        <v>7.2822881258591625</v>
      </c>
      <c r="Z18" s="91">
        <f>'[2]EU Inhabitants'!U26*('[2]Weighted Average'!U11/1000)*('[2]Waste Bin detailed'!$F$25/100)</f>
        <v>7.3639913089024267</v>
      </c>
      <c r="AA18" s="91">
        <f>'[2]EU Inhabitants'!V26*('[2]Weighted Average'!V11/1000)*('[2]Waste Bin detailed'!$F$25/100)</f>
        <v>7.3637597138267363</v>
      </c>
      <c r="AB18" s="91">
        <f>'[2]EU Inhabitants'!W26*('[2]Weighted Average'!W11/1000)*('[2]Waste Bin detailed'!$F$25/100)</f>
        <v>7.3684145589103389</v>
      </c>
      <c r="AC18" s="91">
        <f>'[2]EU Inhabitants'!X26*('[2]Weighted Average'!X11/1000)*('[2]Waste Bin detailed'!$F$25/100)</f>
        <v>7.3958992183090029</v>
      </c>
      <c r="AD18" s="91">
        <f>'[2]EU Inhabitants'!Y26*('[2]Weighted Average'!Y11/1000)*('[2]Waste Bin detailed'!$F$25/100)</f>
        <v>7.5318199644964761</v>
      </c>
      <c r="AE18" s="91">
        <f>'[2]EU Inhabitants'!Z26*('[2]Weighted Average'!Z11/1000)*('[2]Waste Bin detailed'!$F$25/100)</f>
        <v>7.577403946531347</v>
      </c>
      <c r="AF18" s="91">
        <f>'[2]EU Inhabitants'!AA26*('[2]Weighted Average'!AA11/1000)*('[2]Waste Bin detailed'!$F$25/100)</f>
        <v>7.5379774027198385</v>
      </c>
      <c r="AG18" s="91">
        <f>'[2]EU Inhabitants'!AB26*('[2]Weighted Average'!AB11/1000)*('[2]Waste Bin detailed'!$F$25/100)</f>
        <v>7.4891900586925537</v>
      </c>
      <c r="AH18" s="91">
        <f>'[2]EU Inhabitants'!AC26*('[2]Weighted Average'!AC11/1000)*('[2]Waste Bin detailed'!$F$25/100)</f>
        <v>7.4308511810858509</v>
      </c>
      <c r="AI18" s="91">
        <f>'[2]EU Inhabitants'!AD26*('[2]Weighted Average'!AD11/1000)*('[2]Waste Bin detailed'!$F$25/100)</f>
        <v>7.3616097510253926</v>
      </c>
      <c r="AJ18" s="91">
        <f>'[2]EU Inhabitants'!AE26*('[2]Weighted Average'!AE11/1000)*('[2]Waste Bin detailed'!$F$25/100)</f>
        <v>7.2932537637251977</v>
      </c>
      <c r="AK18" s="91">
        <f>'[2]EU Inhabitants'!AF26*('[2]Weighted Average'!AF11/1000)*('[2]Waste Bin detailed'!$F$25/100)</f>
        <v>7.2256074795116927</v>
      </c>
      <c r="AL18" s="91">
        <f>'[2]EU Inhabitants'!AG26*('[2]Weighted Average'!AG11/1000)*('[2]Waste Bin detailed'!$F$25/100)</f>
        <v>7.1584772165692971</v>
      </c>
      <c r="AM18" s="91">
        <f>'[2]EU Inhabitants'!AH26*('[2]Weighted Average'!AH11/1000)*('[2]Waste Bin detailed'!$F$25/100)</f>
        <v>7.0924495400100422</v>
      </c>
      <c r="AN18" s="91">
        <f>'[2]EU Inhabitants'!AI26*('[2]Weighted Average'!AI11/1000)*('[2]Waste Bin detailed'!$F$25/100)</f>
        <v>7.0278534336218357</v>
      </c>
      <c r="AO18" s="91">
        <f>'[2]EU Inhabitants'!AJ26*('[2]Weighted Average'!AJ11/1000)*('[2]Waste Bin detailed'!$F$25/100)</f>
        <v>6.9647540008769608</v>
      </c>
      <c r="AP18" s="91">
        <f>'[2]EU Inhabitants'!AK26*('[2]Weighted Average'!AK11/1000)*('[2]Waste Bin detailed'!$F$25/100)</f>
        <v>6.9101642355458957</v>
      </c>
      <c r="AQ18" s="91">
        <f>'[2]EU Inhabitants'!AL26*('[2]Weighted Average'!AL11/1000)*('[2]Waste Bin detailed'!$F$25/100)</f>
        <v>6.8567771194484362</v>
      </c>
      <c r="AR18" s="91">
        <f>'[2]EU Inhabitants'!AM26*('[2]Weighted Average'!AM11/1000)*('[2]Waste Bin detailed'!$F$25/100)</f>
        <v>6.8040874450802331</v>
      </c>
      <c r="AS18" s="91">
        <f>'[2]EU Inhabitants'!AN26*('[2]Weighted Average'!AN11/1000)*('[2]Waste Bin detailed'!$F$25/100)</f>
        <v>6.7521092420246456</v>
      </c>
      <c r="AT18" s="91">
        <f>'[2]EU Inhabitants'!AO26*('[2]Weighted Average'!AO11/1000)*('[2]Waste Bin detailed'!$F$25/100)</f>
        <v>6.6996831621044874</v>
      </c>
      <c r="AU18" s="91">
        <f>'[2]EU Inhabitants'!AP26*('[2]Weighted Average'!AP11/1000)*('[2]Waste Bin detailed'!$F$25/100)</f>
        <v>6.6478684161542034</v>
      </c>
      <c r="AV18" s="91">
        <f>'[2]EU Inhabitants'!AQ26*('[2]Weighted Average'!AQ11/1000)*('[2]Waste Bin detailed'!$F$25/100)</f>
        <v>6.5967376259577195</v>
      </c>
      <c r="AW18" s="91">
        <f>'[2]EU Inhabitants'!AR26*('[2]Weighted Average'!AR11/1000)*('[2]Waste Bin detailed'!$F$25/100)</f>
        <v>6.5463587268754573</v>
      </c>
      <c r="AX18" s="91">
        <f>'[2]EU Inhabitants'!AS26*('[2]Weighted Average'!AS11/1000)*('[2]Waste Bin detailed'!$F$25/100)</f>
        <v>6.4965463165553112</v>
      </c>
      <c r="AY18" s="91">
        <f>'[2]EU Inhabitants'!AT26*('[2]Weighted Average'!AT11/1000)*('[2]Waste Bin detailed'!$F$25/100)</f>
        <v>6.447326045029139</v>
      </c>
      <c r="AZ18" s="91">
        <f>'[2]EU Inhabitants'!AU26*('[2]Weighted Average'!AU11/1000)*('[2]Waste Bin detailed'!$F$25/100)</f>
        <v>6.3984978876716632</v>
      </c>
      <c r="BA18" s="91">
        <f>'[2]EU Inhabitants'!AV26*('[2]Weighted Average'!AV11/1000)*('[2]Waste Bin detailed'!$F$25/100)</f>
        <v>6.3500047997938998</v>
      </c>
      <c r="BB18" s="91">
        <f>'[2]EU Inhabitants'!AW26*('[2]Weighted Average'!AW11/1000)*('[2]Waste Bin detailed'!$F$25/100)</f>
        <v>6.3018800476616379</v>
      </c>
      <c r="BC18" s="91">
        <f>'[2]EU Inhabitants'!AX26*('[2]Weighted Average'!AX11/1000)*('[2]Waste Bin detailed'!$F$25/100)</f>
        <v>6.2540026238951416</v>
      </c>
      <c r="BD18" s="91">
        <f>'[2]EU Inhabitants'!AY26*('[2]Weighted Average'!AY11/1000)*('[2]Waste Bin detailed'!$F$25/100)</f>
        <v>6.206841348768827</v>
      </c>
      <c r="BE18" s="91">
        <f>'[2]EU Inhabitants'!AZ26*('[2]Weighted Average'!AZ11/1000)*('[2]Waste Bin detailed'!$F$25/100)</f>
        <v>6.1599285734188918</v>
      </c>
    </row>
    <row r="19" spans="1:57" x14ac:dyDescent="0.35">
      <c r="A19" s="86" t="s">
        <v>636</v>
      </c>
      <c r="C19" s="86" t="s">
        <v>7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detailed'!$F$25/100)</f>
        <v>1.1247811427731298</v>
      </c>
      <c r="H19" s="91">
        <f>'[2]EU Inhabitants'!C27*('[2]Weighted Average'!C11/1000)*('[2]Waste Bin detailed'!$F$25/100)</f>
        <v>1.1387855302653209</v>
      </c>
      <c r="I19" s="91">
        <f>'[2]EU Inhabitants'!D27*('[2]Weighted Average'!D11/1000)*('[2]Waste Bin detailed'!$F$25/100)</f>
        <v>1.151918229589705</v>
      </c>
      <c r="J19" s="91">
        <f>'[2]EU Inhabitants'!E27*('[2]Weighted Average'!E11/1000)*('[2]Waste Bin detailed'!$F$25/100)</f>
        <v>1.1629407294736431</v>
      </c>
      <c r="K19" s="91">
        <f>'[2]EU Inhabitants'!F27*('[2]Weighted Average'!F11/1000)*('[2]Waste Bin detailed'!$F$25/100)</f>
        <v>1.1802716128605162</v>
      </c>
      <c r="L19" s="91">
        <f>'[2]EU Inhabitants'!G27*('[2]Weighted Average'!G11/1000)*('[2]Waste Bin detailed'!$F$25/100)</f>
        <v>1.1966461321779898</v>
      </c>
      <c r="M19" s="91">
        <f>'[2]EU Inhabitants'!H27*('[2]Weighted Average'!H11/1000)*('[2]Waste Bin detailed'!$F$25/100)</f>
        <v>1.2170253797922461</v>
      </c>
      <c r="N19" s="91">
        <f>'[2]EU Inhabitants'!I27*('[2]Weighted Average'!I11/1000)*('[2]Waste Bin detailed'!$F$25/100)</f>
        <v>1.2352604662932751</v>
      </c>
      <c r="O19" s="91">
        <f>'[2]EU Inhabitants'!J27*('[2]Weighted Average'!J11/1000)*('[2]Waste Bin detailed'!$F$25/100)</f>
        <v>1.2547475125192007</v>
      </c>
      <c r="P19" s="91">
        <f>'[2]EU Inhabitants'!K27*('[2]Weighted Average'!K11/1000)*('[2]Waste Bin detailed'!$F$25/100)</f>
        <v>1.2796327280237543</v>
      </c>
      <c r="Q19" s="91">
        <f>'[2]EU Inhabitants'!L27*('[2]Weighted Average'!L11/1000)*('[2]Waste Bin detailed'!$F$25/100)</f>
        <v>1.3014951719307295</v>
      </c>
      <c r="R19" s="91">
        <f>'[2]EU Inhabitants'!M27*('[2]Weighted Average'!M11/1000)*('[2]Waste Bin detailed'!$F$25/100)</f>
        <v>1.326074708915304</v>
      </c>
      <c r="S19" s="91">
        <f>'[2]EU Inhabitants'!N27*('[2]Weighted Average'!N11/1000)*('[2]Waste Bin detailed'!$F$25/100)</f>
        <v>1.3596052413908022</v>
      </c>
      <c r="T19" s="91">
        <f>'[2]EU Inhabitants'!O27*('[2]Weighted Average'!O11/1000)*('[2]Waste Bin detailed'!$F$25/100)</f>
        <v>1.3911375699863389</v>
      </c>
      <c r="U19" s="91">
        <f>'[2]EU Inhabitants'!P27*('[2]Weighted Average'!P11/1000)*('[2]Waste Bin detailed'!$F$25/100)</f>
        <v>1.4240445239174433</v>
      </c>
      <c r="V19" s="91">
        <f>'[2]EU Inhabitants'!Q27*('[2]Weighted Average'!Q11/1000)*('[2]Waste Bin detailed'!$F$25/100)</f>
        <v>1.458690077753338</v>
      </c>
      <c r="W19" s="91">
        <f>'[2]EU Inhabitants'!R27*('[2]Weighted Average'!R11/1000)*('[2]Waste Bin detailed'!$F$25/100)</f>
        <v>1.4935773648379074</v>
      </c>
      <c r="X19" s="91">
        <f>'[2]EU Inhabitants'!S27*('[2]Weighted Average'!S11/1000)*('[2]Waste Bin detailed'!$F$25/100)</f>
        <v>1.5312541487757798</v>
      </c>
      <c r="Y19" s="91">
        <f>'[2]EU Inhabitants'!T27*('[2]Weighted Average'!T11/1000)*('[2]Waste Bin detailed'!$F$25/100)</f>
        <v>1.5607434591706313</v>
      </c>
      <c r="Z19" s="91">
        <f>'[2]EU Inhabitants'!U27*('[2]Weighted Average'!U11/1000)*('[2]Waste Bin detailed'!$F$25/100)</f>
        <v>1.6178999237657026</v>
      </c>
      <c r="AA19" s="91">
        <f>'[2]EU Inhabitants'!V27*('[2]Weighted Average'!V11/1000)*('[2]Waste Bin detailed'!$F$25/100)</f>
        <v>1.6500931848668547</v>
      </c>
      <c r="AB19" s="91">
        <f>'[2]EU Inhabitants'!W27*('[2]Weighted Average'!W11/1000)*('[2]Waste Bin detailed'!$F$25/100)</f>
        <v>1.6729217124195757</v>
      </c>
      <c r="AC19" s="91">
        <f>'[2]EU Inhabitants'!X27*('[2]Weighted Average'!X11/1000)*('[2]Waste Bin detailed'!$F$25/100)</f>
        <v>1.7011028403437836</v>
      </c>
      <c r="AD19" s="91">
        <f>'[2]EU Inhabitants'!Y27*('[2]Weighted Average'!Y11/1000)*('[2]Waste Bin detailed'!$F$25/100)</f>
        <v>1.7419000450844848</v>
      </c>
      <c r="AE19" s="91">
        <f>'[2]EU Inhabitants'!Z27*('[2]Weighted Average'!Z11/1000)*('[2]Waste Bin detailed'!$F$25/100)</f>
        <v>1.7805180190580296</v>
      </c>
      <c r="AF19" s="91">
        <f>'[2]EU Inhabitants'!AA27*('[2]Weighted Average'!AA11/1000)*('[2]Waste Bin detailed'!$F$25/100)</f>
        <v>1.810610644620241</v>
      </c>
      <c r="AG19" s="91">
        <f>'[2]EU Inhabitants'!AB27*('[2]Weighted Average'!AB11/1000)*('[2]Waste Bin detailed'!$F$25/100)</f>
        <v>1.8400378651430833</v>
      </c>
      <c r="AH19" s="91">
        <f>'[2]EU Inhabitants'!AC27*('[2]Weighted Average'!AC11/1000)*('[2]Waste Bin detailed'!$F$25/100)</f>
        <v>1.8687728877758936</v>
      </c>
      <c r="AI19" s="91">
        <f>'[2]EU Inhabitants'!AD27*('[2]Weighted Average'!AD11/1000)*('[2]Waste Bin detailed'!$F$25/100)</f>
        <v>1.8967113737031422</v>
      </c>
      <c r="AJ19" s="91">
        <f>'[2]EU Inhabitants'!AE27*('[2]Weighted Average'!AE11/1000)*('[2]Waste Bin detailed'!$F$25/100)</f>
        <v>1.9241884658895314</v>
      </c>
      <c r="AK19" s="91">
        <f>'[2]EU Inhabitants'!AF27*('[2]Weighted Average'!AF11/1000)*('[2]Waste Bin detailed'!$F$25/100)</f>
        <v>1.9511767782220486</v>
      </c>
      <c r="AL19" s="91">
        <f>'[2]EU Inhabitants'!AG27*('[2]Weighted Average'!AG11/1000)*('[2]Waste Bin detailed'!$F$25/100)</f>
        <v>1.977591332239355</v>
      </c>
      <c r="AM19" s="91">
        <f>'[2]EU Inhabitants'!AH27*('[2]Weighted Average'!AH11/1000)*('[2]Waste Bin detailed'!$F$25/100)</f>
        <v>2.0034472297023318</v>
      </c>
      <c r="AN19" s="91">
        <f>'[2]EU Inhabitants'!AI27*('[2]Weighted Average'!AI11/1000)*('[2]Waste Bin detailed'!$F$25/100)</f>
        <v>2.0286837178124051</v>
      </c>
      <c r="AO19" s="91">
        <f>'[2]EU Inhabitants'!AJ27*('[2]Weighted Average'!AJ11/1000)*('[2]Waste Bin detailed'!$F$25/100)</f>
        <v>2.0532683991441276</v>
      </c>
      <c r="AP19" s="91">
        <f>'[2]EU Inhabitants'!AK27*('[2]Weighted Average'!AK11/1000)*('[2]Waste Bin detailed'!$F$25/100)</f>
        <v>2.0777357241729884</v>
      </c>
      <c r="AQ19" s="91">
        <f>'[2]EU Inhabitants'!AL27*('[2]Weighted Average'!AL11/1000)*('[2]Waste Bin detailed'!$F$25/100)</f>
        <v>2.1014933938036844</v>
      </c>
      <c r="AR19" s="91">
        <f>'[2]EU Inhabitants'!AM27*('[2]Weighted Average'!AM11/1000)*('[2]Waste Bin detailed'!$F$25/100)</f>
        <v>2.1245063511984319</v>
      </c>
      <c r="AS19" s="91">
        <f>'[2]EU Inhabitants'!AN27*('[2]Weighted Average'!AN11/1000)*('[2]Waste Bin detailed'!$F$25/100)</f>
        <v>2.1467959607236438</v>
      </c>
      <c r="AT19" s="91">
        <f>'[2]EU Inhabitants'!AO27*('[2]Weighted Average'!AO11/1000)*('[2]Waste Bin detailed'!$F$25/100)</f>
        <v>2.168405937076153</v>
      </c>
      <c r="AU19" s="91">
        <f>'[2]EU Inhabitants'!AP27*('[2]Weighted Average'!AP11/1000)*('[2]Waste Bin detailed'!$F$25/100)</f>
        <v>2.1893175969533401</v>
      </c>
      <c r="AV19" s="91">
        <f>'[2]EU Inhabitants'!AQ27*('[2]Weighted Average'!AQ11/1000)*('[2]Waste Bin detailed'!$F$25/100)</f>
        <v>2.2096227851621095</v>
      </c>
      <c r="AW19" s="91">
        <f>'[2]EU Inhabitants'!AR27*('[2]Weighted Average'!AR11/1000)*('[2]Waste Bin detailed'!$F$25/100)</f>
        <v>2.229244854210414</v>
      </c>
      <c r="AX19" s="91">
        <f>'[2]EU Inhabitants'!AS27*('[2]Weighted Average'!AS11/1000)*('[2]Waste Bin detailed'!$F$25/100)</f>
        <v>2.2482063599325648</v>
      </c>
      <c r="AY19" s="91">
        <f>'[2]EU Inhabitants'!AT27*('[2]Weighted Average'!AT11/1000)*('[2]Waste Bin detailed'!$F$25/100)</f>
        <v>2.2665641479204743</v>
      </c>
      <c r="AZ19" s="91">
        <f>'[2]EU Inhabitants'!AU27*('[2]Weighted Average'!AU11/1000)*('[2]Waste Bin detailed'!$F$25/100)</f>
        <v>2.2843209341701964</v>
      </c>
      <c r="BA19" s="91">
        <f>'[2]EU Inhabitants'!AV27*('[2]Weighted Average'!AV11/1000)*('[2]Waste Bin detailed'!$F$25/100)</f>
        <v>2.3014482881298801</v>
      </c>
      <c r="BB19" s="91">
        <f>'[2]EU Inhabitants'!AW27*('[2]Weighted Average'!AW11/1000)*('[2]Waste Bin detailed'!$F$25/100)</f>
        <v>2.318010196753324</v>
      </c>
      <c r="BC19" s="91">
        <f>'[2]EU Inhabitants'!AX27*('[2]Weighted Average'!AX11/1000)*('[2]Waste Bin detailed'!$F$25/100)</f>
        <v>2.333958165086643</v>
      </c>
      <c r="BD19" s="91">
        <f>'[2]EU Inhabitants'!AY27*('[2]Weighted Average'!AY11/1000)*('[2]Waste Bin detailed'!$F$25/100)</f>
        <v>2.3493480600154841</v>
      </c>
      <c r="BE19" s="91">
        <f>'[2]EU Inhabitants'!AZ27*('[2]Weighted Average'!AZ11/1000)*('[2]Waste Bin detailed'!$F$25/100)</f>
        <v>2.3641829794612819</v>
      </c>
    </row>
    <row r="20" spans="1:57" x14ac:dyDescent="0.35">
      <c r="A20" s="86" t="s">
        <v>636</v>
      </c>
      <c r="C20" s="86" t="s">
        <v>7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detailed'!$F$25/100)</f>
        <v>26.515480671909835</v>
      </c>
      <c r="H20" s="91">
        <f>'[2]EU Inhabitants'!C28*('[2]Weighted Average'!C11/1000)*('[2]Waste Bin detailed'!$F$25/100)</f>
        <v>26.460026803631646</v>
      </c>
      <c r="I20" s="91">
        <f>'[2]EU Inhabitants'!D28*('[2]Weighted Average'!D11/1000)*('[2]Waste Bin detailed'!$F$25/100)</f>
        <v>26.394772332159661</v>
      </c>
      <c r="J20" s="91">
        <f>'[2]EU Inhabitants'!E28*('[2]Weighted Average'!E11/1000)*('[2]Waste Bin detailed'!$F$25/100)</f>
        <v>26.310430209381572</v>
      </c>
      <c r="K20" s="91">
        <f>'[2]EU Inhabitants'!F28*('[2]Weighted Average'!F11/1000)*('[2]Waste Bin detailed'!$F$25/100)</f>
        <v>26.245171877162221</v>
      </c>
      <c r="L20" s="91">
        <f>'[2]EU Inhabitants'!G28*('[2]Weighted Average'!G11/1000)*('[2]Waste Bin detailed'!$F$25/100)</f>
        <v>26.197760239636903</v>
      </c>
      <c r="M20" s="91">
        <f>'[2]EU Inhabitants'!H28*('[2]Weighted Average'!H11/1000)*('[2]Waste Bin detailed'!$F$25/100)</f>
        <v>26.143297430604044</v>
      </c>
      <c r="N20" s="91">
        <f>'[2]EU Inhabitants'!I28*('[2]Weighted Average'!I11/1000)*('[2]Waste Bin detailed'!$F$25/100)</f>
        <v>26.112277371834551</v>
      </c>
      <c r="O20" s="91">
        <f>'[2]EU Inhabitants'!J28*('[2]Weighted Average'!J11/1000)*('[2]Waste Bin detailed'!$F$25/100)</f>
        <v>26.053054919518001</v>
      </c>
      <c r="P20" s="91">
        <f>'[2]EU Inhabitants'!K28*('[2]Weighted Average'!K11/1000)*('[2]Waste Bin detailed'!$F$25/100)</f>
        <v>26.010058569378074</v>
      </c>
      <c r="Q20" s="91">
        <f>'[2]EU Inhabitants'!L28*('[2]Weighted Average'!L11/1000)*('[2]Waste Bin detailed'!$F$25/100)</f>
        <v>25.959922273466098</v>
      </c>
      <c r="R20" s="91">
        <f>'[2]EU Inhabitants'!M28*('[2]Weighted Average'!M11/1000)*('[2]Waste Bin detailed'!$F$25/100)</f>
        <v>25.871001474013653</v>
      </c>
      <c r="S20" s="91">
        <f>'[2]EU Inhabitants'!N28*('[2]Weighted Average'!N11/1000)*('[2]Waste Bin detailed'!$F$25/100)</f>
        <v>25.728151095831301</v>
      </c>
      <c r="T20" s="91">
        <f>'[2]EU Inhabitants'!O28*('[2]Weighted Average'!O11/1000)*('[2]Waste Bin detailed'!$F$25/100)</f>
        <v>25.667598016541618</v>
      </c>
      <c r="U20" s="91">
        <f>'[2]EU Inhabitants'!P28*('[2]Weighted Average'!P11/1000)*('[2]Waste Bin detailed'!$F$25/100)</f>
        <v>25.589083719589244</v>
      </c>
      <c r="V20" s="91">
        <f>'[2]EU Inhabitants'!Q28*('[2]Weighted Average'!Q11/1000)*('[2]Waste Bin detailed'!$F$25/100)</f>
        <v>25.536938152213036</v>
      </c>
      <c r="W20" s="91">
        <f>'[2]EU Inhabitants'!R28*('[2]Weighted Average'!R11/1000)*('[2]Waste Bin detailed'!$F$25/100)</f>
        <v>25.479592817303935</v>
      </c>
      <c r="X20" s="91">
        <f>'[2]EU Inhabitants'!S28*('[2]Weighted Average'!S11/1000)*('[2]Waste Bin detailed'!$F$25/100)</f>
        <v>25.399346720121116</v>
      </c>
      <c r="Y20" s="91">
        <f>'[2]EU Inhabitants'!T28*('[2]Weighted Average'!T11/1000)*('[2]Waste Bin detailed'!$F$25/100)</f>
        <v>25.351165820207115</v>
      </c>
      <c r="Z20" s="91">
        <f>'[2]EU Inhabitants'!U28*('[2]Weighted Average'!U11/1000)*('[2]Waste Bin detailed'!$F$25/100)</f>
        <v>25.755816455904132</v>
      </c>
      <c r="AA20" s="91">
        <f>'[2]EU Inhabitants'!V28*('[2]Weighted Average'!V11/1000)*('[2]Waste Bin detailed'!$F$25/100)</f>
        <v>25.747360314801192</v>
      </c>
      <c r="AB20" s="91">
        <f>'[2]EU Inhabitants'!W28*('[2]Weighted Average'!W11/1000)*('[2]Waste Bin detailed'!$F$25/100)</f>
        <v>25.646841582097046</v>
      </c>
      <c r="AC20" s="91">
        <f>'[2]EU Inhabitants'!X28*('[2]Weighted Average'!X11/1000)*('[2]Waste Bin detailed'!$F$25/100)</f>
        <v>25.537773542671136</v>
      </c>
      <c r="AD20" s="91">
        <f>'[2]EU Inhabitants'!Y28*('[2]Weighted Average'!Y11/1000)*('[2]Waste Bin detailed'!$F$25/100)</f>
        <v>25.305034444748049</v>
      </c>
      <c r="AE20" s="91">
        <f>'[2]EU Inhabitants'!Z28*('[2]Weighted Average'!Z11/1000)*('[2]Waste Bin detailed'!$F$25/100)</f>
        <v>25.484793589493453</v>
      </c>
      <c r="AF20" s="91">
        <f>'[2]EU Inhabitants'!AA28*('[2]Weighted Average'!AA11/1000)*('[2]Waste Bin detailed'!$F$25/100)</f>
        <v>25.416308475905456</v>
      </c>
      <c r="AG20" s="91">
        <f>'[2]EU Inhabitants'!AB28*('[2]Weighted Average'!AB11/1000)*('[2]Waste Bin detailed'!$F$25/100)</f>
        <v>25.352354535409319</v>
      </c>
      <c r="AH20" s="91">
        <f>'[2]EU Inhabitants'!AC28*('[2]Weighted Average'!AC11/1000)*('[2]Waste Bin detailed'!$F$25/100)</f>
        <v>25.29005534734662</v>
      </c>
      <c r="AI20" s="91">
        <f>'[2]EU Inhabitants'!AD28*('[2]Weighted Average'!AD11/1000)*('[2]Waste Bin detailed'!$F$25/100)</f>
        <v>25.227077899367078</v>
      </c>
      <c r="AJ20" s="91">
        <f>'[2]EU Inhabitants'!AE28*('[2]Weighted Average'!AE11/1000)*('[2]Waste Bin detailed'!$F$25/100)</f>
        <v>25.166115709292384</v>
      </c>
      <c r="AK20" s="91">
        <f>'[2]EU Inhabitants'!AF28*('[2]Weighted Average'!AF11/1000)*('[2]Waste Bin detailed'!$F$25/100)</f>
        <v>25.105195674537597</v>
      </c>
      <c r="AL20" s="91">
        <f>'[2]EU Inhabitants'!AG28*('[2]Weighted Average'!AG11/1000)*('[2]Waste Bin detailed'!$F$25/100)</f>
        <v>25.045502176262687</v>
      </c>
      <c r="AM20" s="91">
        <f>'[2]EU Inhabitants'!AH28*('[2]Weighted Average'!AH11/1000)*('[2]Waste Bin detailed'!$F$25/100)</f>
        <v>24.986584493515501</v>
      </c>
      <c r="AN20" s="91">
        <f>'[2]EU Inhabitants'!AI28*('[2]Weighted Average'!AI11/1000)*('[2]Waste Bin detailed'!$F$25/100)</f>
        <v>24.931431029738484</v>
      </c>
      <c r="AO20" s="91">
        <f>'[2]EU Inhabitants'!AJ28*('[2]Weighted Average'!AJ11/1000)*('[2]Waste Bin detailed'!$F$25/100)</f>
        <v>24.879012230330048</v>
      </c>
      <c r="AP20" s="91">
        <f>'[2]EU Inhabitants'!AK28*('[2]Weighted Average'!AK11/1000)*('[2]Waste Bin detailed'!$F$25/100)</f>
        <v>24.830943193185604</v>
      </c>
      <c r="AQ20" s="91">
        <f>'[2]EU Inhabitants'!AL28*('[2]Weighted Average'!AL11/1000)*('[2]Waste Bin detailed'!$F$25/100)</f>
        <v>24.783495941423908</v>
      </c>
      <c r="AR20" s="91">
        <f>'[2]EU Inhabitants'!AM28*('[2]Weighted Average'!AM11/1000)*('[2]Waste Bin detailed'!$F$25/100)</f>
        <v>24.736773405119877</v>
      </c>
      <c r="AS20" s="91">
        <f>'[2]EU Inhabitants'!AN28*('[2]Weighted Average'!AN11/1000)*('[2]Waste Bin detailed'!$F$25/100)</f>
        <v>24.693263561736821</v>
      </c>
      <c r="AT20" s="91">
        <f>'[2]EU Inhabitants'!AO28*('[2]Weighted Average'!AO11/1000)*('[2]Waste Bin detailed'!$F$25/100)</f>
        <v>24.65038202127765</v>
      </c>
      <c r="AU20" s="91">
        <f>'[2]EU Inhabitants'!AP28*('[2]Weighted Average'!AP11/1000)*('[2]Waste Bin detailed'!$F$25/100)</f>
        <v>24.615180069239099</v>
      </c>
      <c r="AV20" s="91">
        <f>'[2]EU Inhabitants'!AQ28*('[2]Weighted Average'!AQ11/1000)*('[2]Waste Bin detailed'!$F$25/100)</f>
        <v>24.583650204560449</v>
      </c>
      <c r="AW20" s="91">
        <f>'[2]EU Inhabitants'!AR28*('[2]Weighted Average'!AR11/1000)*('[2]Waste Bin detailed'!$F$25/100)</f>
        <v>24.552509085521237</v>
      </c>
      <c r="AX20" s="91">
        <f>'[2]EU Inhabitants'!AS28*('[2]Weighted Average'!AS11/1000)*('[2]Waste Bin detailed'!$F$25/100)</f>
        <v>24.521954828530884</v>
      </c>
      <c r="AY20" s="91">
        <f>'[2]EU Inhabitants'!AT28*('[2]Weighted Average'!AT11/1000)*('[2]Waste Bin detailed'!$F$25/100)</f>
        <v>24.491927494883257</v>
      </c>
      <c r="AZ20" s="91">
        <f>'[2]EU Inhabitants'!AU28*('[2]Weighted Average'!AU11/1000)*('[2]Waste Bin detailed'!$F$25/100)</f>
        <v>24.46279700053001</v>
      </c>
      <c r="BA20" s="91">
        <f>'[2]EU Inhabitants'!AV28*('[2]Weighted Average'!AV11/1000)*('[2]Waste Bin detailed'!$F$25/100)</f>
        <v>24.434025443085876</v>
      </c>
      <c r="BB20" s="91">
        <f>'[2]EU Inhabitants'!AW28*('[2]Weighted Average'!AW11/1000)*('[2]Waste Bin detailed'!$F$25/100)</f>
        <v>24.406312916593659</v>
      </c>
      <c r="BC20" s="91">
        <f>'[2]EU Inhabitants'!AX28*('[2]Weighted Average'!AX11/1000)*('[2]Waste Bin detailed'!$F$25/100)</f>
        <v>24.379026989896964</v>
      </c>
      <c r="BD20" s="91">
        <f>'[2]EU Inhabitants'!AY28*('[2]Weighted Average'!AY11/1000)*('[2]Waste Bin detailed'!$F$25/100)</f>
        <v>24.352322418207514</v>
      </c>
      <c r="BE20" s="91">
        <f>'[2]EU Inhabitants'!AZ28*('[2]Weighted Average'!AZ11/1000)*('[2]Waste Bin detailed'!$F$25/100)</f>
        <v>24.327087389975958</v>
      </c>
    </row>
    <row r="21" spans="1:57" x14ac:dyDescent="0.35">
      <c r="A21" s="86" t="s">
        <v>636</v>
      </c>
      <c r="C21" s="86" t="s">
        <v>7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detailed'!$F$25/100)</f>
        <v>1.008461236815819</v>
      </c>
      <c r="H21" s="91">
        <f>'[2]EU Inhabitants'!C29*('[2]Weighted Average'!C11/1000)*('[2]Waste Bin detailed'!$F$25/100)</f>
        <v>1.0153479233002292</v>
      </c>
      <c r="I21" s="91">
        <f>'[2]EU Inhabitants'!D29*('[2]Weighted Average'!D11/1000)*('[2]Waste Bin detailed'!$F$25/100)</f>
        <v>1.0237454386747229</v>
      </c>
      <c r="J21" s="91">
        <f>'[2]EU Inhabitants'!E29*('[2]Weighted Average'!E11/1000)*('[2]Waste Bin detailed'!$F$25/100)</f>
        <v>1.0306306046329701</v>
      </c>
      <c r="K21" s="91">
        <f>'[2]EU Inhabitants'!F29*('[2]Weighted Average'!F11/1000)*('[2]Waste Bin detailed'!$F$25/100)</f>
        <v>1.0373476108222612</v>
      </c>
      <c r="L21" s="91">
        <f>'[2]EU Inhabitants'!G29*('[2]Weighted Average'!G11/1000)*('[2]Waste Bin detailed'!$F$25/100)</f>
        <v>1.0447089407710834</v>
      </c>
      <c r="M21" s="91">
        <f>'[2]EU Inhabitants'!H29*('[2]Weighted Average'!H11/1000)*('[2]Waste Bin detailed'!$F$25/100)</f>
        <v>1.0507541512440786</v>
      </c>
      <c r="N21" s="91">
        <f>'[2]EU Inhabitants'!I29*('[2]Weighted Average'!I11/1000)*('[2]Waste Bin detailed'!$F$25/100)</f>
        <v>1.0521946405425033</v>
      </c>
      <c r="O21" s="91">
        <f>'[2]EU Inhabitants'!J29*('[2]Weighted Average'!J11/1000)*('[2]Waste Bin detailed'!$F$25/100)</f>
        <v>1.0577247731511032</v>
      </c>
      <c r="P21" s="91">
        <f>'[2]EU Inhabitants'!K29*('[2]Weighted Average'!K11/1000)*('[2]Waste Bin detailed'!$F$25/100)</f>
        <v>1.0655204830717109</v>
      </c>
      <c r="Q21" s="91">
        <f>'[2]EU Inhabitants'!L29*('[2]Weighted Average'!L11/1000)*('[2]Waste Bin detailed'!$F$25/100)</f>
        <v>1.0732735169259902</v>
      </c>
      <c r="R21" s="91">
        <f>'[2]EU Inhabitants'!M29*('[2]Weighted Average'!M11/1000)*('[2]Waste Bin detailed'!$F$25/100)</f>
        <v>1.0751532068186407</v>
      </c>
      <c r="S21" s="91">
        <f>'[2]EU Inhabitants'!N29*('[2]Weighted Average'!N11/1000)*('[2]Waste Bin detailed'!$F$25/100)</f>
        <v>1.0816318666784108</v>
      </c>
      <c r="T21" s="91">
        <f>'[2]EU Inhabitants'!O29*('[2]Weighted Average'!O11/1000)*('[2]Waste Bin detailed'!$F$25/100)</f>
        <v>1.094460818594847</v>
      </c>
      <c r="U21" s="91">
        <f>'[2]EU Inhabitants'!P29*('[2]Weighted Average'!P11/1000)*('[2]Waste Bin detailed'!$F$25/100)</f>
        <v>1.1124998101417627</v>
      </c>
      <c r="V21" s="91">
        <f>'[2]EU Inhabitants'!Q29*('[2]Weighted Average'!Q11/1000)*('[2]Waste Bin detailed'!$F$25/100)</f>
        <v>1.1392908511424351</v>
      </c>
      <c r="W21" s="91">
        <f>'[2]EU Inhabitants'!R29*('[2]Weighted Average'!R11/1000)*('[2]Waste Bin detailed'!$F$25/100)</f>
        <v>1.1674287483075303</v>
      </c>
      <c r="X21" s="91">
        <f>'[2]EU Inhabitants'!S29*('[2]Weighted Average'!S11/1000)*('[2]Waste Bin detailed'!$F$25/100)</f>
        <v>1.1932809703590097</v>
      </c>
      <c r="Y21" s="91">
        <f>'[2]EU Inhabitants'!T29*('[2]Weighted Average'!T11/1000)*('[2]Waste Bin detailed'!$F$25/100)</f>
        <v>1.2332907937158801</v>
      </c>
      <c r="Z21" s="91">
        <f>'[2]EU Inhabitants'!U29*('[2]Weighted Average'!U11/1000)*('[2]Waste Bin detailed'!$F$25/100)</f>
        <v>1.3007605033994083</v>
      </c>
      <c r="AA21" s="91">
        <f>'[2]EU Inhabitants'!V29*('[2]Weighted Average'!V11/1000)*('[2]Waste Bin detailed'!$F$25/100)</f>
        <v>1.356121547045922</v>
      </c>
      <c r="AB21" s="91">
        <f>'[2]EU Inhabitants'!W29*('[2]Weighted Average'!W11/1000)*('[2]Waste Bin detailed'!$F$25/100)</f>
        <v>1.3602553775301989</v>
      </c>
      <c r="AC21" s="91">
        <f>'[2]EU Inhabitants'!X29*('[2]Weighted Average'!X11/1000)*('[2]Waste Bin detailed'!$F$25/100)</f>
        <v>1.3731474547243654</v>
      </c>
      <c r="AD21" s="91">
        <f>'[2]EU Inhabitants'!Y29*('[2]Weighted Average'!Y11/1000)*('[2]Waste Bin detailed'!$F$25/100)</f>
        <v>1.4288526054246993</v>
      </c>
      <c r="AE21" s="91">
        <f>'[2]EU Inhabitants'!Z29*('[2]Weighted Average'!Z11/1000)*('[2]Waste Bin detailed'!$F$25/100)</f>
        <v>1.4318231049438617</v>
      </c>
      <c r="AF21" s="91">
        <f>'[2]EU Inhabitants'!AA29*('[2]Weighted Average'!AA11/1000)*('[2]Waste Bin detailed'!$F$25/100)</f>
        <v>1.4589192495595009</v>
      </c>
      <c r="AG21" s="91">
        <f>'[2]EU Inhabitants'!AB29*('[2]Weighted Average'!AB11/1000)*('[2]Waste Bin detailed'!$F$25/100)</f>
        <v>1.4861744972089164</v>
      </c>
      <c r="AH21" s="91">
        <f>'[2]EU Inhabitants'!AC29*('[2]Weighted Average'!AC11/1000)*('[2]Waste Bin detailed'!$F$25/100)</f>
        <v>1.5135561030061508</v>
      </c>
      <c r="AI21" s="91">
        <f>'[2]EU Inhabitants'!AD29*('[2]Weighted Average'!AD11/1000)*('[2]Waste Bin detailed'!$F$25/100)</f>
        <v>1.5410336878843658</v>
      </c>
      <c r="AJ21" s="91">
        <f>'[2]EU Inhabitants'!AE29*('[2]Weighted Average'!AE11/1000)*('[2]Waste Bin detailed'!$F$25/100)</f>
        <v>1.5677106739289837</v>
      </c>
      <c r="AK21" s="91">
        <f>'[2]EU Inhabitants'!AF29*('[2]Weighted Average'!AF11/1000)*('[2]Waste Bin detailed'!$F$25/100)</f>
        <v>1.5935945538530627</v>
      </c>
      <c r="AL21" s="91">
        <f>'[2]EU Inhabitants'!AG29*('[2]Weighted Average'!AG11/1000)*('[2]Waste Bin detailed'!$F$25/100)</f>
        <v>1.6185999261654851</v>
      </c>
      <c r="AM21" s="91">
        <f>'[2]EU Inhabitants'!AH29*('[2]Weighted Average'!AH11/1000)*('[2]Waste Bin detailed'!$F$25/100)</f>
        <v>1.6427946832354194</v>
      </c>
      <c r="AN21" s="91">
        <f>'[2]EU Inhabitants'!AI29*('[2]Weighted Average'!AI11/1000)*('[2]Waste Bin detailed'!$F$25/100)</f>
        <v>1.6660965072789042</v>
      </c>
      <c r="AO21" s="91">
        <f>'[2]EU Inhabitants'!AJ29*('[2]Weighted Average'!AJ11/1000)*('[2]Waste Bin detailed'!$F$25/100)</f>
        <v>1.6885438022473938</v>
      </c>
      <c r="AP21" s="91">
        <f>'[2]EU Inhabitants'!AK29*('[2]Weighted Average'!AK11/1000)*('[2]Waste Bin detailed'!$F$25/100)</f>
        <v>1.7103776443376522</v>
      </c>
      <c r="AQ21" s="91">
        <f>'[2]EU Inhabitants'!AL29*('[2]Weighted Average'!AL11/1000)*('[2]Waste Bin detailed'!$F$25/100)</f>
        <v>1.7313689802986658</v>
      </c>
      <c r="AR21" s="91">
        <f>'[2]EU Inhabitants'!AM29*('[2]Weighted Average'!AM11/1000)*('[2]Waste Bin detailed'!$F$25/100)</f>
        <v>1.7515737212618816</v>
      </c>
      <c r="AS21" s="91">
        <f>'[2]EU Inhabitants'!AN29*('[2]Weighted Average'!AN11/1000)*('[2]Waste Bin detailed'!$F$25/100)</f>
        <v>1.7710004615420183</v>
      </c>
      <c r="AT21" s="91">
        <f>'[2]EU Inhabitants'!AO29*('[2]Weighted Average'!AO11/1000)*('[2]Waste Bin detailed'!$F$25/100)</f>
        <v>1.7897954184658555</v>
      </c>
      <c r="AU21" s="91">
        <f>'[2]EU Inhabitants'!AP29*('[2]Weighted Average'!AP11/1000)*('[2]Waste Bin detailed'!$F$25/100)</f>
        <v>1.8079078625408014</v>
      </c>
      <c r="AV21" s="91">
        <f>'[2]EU Inhabitants'!AQ29*('[2]Weighted Average'!AQ11/1000)*('[2]Waste Bin detailed'!$F$25/100)</f>
        <v>1.8254402483165091</v>
      </c>
      <c r="AW21" s="91">
        <f>'[2]EU Inhabitants'!AR29*('[2]Weighted Average'!AR11/1000)*('[2]Waste Bin detailed'!$F$25/100)</f>
        <v>1.8424319234826474</v>
      </c>
      <c r="AX21" s="91">
        <f>'[2]EU Inhabitants'!AS29*('[2]Weighted Average'!AS11/1000)*('[2]Waste Bin detailed'!$F$25/100)</f>
        <v>1.8589104591067118</v>
      </c>
      <c r="AY21" s="91">
        <f>'[2]EU Inhabitants'!AT29*('[2]Weighted Average'!AT11/1000)*('[2]Waste Bin detailed'!$F$25/100)</f>
        <v>1.8749012728298113</v>
      </c>
      <c r="AZ21" s="91">
        <f>'[2]EU Inhabitants'!AU29*('[2]Weighted Average'!AU11/1000)*('[2]Waste Bin detailed'!$F$25/100)</f>
        <v>1.8904597746032743</v>
      </c>
      <c r="BA21" s="91">
        <f>'[2]EU Inhabitants'!AV29*('[2]Weighted Average'!AV11/1000)*('[2]Waste Bin detailed'!$F$25/100)</f>
        <v>1.9055648906154474</v>
      </c>
      <c r="BB21" s="91">
        <f>'[2]EU Inhabitants'!AW29*('[2]Weighted Average'!AW11/1000)*('[2]Waste Bin detailed'!$F$25/100)</f>
        <v>1.9202304124780505</v>
      </c>
      <c r="BC21" s="91">
        <f>'[2]EU Inhabitants'!AX29*('[2]Weighted Average'!AX11/1000)*('[2]Waste Bin detailed'!$F$25/100)</f>
        <v>1.9344664616979441</v>
      </c>
      <c r="BD21" s="91">
        <f>'[2]EU Inhabitants'!AY29*('[2]Weighted Average'!AY11/1000)*('[2]Waste Bin detailed'!$F$25/100)</f>
        <v>1.948316089513102</v>
      </c>
      <c r="BE21" s="91">
        <f>'[2]EU Inhabitants'!AZ29*('[2]Weighted Average'!AZ11/1000)*('[2]Waste Bin detailed'!$F$25/100)</f>
        <v>1.9617006141212112</v>
      </c>
    </row>
    <row r="22" spans="1:57" x14ac:dyDescent="0.35">
      <c r="A22" s="86" t="s">
        <v>636</v>
      </c>
      <c r="C22" s="86" t="s">
        <v>7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detailed'!$F$25/100)</f>
        <v>41.15191838075598</v>
      </c>
      <c r="H22" s="91">
        <f>'[2]EU Inhabitants'!C30*('[2]Weighted Average'!C11/1000)*('[2]Waste Bin detailed'!$F$25/100)</f>
        <v>41.471183784206048</v>
      </c>
      <c r="I22" s="91">
        <f>'[2]EU Inhabitants'!D30*('[2]Weighted Average'!D11/1000)*('[2]Waste Bin detailed'!$F$25/100)</f>
        <v>41.779014489894458</v>
      </c>
      <c r="J22" s="91">
        <f>'[2]EU Inhabitants'!E30*('[2]Weighted Average'!E11/1000)*('[2]Waste Bin detailed'!$F$25/100)</f>
        <v>42.005356889882869</v>
      </c>
      <c r="K22" s="91">
        <f>'[2]EU Inhabitants'!F30*('[2]Weighted Average'!F11/1000)*('[2]Waste Bin detailed'!$F$25/100)</f>
        <v>42.177100515601111</v>
      </c>
      <c r="L22" s="91">
        <f>'[2]EU Inhabitants'!G30*('[2]Weighted Average'!G11/1000)*('[2]Waste Bin detailed'!$F$25/100)</f>
        <v>42.304153288007399</v>
      </c>
      <c r="M22" s="91">
        <f>'[2]EU Inhabitants'!H30*('[2]Weighted Average'!H11/1000)*('[2]Waste Bin detailed'!$F$25/100)</f>
        <v>42.378472452506152</v>
      </c>
      <c r="N22" s="91">
        <f>'[2]EU Inhabitants'!I30*('[2]Weighted Average'!I11/1000)*('[2]Waste Bin detailed'!$F$25/100)</f>
        <v>42.433709499716841</v>
      </c>
      <c r="O22" s="91">
        <f>'[2]EU Inhabitants'!J30*('[2]Weighted Average'!J11/1000)*('[2]Waste Bin detailed'!$F$25/100)</f>
        <v>42.547904371722503</v>
      </c>
      <c r="P22" s="91">
        <f>'[2]EU Inhabitants'!K30*('[2]Weighted Average'!K11/1000)*('[2]Waste Bin detailed'!$F$25/100)</f>
        <v>42.747219032276689</v>
      </c>
      <c r="Q22" s="91">
        <f>'[2]EU Inhabitants'!L30*('[2]Weighted Average'!L11/1000)*('[2]Waste Bin detailed'!$F$25/100)</f>
        <v>42.966996686302103</v>
      </c>
      <c r="R22" s="91">
        <f>'[2]EU Inhabitants'!M30*('[2]Weighted Average'!M11/1000)*('[2]Waste Bin detailed'!$F$25/100)</f>
        <v>43.151832234051291</v>
      </c>
      <c r="S22" s="91">
        <f>'[2]EU Inhabitants'!N30*('[2]Weighted Average'!N11/1000)*('[2]Waste Bin detailed'!$F$25/100)</f>
        <v>43.339123204196461</v>
      </c>
      <c r="T22" s="91">
        <f>'[2]EU Inhabitants'!O30*('[2]Weighted Average'!O11/1000)*('[2]Waste Bin detailed'!$F$25/100)</f>
        <v>43.465553136557162</v>
      </c>
      <c r="U22" s="91">
        <f>'[2]EU Inhabitants'!P30*('[2]Weighted Average'!P11/1000)*('[2]Waste Bin detailed'!$F$25/100)</f>
        <v>43.599288389379389</v>
      </c>
      <c r="V22" s="91">
        <f>'[2]EU Inhabitants'!Q30*('[2]Weighted Average'!Q11/1000)*('[2]Waste Bin detailed'!$F$25/100)</f>
        <v>43.791759461678964</v>
      </c>
      <c r="W22" s="91">
        <f>'[2]EU Inhabitants'!R30*('[2]Weighted Average'!R11/1000)*('[2]Waste Bin detailed'!$F$25/100)</f>
        <v>44.008109874145731</v>
      </c>
      <c r="X22" s="91">
        <f>'[2]EU Inhabitants'!S30*('[2]Weighted Average'!S11/1000)*('[2]Waste Bin detailed'!$F$25/100)</f>
        <v>44.282359537764137</v>
      </c>
      <c r="Y22" s="91">
        <f>'[2]EU Inhabitants'!T30*('[2]Weighted Average'!T11/1000)*('[2]Waste Bin detailed'!$F$25/100)</f>
        <v>44.543258734497527</v>
      </c>
      <c r="Z22" s="91">
        <f>'[2]EU Inhabitants'!U30*('[2]Weighted Average'!U11/1000)*('[2]Waste Bin detailed'!$F$25/100)</f>
        <v>45.546641928747384</v>
      </c>
      <c r="AA22" s="91">
        <f>'[2]EU Inhabitants'!V30*('[2]Weighted Average'!V11/1000)*('[2]Waste Bin detailed'!$F$25/100)</f>
        <v>45.877288540460249</v>
      </c>
      <c r="AB22" s="91">
        <f>'[2]EU Inhabitants'!W30*('[2]Weighted Average'!W11/1000)*('[2]Waste Bin detailed'!$F$25/100)</f>
        <v>46.058956071152672</v>
      </c>
      <c r="AC22" s="91">
        <f>'[2]EU Inhabitants'!X30*('[2]Weighted Average'!X11/1000)*('[2]Waste Bin detailed'!$F$25/100)</f>
        <v>46.364550970574484</v>
      </c>
      <c r="AD22" s="91">
        <f>'[2]EU Inhabitants'!Y30*('[2]Weighted Average'!Y11/1000)*('[2]Waste Bin detailed'!$F$25/100)</f>
        <v>46.950765797549487</v>
      </c>
      <c r="AE22" s="91">
        <f>'[2]EU Inhabitants'!Z30*('[2]Weighted Average'!Z11/1000)*('[2]Waste Bin detailed'!$F$25/100)</f>
        <v>47.32584378857478</v>
      </c>
      <c r="AF22" s="91">
        <f>'[2]EU Inhabitants'!AA30*('[2]Weighted Average'!AA11/1000)*('[2]Waste Bin detailed'!$F$25/100)</f>
        <v>47.562027698575783</v>
      </c>
      <c r="AG22" s="91">
        <f>'[2]EU Inhabitants'!AB30*('[2]Weighted Average'!AB11/1000)*('[2]Waste Bin detailed'!$F$25/100)</f>
        <v>47.763038002421673</v>
      </c>
      <c r="AH22" s="91">
        <f>'[2]EU Inhabitants'!AC30*('[2]Weighted Average'!AC11/1000)*('[2]Waste Bin detailed'!$F$25/100)</f>
        <v>47.932104915155413</v>
      </c>
      <c r="AI22" s="91">
        <f>'[2]EU Inhabitants'!AD30*('[2]Weighted Average'!AD11/1000)*('[2]Waste Bin detailed'!$F$25/100)</f>
        <v>48.06750648292428</v>
      </c>
      <c r="AJ22" s="91">
        <f>'[2]EU Inhabitants'!AE30*('[2]Weighted Average'!AE11/1000)*('[2]Waste Bin detailed'!$F$25/100)</f>
        <v>48.202669518261594</v>
      </c>
      <c r="AK22" s="91">
        <f>'[2]EU Inhabitants'!AF30*('[2]Weighted Average'!AF11/1000)*('[2]Waste Bin detailed'!$F$25/100)</f>
        <v>48.334595316566443</v>
      </c>
      <c r="AL22" s="91">
        <f>'[2]EU Inhabitants'!AG30*('[2]Weighted Average'!AG11/1000)*('[2]Waste Bin detailed'!$F$25/100)</f>
        <v>48.462340355038727</v>
      </c>
      <c r="AM22" s="91">
        <f>'[2]EU Inhabitants'!AH30*('[2]Weighted Average'!AH11/1000)*('[2]Waste Bin detailed'!$F$25/100)</f>
        <v>48.583709955375419</v>
      </c>
      <c r="AN22" s="91">
        <f>'[2]EU Inhabitants'!AI30*('[2]Weighted Average'!AI11/1000)*('[2]Waste Bin detailed'!$F$25/100)</f>
        <v>48.699298333770983</v>
      </c>
      <c r="AO22" s="91">
        <f>'[2]EU Inhabitants'!AJ30*('[2]Weighted Average'!AJ11/1000)*('[2]Waste Bin detailed'!$F$25/100)</f>
        <v>48.808709567079823</v>
      </c>
      <c r="AP22" s="91">
        <f>'[2]EU Inhabitants'!AK30*('[2]Weighted Average'!AK11/1000)*('[2]Waste Bin detailed'!$F$25/100)</f>
        <v>48.924213357309917</v>
      </c>
      <c r="AQ22" s="91">
        <f>'[2]EU Inhabitants'!AL30*('[2]Weighted Average'!AL11/1000)*('[2]Waste Bin detailed'!$F$25/100)</f>
        <v>49.028688754741083</v>
      </c>
      <c r="AR22" s="91">
        <f>'[2]EU Inhabitants'!AM30*('[2]Weighted Average'!AM11/1000)*('[2]Waste Bin detailed'!$F$25/100)</f>
        <v>49.117359385098744</v>
      </c>
      <c r="AS22" s="91">
        <f>'[2]EU Inhabitants'!AN30*('[2]Weighted Average'!AN11/1000)*('[2]Waste Bin detailed'!$F$25/100)</f>
        <v>49.195785792410575</v>
      </c>
      <c r="AT22" s="91">
        <f>'[2]EU Inhabitants'!AO30*('[2]Weighted Average'!AO11/1000)*('[2]Waste Bin detailed'!$F$25/100)</f>
        <v>49.257849368837114</v>
      </c>
      <c r="AU22" s="91">
        <f>'[2]EU Inhabitants'!AP30*('[2]Weighted Average'!AP11/1000)*('[2]Waste Bin detailed'!$F$25/100)</f>
        <v>49.308971244760357</v>
      </c>
      <c r="AV22" s="91">
        <f>'[2]EU Inhabitants'!AQ30*('[2]Weighted Average'!AQ11/1000)*('[2]Waste Bin detailed'!$F$25/100)</f>
        <v>49.350578918394781</v>
      </c>
      <c r="AW22" s="91">
        <f>'[2]EU Inhabitants'!AR30*('[2]Weighted Average'!AR11/1000)*('[2]Waste Bin detailed'!$F$25/100)</f>
        <v>49.383252773256153</v>
      </c>
      <c r="AX22" s="91">
        <f>'[2]EU Inhabitants'!AS30*('[2]Weighted Average'!AS11/1000)*('[2]Waste Bin detailed'!$F$25/100)</f>
        <v>49.407573665149883</v>
      </c>
      <c r="AY22" s="91">
        <f>'[2]EU Inhabitants'!AT30*('[2]Weighted Average'!AT11/1000)*('[2]Waste Bin detailed'!$F$25/100)</f>
        <v>49.424199007053666</v>
      </c>
      <c r="AZ22" s="91">
        <f>'[2]EU Inhabitants'!AU30*('[2]Weighted Average'!AU11/1000)*('[2]Waste Bin detailed'!$F$25/100)</f>
        <v>49.433718381070861</v>
      </c>
      <c r="BA22" s="91">
        <f>'[2]EU Inhabitants'!AV30*('[2]Weighted Average'!AV11/1000)*('[2]Waste Bin detailed'!$F$25/100)</f>
        <v>49.436906789544125</v>
      </c>
      <c r="BB22" s="91">
        <f>'[2]EU Inhabitants'!AW30*('[2]Weighted Average'!AW11/1000)*('[2]Waste Bin detailed'!$F$25/100)</f>
        <v>49.434347814082408</v>
      </c>
      <c r="BC22" s="91">
        <f>'[2]EU Inhabitants'!AX30*('[2]Weighted Average'!AX11/1000)*('[2]Waste Bin detailed'!$F$25/100)</f>
        <v>49.42667055547637</v>
      </c>
      <c r="BD22" s="91">
        <f>'[2]EU Inhabitants'!AY30*('[2]Weighted Average'!AY11/1000)*('[2]Waste Bin detailed'!$F$25/100)</f>
        <v>49.414492165101592</v>
      </c>
      <c r="BE22" s="91">
        <f>'[2]EU Inhabitants'!AZ30*('[2]Weighted Average'!AZ11/1000)*('[2]Waste Bin detailed'!$F$25/100)</f>
        <v>49.398487403455242</v>
      </c>
    </row>
    <row r="23" spans="1:57" x14ac:dyDescent="0.35">
      <c r="A23" s="86" t="s">
        <v>636</v>
      </c>
      <c r="C23" s="86" t="s">
        <v>7</v>
      </c>
      <c r="D23" s="87" t="s">
        <v>621</v>
      </c>
      <c r="E23" s="87"/>
      <c r="F23" s="90" t="s">
        <v>41</v>
      </c>
      <c r="G23" s="91">
        <f>'[2]EU Inhabitants'!B31*([2]Sources!$C$7/1000)*('[2]Waste Bin detailed'!$F$25/100)</f>
        <v>31.039360883186635</v>
      </c>
      <c r="H23" s="91">
        <f>'[2]EU Inhabitants'!C31*([2]Sources!$C$7/1000)*('[2]Waste Bin detailed'!$F$25/100)</f>
        <v>31.112128300760855</v>
      </c>
      <c r="I23" s="91">
        <f>'[2]EU Inhabitants'!D31*([2]Sources!$C$7/1000)*('[2]Waste Bin detailed'!$F$25/100)</f>
        <v>31.277732358645384</v>
      </c>
      <c r="J23" s="91">
        <f>'[2]EU Inhabitants'!E31*([2]Sources!$C$7/1000)*('[2]Waste Bin detailed'!$F$25/100)</f>
        <v>31.419826644785921</v>
      </c>
      <c r="K23" s="91">
        <f>'[2]EU Inhabitants'!F31*([2]Sources!$C$7/1000)*('[2]Waste Bin detailed'!$F$25/100)</f>
        <v>31.583902431746981</v>
      </c>
      <c r="L23" s="91">
        <f>'[2]EU Inhabitants'!G31*([2]Sources!$C$7/1000)*('[2]Waste Bin detailed'!$F$25/100)</f>
        <v>31.811925108160526</v>
      </c>
      <c r="M23" s="91">
        <f>'[2]EU Inhabitants'!H31*([2]Sources!$C$7/1000)*('[2]Waste Bin detailed'!$F$25/100)</f>
        <v>32.017268088915415</v>
      </c>
      <c r="N23" s="91">
        <f>'[2]EU Inhabitants'!I31*([2]Sources!$C$7/1000)*('[2]Waste Bin detailed'!$F$25/100)</f>
        <v>32.128537072952412</v>
      </c>
      <c r="O23" s="91">
        <f>'[2]EU Inhabitants'!J31*([2]Sources!$C$7/1000)*('[2]Waste Bin detailed'!$F$25/100)</f>
        <v>32.225527972549607</v>
      </c>
      <c r="P23" s="91">
        <f>'[2]EU Inhabitants'!K31*([2]Sources!$C$7/1000)*('[2]Waste Bin detailed'!$F$25/100)</f>
        <v>32.330311502312398</v>
      </c>
      <c r="Q23" s="91">
        <f>'[2]EU Inhabitants'!L31*([2]Sources!$C$7/1000)*('[2]Waste Bin detailed'!$F$25/100)</f>
        <v>32.39485573623751</v>
      </c>
      <c r="R23" s="91">
        <f>'[2]EU Inhabitants'!M31*([2]Sources!$C$7/1000)*('[2]Waste Bin detailed'!$F$25/100)</f>
        <v>32.486090407280329</v>
      </c>
      <c r="S23" s="91">
        <f>'[2]EU Inhabitants'!N31*([2]Sources!$C$7/1000)*('[2]Waste Bin detailed'!$F$25/100)</f>
        <v>32.613926003282117</v>
      </c>
      <c r="T23" s="91">
        <f>'[2]EU Inhabitants'!O31*([2]Sources!$C$7/1000)*('[2]Waste Bin detailed'!$F$25/100)</f>
        <v>32.783583470088026</v>
      </c>
      <c r="U23" s="91">
        <f>'[2]EU Inhabitants'!P31*([2]Sources!$C$7/1000)*('[2]Waste Bin detailed'!$F$25/100)</f>
        <v>33.000512606295693</v>
      </c>
      <c r="V23" s="91">
        <f>'[2]EU Inhabitants'!Q31*([2]Sources!$C$7/1000)*('[2]Waste Bin detailed'!$F$25/100)</f>
        <v>33.299727883037448</v>
      </c>
      <c r="W23" s="91">
        <f>'[2]EU Inhabitants'!R31*([2]Sources!$C$7/1000)*('[2]Waste Bin detailed'!$F$25/100)</f>
        <v>33.74791078621513</v>
      </c>
      <c r="X23" s="91">
        <f>'[2]EU Inhabitants'!S31*([2]Sources!$C$7/1000)*('[2]Waste Bin detailed'!$F$25/100)</f>
        <v>34.028716992391473</v>
      </c>
      <c r="Y23" s="91">
        <f>'[2]EU Inhabitants'!T31*([2]Sources!$C$7/1000)*('[2]Waste Bin detailed'!$F$25/100)</f>
        <v>34.220340444577062</v>
      </c>
      <c r="Z23" s="91">
        <f>'[2]EU Inhabitants'!U31*([2]Sources!$C$7/1000)*('[2]Waste Bin detailed'!$F$25/100)</f>
        <v>34.361949873191115</v>
      </c>
      <c r="AA23" s="91">
        <f>'[2]EU Inhabitants'!V31*([2]Sources!$C$7/1000)*('[2]Waste Bin detailed'!$F$25/100)</f>
        <v>34.525982992689841</v>
      </c>
      <c r="AB23" s="91">
        <f>'[2]EU Inhabitants'!W31*([2]Sources!$C$7/1000)*('[2]Waste Bin detailed'!$F$25/100)</f>
        <v>34.648554975384158</v>
      </c>
      <c r="AC23" s="91">
        <f>'[2]EU Inhabitants'!X31*([2]Sources!$C$7/1000)*('[2]Waste Bin detailed'!$F$25/100)</f>
        <v>34.828010443085191</v>
      </c>
      <c r="AD23" s="91">
        <f>'[2]EU Inhabitants'!Y31*([2]Sources!$C$7/1000)*('[2]Waste Bin detailed'!$F$25/100)</f>
        <v>35.316137848724452</v>
      </c>
      <c r="AE23" s="91">
        <f>'[2]EU Inhabitants'!Z31*([2]Sources!$C$7/1000)*('[2]Waste Bin detailed'!$F$25/100)</f>
        <v>35.301518424586007</v>
      </c>
      <c r="AF23" s="91">
        <f>'[2]EU Inhabitants'!AA31*([2]Sources!$C$7/1000)*('[2]Waste Bin detailed'!$F$25/100)</f>
        <v>35.341237953155307</v>
      </c>
      <c r="AG23" s="91">
        <f>'[2]EU Inhabitants'!AB31*([2]Sources!$C$7/1000)*('[2]Waste Bin detailed'!$F$25/100)</f>
        <v>35.398016708936304</v>
      </c>
      <c r="AH23" s="91">
        <f>'[2]EU Inhabitants'!AC31*([2]Sources!$C$7/1000)*('[2]Waste Bin detailed'!$F$25/100)</f>
        <v>35.473080411755937</v>
      </c>
      <c r="AI23" s="91">
        <f>'[2]EU Inhabitants'!AD31*([2]Sources!$C$7/1000)*('[2]Waste Bin detailed'!$F$25/100)</f>
        <v>35.564772788303749</v>
      </c>
      <c r="AJ23" s="91">
        <f>'[2]EU Inhabitants'!AE31*([2]Sources!$C$7/1000)*('[2]Waste Bin detailed'!$F$25/100)</f>
        <v>35.65525496046547</v>
      </c>
      <c r="AK23" s="91">
        <f>'[2]EU Inhabitants'!AF31*([2]Sources!$C$7/1000)*('[2]Waste Bin detailed'!$F$25/100)</f>
        <v>35.742494405490085</v>
      </c>
      <c r="AL23" s="91">
        <f>'[2]EU Inhabitants'!AG31*([2]Sources!$C$7/1000)*('[2]Waste Bin detailed'!$F$25/100)</f>
        <v>35.826390273012088</v>
      </c>
      <c r="AM23" s="91">
        <f>'[2]EU Inhabitants'!AH31*([2]Sources!$C$7/1000)*('[2]Waste Bin detailed'!$F$25/100)</f>
        <v>35.906411159182461</v>
      </c>
      <c r="AN23" s="91">
        <f>'[2]EU Inhabitants'!AI31*([2]Sources!$C$7/1000)*('[2]Waste Bin detailed'!$F$25/100)</f>
        <v>35.984135760107421</v>
      </c>
      <c r="AO23" s="91">
        <f>'[2]EU Inhabitants'!AJ31*([2]Sources!$C$7/1000)*('[2]Waste Bin detailed'!$F$25/100)</f>
        <v>36.060460092495902</v>
      </c>
      <c r="AP23" s="91">
        <f>'[2]EU Inhabitants'!AK31*([2]Sources!$C$7/1000)*('[2]Waste Bin detailed'!$F$25/100)</f>
        <v>36.147431896165898</v>
      </c>
      <c r="AQ23" s="91">
        <f>'[2]EU Inhabitants'!AL31*([2]Sources!$C$7/1000)*('[2]Waste Bin detailed'!$F$25/100)</f>
        <v>36.2287715948083</v>
      </c>
      <c r="AR23" s="91">
        <f>'[2]EU Inhabitants'!AM31*([2]Sources!$C$7/1000)*('[2]Waste Bin detailed'!$F$25/100)</f>
        <v>36.305642846486656</v>
      </c>
      <c r="AS23" s="91">
        <f>'[2]EU Inhabitants'!AN31*([2]Sources!$C$7/1000)*('[2]Waste Bin detailed'!$F$25/100)</f>
        <v>36.378371475458756</v>
      </c>
      <c r="AT23" s="91">
        <f>'[2]EU Inhabitants'!AO31*([2]Sources!$C$7/1000)*('[2]Waste Bin detailed'!$F$25/100)</f>
        <v>36.446635536327022</v>
      </c>
      <c r="AU23" s="91">
        <f>'[2]EU Inhabitants'!AP31*([2]Sources!$C$7/1000)*('[2]Waste Bin detailed'!$F$25/100)</f>
        <v>36.511746083843057</v>
      </c>
      <c r="AV23" s="91">
        <f>'[2]EU Inhabitants'!AQ31*([2]Sources!$C$7/1000)*('[2]Waste Bin detailed'!$F$25/100)</f>
        <v>36.573268685663137</v>
      </c>
      <c r="AW23" s="91">
        <f>'[2]EU Inhabitants'!AR31*([2]Sources!$C$7/1000)*('[2]Waste Bin detailed'!$F$25/100)</f>
        <v>36.630745636282263</v>
      </c>
      <c r="AX23" s="91">
        <f>'[2]EU Inhabitants'!AS31*([2]Sources!$C$7/1000)*('[2]Waste Bin detailed'!$F$25/100)</f>
        <v>36.684506638818441</v>
      </c>
      <c r="AY23" s="91">
        <f>'[2]EU Inhabitants'!AT31*([2]Sources!$C$7/1000)*('[2]Waste Bin detailed'!$F$25/100)</f>
        <v>36.734187080411758</v>
      </c>
      <c r="AZ23" s="91">
        <f>'[2]EU Inhabitants'!AU31*([2]Sources!$C$7/1000)*('[2]Waste Bin detailed'!$F$25/100)</f>
        <v>36.779918842309414</v>
      </c>
      <c r="BA23" s="91">
        <f>'[2]EU Inhabitants'!AV31*([2]Sources!$C$7/1000)*('[2]Waste Bin detailed'!$F$25/100)</f>
        <v>36.823575413993737</v>
      </c>
      <c r="BB23" s="91">
        <f>'[2]EU Inhabitants'!AW31*([2]Sources!$C$7/1000)*('[2]Waste Bin detailed'!$F$25/100)</f>
        <v>36.863810830971211</v>
      </c>
      <c r="BC23" s="91">
        <f>'[2]EU Inhabitants'!AX31*([2]Sources!$C$7/1000)*('[2]Waste Bin detailed'!$F$25/100)</f>
        <v>36.899527375801881</v>
      </c>
      <c r="BD23" s="91">
        <f>'[2]EU Inhabitants'!AY31*([2]Sources!$C$7/1000)*('[2]Waste Bin detailed'!$F$25/100)</f>
        <v>36.929332537669701</v>
      </c>
      <c r="BE23" s="91">
        <f>'[2]EU Inhabitants'!AZ31*([2]Sources!$C$7/1000)*('[2]Waste Bin detailed'!$F$25/100)</f>
        <v>36.954467551842463</v>
      </c>
    </row>
    <row r="24" spans="1:57" x14ac:dyDescent="0.35">
      <c r="A24" s="86" t="s">
        <v>636</v>
      </c>
      <c r="C24" s="86" t="s">
        <v>7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detailed'!$F$25/100)</f>
        <v>99.257014932229069</v>
      </c>
      <c r="H24" s="91">
        <f>'[2]EU Inhabitants'!C32*('[2]Weighted Average'!C11/1000)*('[2]Waste Bin detailed'!$F$25/100)</f>
        <v>99.232461114853592</v>
      </c>
      <c r="I24" s="91">
        <f>'[2]EU Inhabitants'!D32*('[2]Weighted Average'!D11/1000)*('[2]Waste Bin detailed'!$F$25/100)</f>
        <v>99.204782938544597</v>
      </c>
      <c r="J24" s="91">
        <f>'[2]EU Inhabitants'!E32*('[2]Weighted Average'!E11/1000)*('[2]Waste Bin detailed'!$F$25/100)</f>
        <v>99.143177159382205</v>
      </c>
      <c r="K24" s="91">
        <f>'[2]EU Inhabitants'!F32*('[2]Weighted Average'!F11/1000)*('[2]Waste Bin detailed'!$F$25/100)</f>
        <v>99.075282443036144</v>
      </c>
      <c r="L24" s="91">
        <f>'[2]EU Inhabitants'!G32*('[2]Weighted Average'!G11/1000)*('[2]Waste Bin detailed'!$F$25/100)</f>
        <v>99.040764918046918</v>
      </c>
      <c r="M24" s="91">
        <f>'[2]EU Inhabitants'!H32*('[2]Weighted Average'!H11/1000)*('[2]Waste Bin detailed'!$F$25/100)</f>
        <v>98.996994907391425</v>
      </c>
      <c r="N24" s="91">
        <f>'[2]EU Inhabitants'!I32*('[2]Weighted Average'!I11/1000)*('[2]Waste Bin detailed'!$F$25/100)</f>
        <v>98.90000560114926</v>
      </c>
      <c r="O24" s="91">
        <f>'[2]EU Inhabitants'!J32*('[2]Weighted Average'!J11/1000)*('[2]Waste Bin detailed'!$F$25/100)</f>
        <v>98.85408141154663</v>
      </c>
      <c r="P24" s="91">
        <f>'[2]EU Inhabitants'!K32*('[2]Weighted Average'!K11/1000)*('[2]Waste Bin detailed'!$F$25/100)</f>
        <v>98.885339496363983</v>
      </c>
      <c r="Q24" s="91">
        <f>'[2]EU Inhabitants'!L32*('[2]Weighted Average'!L11/1000)*('[2]Waste Bin detailed'!$F$25/100)</f>
        <v>98.565886609439019</v>
      </c>
      <c r="R24" s="91">
        <f>'[2]EU Inhabitants'!M32*('[2]Weighted Average'!M11/1000)*('[2]Waste Bin detailed'!$F$25/100)</f>
        <v>98.612862793793568</v>
      </c>
      <c r="S24" s="91">
        <f>'[2]EU Inhabitants'!N32*('[2]Weighted Average'!N11/1000)*('[2]Waste Bin detailed'!$F$25/100)</f>
        <v>98.602334578271055</v>
      </c>
      <c r="T24" s="91">
        <f>'[2]EU Inhabitants'!O32*('[2]Weighted Average'!O11/1000)*('[2]Waste Bin detailed'!$F$25/100)</f>
        <v>98.596605548982424</v>
      </c>
      <c r="U24" s="91">
        <f>'[2]EU Inhabitants'!P32*('[2]Weighted Average'!P11/1000)*('[2]Waste Bin detailed'!$F$25/100)</f>
        <v>98.492067471768863</v>
      </c>
      <c r="V24" s="91">
        <f>'[2]EU Inhabitants'!Q32*('[2]Weighted Average'!Q11/1000)*('[2]Waste Bin detailed'!$F$25/100)</f>
        <v>98.476994803739103</v>
      </c>
      <c r="W24" s="91">
        <f>'[2]EU Inhabitants'!R32*('[2]Weighted Average'!R11/1000)*('[2]Waste Bin detailed'!$F$25/100)</f>
        <v>98.407049675522345</v>
      </c>
      <c r="X24" s="91">
        <f>'[2]EU Inhabitants'!S32*('[2]Weighted Average'!S11/1000)*('[2]Waste Bin detailed'!$F$25/100)</f>
        <v>98.441691623729341</v>
      </c>
      <c r="Y24" s="91">
        <f>'[2]EU Inhabitants'!T32*('[2]Weighted Average'!T11/1000)*('[2]Waste Bin detailed'!$F$25/100)</f>
        <v>98.457431144625602</v>
      </c>
      <c r="Z24" s="91">
        <f>'[2]EU Inhabitants'!U32*('[2]Weighted Average'!U11/1000)*('[2]Waste Bin detailed'!$F$25/100)</f>
        <v>100.07625036239051</v>
      </c>
      <c r="AA24" s="91">
        <f>'[2]EU Inhabitants'!V32*('[2]Weighted Average'!V11/1000)*('[2]Waste Bin detailed'!$F$25/100)</f>
        <v>100.0377967124451</v>
      </c>
      <c r="AB24" s="91">
        <f>'[2]EU Inhabitants'!W32*('[2]Weighted Average'!W11/1000)*('[2]Waste Bin detailed'!$F$25/100)</f>
        <v>99.732735605499116</v>
      </c>
      <c r="AC24" s="91">
        <f>'[2]EU Inhabitants'!X32*('[2]Weighted Average'!X11/1000)*('[2]Waste Bin detailed'!$F$25/100)</f>
        <v>99.247047201499839</v>
      </c>
      <c r="AD24" s="91">
        <f>'[2]EU Inhabitants'!Y32*('[2]Weighted Average'!Y11/1000)*('[2]Waste Bin detailed'!$F$25/100)</f>
        <v>96.883266413476903</v>
      </c>
      <c r="AE24" s="91">
        <f>'[2]EU Inhabitants'!Z32*('[2]Weighted Average'!Z11/1000)*('[2]Waste Bin detailed'!$F$25/100)</f>
        <v>101.61487815231827</v>
      </c>
      <c r="AF24" s="91">
        <f>'[2]EU Inhabitants'!AA32*('[2]Weighted Average'!AA11/1000)*('[2]Waste Bin detailed'!$F$25/100)</f>
        <v>101.1433124681129</v>
      </c>
      <c r="AG24" s="91">
        <f>'[2]EU Inhabitants'!AB32*('[2]Weighted Average'!AB11/1000)*('[2]Waste Bin detailed'!$F$25/100)</f>
        <v>100.65501837487379</v>
      </c>
      <c r="AH24" s="91">
        <f>'[2]EU Inhabitants'!AC32*('[2]Weighted Average'!AC11/1000)*('[2]Waste Bin detailed'!$F$25/100)</f>
        <v>100.15283793970718</v>
      </c>
      <c r="AI24" s="91">
        <f>'[2]EU Inhabitants'!AD32*('[2]Weighted Average'!AD11/1000)*('[2]Waste Bin detailed'!$F$25/100)</f>
        <v>99.632093418816552</v>
      </c>
      <c r="AJ24" s="91">
        <f>'[2]EU Inhabitants'!AE32*('[2]Weighted Average'!AE11/1000)*('[2]Waste Bin detailed'!$F$25/100)</f>
        <v>99.121069684931115</v>
      </c>
      <c r="AK24" s="91">
        <f>'[2]EU Inhabitants'!AF32*('[2]Weighted Average'!AF11/1000)*('[2]Waste Bin detailed'!$F$25/100)</f>
        <v>98.611676423787642</v>
      </c>
      <c r="AL24" s="91">
        <f>'[2]EU Inhabitants'!AG32*('[2]Weighted Average'!AG11/1000)*('[2]Waste Bin detailed'!$F$25/100)</f>
        <v>98.106746601568645</v>
      </c>
      <c r="AM24" s="91">
        <f>'[2]EU Inhabitants'!AH32*('[2]Weighted Average'!AH11/1000)*('[2]Waste Bin detailed'!$F$25/100)</f>
        <v>97.603080702660634</v>
      </c>
      <c r="AN24" s="91">
        <f>'[2]EU Inhabitants'!AI32*('[2]Weighted Average'!AI11/1000)*('[2]Waste Bin detailed'!$F$25/100)</f>
        <v>97.10123604688485</v>
      </c>
      <c r="AO24" s="91">
        <f>'[2]EU Inhabitants'!AJ32*('[2]Weighted Average'!AJ11/1000)*('[2]Waste Bin detailed'!$F$25/100)</f>
        <v>96.611579017101889</v>
      </c>
      <c r="AP24" s="91">
        <f>'[2]EU Inhabitants'!AK32*('[2]Weighted Average'!AK11/1000)*('[2]Waste Bin detailed'!$F$25/100)</f>
        <v>96.236237162756169</v>
      </c>
      <c r="AQ24" s="91">
        <f>'[2]EU Inhabitants'!AL32*('[2]Weighted Average'!AL11/1000)*('[2]Waste Bin detailed'!$F$25/100)</f>
        <v>95.867886505999635</v>
      </c>
      <c r="AR24" s="91">
        <f>'[2]EU Inhabitants'!AM32*('[2]Weighted Average'!AM11/1000)*('[2]Waste Bin detailed'!$F$25/100)</f>
        <v>95.509047971166979</v>
      </c>
      <c r="AS24" s="91">
        <f>'[2]EU Inhabitants'!AN32*('[2]Weighted Average'!AN11/1000)*('[2]Waste Bin detailed'!$F$25/100)</f>
        <v>95.160116639443828</v>
      </c>
      <c r="AT24" s="91">
        <f>'[2]EU Inhabitants'!AO32*('[2]Weighted Average'!AO11/1000)*('[2]Waste Bin detailed'!$F$25/100)</f>
        <v>94.809920206872789</v>
      </c>
      <c r="AU24" s="91">
        <f>'[2]EU Inhabitants'!AP32*('[2]Weighted Average'!AP11/1000)*('[2]Waste Bin detailed'!$F$25/100)</f>
        <v>94.464079874473697</v>
      </c>
      <c r="AV24" s="91">
        <f>'[2]EU Inhabitants'!AQ32*('[2]Weighted Average'!AQ11/1000)*('[2]Waste Bin detailed'!$F$25/100)</f>
        <v>94.124492247852132</v>
      </c>
      <c r="AW24" s="91">
        <f>'[2]EU Inhabitants'!AR32*('[2]Weighted Average'!AR11/1000)*('[2]Waste Bin detailed'!$F$25/100)</f>
        <v>93.791233066894549</v>
      </c>
      <c r="AX24" s="91">
        <f>'[2]EU Inhabitants'!AS32*('[2]Weighted Average'!AS11/1000)*('[2]Waste Bin detailed'!$F$25/100)</f>
        <v>93.459380999925472</v>
      </c>
      <c r="AY24" s="91">
        <f>'[2]EU Inhabitants'!AT32*('[2]Weighted Average'!AT11/1000)*('[2]Waste Bin detailed'!$F$25/100)</f>
        <v>93.13082000050386</v>
      </c>
      <c r="AZ24" s="91">
        <f>'[2]EU Inhabitants'!AU32*('[2]Weighted Average'!AU11/1000)*('[2]Waste Bin detailed'!$F$25/100)</f>
        <v>92.808436915940305</v>
      </c>
      <c r="BA24" s="91">
        <f>'[2]EU Inhabitants'!AV32*('[2]Weighted Average'!AV11/1000)*('[2]Waste Bin detailed'!$F$25/100)</f>
        <v>92.489643322885442</v>
      </c>
      <c r="BB24" s="91">
        <f>'[2]EU Inhabitants'!AW32*('[2]Weighted Average'!AW11/1000)*('[2]Waste Bin detailed'!$F$25/100)</f>
        <v>92.170537985745554</v>
      </c>
      <c r="BC24" s="91">
        <f>'[2]EU Inhabitants'!AX32*('[2]Weighted Average'!AX11/1000)*('[2]Waste Bin detailed'!$F$25/100)</f>
        <v>91.859762950305523</v>
      </c>
      <c r="BD24" s="91">
        <f>'[2]EU Inhabitants'!AY32*('[2]Weighted Average'!AY11/1000)*('[2]Waste Bin detailed'!$F$25/100)</f>
        <v>91.555375644092237</v>
      </c>
      <c r="BE24" s="91">
        <f>'[2]EU Inhabitants'!AZ32*('[2]Weighted Average'!AZ11/1000)*('[2]Waste Bin detailed'!$F$25/100)</f>
        <v>91.248409730131797</v>
      </c>
    </row>
    <row r="25" spans="1:57" x14ac:dyDescent="0.35">
      <c r="A25" s="86" t="s">
        <v>636</v>
      </c>
      <c r="C25" s="86" t="s">
        <v>7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detailed'!$F$25/100)</f>
        <v>26.586500639914547</v>
      </c>
      <c r="H25" s="91">
        <f>'[2]EU Inhabitants'!C33*('[2]Weighted Average'!C11/1000)*('[2]Waste Bin detailed'!$F$25/100)</f>
        <v>26.798487352257837</v>
      </c>
      <c r="I25" s="91">
        <f>'[2]EU Inhabitants'!D33*('[2]Weighted Average'!D11/1000)*('[2]Waste Bin detailed'!$F$25/100)</f>
        <v>26.965001039637404</v>
      </c>
      <c r="J25" s="91">
        <f>'[2]EU Inhabitants'!E33*('[2]Weighted Average'!E11/1000)*('[2]Waste Bin detailed'!$F$25/100)</f>
        <v>27.094448894790489</v>
      </c>
      <c r="K25" s="91">
        <f>'[2]EU Inhabitants'!F33*('[2]Weighted Average'!F11/1000)*('[2]Waste Bin detailed'!$F$25/100)</f>
        <v>27.16951735332519</v>
      </c>
      <c r="L25" s="91">
        <f>'[2]EU Inhabitants'!G33*('[2]Weighted Average'!G11/1000)*('[2]Waste Bin detailed'!$F$25/100)</f>
        <v>27.228082859477155</v>
      </c>
      <c r="M25" s="91">
        <f>'[2]EU Inhabitants'!H33*('[2]Weighted Average'!H11/1000)*('[2]Waste Bin detailed'!$F$25/100)</f>
        <v>27.272943954992328</v>
      </c>
      <c r="N25" s="91">
        <f>'[2]EU Inhabitants'!I33*('[2]Weighted Average'!I11/1000)*('[2]Waste Bin detailed'!$F$25/100)</f>
        <v>27.322227536986421</v>
      </c>
      <c r="O25" s="91">
        <f>'[2]EU Inhabitants'!J33*('[2]Weighted Average'!J11/1000)*('[2]Waste Bin detailed'!$F$25/100)</f>
        <v>27.370407667278904</v>
      </c>
      <c r="P25" s="91">
        <f>'[2]EU Inhabitants'!K33*('[2]Weighted Average'!K11/1000)*('[2]Waste Bin detailed'!$F$25/100)</f>
        <v>27.389621926997183</v>
      </c>
      <c r="Q25" s="91">
        <f>'[2]EU Inhabitants'!L33*('[2]Weighted Average'!L11/1000)*('[2]Waste Bin detailed'!$F$25/100)</f>
        <v>27.409408063901871</v>
      </c>
      <c r="R25" s="91">
        <f>'[2]EU Inhabitants'!M33*('[2]Weighted Average'!M11/1000)*('[2]Waste Bin detailed'!$F$25/100)</f>
        <v>27.391798066813305</v>
      </c>
      <c r="S25" s="91">
        <f>'[2]EU Inhabitants'!N33*('[2]Weighted Average'!N11/1000)*('[2]Waste Bin detailed'!$F$25/100)</f>
        <v>27.309550631563337</v>
      </c>
      <c r="T25" s="91">
        <f>'[2]EU Inhabitants'!O33*('[2]Weighted Average'!O11/1000)*('[2]Waste Bin detailed'!$F$25/100)</f>
        <v>27.166112210108505</v>
      </c>
      <c r="U25" s="91">
        <f>'[2]EU Inhabitants'!P33*('[2]Weighted Average'!P11/1000)*('[2]Waste Bin detailed'!$F$25/100)</f>
        <v>27.013791457373159</v>
      </c>
      <c r="V25" s="91">
        <f>'[2]EU Inhabitants'!Q33*('[2]Weighted Average'!Q11/1000)*('[2]Waste Bin detailed'!$F$25/100)</f>
        <v>26.882378276633499</v>
      </c>
      <c r="W25" s="91">
        <f>'[2]EU Inhabitants'!R33*('[2]Weighted Average'!R11/1000)*('[2]Waste Bin detailed'!$F$25/100)</f>
        <v>26.803649829013494</v>
      </c>
      <c r="X25" s="91">
        <f>'[2]EU Inhabitants'!S33*('[2]Weighted Average'!S11/1000)*('[2]Waste Bin detailed'!$F$25/100)</f>
        <v>26.726694446036031</v>
      </c>
      <c r="Y25" s="91">
        <f>'[2]EU Inhabitants'!T33*('[2]Weighted Average'!T11/1000)*('[2]Waste Bin detailed'!$F$25/100)</f>
        <v>26.680265244305883</v>
      </c>
      <c r="Z25" s="91">
        <f>'[2]EU Inhabitants'!U33*('[2]Weighted Average'!U11/1000)*('[2]Waste Bin detailed'!$F$25/100)</f>
        <v>27.083727583050692</v>
      </c>
      <c r="AA25" s="91">
        <f>'[2]EU Inhabitants'!V33*('[2]Weighted Average'!V11/1000)*('[2]Waste Bin detailed'!$F$25/100)</f>
        <v>27.134630563591763</v>
      </c>
      <c r="AB25" s="91">
        <f>'[2]EU Inhabitants'!W33*('[2]Weighted Average'!W11/1000)*('[2]Waste Bin detailed'!$F$25/100)</f>
        <v>27.142516299479023</v>
      </c>
      <c r="AC25" s="91">
        <f>'[2]EU Inhabitants'!X33*('[2]Weighted Average'!X11/1000)*('[2]Waste Bin detailed'!$F$25/100)</f>
        <v>27.285357771353354</v>
      </c>
      <c r="AD25" s="91">
        <f>'[2]EU Inhabitants'!Y33*('[2]Weighted Average'!Y11/1000)*('[2]Waste Bin detailed'!$F$25/100)</f>
        <v>27.592095911701875</v>
      </c>
      <c r="AE25" s="91">
        <f>'[2]EU Inhabitants'!Z33*('[2]Weighted Average'!Z11/1000)*('[2]Waste Bin detailed'!$F$25/100)</f>
        <v>27.384219075276981</v>
      </c>
      <c r="AF25" s="91">
        <f>'[2]EU Inhabitants'!AA33*('[2]Weighted Average'!AA11/1000)*('[2]Waste Bin detailed'!$F$25/100)</f>
        <v>27.332889283944731</v>
      </c>
      <c r="AG25" s="91">
        <f>'[2]EU Inhabitants'!AB33*('[2]Weighted Average'!AB11/1000)*('[2]Waste Bin detailed'!$F$25/100)</f>
        <v>27.274684184756623</v>
      </c>
      <c r="AH25" s="91">
        <f>'[2]EU Inhabitants'!AC33*('[2]Weighted Average'!AC11/1000)*('[2]Waste Bin detailed'!$F$25/100)</f>
        <v>27.210770946051653</v>
      </c>
      <c r="AI25" s="91">
        <f>'[2]EU Inhabitants'!AD33*('[2]Weighted Average'!AD11/1000)*('[2]Waste Bin detailed'!$F$25/100)</f>
        <v>27.142330100611773</v>
      </c>
      <c r="AJ25" s="91">
        <f>'[2]EU Inhabitants'!AE33*('[2]Weighted Average'!AE11/1000)*('[2]Waste Bin detailed'!$F$25/100)</f>
        <v>27.075017445302535</v>
      </c>
      <c r="AK25" s="91">
        <f>'[2]EU Inhabitants'!AF33*('[2]Weighted Average'!AF11/1000)*('[2]Waste Bin detailed'!$F$25/100)</f>
        <v>27.008832908880326</v>
      </c>
      <c r="AL25" s="91">
        <f>'[2]EU Inhabitants'!AG33*('[2]Weighted Average'!AG11/1000)*('[2]Waste Bin detailed'!$F$25/100)</f>
        <v>26.941318646714436</v>
      </c>
      <c r="AM25" s="91">
        <f>'[2]EU Inhabitants'!AH33*('[2]Weighted Average'!AH11/1000)*('[2]Waste Bin detailed'!$F$25/100)</f>
        <v>26.873259409553771</v>
      </c>
      <c r="AN25" s="91">
        <f>'[2]EU Inhabitants'!AI33*('[2]Weighted Average'!AI11/1000)*('[2]Waste Bin detailed'!$F$25/100)</f>
        <v>26.804944983157025</v>
      </c>
      <c r="AO25" s="91">
        <f>'[2]EU Inhabitants'!AJ33*('[2]Weighted Average'!AJ11/1000)*('[2]Waste Bin detailed'!$F$25/100)</f>
        <v>26.735795589983528</v>
      </c>
      <c r="AP25" s="91">
        <f>'[2]EU Inhabitants'!AK33*('[2]Weighted Average'!AK11/1000)*('[2]Waste Bin detailed'!$F$25/100)</f>
        <v>26.671905360851909</v>
      </c>
      <c r="AQ25" s="91">
        <f>'[2]EU Inhabitants'!AL33*('[2]Weighted Average'!AL11/1000)*('[2]Waste Bin detailed'!$F$25/100)</f>
        <v>26.606931541294632</v>
      </c>
      <c r="AR25" s="91">
        <f>'[2]EU Inhabitants'!AM33*('[2]Weighted Average'!AM11/1000)*('[2]Waste Bin detailed'!$F$25/100)</f>
        <v>26.540395882238212</v>
      </c>
      <c r="AS25" s="91">
        <f>'[2]EU Inhabitants'!AN33*('[2]Weighted Average'!AN11/1000)*('[2]Waste Bin detailed'!$F$25/100)</f>
        <v>26.470496711121164</v>
      </c>
      <c r="AT25" s="91">
        <f>'[2]EU Inhabitants'!AO33*('[2]Weighted Average'!AO11/1000)*('[2]Waste Bin detailed'!$F$25/100)</f>
        <v>26.398406524831117</v>
      </c>
      <c r="AU25" s="91">
        <f>'[2]EU Inhabitants'!AP33*('[2]Weighted Average'!AP11/1000)*('[2]Waste Bin detailed'!$F$25/100)</f>
        <v>26.324761458368545</v>
      </c>
      <c r="AV25" s="91">
        <f>'[2]EU Inhabitants'!AQ33*('[2]Weighted Average'!AQ11/1000)*('[2]Waste Bin detailed'!$F$25/100)</f>
        <v>26.249019227414511</v>
      </c>
      <c r="AW25" s="91">
        <f>'[2]EU Inhabitants'!AR33*('[2]Weighted Average'!AR11/1000)*('[2]Waste Bin detailed'!$F$25/100)</f>
        <v>26.171071997540622</v>
      </c>
      <c r="AX25" s="91">
        <f>'[2]EU Inhabitants'!AS33*('[2]Weighted Average'!AS11/1000)*('[2]Waste Bin detailed'!$F$25/100)</f>
        <v>26.089408582564189</v>
      </c>
      <c r="AY25" s="91">
        <f>'[2]EU Inhabitants'!AT33*('[2]Weighted Average'!AT11/1000)*('[2]Waste Bin detailed'!$F$25/100)</f>
        <v>26.002850788614943</v>
      </c>
      <c r="AZ25" s="91">
        <f>'[2]EU Inhabitants'!AU33*('[2]Weighted Average'!AU11/1000)*('[2]Waste Bin detailed'!$F$25/100)</f>
        <v>25.913196979720208</v>
      </c>
      <c r="BA25" s="91">
        <f>'[2]EU Inhabitants'!AV33*('[2]Weighted Average'!AV11/1000)*('[2]Waste Bin detailed'!$F$25/100)</f>
        <v>25.821228887656524</v>
      </c>
      <c r="BB25" s="91">
        <f>'[2]EU Inhabitants'!AW33*('[2]Weighted Average'!AW11/1000)*('[2]Waste Bin detailed'!$F$25/100)</f>
        <v>25.726642627485734</v>
      </c>
      <c r="BC25" s="91">
        <f>'[2]EU Inhabitants'!AX33*('[2]Weighted Average'!AX11/1000)*('[2]Waste Bin detailed'!$F$25/100)</f>
        <v>25.63054804132247</v>
      </c>
      <c r="BD25" s="91">
        <f>'[2]EU Inhabitants'!AY33*('[2]Weighted Average'!AY11/1000)*('[2]Waste Bin detailed'!$F$25/100)</f>
        <v>25.532063077839496</v>
      </c>
      <c r="BE25" s="91">
        <f>'[2]EU Inhabitants'!AZ33*('[2]Weighted Average'!AZ11/1000)*('[2]Waste Bin detailed'!$F$25/100)</f>
        <v>25.432189655453691</v>
      </c>
    </row>
    <row r="26" spans="1:57" x14ac:dyDescent="0.35">
      <c r="A26" s="86" t="s">
        <v>636</v>
      </c>
      <c r="C26" s="86" t="s">
        <v>7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detailed'!$F$25/100)</f>
        <v>58.250705903655152</v>
      </c>
      <c r="H26" s="91">
        <f>'[2]EU Inhabitants'!C34*('[2]Weighted Average'!C11/1000)*('[2]Waste Bin detailed'!$F$25/100)</f>
        <v>58.185603345873531</v>
      </c>
      <c r="I26" s="91">
        <f>'[2]EU Inhabitants'!D34*('[2]Weighted Average'!D11/1000)*('[2]Waste Bin detailed'!$F$25/100)</f>
        <v>56.638637728041701</v>
      </c>
      <c r="J26" s="91">
        <f>'[2]EU Inhabitants'!E34*('[2]Weighted Average'!E11/1000)*('[2]Waste Bin detailed'!$F$25/100)</f>
        <v>56.104196058794962</v>
      </c>
      <c r="K26" s="91">
        <f>'[2]EU Inhabitants'!F34*('[2]Weighted Average'!F11/1000)*('[2]Waste Bin detailed'!$F$25/100)</f>
        <v>55.830826839590713</v>
      </c>
      <c r="L26" s="91">
        <f>'[2]EU Inhabitants'!G34*('[2]Weighted Average'!G11/1000)*('[2]Waste Bin detailed'!$F$25/100)</f>
        <v>55.475817294973375</v>
      </c>
      <c r="M26" s="91">
        <f>'[2]EU Inhabitants'!H34*('[2]Weighted Average'!H11/1000)*('[2]Waste Bin detailed'!$F$25/100)</f>
        <v>55.15050112484672</v>
      </c>
      <c r="N26" s="91">
        <f>'[2]EU Inhabitants'!I34*('[2]Weighted Average'!I11/1000)*('[2]Waste Bin detailed'!$F$25/100)</f>
        <v>54.813917618060643</v>
      </c>
      <c r="O26" s="91">
        <f>'[2]EU Inhabitants'!J34*('[2]Weighted Average'!J11/1000)*('[2]Waste Bin detailed'!$F$25/100)</f>
        <v>53.518697030563231</v>
      </c>
      <c r="P26" s="91">
        <f>'[2]EU Inhabitants'!K34*('[2]Weighted Average'!K11/1000)*('[2]Waste Bin detailed'!$F$25/100)</f>
        <v>53.001142967166501</v>
      </c>
      <c r="Q26" s="91">
        <f>'[2]EU Inhabitants'!L34*('[2]Weighted Average'!L11/1000)*('[2]Waste Bin detailed'!$F$25/100)</f>
        <v>52.609481503158257</v>
      </c>
      <c r="R26" s="91">
        <f>'[2]EU Inhabitants'!M34*('[2]Weighted Average'!M11/1000)*('[2]Waste Bin detailed'!$F$25/100)</f>
        <v>52.331707728563714</v>
      </c>
      <c r="S26" s="91">
        <f>'[2]EU Inhabitants'!N34*('[2]Weighted Average'!N11/1000)*('[2]Waste Bin detailed'!$F$25/100)</f>
        <v>52.057664703390465</v>
      </c>
      <c r="T26" s="91">
        <f>'[2]EU Inhabitants'!O34*('[2]Weighted Average'!O11/1000)*('[2]Waste Bin detailed'!$F$25/100)</f>
        <v>51.859691931697107</v>
      </c>
      <c r="U26" s="91">
        <f>'[2]EU Inhabitants'!P34*('[2]Weighted Average'!P11/1000)*('[2]Waste Bin detailed'!$F$25/100)</f>
        <v>51.677083023628612</v>
      </c>
      <c r="V26" s="91">
        <f>'[2]EU Inhabitants'!Q34*('[2]Weighted Average'!Q11/1000)*('[2]Waste Bin detailed'!$F$25/100)</f>
        <v>51.487172431050162</v>
      </c>
      <c r="W26" s="91">
        <f>'[2]EU Inhabitants'!R34*('[2]Weighted Average'!R11/1000)*('[2]Waste Bin detailed'!$F$25/100)</f>
        <v>51.217377335067788</v>
      </c>
      <c r="X26" s="91">
        <f>'[2]EU Inhabitants'!S34*('[2]Weighted Average'!S11/1000)*('[2]Waste Bin detailed'!$F$25/100)</f>
        <v>50.925273300505758</v>
      </c>
      <c r="Y26" s="91">
        <f>'[2]EU Inhabitants'!T34*('[2]Weighted Average'!T11/1000)*('[2]Waste Bin detailed'!$F$25/100)</f>
        <v>50.64202573995864</v>
      </c>
      <c r="Z26" s="91">
        <f>'[2]EU Inhabitants'!U34*('[2]Weighted Average'!U11/1000)*('[2]Waste Bin detailed'!$F$25/100)</f>
        <v>51.166243876226893</v>
      </c>
      <c r="AA26" s="91">
        <f>'[2]EU Inhabitants'!V34*('[2]Weighted Average'!V11/1000)*('[2]Waste Bin detailed'!$F$25/100)</f>
        <v>50.940706483858193</v>
      </c>
      <c r="AB26" s="91">
        <f>'[2]EU Inhabitants'!W34*('[2]Weighted Average'!W11/1000)*('[2]Waste Bin detailed'!$F$25/100)</f>
        <v>50.608726977363439</v>
      </c>
      <c r="AC26" s="91">
        <f>'[2]EU Inhabitants'!X34*('[2]Weighted Average'!X11/1000)*('[2]Waste Bin detailed'!$F$25/100)</f>
        <v>50.19108283369566</v>
      </c>
      <c r="AD26" s="91">
        <f>'[2]EU Inhabitants'!Y34*('[2]Weighted Average'!Y11/1000)*('[2]Waste Bin detailed'!$F$25/100)</f>
        <v>50.228005399842438</v>
      </c>
      <c r="AE26" s="91">
        <f>'[2]EU Inhabitants'!Z34*('[2]Weighted Average'!Z11/1000)*('[2]Waste Bin detailed'!$F$25/100)</f>
        <v>49.925059969232336</v>
      </c>
      <c r="AF26" s="91">
        <f>'[2]EU Inhabitants'!AA34*('[2]Weighted Average'!AA11/1000)*('[2]Waste Bin detailed'!$F$25/100)</f>
        <v>49.625696031579544</v>
      </c>
      <c r="AG26" s="91">
        <f>'[2]EU Inhabitants'!AB34*('[2]Weighted Average'!AB11/1000)*('[2]Waste Bin detailed'!$F$25/100)</f>
        <v>49.315019048893511</v>
      </c>
      <c r="AH26" s="91">
        <f>'[2]EU Inhabitants'!AC34*('[2]Weighted Average'!AC11/1000)*('[2]Waste Bin detailed'!$F$25/100)</f>
        <v>48.994851410523694</v>
      </c>
      <c r="AI26" s="91">
        <f>'[2]EU Inhabitants'!AD34*('[2]Weighted Average'!AD11/1000)*('[2]Waste Bin detailed'!$F$25/100)</f>
        <v>48.661961884209603</v>
      </c>
      <c r="AJ26" s="91">
        <f>'[2]EU Inhabitants'!AE34*('[2]Weighted Average'!AE11/1000)*('[2]Waste Bin detailed'!$F$25/100)</f>
        <v>48.333886106369491</v>
      </c>
      <c r="AK26" s="91">
        <f>'[2]EU Inhabitants'!AF34*('[2]Weighted Average'!AF11/1000)*('[2]Waste Bin detailed'!$F$25/100)</f>
        <v>48.010072048847462</v>
      </c>
      <c r="AL26" s="91">
        <f>'[2]EU Inhabitants'!AG34*('[2]Weighted Average'!AG11/1000)*('[2]Waste Bin detailed'!$F$25/100)</f>
        <v>47.691264889079164</v>
      </c>
      <c r="AM26" s="91">
        <f>'[2]EU Inhabitants'!AH34*('[2]Weighted Average'!AH11/1000)*('[2]Waste Bin detailed'!$F$25/100)</f>
        <v>47.376813240106081</v>
      </c>
      <c r="AN26" s="91">
        <f>'[2]EU Inhabitants'!AI34*('[2]Weighted Average'!AI11/1000)*('[2]Waste Bin detailed'!$F$25/100)</f>
        <v>47.106642681676739</v>
      </c>
      <c r="AO26" s="91">
        <f>'[2]EU Inhabitants'!AJ34*('[2]Weighted Average'!AJ11/1000)*('[2]Waste Bin detailed'!$F$25/100)</f>
        <v>46.849994223702815</v>
      </c>
      <c r="AP26" s="91">
        <f>'[2]EU Inhabitants'!AK34*('[2]Weighted Average'!AK11/1000)*('[2]Waste Bin detailed'!$F$25/100)</f>
        <v>46.602828432922458</v>
      </c>
      <c r="AQ26" s="91">
        <f>'[2]EU Inhabitants'!AL34*('[2]Weighted Average'!AL11/1000)*('[2]Waste Bin detailed'!$F$25/100)</f>
        <v>46.356859321398069</v>
      </c>
      <c r="AR26" s="91">
        <f>'[2]EU Inhabitants'!AM34*('[2]Weighted Average'!AM11/1000)*('[2]Waste Bin detailed'!$F$25/100)</f>
        <v>46.116317725337062</v>
      </c>
      <c r="AS26" s="91">
        <f>'[2]EU Inhabitants'!AN34*('[2]Weighted Average'!AN11/1000)*('[2]Waste Bin detailed'!$F$25/100)</f>
        <v>45.877415817418033</v>
      </c>
      <c r="AT26" s="91">
        <f>'[2]EU Inhabitants'!AO34*('[2]Weighted Average'!AO11/1000)*('[2]Waste Bin detailed'!$F$25/100)</f>
        <v>45.639663260681935</v>
      </c>
      <c r="AU26" s="91">
        <f>'[2]EU Inhabitants'!AP34*('[2]Weighted Average'!AP11/1000)*('[2]Waste Bin detailed'!$F$25/100)</f>
        <v>45.414597226644524</v>
      </c>
      <c r="AV26" s="91">
        <f>'[2]EU Inhabitants'!AQ34*('[2]Weighted Average'!AQ11/1000)*('[2]Waste Bin detailed'!$F$25/100)</f>
        <v>45.193083363450405</v>
      </c>
      <c r="AW26" s="91">
        <f>'[2]EU Inhabitants'!AR34*('[2]Weighted Average'!AR11/1000)*('[2]Waste Bin detailed'!$F$25/100)</f>
        <v>44.97621654264865</v>
      </c>
      <c r="AX26" s="91">
        <f>'[2]EU Inhabitants'!AS34*('[2]Weighted Average'!AS11/1000)*('[2]Waste Bin detailed'!$F$25/100)</f>
        <v>44.764901559806802</v>
      </c>
      <c r="AY26" s="91">
        <f>'[2]EU Inhabitants'!AT34*('[2]Weighted Average'!AT11/1000)*('[2]Waste Bin detailed'!$F$25/100)</f>
        <v>44.55610323521654</v>
      </c>
      <c r="AZ26" s="91">
        <f>'[2]EU Inhabitants'!AU34*('[2]Weighted Average'!AU11/1000)*('[2]Waste Bin detailed'!$F$25/100)</f>
        <v>44.35034517435875</v>
      </c>
      <c r="BA26" s="91">
        <f>'[2]EU Inhabitants'!AV34*('[2]Weighted Average'!AV11/1000)*('[2]Waste Bin detailed'!$F$25/100)</f>
        <v>44.146679449308593</v>
      </c>
      <c r="BB26" s="91">
        <f>'[2]EU Inhabitants'!AW34*('[2]Weighted Average'!AW11/1000)*('[2]Waste Bin detailed'!$F$25/100)</f>
        <v>43.942951719600238</v>
      </c>
      <c r="BC26" s="91">
        <f>'[2]EU Inhabitants'!AX34*('[2]Weighted Average'!AX11/1000)*('[2]Waste Bin detailed'!$F$25/100)</f>
        <v>43.736341672359572</v>
      </c>
      <c r="BD26" s="91">
        <f>'[2]EU Inhabitants'!AY34*('[2]Weighted Average'!AY11/1000)*('[2]Waste Bin detailed'!$F$25/100)</f>
        <v>43.527158146629056</v>
      </c>
      <c r="BE26" s="91">
        <f>'[2]EU Inhabitants'!AZ34*('[2]Weighted Average'!AZ11/1000)*('[2]Waste Bin detailed'!$F$25/100)</f>
        <v>43.324115882586462</v>
      </c>
    </row>
    <row r="27" spans="1:57" x14ac:dyDescent="0.35">
      <c r="A27" s="86" t="s">
        <v>636</v>
      </c>
      <c r="C27" s="86" t="s">
        <v>7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detailed'!$F$25/100)</f>
        <v>5.1563407298270354</v>
      </c>
      <c r="H27" s="91">
        <f>'[2]EU Inhabitants'!C35*('[2]Weighted Average'!C11/1000)*('[2]Waste Bin detailed'!$F$25/100)</f>
        <v>5.1623923714529241</v>
      </c>
      <c r="I27" s="91">
        <f>'[2]EU Inhabitants'!D35*('[2]Weighted Average'!D11/1000)*('[2]Waste Bin detailed'!$F$25/100)</f>
        <v>5.1727393304263956</v>
      </c>
      <c r="J27" s="91">
        <f>'[2]EU Inhabitants'!E35*('[2]Weighted Average'!E11/1000)*('[2]Waste Bin detailed'!$F$25/100)</f>
        <v>5.1753404692036371</v>
      </c>
      <c r="K27" s="91">
        <f>'[2]EU Inhabitants'!F35*('[2]Weighted Average'!F11/1000)*('[2]Waste Bin detailed'!$F$25/100)</f>
        <v>5.1792095939817981</v>
      </c>
      <c r="L27" s="91">
        <f>'[2]EU Inhabitants'!G35*('[2]Weighted Average'!G11/1000)*('[2]Waste Bin detailed'!$F$25/100)</f>
        <v>5.1826818445838976</v>
      </c>
      <c r="M27" s="91">
        <f>'[2]EU Inhabitants'!H35*('[2]Weighted Average'!H11/1000)*('[2]Waste Bin detailed'!$F$25/100)</f>
        <v>5.197634401388731</v>
      </c>
      <c r="N27" s="91">
        <f>'[2]EU Inhabitants'!I35*('[2]Weighted Average'!I11/1000)*('[2]Waste Bin detailed'!$F$25/100)</f>
        <v>5.2150504538033911</v>
      </c>
      <c r="O27" s="91">
        <f>'[2]EU Inhabitants'!J35*('[2]Weighted Average'!J11/1000)*('[2]Waste Bin detailed'!$F$25/100)</f>
        <v>5.2136941730852291</v>
      </c>
      <c r="P27" s="91">
        <f>'[2]EU Inhabitants'!K35*('[2]Weighted Average'!K11/1000)*('[2]Waste Bin detailed'!$F$25/100)</f>
        <v>5.2698620676632491</v>
      </c>
      <c r="Q27" s="91">
        <f>'[2]EU Inhabitants'!L35*('[2]Weighted Average'!L11/1000)*('[2]Waste Bin detailed'!$F$25/100)</f>
        <v>5.306332994184185</v>
      </c>
      <c r="R27" s="91">
        <f>'[2]EU Inhabitants'!M35*('[2]Weighted Average'!M11/1000)*('[2]Waste Bin detailed'!$F$25/100)</f>
        <v>5.3116282068544036</v>
      </c>
      <c r="S27" s="91">
        <f>'[2]EU Inhabitants'!N35*('[2]Weighted Average'!N11/1000)*('[2]Waste Bin detailed'!$F$25/100)</f>
        <v>5.3246587811402977</v>
      </c>
      <c r="T27" s="91">
        <f>'[2]EU Inhabitants'!O35*('[2]Weighted Average'!O11/1000)*('[2]Waste Bin detailed'!$F$25/100)</f>
        <v>5.3331382692445874</v>
      </c>
      <c r="U27" s="91">
        <f>'[2]EU Inhabitants'!P35*('[2]Weighted Average'!P11/1000)*('[2]Waste Bin detailed'!$F$25/100)</f>
        <v>5.3396099686697411</v>
      </c>
      <c r="V27" s="91">
        <f>'[2]EU Inhabitants'!Q35*('[2]Weighted Average'!Q11/1000)*('[2]Waste Bin detailed'!$F$25/100)</f>
        <v>5.3451480136268419</v>
      </c>
      <c r="W27" s="91">
        <f>'[2]EU Inhabitants'!R35*('[2]Weighted Average'!R11/1000)*('[2]Waste Bin detailed'!$F$25/100)</f>
        <v>5.3501602147162597</v>
      </c>
      <c r="X27" s="91">
        <f>'[2]EU Inhabitants'!S35*('[2]Weighted Average'!S11/1000)*('[2]Waste Bin detailed'!$F$25/100)</f>
        <v>5.3556577389377438</v>
      </c>
      <c r="Y27" s="91">
        <f>'[2]EU Inhabitants'!T35*('[2]Weighted Average'!T11/1000)*('[2]Waste Bin detailed'!$F$25/100)</f>
        <v>5.3585426049461287</v>
      </c>
      <c r="Z27" s="91">
        <f>'[2]EU Inhabitants'!U35*('[2]Weighted Average'!U11/1000)*('[2]Waste Bin detailed'!$F$25/100)</f>
        <v>5.4841729916947237</v>
      </c>
      <c r="AA27" s="91">
        <f>'[2]EU Inhabitants'!V35*('[2]Weighted Average'!V11/1000)*('[2]Waste Bin detailed'!$F$25/100)</f>
        <v>5.5235932978467472</v>
      </c>
      <c r="AB27" s="91">
        <f>'[2]EU Inhabitants'!W35*('[2]Weighted Average'!W11/1000)*('[2]Waste Bin detailed'!$F$25/100)</f>
        <v>5.5585105703109976</v>
      </c>
      <c r="AC27" s="91">
        <f>'[2]EU Inhabitants'!X35*('[2]Weighted Average'!X11/1000)*('[2]Waste Bin detailed'!$F$25/100)</f>
        <v>5.5539921677906987</v>
      </c>
      <c r="AD27" s="91">
        <f>'[2]EU Inhabitants'!Y35*('[2]Weighted Average'!Y11/1000)*('[2]Waste Bin detailed'!$F$25/100)</f>
        <v>5.5803622865950553</v>
      </c>
      <c r="AE27" s="91">
        <f>'[2]EU Inhabitants'!Z35*('[2]Weighted Average'!Z11/1000)*('[2]Waste Bin detailed'!$F$25/100)</f>
        <v>5.5867507990494278</v>
      </c>
      <c r="AF27" s="91">
        <f>'[2]EU Inhabitants'!AA35*('[2]Weighted Average'!AA11/1000)*('[2]Waste Bin detailed'!$F$25/100)</f>
        <v>5.5886987659260958</v>
      </c>
      <c r="AG27" s="91">
        <f>'[2]EU Inhabitants'!AB35*('[2]Weighted Average'!AB11/1000)*('[2]Waste Bin detailed'!$F$25/100)</f>
        <v>5.5892561912771637</v>
      </c>
      <c r="AH27" s="91">
        <f>'[2]EU Inhabitants'!AC35*('[2]Weighted Average'!AC11/1000)*('[2]Waste Bin detailed'!$F$25/100)</f>
        <v>5.5889666568611425</v>
      </c>
      <c r="AI27" s="91">
        <f>'[2]EU Inhabitants'!AD35*('[2]Weighted Average'!AD11/1000)*('[2]Waste Bin detailed'!$F$25/100)</f>
        <v>5.5876588935034226</v>
      </c>
      <c r="AJ27" s="91">
        <f>'[2]EU Inhabitants'!AE35*('[2]Weighted Average'!AE11/1000)*('[2]Waste Bin detailed'!$F$25/100)</f>
        <v>5.5858807217773716</v>
      </c>
      <c r="AK27" s="91">
        <f>'[2]EU Inhabitants'!AF35*('[2]Weighted Average'!AF11/1000)*('[2]Waste Bin detailed'!$F$25/100)</f>
        <v>5.5835405104637177</v>
      </c>
      <c r="AL27" s="91">
        <f>'[2]EU Inhabitants'!AG35*('[2]Weighted Average'!AG11/1000)*('[2]Waste Bin detailed'!$F$25/100)</f>
        <v>5.5812377510965536</v>
      </c>
      <c r="AM27" s="91">
        <f>'[2]EU Inhabitants'!AH35*('[2]Weighted Average'!AH11/1000)*('[2]Waste Bin detailed'!$F$25/100)</f>
        <v>5.5786733608112105</v>
      </c>
      <c r="AN27" s="91">
        <f>'[2]EU Inhabitants'!AI35*('[2]Weighted Average'!AI11/1000)*('[2]Waste Bin detailed'!$F$25/100)</f>
        <v>5.5757046738729645</v>
      </c>
      <c r="AO27" s="91">
        <f>'[2]EU Inhabitants'!AJ35*('[2]Weighted Average'!AJ11/1000)*('[2]Waste Bin detailed'!$F$25/100)</f>
        <v>5.572619099307035</v>
      </c>
      <c r="AP27" s="91">
        <f>'[2]EU Inhabitants'!AK35*('[2]Weighted Average'!AK11/1000)*('[2]Waste Bin detailed'!$F$25/100)</f>
        <v>5.5702781092837323</v>
      </c>
      <c r="AQ27" s="91">
        <f>'[2]EU Inhabitants'!AL35*('[2]Weighted Average'!AL11/1000)*('[2]Waste Bin detailed'!$F$25/100)</f>
        <v>5.5678734344997309</v>
      </c>
      <c r="AR27" s="91">
        <f>'[2]EU Inhabitants'!AM35*('[2]Weighted Average'!AM11/1000)*('[2]Waste Bin detailed'!$F$25/100)</f>
        <v>5.5656696551022558</v>
      </c>
      <c r="AS27" s="91">
        <f>'[2]EU Inhabitants'!AN35*('[2]Weighted Average'!AN11/1000)*('[2]Waste Bin detailed'!$F$25/100)</f>
        <v>5.5639691914864597</v>
      </c>
      <c r="AT27" s="91">
        <f>'[2]EU Inhabitants'!AO35*('[2]Weighted Average'!AO11/1000)*('[2]Waste Bin detailed'!$F$25/100)</f>
        <v>5.5621675927323331</v>
      </c>
      <c r="AU27" s="91">
        <f>'[2]EU Inhabitants'!AP35*('[2]Weighted Average'!AP11/1000)*('[2]Waste Bin detailed'!$F$25/100)</f>
        <v>5.560302775093418</v>
      </c>
      <c r="AV27" s="91">
        <f>'[2]EU Inhabitants'!AQ35*('[2]Weighted Average'!AQ11/1000)*('[2]Waste Bin detailed'!$F$25/100)</f>
        <v>5.5584449078080018</v>
      </c>
      <c r="AW27" s="91">
        <f>'[2]EU Inhabitants'!AR35*('[2]Weighted Average'!AR11/1000)*('[2]Waste Bin detailed'!$F$25/100)</f>
        <v>5.5565196802754357</v>
      </c>
      <c r="AX27" s="91">
        <f>'[2]EU Inhabitants'!AS35*('[2]Weighted Average'!AS11/1000)*('[2]Waste Bin detailed'!$F$25/100)</f>
        <v>5.5541064750835094</v>
      </c>
      <c r="AY27" s="91">
        <f>'[2]EU Inhabitants'!AT35*('[2]Weighted Average'!AT11/1000)*('[2]Waste Bin detailed'!$F$25/100)</f>
        <v>5.5512446284945671</v>
      </c>
      <c r="AZ27" s="91">
        <f>'[2]EU Inhabitants'!AU35*('[2]Weighted Average'!AU11/1000)*('[2]Waste Bin detailed'!$F$25/100)</f>
        <v>5.5479422613019915</v>
      </c>
      <c r="BA27" s="91">
        <f>'[2]EU Inhabitants'!AV35*('[2]Weighted Average'!AV11/1000)*('[2]Waste Bin detailed'!$F$25/100)</f>
        <v>5.5439698945368772</v>
      </c>
      <c r="BB27" s="91">
        <f>'[2]EU Inhabitants'!AW35*('[2]Weighted Average'!AW11/1000)*('[2]Waste Bin detailed'!$F$25/100)</f>
        <v>5.5391077418990848</v>
      </c>
      <c r="BC27" s="91">
        <f>'[2]EU Inhabitants'!AX35*('[2]Weighted Average'!AX11/1000)*('[2]Waste Bin detailed'!$F$25/100)</f>
        <v>5.5332519658401997</v>
      </c>
      <c r="BD27" s="91">
        <f>'[2]EU Inhabitants'!AY35*('[2]Weighted Average'!AY11/1000)*('[2]Waste Bin detailed'!$F$25/100)</f>
        <v>5.5263923313740166</v>
      </c>
      <c r="BE27" s="91">
        <f>'[2]EU Inhabitants'!AZ35*('[2]Weighted Average'!AZ11/1000)*('[2]Waste Bin detailed'!$F$25/100)</f>
        <v>5.5186802566577162</v>
      </c>
    </row>
    <row r="28" spans="1:57" x14ac:dyDescent="0.35">
      <c r="A28" s="86" t="s">
        <v>636</v>
      </c>
      <c r="C28" s="86" t="s">
        <v>7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detailed'!$F$25/100)</f>
        <v>14.004399423201468</v>
      </c>
      <c r="H28" s="91">
        <f>'[2]EU Inhabitants'!C36*('[2]Weighted Average'!C11/1000)*('[2]Waste Bin detailed'!$F$25/100)</f>
        <v>13.952802393706364</v>
      </c>
      <c r="I28" s="91">
        <f>'[2]EU Inhabitants'!D36*('[2]Weighted Average'!D11/1000)*('[2]Waste Bin detailed'!$F$25/100)</f>
        <v>13.953635205426806</v>
      </c>
      <c r="J28" s="91">
        <f>'[2]EU Inhabitants'!E36*('[2]Weighted Average'!E11/1000)*('[2]Waste Bin detailed'!$F$25/100)</f>
        <v>13.943026382886881</v>
      </c>
      <c r="K28" s="91">
        <f>'[2]EU Inhabitants'!F36*('[2]Weighted Average'!F11/1000)*('[2]Waste Bin detailed'!$F$25/100)</f>
        <v>13.935887924949633</v>
      </c>
      <c r="L28" s="91">
        <f>'[2]EU Inhabitants'!G36*('[2]Weighted Average'!G11/1000)*('[2]Waste Bin detailed'!$F$25/100)</f>
        <v>13.939255305727519</v>
      </c>
      <c r="M28" s="91">
        <f>'[2]EU Inhabitants'!H36*('[2]Weighted Average'!H11/1000)*('[2]Waste Bin detailed'!$F$25/100)</f>
        <v>13.939852691822807</v>
      </c>
      <c r="N28" s="91">
        <f>'[2]EU Inhabitants'!I36*('[2]Weighted Average'!I11/1000)*('[2]Waste Bin detailed'!$F$25/100)</f>
        <v>13.938383097979784</v>
      </c>
      <c r="O28" s="91">
        <f>'[2]EU Inhabitants'!J36*('[2]Weighted Average'!J11/1000)*('[2]Waste Bin detailed'!$F$25/100)</f>
        <v>13.942986511224751</v>
      </c>
      <c r="P28" s="91">
        <f>'[2]EU Inhabitants'!K36*('[2]Weighted Average'!K11/1000)*('[2]Waste Bin detailed'!$F$25/100)</f>
        <v>13.95642649432175</v>
      </c>
      <c r="Q28" s="91">
        <f>'[2]EU Inhabitants'!L36*('[2]Weighted Average'!L11/1000)*('[2]Waste Bin detailed'!$F$25/100)</f>
        <v>13.973446896876355</v>
      </c>
      <c r="R28" s="91">
        <f>'[2]EU Inhabitants'!M36*('[2]Weighted Average'!M11/1000)*('[2]Waste Bin detailed'!$F$25/100)</f>
        <v>13.970745271552627</v>
      </c>
      <c r="S28" s="91">
        <f>'[2]EU Inhabitants'!N36*('[2]Weighted Average'!N11/1000)*('[2]Waste Bin detailed'!$F$25/100)</f>
        <v>13.999623737243807</v>
      </c>
      <c r="T28" s="91">
        <f>'[2]EU Inhabitants'!O36*('[2]Weighted Average'!O11/1000)*('[2]Waste Bin detailed'!$F$25/100)</f>
        <v>14.016146396508635</v>
      </c>
      <c r="U28" s="91">
        <f>'[2]EU Inhabitants'!P36*('[2]Weighted Average'!P11/1000)*('[2]Waste Bin detailed'!$F$25/100)</f>
        <v>14.030986237931437</v>
      </c>
      <c r="V28" s="91">
        <f>'[2]EU Inhabitants'!Q36*('[2]Weighted Average'!Q11/1000)*('[2]Waste Bin detailed'!$F$25/100)</f>
        <v>14.047349881053261</v>
      </c>
      <c r="W28" s="91">
        <f>'[2]EU Inhabitants'!R36*('[2]Weighted Average'!R11/1000)*('[2]Waste Bin detailed'!$F$25/100)</f>
        <v>14.06427978722119</v>
      </c>
      <c r="X28" s="91">
        <f>'[2]EU Inhabitants'!S36*('[2]Weighted Average'!S11/1000)*('[2]Waste Bin detailed'!$F$25/100)</f>
        <v>14.090666176998875</v>
      </c>
      <c r="Y28" s="91">
        <f>'[2]EU Inhabitants'!T36*('[2]Weighted Average'!T11/1000)*('[2]Waste Bin detailed'!$F$25/100)</f>
        <v>14.111699965084753</v>
      </c>
      <c r="Z28" s="91">
        <f>'[2]EU Inhabitants'!U36*('[2]Weighted Average'!U11/1000)*('[2]Waste Bin detailed'!$F$25/100)</f>
        <v>14.364427279613395</v>
      </c>
      <c r="AA28" s="91">
        <f>'[2]EU Inhabitants'!V36*('[2]Weighted Average'!V11/1000)*('[2]Waste Bin detailed'!$F$25/100)</f>
        <v>14.384098336339441</v>
      </c>
      <c r="AB28" s="91">
        <f>'[2]EU Inhabitants'!W36*('[2]Weighted Average'!W11/1000)*('[2]Waste Bin detailed'!$F$25/100)</f>
        <v>14.390033841091272</v>
      </c>
      <c r="AC28" s="91">
        <f>'[2]EU Inhabitants'!X36*('[2]Weighted Average'!X11/1000)*('[2]Waste Bin detailed'!$F$25/100)</f>
        <v>14.324522766065607</v>
      </c>
      <c r="AD28" s="91">
        <f>'[2]EU Inhabitants'!Y36*('[2]Weighted Average'!Y11/1000)*('[2]Waste Bin detailed'!$F$25/100)</f>
        <v>14.310357500509665</v>
      </c>
      <c r="AE28" s="91">
        <f>'[2]EU Inhabitants'!Z36*('[2]Weighted Average'!Z11/1000)*('[2]Waste Bin detailed'!$F$25/100)</f>
        <v>14.586585217456314</v>
      </c>
      <c r="AF28" s="91">
        <f>'[2]EU Inhabitants'!AA36*('[2]Weighted Average'!AA11/1000)*('[2]Waste Bin detailed'!$F$25/100)</f>
        <v>14.550027833203902</v>
      </c>
      <c r="AG28" s="91">
        <f>'[2]EU Inhabitants'!AB36*('[2]Weighted Average'!AB11/1000)*('[2]Waste Bin detailed'!$F$25/100)</f>
        <v>14.513652490427601</v>
      </c>
      <c r="AH28" s="91">
        <f>'[2]EU Inhabitants'!AC36*('[2]Weighted Average'!AC11/1000)*('[2]Waste Bin detailed'!$F$25/100)</f>
        <v>14.477331044441323</v>
      </c>
      <c r="AI28" s="91">
        <f>'[2]EU Inhabitants'!AD36*('[2]Weighted Average'!AD11/1000)*('[2]Waste Bin detailed'!$F$25/100)</f>
        <v>14.440145124990515</v>
      </c>
      <c r="AJ28" s="91">
        <f>'[2]EU Inhabitants'!AE36*('[2]Weighted Average'!AE11/1000)*('[2]Waste Bin detailed'!$F$25/100)</f>
        <v>14.402133912083949</v>
      </c>
      <c r="AK28" s="91">
        <f>'[2]EU Inhabitants'!AF36*('[2]Weighted Average'!AF11/1000)*('[2]Waste Bin detailed'!$F$25/100)</f>
        <v>14.36248413962424</v>
      </c>
      <c r="AL28" s="91">
        <f>'[2]EU Inhabitants'!AG36*('[2]Weighted Average'!AG11/1000)*('[2]Waste Bin detailed'!$F$25/100)</f>
        <v>14.320559473611844</v>
      </c>
      <c r="AM28" s="91">
        <f>'[2]EU Inhabitants'!AH36*('[2]Weighted Average'!AH11/1000)*('[2]Waste Bin detailed'!$F$25/100)</f>
        <v>14.276441131875123</v>
      </c>
      <c r="AN28" s="91">
        <f>'[2]EU Inhabitants'!AI36*('[2]Weighted Average'!AI11/1000)*('[2]Waste Bin detailed'!$F$25/100)</f>
        <v>14.230601936684801</v>
      </c>
      <c r="AO28" s="91">
        <f>'[2]EU Inhabitants'!AJ36*('[2]Weighted Average'!AJ11/1000)*('[2]Waste Bin detailed'!$F$25/100)</f>
        <v>14.18404412161019</v>
      </c>
      <c r="AP28" s="91">
        <f>'[2]EU Inhabitants'!AK36*('[2]Weighted Average'!AK11/1000)*('[2]Waste Bin detailed'!$F$25/100)</f>
        <v>14.148103504361037</v>
      </c>
      <c r="AQ28" s="91">
        <f>'[2]EU Inhabitants'!AL36*('[2]Weighted Average'!AL11/1000)*('[2]Waste Bin detailed'!$F$25/100)</f>
        <v>14.111653095417703</v>
      </c>
      <c r="AR28" s="91">
        <f>'[2]EU Inhabitants'!AM36*('[2]Weighted Average'!AM11/1000)*('[2]Waste Bin detailed'!$F$25/100)</f>
        <v>14.07492441426076</v>
      </c>
      <c r="AS28" s="91">
        <f>'[2]EU Inhabitants'!AN36*('[2]Weighted Average'!AN11/1000)*('[2]Waste Bin detailed'!$F$25/100)</f>
        <v>14.039628770486059</v>
      </c>
      <c r="AT28" s="91">
        <f>'[2]EU Inhabitants'!AO36*('[2]Weighted Average'!AO11/1000)*('[2]Waste Bin detailed'!$F$25/100)</f>
        <v>14.005121016718242</v>
      </c>
      <c r="AU28" s="91">
        <f>'[2]EU Inhabitants'!AP36*('[2]Weighted Average'!AP11/1000)*('[2]Waste Bin detailed'!$F$25/100)</f>
        <v>13.971609450134087</v>
      </c>
      <c r="AV28" s="91">
        <f>'[2]EU Inhabitants'!AQ36*('[2]Weighted Average'!AQ11/1000)*('[2]Waste Bin detailed'!$F$25/100)</f>
        <v>13.938316794457332</v>
      </c>
      <c r="AW28" s="91">
        <f>'[2]EU Inhabitants'!AR36*('[2]Weighted Average'!AR11/1000)*('[2]Waste Bin detailed'!$F$25/100)</f>
        <v>13.905805739749409</v>
      </c>
      <c r="AX28" s="91">
        <f>'[2]EU Inhabitants'!AS36*('[2]Weighted Average'!AS11/1000)*('[2]Waste Bin detailed'!$F$25/100)</f>
        <v>13.873727092258211</v>
      </c>
      <c r="AY28" s="91">
        <f>'[2]EU Inhabitants'!AT36*('[2]Weighted Average'!AT11/1000)*('[2]Waste Bin detailed'!$F$25/100)</f>
        <v>13.842152831267811</v>
      </c>
      <c r="AZ28" s="91">
        <f>'[2]EU Inhabitants'!AU36*('[2]Weighted Average'!AU11/1000)*('[2]Waste Bin detailed'!$F$25/100)</f>
        <v>13.811043972847513</v>
      </c>
      <c r="BA28" s="91">
        <f>'[2]EU Inhabitants'!AV36*('[2]Weighted Average'!AV11/1000)*('[2]Waste Bin detailed'!$F$25/100)</f>
        <v>13.779207396100595</v>
      </c>
      <c r="BB28" s="91">
        <f>'[2]EU Inhabitants'!AW36*('[2]Weighted Average'!AW11/1000)*('[2]Waste Bin detailed'!$F$25/100)</f>
        <v>13.747245204104367</v>
      </c>
      <c r="BC28" s="91">
        <f>'[2]EU Inhabitants'!AX36*('[2]Weighted Average'!AX11/1000)*('[2]Waste Bin detailed'!$F$25/100)</f>
        <v>13.715348580946142</v>
      </c>
      <c r="BD28" s="91">
        <f>'[2]EU Inhabitants'!AY36*('[2]Weighted Average'!AY11/1000)*('[2]Waste Bin detailed'!$F$25/100)</f>
        <v>13.683204824742562</v>
      </c>
      <c r="BE28" s="91">
        <f>'[2]EU Inhabitants'!AZ36*('[2]Weighted Average'!AZ11/1000)*('[2]Waste Bin detailed'!$F$25/100)</f>
        <v>13.650698364267821</v>
      </c>
    </row>
    <row r="29" spans="1:57" x14ac:dyDescent="0.35">
      <c r="A29" s="86" t="s">
        <v>636</v>
      </c>
      <c r="C29" s="86" t="s">
        <v>7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detailed'!$F$25/100)</f>
        <v>13.414628628194121</v>
      </c>
      <c r="H29" s="91">
        <f>'[2]EU Inhabitants'!C37*('[2]Weighted Average'!C11/1000)*('[2]Waste Bin detailed'!$F$25/100)</f>
        <v>13.440042807837377</v>
      </c>
      <c r="I29" s="91">
        <f>'[2]EU Inhabitants'!D37*('[2]Weighted Average'!D11/1000)*('[2]Waste Bin detailed'!$F$25/100)</f>
        <v>13.476187732944011</v>
      </c>
      <c r="J29" s="91">
        <f>'[2]EU Inhabitants'!E37*('[2]Weighted Average'!E11/1000)*('[2]Waste Bin detailed'!$F$25/100)</f>
        <v>13.505716049866118</v>
      </c>
      <c r="K29" s="91">
        <f>'[2]EU Inhabitants'!F37*('[2]Weighted Average'!F11/1000)*('[2]Waste Bin detailed'!$F$25/100)</f>
        <v>13.541193745251556</v>
      </c>
      <c r="L29" s="91">
        <f>'[2]EU Inhabitants'!G37*('[2]Weighted Average'!G11/1000)*('[2]Waste Bin detailed'!$F$25/100)</f>
        <v>13.586215768425115</v>
      </c>
      <c r="M29" s="91">
        <f>'[2]EU Inhabitants'!H37*('[2]Weighted Average'!H11/1000)*('[2]Waste Bin detailed'!$F$25/100)</f>
        <v>13.635397870600556</v>
      </c>
      <c r="N29" s="91">
        <f>'[2]EU Inhabitants'!I37*('[2]Weighted Average'!I11/1000)*('[2]Waste Bin detailed'!$F$25/100)</f>
        <v>13.68876910522259</v>
      </c>
      <c r="O29" s="91">
        <f>'[2]EU Inhabitants'!J37*('[2]Weighted Average'!J11/1000)*('[2]Waste Bin detailed'!$F$25/100)</f>
        <v>13.746967468200269</v>
      </c>
      <c r="P29" s="91">
        <f>'[2]EU Inhabitants'!K37*('[2]Weighted Average'!K11/1000)*('[2]Waste Bin detailed'!$F$25/100)</f>
        <v>13.810994354875614</v>
      </c>
      <c r="Q29" s="91">
        <f>'[2]EU Inhabitants'!L37*('[2]Weighted Average'!L11/1000)*('[2]Waste Bin detailed'!$F$25/100)</f>
        <v>13.872392082793393</v>
      </c>
      <c r="R29" s="91">
        <f>'[2]EU Inhabitants'!M37*('[2]Weighted Average'!M11/1000)*('[2]Waste Bin detailed'!$F$25/100)</f>
        <v>13.926261247732533</v>
      </c>
      <c r="S29" s="91">
        <f>'[2]EU Inhabitants'!N37*('[2]Weighted Average'!N11/1000)*('[2]Waste Bin detailed'!$F$25/100)</f>
        <v>13.991709913730464</v>
      </c>
      <c r="T29" s="91">
        <f>'[2]EU Inhabitants'!O37*('[2]Weighted Average'!O11/1000)*('[2]Waste Bin detailed'!$F$25/100)</f>
        <v>14.057172908239522</v>
      </c>
      <c r="U29" s="91">
        <f>'[2]EU Inhabitants'!P37*('[2]Weighted Average'!P11/1000)*('[2]Waste Bin detailed'!$F$25/100)</f>
        <v>14.122491616750548</v>
      </c>
      <c r="V29" s="91">
        <f>'[2]EU Inhabitants'!Q37*('[2]Weighted Average'!Q11/1000)*('[2]Waste Bin detailed'!$F$25/100)</f>
        <v>14.177952545335639</v>
      </c>
      <c r="W29" s="91">
        <f>'[2]EU Inhabitants'!R37*('[2]Weighted Average'!R11/1000)*('[2]Waste Bin detailed'!$F$25/100)</f>
        <v>14.222530577396173</v>
      </c>
      <c r="X29" s="91">
        <f>'[2]EU Inhabitants'!S37*('[2]Weighted Average'!S11/1000)*('[2]Waste Bin detailed'!$F$25/100)</f>
        <v>14.266831164082813</v>
      </c>
      <c r="Y29" s="91">
        <f>'[2]EU Inhabitants'!T37*('[2]Weighted Average'!T11/1000)*('[2]Waste Bin detailed'!$F$25/100)</f>
        <v>14.293206181107104</v>
      </c>
      <c r="Z29" s="91">
        <f>'[2]EU Inhabitants'!U37*('[2]Weighted Average'!U11/1000)*('[2]Waste Bin detailed'!$F$25/100)</f>
        <v>14.542316311033048</v>
      </c>
      <c r="AA29" s="91">
        <f>'[2]EU Inhabitants'!V37*('[2]Weighted Average'!V11/1000)*('[2]Waste Bin detailed'!$F$25/100)</f>
        <v>14.561779554963925</v>
      </c>
      <c r="AB29" s="91">
        <f>'[2]EU Inhabitants'!W37*('[2]Weighted Average'!W11/1000)*('[2]Waste Bin detailed'!$F$25/100)</f>
        <v>14.58510305442544</v>
      </c>
      <c r="AC29" s="91">
        <f>'[2]EU Inhabitants'!X37*('[2]Weighted Average'!X11/1000)*('[2]Waste Bin detailed'!$F$25/100)</f>
        <v>14.623756422809269</v>
      </c>
      <c r="AD29" s="91">
        <f>'[2]EU Inhabitants'!Y37*('[2]Weighted Average'!Y11/1000)*('[2]Waste Bin detailed'!$F$25/100)</f>
        <v>14.666688247055838</v>
      </c>
      <c r="AE29" s="91">
        <f>'[2]EU Inhabitants'!Z37*('[2]Weighted Average'!Z11/1000)*('[2]Waste Bin detailed'!$F$25/100)</f>
        <v>14.844152615791447</v>
      </c>
      <c r="AF29" s="91">
        <f>'[2]EU Inhabitants'!AA37*('[2]Weighted Average'!AA11/1000)*('[2]Waste Bin detailed'!$F$25/100)</f>
        <v>14.863764132556181</v>
      </c>
      <c r="AG29" s="91">
        <f>'[2]EU Inhabitants'!AB37*('[2]Weighted Average'!AB11/1000)*('[2]Waste Bin detailed'!$F$25/100)</f>
        <v>14.873721537435737</v>
      </c>
      <c r="AH29" s="91">
        <f>'[2]EU Inhabitants'!AC37*('[2]Weighted Average'!AC11/1000)*('[2]Waste Bin detailed'!$F$25/100)</f>
        <v>14.873720965283908</v>
      </c>
      <c r="AI29" s="91">
        <f>'[2]EU Inhabitants'!AD37*('[2]Weighted Average'!AD11/1000)*('[2]Waste Bin detailed'!$F$25/100)</f>
        <v>14.863819899195049</v>
      </c>
      <c r="AJ29" s="91">
        <f>'[2]EU Inhabitants'!AE37*('[2]Weighted Average'!AE11/1000)*('[2]Waste Bin detailed'!$F$25/100)</f>
        <v>14.852875040454656</v>
      </c>
      <c r="AK29" s="91">
        <f>'[2]EU Inhabitants'!AF37*('[2]Weighted Average'!AF11/1000)*('[2]Waste Bin detailed'!$F$25/100)</f>
        <v>14.84026182607081</v>
      </c>
      <c r="AL29" s="91">
        <f>'[2]EU Inhabitants'!AG37*('[2]Weighted Average'!AG11/1000)*('[2]Waste Bin detailed'!$F$25/100)</f>
        <v>14.826163764721755</v>
      </c>
      <c r="AM29" s="91">
        <f>'[2]EU Inhabitants'!AH37*('[2]Weighted Average'!AH11/1000)*('[2]Waste Bin detailed'!$F$25/100)</f>
        <v>14.810830410145215</v>
      </c>
      <c r="AN29" s="91">
        <f>'[2]EU Inhabitants'!AI37*('[2]Weighted Average'!AI11/1000)*('[2]Waste Bin detailed'!$F$25/100)</f>
        <v>14.794439964926328</v>
      </c>
      <c r="AO29" s="91">
        <f>'[2]EU Inhabitants'!AJ37*('[2]Weighted Average'!AJ11/1000)*('[2]Waste Bin detailed'!$F$25/100)</f>
        <v>14.776840840313822</v>
      </c>
      <c r="AP29" s="91">
        <f>'[2]EU Inhabitants'!AK37*('[2]Weighted Average'!AK11/1000)*('[2]Waste Bin detailed'!$F$25/100)</f>
        <v>14.761827836408822</v>
      </c>
      <c r="AQ29" s="91">
        <f>'[2]EU Inhabitants'!AL37*('[2]Weighted Average'!AL11/1000)*('[2]Waste Bin detailed'!$F$25/100)</f>
        <v>14.744500090052195</v>
      </c>
      <c r="AR29" s="91">
        <f>'[2]EU Inhabitants'!AM37*('[2]Weighted Average'!AM11/1000)*('[2]Waste Bin detailed'!$F$25/100)</f>
        <v>14.724102851102892</v>
      </c>
      <c r="AS29" s="91">
        <f>'[2]EU Inhabitants'!AN37*('[2]Weighted Average'!AN11/1000)*('[2]Waste Bin detailed'!$F$25/100)</f>
        <v>14.702873724647048</v>
      </c>
      <c r="AT29" s="91">
        <f>'[2]EU Inhabitants'!AO37*('[2]Weighted Average'!AO11/1000)*('[2]Waste Bin detailed'!$F$25/100)</f>
        <v>14.679098023065803</v>
      </c>
      <c r="AU29" s="91">
        <f>'[2]EU Inhabitants'!AP37*('[2]Weighted Average'!AP11/1000)*('[2]Waste Bin detailed'!$F$25/100)</f>
        <v>14.655491024076015</v>
      </c>
      <c r="AV29" s="91">
        <f>'[2]EU Inhabitants'!AQ37*('[2]Weighted Average'!AQ11/1000)*('[2]Waste Bin detailed'!$F$25/100)</f>
        <v>14.631596843952371</v>
      </c>
      <c r="AW29" s="91">
        <f>'[2]EU Inhabitants'!AR37*('[2]Weighted Average'!AR11/1000)*('[2]Waste Bin detailed'!$F$25/100)</f>
        <v>14.607137409268088</v>
      </c>
      <c r="AX29" s="91">
        <f>'[2]EU Inhabitants'!AS37*('[2]Weighted Average'!AS11/1000)*('[2]Waste Bin detailed'!$F$25/100)</f>
        <v>14.581803517189428</v>
      </c>
      <c r="AY29" s="91">
        <f>'[2]EU Inhabitants'!AT37*('[2]Weighted Average'!AT11/1000)*('[2]Waste Bin detailed'!$F$25/100)</f>
        <v>14.555508663447998</v>
      </c>
      <c r="AZ29" s="91">
        <f>'[2]EU Inhabitants'!AU37*('[2]Weighted Average'!AU11/1000)*('[2]Waste Bin detailed'!$F$25/100)</f>
        <v>14.528456342994501</v>
      </c>
      <c r="BA29" s="91">
        <f>'[2]EU Inhabitants'!AV37*('[2]Weighted Average'!AV11/1000)*('[2]Waste Bin detailed'!$F$25/100)</f>
        <v>14.500874918141141</v>
      </c>
      <c r="BB29" s="91">
        <f>'[2]EU Inhabitants'!AW37*('[2]Weighted Average'!AW11/1000)*('[2]Waste Bin detailed'!$F$25/100)</f>
        <v>14.472786928610912</v>
      </c>
      <c r="BC29" s="91">
        <f>'[2]EU Inhabitants'!AX37*('[2]Weighted Average'!AX11/1000)*('[2]Waste Bin detailed'!$F$25/100)</f>
        <v>14.44479088816014</v>
      </c>
      <c r="BD29" s="91">
        <f>'[2]EU Inhabitants'!AY37*('[2]Weighted Average'!AY11/1000)*('[2]Waste Bin detailed'!$F$25/100)</f>
        <v>14.41636787373375</v>
      </c>
      <c r="BE29" s="91">
        <f>'[2]EU Inhabitants'!AZ37*('[2]Weighted Average'!AZ11/1000)*('[2]Waste Bin detailed'!$F$25/100)</f>
        <v>14.387051947027512</v>
      </c>
    </row>
    <row r="30" spans="1:57" x14ac:dyDescent="0.35">
      <c r="A30" s="86" t="s">
        <v>636</v>
      </c>
      <c r="C30" s="86" t="s">
        <v>7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detailed'!$F$25/100)</f>
        <v>22.987003835054253</v>
      </c>
      <c r="H30" s="91">
        <f>'[2]EU Inhabitants'!C38*('[2]Weighted Average'!C11/1000)*('[2]Waste Bin detailed'!$F$25/100)</f>
        <v>23.042357626324719</v>
      </c>
      <c r="I30" s="91">
        <f>'[2]EU Inhabitants'!D38*('[2]Weighted Average'!D11/1000)*('[2]Waste Bin detailed'!$F$25/100)</f>
        <v>23.111331951239883</v>
      </c>
      <c r="J30" s="91">
        <f>'[2]EU Inhabitants'!E38*('[2]Weighted Average'!E11/1000)*('[2]Waste Bin detailed'!$F$25/100)</f>
        <v>23.193411819739445</v>
      </c>
      <c r="K30" s="91">
        <f>'[2]EU Inhabitants'!F38*('[2]Weighted Average'!F11/1000)*('[2]Waste Bin detailed'!$F$25/100)</f>
        <v>23.284966826542441</v>
      </c>
      <c r="L30" s="91">
        <f>'[2]EU Inhabitants'!G38*('[2]Weighted Average'!G11/1000)*('[2]Waste Bin detailed'!$F$25/100)</f>
        <v>23.379761468984412</v>
      </c>
      <c r="M30" s="91">
        <f>'[2]EU Inhabitants'!H38*('[2]Weighted Average'!H11/1000)*('[2]Waste Bin detailed'!$F$25/100)</f>
        <v>23.474040611030926</v>
      </c>
      <c r="N30" s="91">
        <f>'[2]EU Inhabitants'!I38*('[2]Weighted Average'!I11/1000)*('[2]Waste Bin detailed'!$F$25/100)</f>
        <v>23.640389366510327</v>
      </c>
      <c r="O30" s="91">
        <f>'[2]EU Inhabitants'!J38*('[2]Weighted Average'!J11/1000)*('[2]Waste Bin detailed'!$F$25/100)</f>
        <v>23.816202205658556</v>
      </c>
      <c r="P30" s="91">
        <f>'[2]EU Inhabitants'!K38*('[2]Weighted Average'!K11/1000)*('[2]Waste Bin detailed'!$F$25/100)</f>
        <v>24.001468213058754</v>
      </c>
      <c r="Q30" s="91">
        <f>'[2]EU Inhabitants'!L38*('[2]Weighted Average'!L11/1000)*('[2]Waste Bin detailed'!$F$25/100)</f>
        <v>24.213654231794763</v>
      </c>
      <c r="R30" s="91">
        <f>'[2]EU Inhabitants'!M38*('[2]Weighted Average'!M11/1000)*('[2]Waste Bin detailed'!$F$25/100)</f>
        <v>24.393852076863215</v>
      </c>
      <c r="S30" s="91">
        <f>'[2]EU Inhabitants'!N38*('[2]Weighted Average'!N11/1000)*('[2]Waste Bin detailed'!$F$25/100)</f>
        <v>24.564857896113725</v>
      </c>
      <c r="T30" s="91">
        <f>'[2]EU Inhabitants'!O38*('[2]Weighted Average'!O11/1000)*('[2]Waste Bin detailed'!$F$25/100)</f>
        <v>24.753438329561661</v>
      </c>
      <c r="U30" s="91">
        <f>'[2]EU Inhabitants'!P38*('[2]Weighted Average'!P11/1000)*('[2]Waste Bin detailed'!$F$25/100)</f>
        <v>24.986748222835988</v>
      </c>
      <c r="V30" s="91">
        <f>'[2]EU Inhabitants'!Q38*('[2]Weighted Average'!Q11/1000)*('[2]Waste Bin detailed'!$F$25/100)</f>
        <v>25.256537828469245</v>
      </c>
      <c r="W30" s="91">
        <f>'[2]EU Inhabitants'!R38*('[2]Weighted Average'!R11/1000)*('[2]Waste Bin detailed'!$F$25/100)</f>
        <v>25.532809621940213</v>
      </c>
      <c r="X30" s="91">
        <f>'[2]EU Inhabitants'!S38*('[2]Weighted Average'!S11/1000)*('[2]Waste Bin detailed'!$F$25/100)</f>
        <v>25.911587237646057</v>
      </c>
      <c r="Y30" s="91">
        <f>'[2]EU Inhabitants'!T38*('[2]Weighted Average'!T11/1000)*('[2]Waste Bin detailed'!$F$25/100)</f>
        <v>26.23749222468901</v>
      </c>
      <c r="Z30" s="91">
        <f>'[2]EU Inhabitants'!U38*('[2]Weighted Average'!U11/1000)*('[2]Waste Bin detailed'!$F$25/100)</f>
        <v>26.961357386794845</v>
      </c>
      <c r="AA30" s="91">
        <f>'[2]EU Inhabitants'!V38*('[2]Weighted Average'!V11/1000)*('[2]Waste Bin detailed'!$F$25/100)</f>
        <v>27.218122472490197</v>
      </c>
      <c r="AB30" s="91">
        <f>'[2]EU Inhabitants'!W38*('[2]Weighted Average'!W11/1000)*('[2]Waste Bin detailed'!$F$25/100)</f>
        <v>27.356116719089911</v>
      </c>
      <c r="AC30" s="91">
        <f>'[2]EU Inhabitants'!X38*('[2]Weighted Average'!X11/1000)*('[2]Waste Bin detailed'!$F$25/100)</f>
        <v>27.549680966597581</v>
      </c>
      <c r="AD30" s="91">
        <f>'[2]EU Inhabitants'!Y38*('[2]Weighted Average'!Y11/1000)*('[2]Waste Bin detailed'!$F$25/100)</f>
        <v>27.73494136847248</v>
      </c>
      <c r="AE30" s="91">
        <f>'[2]EU Inhabitants'!Z38*('[2]Weighted Average'!Z11/1000)*('[2]Waste Bin detailed'!$F$25/100)</f>
        <v>28.041837796425053</v>
      </c>
      <c r="AF30" s="91">
        <f>'[2]EU Inhabitants'!AA38*('[2]Weighted Average'!AA11/1000)*('[2]Waste Bin detailed'!$F$25/100)</f>
        <v>28.212191557799443</v>
      </c>
      <c r="AG30" s="91">
        <f>'[2]EU Inhabitants'!AB38*('[2]Weighted Average'!AB11/1000)*('[2]Waste Bin detailed'!$F$25/100)</f>
        <v>28.382393946798011</v>
      </c>
      <c r="AH30" s="91">
        <f>'[2]EU Inhabitants'!AC38*('[2]Weighted Average'!AC11/1000)*('[2]Waste Bin detailed'!$F$25/100)</f>
        <v>28.551768788851085</v>
      </c>
      <c r="AI30" s="91">
        <f>'[2]EU Inhabitants'!AD38*('[2]Weighted Average'!AD11/1000)*('[2]Waste Bin detailed'!$F$25/100)</f>
        <v>28.719860443051349</v>
      </c>
      <c r="AJ30" s="91">
        <f>'[2]EU Inhabitants'!AE38*('[2]Weighted Average'!AE11/1000)*('[2]Waste Bin detailed'!$F$25/100)</f>
        <v>28.883041521165715</v>
      </c>
      <c r="AK30" s="91">
        <f>'[2]EU Inhabitants'!AF38*('[2]Weighted Average'!AF11/1000)*('[2]Waste Bin detailed'!$F$25/100)</f>
        <v>29.041396121313511</v>
      </c>
      <c r="AL30" s="91">
        <f>'[2]EU Inhabitants'!AG38*('[2]Weighted Average'!AG11/1000)*('[2]Waste Bin detailed'!$F$25/100)</f>
        <v>29.195372837877962</v>
      </c>
      <c r="AM30" s="91">
        <f>'[2]EU Inhabitants'!AH38*('[2]Weighted Average'!AH11/1000)*('[2]Waste Bin detailed'!$F$25/100)</f>
        <v>29.34553254970222</v>
      </c>
      <c r="AN30" s="91">
        <f>'[2]EU Inhabitants'!AI38*('[2]Weighted Average'!AI11/1000)*('[2]Waste Bin detailed'!$F$25/100)</f>
        <v>29.492662079140466</v>
      </c>
      <c r="AO30" s="91">
        <f>'[2]EU Inhabitants'!AJ38*('[2]Weighted Average'!AJ11/1000)*('[2]Waste Bin detailed'!$F$25/100)</f>
        <v>29.637532655526559</v>
      </c>
      <c r="AP30" s="91">
        <f>'[2]EU Inhabitants'!AK38*('[2]Weighted Average'!AK11/1000)*('[2]Waste Bin detailed'!$F$25/100)</f>
        <v>29.786234634915218</v>
      </c>
      <c r="AQ30" s="91">
        <f>'[2]EU Inhabitants'!AL38*('[2]Weighted Average'!AL11/1000)*('[2]Waste Bin detailed'!$F$25/100)</f>
        <v>29.933589582950418</v>
      </c>
      <c r="AR30" s="91">
        <f>'[2]EU Inhabitants'!AM38*('[2]Weighted Average'!AM11/1000)*('[2]Waste Bin detailed'!$F$25/100)</f>
        <v>30.080378031628086</v>
      </c>
      <c r="AS30" s="91">
        <f>'[2]EU Inhabitants'!AN38*('[2]Weighted Average'!AN11/1000)*('[2]Waste Bin detailed'!$F$25/100)</f>
        <v>30.22707603145594</v>
      </c>
      <c r="AT30" s="91">
        <f>'[2]EU Inhabitants'!AO38*('[2]Weighted Average'!AO11/1000)*('[2]Waste Bin detailed'!$F$25/100)</f>
        <v>30.374011989021799</v>
      </c>
      <c r="AU30" s="91">
        <f>'[2]EU Inhabitants'!AP38*('[2]Weighted Average'!AP11/1000)*('[2]Waste Bin detailed'!$F$25/100)</f>
        <v>30.52150190033602</v>
      </c>
      <c r="AV30" s="91">
        <f>'[2]EU Inhabitants'!AQ38*('[2]Weighted Average'!AQ11/1000)*('[2]Waste Bin detailed'!$F$25/100)</f>
        <v>30.66942700670544</v>
      </c>
      <c r="AW30" s="91">
        <f>'[2]EU Inhabitants'!AR38*('[2]Weighted Average'!AR11/1000)*('[2]Waste Bin detailed'!$F$25/100)</f>
        <v>30.817721097245929</v>
      </c>
      <c r="AX30" s="91">
        <f>'[2]EU Inhabitants'!AS38*('[2]Weighted Average'!AS11/1000)*('[2]Waste Bin detailed'!$F$25/100)</f>
        <v>30.96603034677155</v>
      </c>
      <c r="AY30" s="91">
        <f>'[2]EU Inhabitants'!AT38*('[2]Weighted Average'!AT11/1000)*('[2]Waste Bin detailed'!$F$25/100)</f>
        <v>31.114036023217608</v>
      </c>
      <c r="AZ30" s="91">
        <f>'[2]EU Inhabitants'!AU38*('[2]Weighted Average'!AU11/1000)*('[2]Waste Bin detailed'!$F$25/100)</f>
        <v>31.261336070647051</v>
      </c>
      <c r="BA30" s="91">
        <f>'[2]EU Inhabitants'!AV38*('[2]Weighted Average'!AV11/1000)*('[2]Waste Bin detailed'!$F$25/100)</f>
        <v>31.407428593478215</v>
      </c>
      <c r="BB30" s="91">
        <f>'[2]EU Inhabitants'!AW38*('[2]Weighted Average'!AW11/1000)*('[2]Waste Bin detailed'!$F$25/100)</f>
        <v>31.551761982706086</v>
      </c>
      <c r="BC30" s="91">
        <f>'[2]EU Inhabitants'!AX38*('[2]Weighted Average'!AX11/1000)*('[2]Waste Bin detailed'!$F$25/100)</f>
        <v>31.693750781707138</v>
      </c>
      <c r="BD30" s="91">
        <f>'[2]EU Inhabitants'!AY38*('[2]Weighted Average'!AY11/1000)*('[2]Waste Bin detailed'!$F$25/100)</f>
        <v>31.832860428030298</v>
      </c>
      <c r="BE30" s="91">
        <f>'[2]EU Inhabitants'!AZ38*('[2]Weighted Average'!AZ11/1000)*('[2]Waste Bin detailed'!$F$25/100)</f>
        <v>31.968567678826687</v>
      </c>
    </row>
    <row r="31" spans="1:57" x14ac:dyDescent="0.35">
      <c r="A31" s="86" t="s">
        <v>636</v>
      </c>
      <c r="C31" s="86" t="s">
        <v>7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detailed'!$F$25/100)</f>
        <v>0.72386774241166751</v>
      </c>
      <c r="H31" s="91">
        <f>'[2]EU Inhabitants'!C39*('[2]Weighted Average'!C11/1000)*('[2]Waste Bin detailed'!$F$25/100)</f>
        <v>0.73505104018567557</v>
      </c>
      <c r="I31" s="91">
        <f>'[2]EU Inhabitants'!D39*('[2]Weighted Average'!D11/1000)*('[2]Waste Bin detailed'!$F$25/100)</f>
        <v>0.74340945083812571</v>
      </c>
      <c r="J31" s="91">
        <f>'[2]EU Inhabitants'!E39*('[2]Weighted Average'!E11/1000)*('[2]Waste Bin detailed'!$F$25/100)</f>
        <v>0.74832628858351846</v>
      </c>
      <c r="K31" s="91">
        <f>'[2]EU Inhabitants'!F39*('[2]Weighted Average'!F11/1000)*('[2]Waste Bin detailed'!$F$25/100)</f>
        <v>0.75380587864621096</v>
      </c>
      <c r="L31" s="91">
        <f>'[2]EU Inhabitants'!G39*('[2]Weighted Average'!G11/1000)*('[2]Waste Bin detailed'!$F$25/100)</f>
        <v>0.7616759134193738</v>
      </c>
      <c r="M31" s="91">
        <f>'[2]EU Inhabitants'!H39*('[2]Weighted Average'!H11/1000)*('[2]Waste Bin detailed'!$F$25/100)</f>
        <v>0.77805553389202931</v>
      </c>
      <c r="N31" s="91">
        <f>'[2]EU Inhabitants'!I39*('[2]Weighted Average'!I11/1000)*('[2]Waste Bin detailed'!$F$25/100)</f>
        <v>0.7981214484758814</v>
      </c>
      <c r="O31" s="91">
        <f>'[2]EU Inhabitants'!J39*('[2]Weighted Average'!J11/1000)*('[2]Waste Bin detailed'!$F$25/100)</f>
        <v>0.81815257069939062</v>
      </c>
      <c r="P31" s="91">
        <f>'[2]EU Inhabitants'!K39*('[2]Weighted Average'!K11/1000)*('[2]Waste Bin detailed'!$F$25/100)</f>
        <v>0.82811295862915979</v>
      </c>
      <c r="Q31" s="91">
        <f>'[2]EU Inhabitants'!L39*('[2]Weighted Average'!L11/1000)*('[2]Waste Bin detailed'!$F$25/100)</f>
        <v>0.82338559364776276</v>
      </c>
      <c r="R31" s="91">
        <f>'[2]EU Inhabitants'!M39*('[2]Weighted Average'!M11/1000)*('[2]Waste Bin detailed'!$F$25/100)</f>
        <v>0.82504521569923484</v>
      </c>
      <c r="S31" s="91">
        <f>'[2]EU Inhabitants'!N39*('[2]Weighted Average'!N11/1000)*('[2]Waste Bin detailed'!$F$25/100)</f>
        <v>0.82784292938682968</v>
      </c>
      <c r="T31" s="91">
        <f>'[2]EU Inhabitants'!O39*('[2]Weighted Average'!O11/1000)*('[2]Waste Bin detailed'!$F$25/100)</f>
        <v>0.83373342506427472</v>
      </c>
      <c r="U31" s="91">
        <f>'[2]EU Inhabitants'!P39*('[2]Weighted Average'!P11/1000)*('[2]Waste Bin detailed'!$F$25/100)</f>
        <v>0.8437090746410959</v>
      </c>
      <c r="V31" s="91">
        <f>'[2]EU Inhabitants'!Q39*('[2]Weighted Average'!Q11/1000)*('[2]Waste Bin detailed'!$F$25/100)</f>
        <v>0.85273662438161202</v>
      </c>
      <c r="W31" s="91">
        <f>'[2]EU Inhabitants'!R39*('[2]Weighted Average'!R11/1000)*('[2]Waste Bin detailed'!$F$25/100)</f>
        <v>0.86188051962291379</v>
      </c>
      <c r="X31" s="91">
        <f>'[2]EU Inhabitants'!S39*('[2]Weighted Average'!S11/1000)*('[2]Waste Bin detailed'!$F$25/100)</f>
        <v>0.87714111332465894</v>
      </c>
      <c r="Y31" s="91">
        <f>'[2]EU Inhabitants'!T39*('[2]Weighted Average'!T11/1000)*('[2]Waste Bin detailed'!$F$25/100)</f>
        <v>0.90338295919137956</v>
      </c>
      <c r="Z31" s="91">
        <f>'[2]EU Inhabitants'!U39*('[2]Weighted Average'!U11/1000)*('[2]Waste Bin detailed'!$F$25/100)</f>
        <v>0.94083947991842554</v>
      </c>
      <c r="AA31" s="91">
        <f>'[2]EU Inhabitants'!V39*('[2]Weighted Average'!V11/1000)*('[2]Waste Bin detailed'!$F$25/100)</f>
        <v>0.95966675362446618</v>
      </c>
      <c r="AB31" s="91">
        <f>'[2]EU Inhabitants'!W39*('[2]Weighted Average'!W11/1000)*('[2]Waste Bin detailed'!$F$25/100)</f>
        <v>0.97200407128486155</v>
      </c>
      <c r="AC31" s="91">
        <f>'[2]EU Inhabitants'!X39*('[2]Weighted Average'!X11/1000)*('[2]Waste Bin detailed'!$F$25/100)</f>
        <v>0.99169432376299838</v>
      </c>
      <c r="AD31" s="91">
        <f>'[2]EU Inhabitants'!Y39*('[2]Weighted Average'!Y11/1000)*('[2]Waste Bin detailed'!$F$25/100)</f>
        <v>1.0221345013186407</v>
      </c>
      <c r="AE31" s="91">
        <f>'[2]EU Inhabitants'!Z39*('[2]Weighted Average'!Z11/1000)*('[2]Waste Bin detailed'!$F$25/100)</f>
        <v>1.0399442162344243</v>
      </c>
      <c r="AF31" s="91">
        <f>'[2]EU Inhabitants'!AA39*('[2]Weighted Average'!AA11/1000)*('[2]Waste Bin detailed'!$F$25/100)</f>
        <v>1.059377501942055</v>
      </c>
      <c r="AG31" s="91">
        <f>'[2]EU Inhabitants'!AB39*('[2]Weighted Average'!AB11/1000)*('[2]Waste Bin detailed'!$F$25/100)</f>
        <v>1.0780568929885836</v>
      </c>
      <c r="AH31" s="91">
        <f>'[2]EU Inhabitants'!AC39*('[2]Weighted Average'!AC11/1000)*('[2]Waste Bin detailed'!$F$25/100)</f>
        <v>1.0959774981852171</v>
      </c>
      <c r="AI31" s="91">
        <f>'[2]EU Inhabitants'!AD39*('[2]Weighted Average'!AD11/1000)*('[2]Waste Bin detailed'!$F$25/100)</f>
        <v>1.1130214773334133</v>
      </c>
      <c r="AJ31" s="91">
        <f>'[2]EU Inhabitants'!AE39*('[2]Weighted Average'!AE11/1000)*('[2]Waste Bin detailed'!$F$25/100)</f>
        <v>1.1299188630254853</v>
      </c>
      <c r="AK31" s="91">
        <f>'[2]EU Inhabitants'!AF39*('[2]Weighted Average'!AF11/1000)*('[2]Waste Bin detailed'!$F$25/100)</f>
        <v>1.1465752685239758</v>
      </c>
      <c r="AL31" s="91">
        <f>'[2]EU Inhabitants'!AG39*('[2]Weighted Average'!AG11/1000)*('[2]Waste Bin detailed'!$F$25/100)</f>
        <v>1.1630603711014933</v>
      </c>
      <c r="AM31" s="91">
        <f>'[2]EU Inhabitants'!AH39*('[2]Weighted Average'!AH11/1000)*('[2]Waste Bin detailed'!$F$25/100)</f>
        <v>1.1792498929757764</v>
      </c>
      <c r="AN31" s="91">
        <f>'[2]EU Inhabitants'!AI39*('[2]Weighted Average'!AI11/1000)*('[2]Waste Bin detailed'!$F$25/100)</f>
        <v>1.1951505668945699</v>
      </c>
      <c r="AO31" s="91">
        <f>'[2]EU Inhabitants'!AJ39*('[2]Weighted Average'!AJ11/1000)*('[2]Waste Bin detailed'!$F$25/100)</f>
        <v>1.2107898410469788</v>
      </c>
      <c r="AP31" s="91">
        <f>'[2]EU Inhabitants'!AK39*('[2]Weighted Average'!AK11/1000)*('[2]Waste Bin detailed'!$F$25/100)</f>
        <v>1.2263180963873899</v>
      </c>
      <c r="AQ31" s="91">
        <f>'[2]EU Inhabitants'!AL39*('[2]Weighted Average'!AL11/1000)*('[2]Waste Bin detailed'!$F$25/100)</f>
        <v>1.2415118423906886</v>
      </c>
      <c r="AR31" s="91">
        <f>'[2]EU Inhabitants'!AM39*('[2]Weighted Average'!AM11/1000)*('[2]Waste Bin detailed'!$F$25/100)</f>
        <v>1.2563620926932488</v>
      </c>
      <c r="AS31" s="91">
        <f>'[2]EU Inhabitants'!AN39*('[2]Weighted Average'!AN11/1000)*('[2]Waste Bin detailed'!$F$25/100)</f>
        <v>1.2708437333576039</v>
      </c>
      <c r="AT31" s="91">
        <f>'[2]EU Inhabitants'!AO39*('[2]Weighted Average'!AO11/1000)*('[2]Waste Bin detailed'!$F$25/100)</f>
        <v>1.2849708520963119</v>
      </c>
      <c r="AU31" s="91">
        <f>'[2]EU Inhabitants'!AP39*('[2]Weighted Average'!AP11/1000)*('[2]Waste Bin detailed'!$F$25/100)</f>
        <v>1.2987158789645967</v>
      </c>
      <c r="AV31" s="91">
        <f>'[2]EU Inhabitants'!AQ39*('[2]Weighted Average'!AQ11/1000)*('[2]Waste Bin detailed'!$F$25/100)</f>
        <v>1.3121128402586422</v>
      </c>
      <c r="AW31" s="91">
        <f>'[2]EU Inhabitants'!AR39*('[2]Weighted Average'!AR11/1000)*('[2]Waste Bin detailed'!$F$25/100)</f>
        <v>1.3251168022284439</v>
      </c>
      <c r="AX31" s="91">
        <f>'[2]EU Inhabitants'!AS39*('[2]Weighted Average'!AS11/1000)*('[2]Waste Bin detailed'!$F$25/100)</f>
        <v>1.33775499409829</v>
      </c>
      <c r="AY31" s="91">
        <f>'[2]EU Inhabitants'!AT39*('[2]Weighted Average'!AT11/1000)*('[2]Waste Bin detailed'!$F$25/100)</f>
        <v>1.3500293779543833</v>
      </c>
      <c r="AZ31" s="91">
        <f>'[2]EU Inhabitants'!AU39*('[2]Weighted Average'!AU11/1000)*('[2]Waste Bin detailed'!$F$25/100)</f>
        <v>1.3619531784125072</v>
      </c>
      <c r="BA31" s="91">
        <f>'[2]EU Inhabitants'!AV39*('[2]Weighted Average'!AV11/1000)*('[2]Waste Bin detailed'!$F$25/100)</f>
        <v>1.3735388432531408</v>
      </c>
      <c r="BB31" s="91">
        <f>'[2]EU Inhabitants'!AW39*('[2]Weighted Average'!AW11/1000)*('[2]Waste Bin detailed'!$F$25/100)</f>
        <v>1.3848500683854992</v>
      </c>
      <c r="BC31" s="91">
        <f>'[2]EU Inhabitants'!AX39*('[2]Weighted Average'!AX11/1000)*('[2]Waste Bin detailed'!$F$25/100)</f>
        <v>1.3958372151459617</v>
      </c>
      <c r="BD31" s="91">
        <f>'[2]EU Inhabitants'!AY39*('[2]Weighted Average'!AY11/1000)*('[2]Waste Bin detailed'!$F$25/100)</f>
        <v>1.4065411861353689</v>
      </c>
      <c r="BE31" s="91">
        <f>'[2]EU Inhabitants'!AZ39*('[2]Weighted Average'!AZ11/1000)*('[2]Waste Bin detailed'!$F$25/100)</f>
        <v>1.4169859739820774</v>
      </c>
    </row>
    <row r="32" spans="1:57" x14ac:dyDescent="0.35">
      <c r="A32" s="86" t="s">
        <v>636</v>
      </c>
      <c r="C32" s="86" t="s">
        <v>7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detailed'!$F$25/100)</f>
        <v>11.617456119847862</v>
      </c>
      <c r="H32" s="91">
        <f>'[2]EU Inhabitants'!C40*('[2]Weighted Average'!C11/1000)*('[2]Waste Bin detailed'!$F$25/100)</f>
        <v>11.682113333202587</v>
      </c>
      <c r="I32" s="91">
        <f>'[2]EU Inhabitants'!D40*('[2]Weighted Average'!D11/1000)*('[2]Waste Bin detailed'!$F$25/100)</f>
        <v>11.735962385467804</v>
      </c>
      <c r="J32" s="91">
        <f>'[2]EU Inhabitants'!E40*('[2]Weighted Average'!E11/1000)*('[2]Waste Bin detailed'!$F$25/100)</f>
        <v>11.809054788373524</v>
      </c>
      <c r="K32" s="91">
        <f>'[2]EU Inhabitants'!F40*('[2]Weighted Average'!F11/1000)*('[2]Waste Bin detailed'!$F$25/100)</f>
        <v>11.874983638538904</v>
      </c>
      <c r="L32" s="91">
        <f>'[2]EU Inhabitants'!G40*('[2]Weighted Average'!G11/1000)*('[2]Waste Bin detailed'!$F$25/100)</f>
        <v>11.951057969684978</v>
      </c>
      <c r="M32" s="91">
        <f>'[2]EU Inhabitants'!H40*('[2]Weighted Average'!H11/1000)*('[2]Waste Bin detailed'!$F$25/100)</f>
        <v>12.038867693331705</v>
      </c>
      <c r="N32" s="91">
        <f>'[2]EU Inhabitants'!I40*('[2]Weighted Average'!I11/1000)*('[2]Waste Bin detailed'!$F$25/100)</f>
        <v>12.143170157146884</v>
      </c>
      <c r="O32" s="91">
        <f>'[2]EU Inhabitants'!J40*('[2]Weighted Average'!J11/1000)*('[2]Waste Bin detailed'!$F$25/100)</f>
        <v>12.285997963261796</v>
      </c>
      <c r="P32" s="91">
        <f>'[2]EU Inhabitants'!K40*('[2]Weighted Average'!K11/1000)*('[2]Waste Bin detailed'!$F$25/100)</f>
        <v>12.444336229449766</v>
      </c>
      <c r="Q32" s="91">
        <f>'[2]EU Inhabitants'!L40*('[2]Weighted Average'!L11/1000)*('[2]Waste Bin detailed'!$F$25/100)</f>
        <v>12.593807473078636</v>
      </c>
      <c r="R32" s="91">
        <f>'[2]EU Inhabitants'!M40*('[2]Weighted Average'!M11/1000)*('[2]Waste Bin detailed'!$F$25/100)</f>
        <v>12.747522703675983</v>
      </c>
      <c r="S32" s="91">
        <f>'[2]EU Inhabitants'!N40*('[2]Weighted Average'!N11/1000)*('[2]Waste Bin detailed'!$F$25/100)</f>
        <v>12.915644923232142</v>
      </c>
      <c r="T32" s="91">
        <f>'[2]EU Inhabitants'!O40*('[2]Weighted Average'!O11/1000)*('[2]Waste Bin detailed'!$F$25/100)</f>
        <v>13.084745109447811</v>
      </c>
      <c r="U32" s="91">
        <f>'[2]EU Inhabitants'!P40*('[2]Weighted Average'!P11/1000)*('[2]Waste Bin detailed'!$F$25/100)</f>
        <v>13.233111459093623</v>
      </c>
      <c r="V32" s="91">
        <f>'[2]EU Inhabitants'!Q40*('[2]Weighted Average'!Q11/1000)*('[2]Waste Bin detailed'!$F$25/100)</f>
        <v>13.386988151659764</v>
      </c>
      <c r="W32" s="91">
        <f>'[2]EU Inhabitants'!R40*('[2]Weighted Average'!R11/1000)*('[2]Waste Bin detailed'!$F$25/100)</f>
        <v>13.505645892809437</v>
      </c>
      <c r="X32" s="91">
        <f>'[2]EU Inhabitants'!S40*('[2]Weighted Average'!S11/1000)*('[2]Waste Bin detailed'!$F$25/100)</f>
        <v>13.631741271864204</v>
      </c>
      <c r="Y32" s="91">
        <f>'[2]EU Inhabitants'!T40*('[2]Weighted Average'!T11/1000)*('[2]Waste Bin detailed'!$F$25/100)</f>
        <v>13.729292475161699</v>
      </c>
      <c r="Z32" s="91">
        <f>'[2]EU Inhabitants'!U40*('[2]Weighted Average'!U11/1000)*('[2]Waste Bin detailed'!$F$25/100)</f>
        <v>14.042348986319302</v>
      </c>
      <c r="AA32" s="91">
        <f>'[2]EU Inhabitants'!V40*('[2]Weighted Average'!V11/1000)*('[2]Waste Bin detailed'!$F$25/100)</f>
        <v>14.146133218594287</v>
      </c>
      <c r="AB32" s="91">
        <f>'[2]EU Inhabitants'!W40*('[2]Weighted Average'!W11/1000)*('[2]Waste Bin detailed'!$F$25/100)</f>
        <v>14.209724228830865</v>
      </c>
      <c r="AC32" s="91">
        <f>'[2]EU Inhabitants'!X40*('[2]Weighted Average'!X11/1000)*('[2]Waste Bin detailed'!$F$25/100)</f>
        <v>14.299636048249244</v>
      </c>
      <c r="AD32" s="91">
        <f>'[2]EU Inhabitants'!Y40*('[2]Weighted Average'!Y11/1000)*('[2]Waste Bin detailed'!$F$25/100)</f>
        <v>14.469024297592822</v>
      </c>
      <c r="AE32" s="91">
        <f>'[2]EU Inhabitants'!Z40*('[2]Weighted Average'!Z11/1000)*('[2]Waste Bin detailed'!$F$25/100)</f>
        <v>14.468745095397672</v>
      </c>
      <c r="AF32" s="91">
        <f>'[2]EU Inhabitants'!AA40*('[2]Weighted Average'!AA11/1000)*('[2]Waste Bin detailed'!$F$25/100)</f>
        <v>14.516473557451917</v>
      </c>
      <c r="AG32" s="91">
        <f>'[2]EU Inhabitants'!AB40*('[2]Weighted Average'!AB11/1000)*('[2]Waste Bin detailed'!$F$25/100)</f>
        <v>14.578578913656258</v>
      </c>
      <c r="AH32" s="91">
        <f>'[2]EU Inhabitants'!AC40*('[2]Weighted Average'!AC11/1000)*('[2]Waste Bin detailed'!$F$25/100)</f>
        <v>14.655104129370486</v>
      </c>
      <c r="AI32" s="91">
        <f>'[2]EU Inhabitants'!AD40*('[2]Weighted Average'!AD11/1000)*('[2]Waste Bin detailed'!$F$25/100)</f>
        <v>14.746084590251192</v>
      </c>
      <c r="AJ32" s="91">
        <f>'[2]EU Inhabitants'!AE40*('[2]Weighted Average'!AE11/1000)*('[2]Waste Bin detailed'!$F$25/100)</f>
        <v>14.835796382232234</v>
      </c>
      <c r="AK32" s="91">
        <f>'[2]EU Inhabitants'!AF40*('[2]Weighted Average'!AF11/1000)*('[2]Waste Bin detailed'!$F$25/100)</f>
        <v>14.92410165913736</v>
      </c>
      <c r="AL32" s="91">
        <f>'[2]EU Inhabitants'!AG40*('[2]Weighted Average'!AG11/1000)*('[2]Waste Bin detailed'!$F$25/100)</f>
        <v>15.010882560023299</v>
      </c>
      <c r="AM32" s="91">
        <f>'[2]EU Inhabitants'!AH40*('[2]Weighted Average'!AH11/1000)*('[2]Waste Bin detailed'!$F$25/100)</f>
        <v>15.096097864768698</v>
      </c>
      <c r="AN32" s="91">
        <f>'[2]EU Inhabitants'!AI40*('[2]Weighted Average'!AI11/1000)*('[2]Waste Bin detailed'!$F$25/100)</f>
        <v>15.179748829450146</v>
      </c>
      <c r="AO32" s="91">
        <f>'[2]EU Inhabitants'!AJ40*('[2]Weighted Average'!AJ11/1000)*('[2]Waste Bin detailed'!$F$25/100)</f>
        <v>15.261881492871188</v>
      </c>
      <c r="AP32" s="91">
        <f>'[2]EU Inhabitants'!AK40*('[2]Weighted Average'!AK11/1000)*('[2]Waste Bin detailed'!$F$25/100)</f>
        <v>15.346339247605401</v>
      </c>
      <c r="AQ32" s="91">
        <f>'[2]EU Inhabitants'!AL40*('[2]Weighted Average'!AL11/1000)*('[2]Waste Bin detailed'!$F$25/100)</f>
        <v>15.428955517807616</v>
      </c>
      <c r="AR32" s="91">
        <f>'[2]EU Inhabitants'!AM40*('[2]Weighted Average'!AM11/1000)*('[2]Waste Bin detailed'!$F$25/100)</f>
        <v>15.509775526531019</v>
      </c>
      <c r="AS32" s="91">
        <f>'[2]EU Inhabitants'!AN40*('[2]Weighted Average'!AN11/1000)*('[2]Waste Bin detailed'!$F$25/100)</f>
        <v>15.588792981788853</v>
      </c>
      <c r="AT32" s="91">
        <f>'[2]EU Inhabitants'!AO40*('[2]Weighted Average'!AO11/1000)*('[2]Waste Bin detailed'!$F$25/100)</f>
        <v>15.666064363082434</v>
      </c>
      <c r="AU32" s="91">
        <f>'[2]EU Inhabitants'!AP40*('[2]Weighted Average'!AP11/1000)*('[2]Waste Bin detailed'!$F$25/100)</f>
        <v>15.741572939472618</v>
      </c>
      <c r="AV32" s="91">
        <f>'[2]EU Inhabitants'!AQ40*('[2]Weighted Average'!AQ11/1000)*('[2]Waste Bin detailed'!$F$25/100)</f>
        <v>15.81520257846347</v>
      </c>
      <c r="AW32" s="91">
        <f>'[2]EU Inhabitants'!AR40*('[2]Weighted Average'!AR11/1000)*('[2]Waste Bin detailed'!$F$25/100)</f>
        <v>15.88689904077499</v>
      </c>
      <c r="AX32" s="91">
        <f>'[2]EU Inhabitants'!AS40*('[2]Weighted Average'!AS11/1000)*('[2]Waste Bin detailed'!$F$25/100)</f>
        <v>15.956564787025249</v>
      </c>
      <c r="AY32" s="91">
        <f>'[2]EU Inhabitants'!AT40*('[2]Weighted Average'!AT11/1000)*('[2]Waste Bin detailed'!$F$25/100)</f>
        <v>16.024078414724084</v>
      </c>
      <c r="AZ32" s="91">
        <f>'[2]EU Inhabitants'!AU40*('[2]Weighted Average'!AU11/1000)*('[2]Waste Bin detailed'!$F$25/100)</f>
        <v>16.089358820817289</v>
      </c>
      <c r="BA32" s="91">
        <f>'[2]EU Inhabitants'!AV40*('[2]Weighted Average'!AV11/1000)*('[2]Waste Bin detailed'!$F$25/100)</f>
        <v>16.152301942941723</v>
      </c>
      <c r="BB32" s="91">
        <f>'[2]EU Inhabitants'!AW40*('[2]Weighted Average'!AW11/1000)*('[2]Waste Bin detailed'!$F$25/100)</f>
        <v>16.212910088762438</v>
      </c>
      <c r="BC32" s="91">
        <f>'[2]EU Inhabitants'!AX40*('[2]Weighted Average'!AX11/1000)*('[2]Waste Bin detailed'!$F$25/100)</f>
        <v>16.271083477395159</v>
      </c>
      <c r="BD32" s="91">
        <f>'[2]EU Inhabitants'!AY40*('[2]Weighted Average'!AY11/1000)*('[2]Waste Bin detailed'!$F$25/100)</f>
        <v>16.32679427060306</v>
      </c>
      <c r="BE32" s="91">
        <f>'[2]EU Inhabitants'!AZ40*('[2]Weighted Average'!AZ11/1000)*('[2]Waste Bin detailed'!$F$25/100)</f>
        <v>16.380061635332286</v>
      </c>
    </row>
    <row r="33" spans="1:57" x14ac:dyDescent="0.35">
      <c r="A33" s="86" t="s">
        <v>636</v>
      </c>
      <c r="C33" s="86" t="s">
        <v>7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detailed'!$F$25/100)</f>
        <v>18.584943518574939</v>
      </c>
      <c r="H33" s="91">
        <f>'[2]EU Inhabitants'!C41*('[2]Weighted Average'!C11/1000)*('[2]Waste Bin detailed'!$F$25/100)</f>
        <v>18.68763916454564</v>
      </c>
      <c r="I33" s="91">
        <f>'[2]EU Inhabitants'!D41*('[2]Weighted Average'!D11/1000)*('[2]Waste Bin detailed'!$F$25/100)</f>
        <v>18.822022200827007</v>
      </c>
      <c r="J33" s="91">
        <f>'[2]EU Inhabitants'!E41*('[2]Weighted Average'!E11/1000)*('[2]Waste Bin detailed'!$F$25/100)</f>
        <v>18.972959052159254</v>
      </c>
      <c r="K33" s="91">
        <f>'[2]EU Inhabitants'!F41*('[2]Weighted Average'!F11/1000)*('[2]Waste Bin detailed'!$F$25/100)</f>
        <v>19.104305515437719</v>
      </c>
      <c r="L33" s="91">
        <f>'[2]EU Inhabitants'!G41*('[2]Weighted Average'!G11/1000)*('[2]Waste Bin detailed'!$F$25/100)</f>
        <v>19.238239333966302</v>
      </c>
      <c r="M33" s="91">
        <f>'[2]EU Inhabitants'!H41*('[2]Weighted Average'!H11/1000)*('[2]Waste Bin detailed'!$F$25/100)</f>
        <v>19.352417439699707</v>
      </c>
      <c r="N33" s="91">
        <f>'[2]EU Inhabitants'!I41*('[2]Weighted Average'!I11/1000)*('[2]Waste Bin detailed'!$F$25/100)</f>
        <v>19.478163911267</v>
      </c>
      <c r="O33" s="91">
        <f>'[2]EU Inhabitants'!J41*('[2]Weighted Average'!J11/1000)*('[2]Waste Bin detailed'!$F$25/100)</f>
        <v>19.693959077694402</v>
      </c>
      <c r="P33" s="91">
        <f>'[2]EU Inhabitants'!K41*('[2]Weighted Average'!K11/1000)*('[2]Waste Bin detailed'!$F$25/100)</f>
        <v>19.970713280903993</v>
      </c>
      <c r="Q33" s="91">
        <f>'[2]EU Inhabitants'!L41*('[2]Weighted Average'!L11/1000)*('[2]Waste Bin detailed'!$F$25/100)</f>
        <v>20.182981756560501</v>
      </c>
      <c r="R33" s="91">
        <f>'[2]EU Inhabitants'!M41*('[2]Weighted Average'!M11/1000)*('[2]Waste Bin detailed'!$F$25/100)</f>
        <v>20.389937584351433</v>
      </c>
      <c r="S33" s="91">
        <f>'[2]EU Inhabitants'!N41*('[2]Weighted Average'!N11/1000)*('[2]Waste Bin detailed'!$F$25/100)</f>
        <v>20.606150957872476</v>
      </c>
      <c r="T33" s="91">
        <f>'[2]EU Inhabitants'!O41*('[2]Weighted Average'!O11/1000)*('[2]Waste Bin detailed'!$F$25/100)</f>
        <v>20.824257443825076</v>
      </c>
      <c r="U33" s="91">
        <f>'[2]EU Inhabitants'!P41*('[2]Weighted Average'!P11/1000)*('[2]Waste Bin detailed'!$F$25/100)</f>
        <v>21.087172449895686</v>
      </c>
      <c r="V33" s="91">
        <f>'[2]EU Inhabitants'!Q41*('[2]Weighted Average'!Q11/1000)*('[2]Waste Bin detailed'!$F$25/100)</f>
        <v>21.344756905570275</v>
      </c>
      <c r="W33" s="91">
        <f>'[2]EU Inhabitants'!R41*('[2]Weighted Average'!R11/1000)*('[2]Waste Bin detailed'!$F$25/100)</f>
        <v>21.5830429341365</v>
      </c>
      <c r="X33" s="91">
        <f>'[2]EU Inhabitants'!S41*('[2]Weighted Average'!S11/1000)*('[2]Waste Bin detailed'!$F$25/100)</f>
        <v>21.826969965014328</v>
      </c>
      <c r="Y33" s="91">
        <f>'[2]EU Inhabitants'!T41*('[2]Weighted Average'!T11/1000)*('[2]Waste Bin detailed'!$F$25/100)</f>
        <v>21.995748215136633</v>
      </c>
      <c r="Z33" s="91">
        <f>'[2]EU Inhabitants'!U41*('[2]Weighted Average'!U11/1000)*('[2]Waste Bin detailed'!$F$25/100)</f>
        <v>22.518854365597299</v>
      </c>
      <c r="AA33" s="91">
        <f>'[2]EU Inhabitants'!V41*('[2]Weighted Average'!V11/1000)*('[2]Waste Bin detailed'!$F$25/100)</f>
        <v>22.681001364044626</v>
      </c>
      <c r="AB33" s="91">
        <f>'[2]EU Inhabitants'!W41*('[2]Weighted Average'!W11/1000)*('[2]Waste Bin detailed'!$F$25/100)</f>
        <v>22.85181592675854</v>
      </c>
      <c r="AC33" s="91">
        <f>'[2]EU Inhabitants'!X41*('[2]Weighted Average'!X11/1000)*('[2]Waste Bin detailed'!$F$25/100)</f>
        <v>23.033237203257361</v>
      </c>
      <c r="AD33" s="91">
        <f>'[2]EU Inhabitants'!Y41*('[2]Weighted Average'!Y11/1000)*('[2]Waste Bin detailed'!$F$25/100)</f>
        <v>23.237455193462999</v>
      </c>
      <c r="AE33" s="91">
        <f>'[2]EU Inhabitants'!Z41*('[2]Weighted Average'!Z11/1000)*('[2]Waste Bin detailed'!$F$25/100)</f>
        <v>23.415850051842995</v>
      </c>
      <c r="AF33" s="91">
        <f>'[2]EU Inhabitants'!AA41*('[2]Weighted Average'!AA11/1000)*('[2]Waste Bin detailed'!$F$25/100)</f>
        <v>23.515499468728162</v>
      </c>
      <c r="AG33" s="91">
        <f>'[2]EU Inhabitants'!AB41*('[2]Weighted Average'!AB11/1000)*('[2]Waste Bin detailed'!$F$25/100)</f>
        <v>23.62136533995541</v>
      </c>
      <c r="AH33" s="91">
        <f>'[2]EU Inhabitants'!AC41*('[2]Weighted Average'!AC11/1000)*('[2]Waste Bin detailed'!$F$25/100)</f>
        <v>23.733631751371959</v>
      </c>
      <c r="AI33" s="91">
        <f>'[2]EU Inhabitants'!AD41*('[2]Weighted Average'!AD11/1000)*('[2]Waste Bin detailed'!$F$25/100)</f>
        <v>23.851910307101729</v>
      </c>
      <c r="AJ33" s="91">
        <f>'[2]EU Inhabitants'!AE41*('[2]Weighted Average'!AE11/1000)*('[2]Waste Bin detailed'!$F$25/100)</f>
        <v>23.967123279020157</v>
      </c>
      <c r="AK33" s="91">
        <f>'[2]EU Inhabitants'!AF41*('[2]Weighted Average'!AF11/1000)*('[2]Waste Bin detailed'!$F$25/100)</f>
        <v>24.078328350595768</v>
      </c>
      <c r="AL33" s="91">
        <f>'[2]EU Inhabitants'!AG41*('[2]Weighted Average'!AG11/1000)*('[2]Waste Bin detailed'!$F$25/100)</f>
        <v>24.184493072707628</v>
      </c>
      <c r="AM33" s="91">
        <f>'[2]EU Inhabitants'!AH41*('[2]Weighted Average'!AH11/1000)*('[2]Waste Bin detailed'!$F$25/100)</f>
        <v>24.285900541030355</v>
      </c>
      <c r="AN33" s="91">
        <f>'[2]EU Inhabitants'!AI41*('[2]Weighted Average'!AI11/1000)*('[2]Waste Bin detailed'!$F$25/100)</f>
        <v>24.38284881858695</v>
      </c>
      <c r="AO33" s="91">
        <f>'[2]EU Inhabitants'!AJ41*('[2]Weighted Average'!AJ11/1000)*('[2]Waste Bin detailed'!$F$25/100)</f>
        <v>24.475566708982065</v>
      </c>
      <c r="AP33" s="91">
        <f>'[2]EU Inhabitants'!AK41*('[2]Weighted Average'!AK11/1000)*('[2]Waste Bin detailed'!$F$25/100)</f>
        <v>24.571231498375909</v>
      </c>
      <c r="AQ33" s="91">
        <f>'[2]EU Inhabitants'!AL41*('[2]Weighted Average'!AL11/1000)*('[2]Waste Bin detailed'!$F$25/100)</f>
        <v>24.662811848775188</v>
      </c>
      <c r="AR33" s="91">
        <f>'[2]EU Inhabitants'!AM41*('[2]Weighted Average'!AM11/1000)*('[2]Waste Bin detailed'!$F$25/100)</f>
        <v>24.750777814670318</v>
      </c>
      <c r="AS33" s="91">
        <f>'[2]EU Inhabitants'!AN41*('[2]Weighted Average'!AN11/1000)*('[2]Waste Bin detailed'!$F$25/100)</f>
        <v>24.836615382110352</v>
      </c>
      <c r="AT33" s="91">
        <f>'[2]EU Inhabitants'!AO41*('[2]Weighted Average'!AO11/1000)*('[2]Waste Bin detailed'!$F$25/100)</f>
        <v>24.918556565793082</v>
      </c>
      <c r="AU33" s="91">
        <f>'[2]EU Inhabitants'!AP41*('[2]Weighted Average'!AP11/1000)*('[2]Waste Bin detailed'!$F$25/100)</f>
        <v>24.997949665894478</v>
      </c>
      <c r="AV33" s="91">
        <f>'[2]EU Inhabitants'!AQ41*('[2]Weighted Average'!AQ11/1000)*('[2]Waste Bin detailed'!$F$25/100)</f>
        <v>25.075014235002552</v>
      </c>
      <c r="AW33" s="91">
        <f>'[2]EU Inhabitants'!AR41*('[2]Weighted Average'!AR11/1000)*('[2]Waste Bin detailed'!$F$25/100)</f>
        <v>25.149829568353855</v>
      </c>
      <c r="AX33" s="91">
        <f>'[2]EU Inhabitants'!AS41*('[2]Weighted Average'!AS11/1000)*('[2]Waste Bin detailed'!$F$25/100)</f>
        <v>25.222399137343608</v>
      </c>
      <c r="AY33" s="91">
        <f>'[2]EU Inhabitants'!AT41*('[2]Weighted Average'!AT11/1000)*('[2]Waste Bin detailed'!$F$25/100)</f>
        <v>25.292691698827802</v>
      </c>
      <c r="AZ33" s="91">
        <f>'[2]EU Inhabitants'!AU41*('[2]Weighted Average'!AU11/1000)*('[2]Waste Bin detailed'!$F$25/100)</f>
        <v>25.360668674131968</v>
      </c>
      <c r="BA33" s="91">
        <f>'[2]EU Inhabitants'!AV41*('[2]Weighted Average'!AV11/1000)*('[2]Waste Bin detailed'!$F$25/100)</f>
        <v>25.427332589350076</v>
      </c>
      <c r="BB33" s="91">
        <f>'[2]EU Inhabitants'!AW41*('[2]Weighted Average'!AW11/1000)*('[2]Waste Bin detailed'!$F$25/100)</f>
        <v>25.491597405536307</v>
      </c>
      <c r="BC33" s="91">
        <f>'[2]EU Inhabitants'!AX41*('[2]Weighted Average'!AX11/1000)*('[2]Waste Bin detailed'!$F$25/100)</f>
        <v>25.553385277305466</v>
      </c>
      <c r="BD33" s="91">
        <f>'[2]EU Inhabitants'!AY41*('[2]Weighted Average'!AY11/1000)*('[2]Waste Bin detailed'!$F$25/100)</f>
        <v>25.61155052444375</v>
      </c>
      <c r="BE33" s="91">
        <f>'[2]EU Inhabitants'!AZ41*('[2]Weighted Average'!AZ11/1000)*('[2]Waste Bin detailed'!$F$25/100)</f>
        <v>25.666683552223994</v>
      </c>
    </row>
    <row r="34" spans="1:57" x14ac:dyDescent="0.35">
      <c r="A34" s="86" t="s">
        <v>636</v>
      </c>
      <c r="C34" s="86" t="s">
        <v>7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detailed'!$F$25/100)</f>
        <v>152.49201147158567</v>
      </c>
      <c r="H34" s="91">
        <f>'[2]EU Inhabitants'!C42*('[2]Weighted Average'!C11/1000)*('[2]Waste Bin detailed'!$F$25/100)</f>
        <v>153.04805670073532</v>
      </c>
      <c r="I34" s="91">
        <f>'[2]EU Inhabitants'!D42*('[2]Weighted Average'!D11/1000)*('[2]Waste Bin detailed'!$F$25/100)</f>
        <v>153.67443685293551</v>
      </c>
      <c r="J34" s="91">
        <f>'[2]EU Inhabitants'!E42*('[2]Weighted Average'!E11/1000)*('[2]Waste Bin detailed'!$F$25/100)</f>
        <v>154.35332264791134</v>
      </c>
      <c r="K34" s="91">
        <f>'[2]EU Inhabitants'!F42*('[2]Weighted Average'!F11/1000)*('[2]Waste Bin detailed'!$F$25/100)</f>
        <v>155.11885962265475</v>
      </c>
      <c r="L34" s="91">
        <f>'[2]EU Inhabitants'!G42*('[2]Weighted Average'!G11/1000)*('[2]Waste Bin detailed'!$F$25/100)</f>
        <v>156.14035808391125</v>
      </c>
      <c r="M34" s="91">
        <f>'[2]EU Inhabitants'!H42*('[2]Weighted Average'!H11/1000)*('[2]Waste Bin detailed'!$F$25/100)</f>
        <v>157.27716851316828</v>
      </c>
      <c r="N34" s="91">
        <f>'[2]EU Inhabitants'!I42*('[2]Weighted Average'!I11/1000)*('[2]Waste Bin detailed'!$F$25/100)</f>
        <v>158.42811142597191</v>
      </c>
      <c r="O34" s="91">
        <f>'[2]EU Inhabitants'!J42*('[2]Weighted Average'!J11/1000)*('[2]Waste Bin detailed'!$F$25/100)</f>
        <v>159.6879508121354</v>
      </c>
      <c r="P34" s="91">
        <f>'[2]EU Inhabitants'!K42*('[2]Weighted Average'!K11/1000)*('[2]Waste Bin detailed'!$F$25/100)</f>
        <v>160.87418971849135</v>
      </c>
      <c r="Q34" s="91">
        <f>'[2]EU Inhabitants'!L42*('[2]Weighted Average'!L11/1000)*('[2]Waste Bin detailed'!$F$25/100)</f>
        <v>162.04387389693539</v>
      </c>
      <c r="R34" s="91">
        <f>'[2]EU Inhabitants'!M42*('[2]Weighted Average'!M11/1000)*('[2]Waste Bin detailed'!$F$25/100)</f>
        <v>163.2787311992135</v>
      </c>
      <c r="S34" s="91">
        <f>'[2]EU Inhabitants'!N42*('[2]Weighted Average'!N11/1000)*('[2]Waste Bin detailed'!$F$25/100)</f>
        <v>164.48082500694525</v>
      </c>
      <c r="T34" s="91">
        <f>'[2]EU Inhabitants'!O42*('[2]Weighted Average'!O11/1000)*('[2]Waste Bin detailed'!$F$25/100)</f>
        <v>165.53941553411559</v>
      </c>
      <c r="U34" s="91">
        <f>'[2]EU Inhabitants'!P42*('[2]Weighted Average'!P11/1000)*('[2]Waste Bin detailed'!$F$25/100)</f>
        <v>166.71332091334912</v>
      </c>
      <c r="V34" s="91">
        <f>'[2]EU Inhabitants'!Q42*('[2]Weighted Average'!Q11/1000)*('[2]Waste Bin detailed'!$F$25/100)</f>
        <v>168.04273298849611</v>
      </c>
      <c r="W34" s="91">
        <f>'[2]EU Inhabitants'!R42*('[2]Weighted Average'!R11/1000)*('[2]Waste Bin detailed'!$F$25/100)</f>
        <v>169.45566977667914</v>
      </c>
      <c r="X34" s="91">
        <f>'[2]EU Inhabitants'!S42*('[2]Weighted Average'!S11/1000)*('[2]Waste Bin detailed'!$F$25/100)</f>
        <v>170.69535899259918</v>
      </c>
      <c r="Y34" s="91">
        <f>'[2]EU Inhabitants'!T42*('[2]Weighted Average'!T11/1000)*('[2]Waste Bin detailed'!$F$25/100)</f>
        <v>171.81925442122196</v>
      </c>
      <c r="Z34" s="91">
        <f>'[2]EU Inhabitants'!U42*('[2]Weighted Average'!U11/1000)*('[2]Waste Bin detailed'!$F$25/100)</f>
        <v>175.6465406470893</v>
      </c>
      <c r="AA34" s="91">
        <f>'[2]EU Inhabitants'!V42*('[2]Weighted Average'!V11/1000)*('[2]Waste Bin detailed'!$F$25/100)</f>
        <v>176.64426914559013</v>
      </c>
      <c r="AB34" s="91">
        <f>'[2]EU Inhabitants'!W42*('[2]Weighted Average'!W11/1000)*('[2]Waste Bin detailed'!$F$25/100)</f>
        <v>176.65540387013405</v>
      </c>
      <c r="AC34" s="91">
        <f>'[2]EU Inhabitants'!X42*('[2]Weighted Average'!X11/1000)*('[2]Waste Bin detailed'!$F$25/100)</f>
        <v>176.66233321782028</v>
      </c>
      <c r="AD34" s="91">
        <f>'[2]EU Inhabitants'!Y42*('[2]Weighted Average'!Y11/1000)*('[2]Waste Bin detailed'!$F$25/100)</f>
        <v>176.68009157201558</v>
      </c>
      <c r="AE34" s="91">
        <f>'[2]EU Inhabitants'!Z42*('[2]Weighted Average'!Z11/1000)*('[2]Waste Bin detailed'!$F$25/100)</f>
        <v>176.64038221421907</v>
      </c>
      <c r="AF34" s="91">
        <f>'[2]EU Inhabitants'!AA42*('[2]Weighted Average'!AA11/1000)*('[2]Waste Bin detailed'!$F$25/100)</f>
        <v>176.62715139356354</v>
      </c>
      <c r="AG34" s="91">
        <f>'[2]EU Inhabitants'!AB42*('[2]Weighted Average'!AB11/1000)*('[2]Waste Bin detailed'!$F$25/100)</f>
        <v>176.61953435700116</v>
      </c>
      <c r="AH34" s="91">
        <f>'[2]EU Inhabitants'!AC42*('[2]Weighted Average'!AC11/1000)*('[2]Waste Bin detailed'!$F$25/100)</f>
        <v>176.61771271180422</v>
      </c>
      <c r="AI34" s="91">
        <f>'[2]EU Inhabitants'!AD42*('[2]Weighted Average'!AD11/1000)*('[2]Waste Bin detailed'!$F$25/100)</f>
        <v>176.62152005415243</v>
      </c>
      <c r="AJ34" s="91">
        <f>'[2]EU Inhabitants'!AE42*('[2]Weighted Average'!AE11/1000)*('[2]Waste Bin detailed'!$F$25/100)</f>
        <v>176.62495355509438</v>
      </c>
      <c r="AK34" s="91">
        <f>'[2]EU Inhabitants'!AF42*('[2]Weighted Average'!AF11/1000)*('[2]Waste Bin detailed'!$F$25/100)</f>
        <v>176.62769927628452</v>
      </c>
      <c r="AL34" s="91">
        <f>'[2]EU Inhabitants'!AG42*('[2]Weighted Average'!AG11/1000)*('[2]Waste Bin detailed'!$F$25/100)</f>
        <v>176.62996465757791</v>
      </c>
      <c r="AM34" s="91">
        <f>'[2]EU Inhabitants'!AH42*('[2]Weighted Average'!AH11/1000)*('[2]Waste Bin detailed'!$F$25/100)</f>
        <v>176.63170801669645</v>
      </c>
      <c r="AN34" s="91">
        <f>'[2]EU Inhabitants'!AI42*('[2]Weighted Average'!AI11/1000)*('[2]Waste Bin detailed'!$F$25/100)</f>
        <v>176.63316792362707</v>
      </c>
      <c r="AO34" s="91">
        <f>'[2]EU Inhabitants'!AJ42*('[2]Weighted Average'!AJ11/1000)*('[2]Waste Bin detailed'!$F$25/100)</f>
        <v>176.63451630612499</v>
      </c>
      <c r="AP34" s="91">
        <f>'[2]EU Inhabitants'!AK42*('[2]Weighted Average'!AK11/1000)*('[2]Waste Bin detailed'!$F$25/100)</f>
        <v>176.63616179117545</v>
      </c>
      <c r="AQ34" s="91">
        <f>'[2]EU Inhabitants'!AL42*('[2]Weighted Average'!AL11/1000)*('[2]Waste Bin detailed'!$F$25/100)</f>
        <v>176.63704241949515</v>
      </c>
      <c r="AR34" s="91">
        <f>'[2]EU Inhabitants'!AM42*('[2]Weighted Average'!AM11/1000)*('[2]Waste Bin detailed'!$F$25/100)</f>
        <v>176.63777578250799</v>
      </c>
      <c r="AS34" s="91">
        <f>'[2]EU Inhabitants'!AN42*('[2]Weighted Average'!AN11/1000)*('[2]Waste Bin detailed'!$F$25/100)</f>
        <v>176.63817367814661</v>
      </c>
      <c r="AT34" s="91">
        <f>'[2]EU Inhabitants'!AO42*('[2]Weighted Average'!AO11/1000)*('[2]Waste Bin detailed'!$F$25/100)</f>
        <v>176.63837298666516</v>
      </c>
      <c r="AU34" s="91">
        <f>'[2]EU Inhabitants'!AP42*('[2]Weighted Average'!AP11/1000)*('[2]Waste Bin detailed'!$F$25/100)</f>
        <v>176.63857339438977</v>
      </c>
      <c r="AV34" s="91">
        <f>'[2]EU Inhabitants'!AQ42*('[2]Weighted Average'!AQ11/1000)*('[2]Waste Bin detailed'!$F$25/100)</f>
        <v>176.63874356220646</v>
      </c>
      <c r="AW34" s="91">
        <f>'[2]EU Inhabitants'!AR42*('[2]Weighted Average'!AR11/1000)*('[2]Waste Bin detailed'!$F$25/100)</f>
        <v>176.63886694443934</v>
      </c>
      <c r="AX34" s="91">
        <f>'[2]EU Inhabitants'!AS42*('[2]Weighted Average'!AS11/1000)*('[2]Waste Bin detailed'!$F$25/100)</f>
        <v>176.63906058321288</v>
      </c>
      <c r="AY34" s="91">
        <f>'[2]EU Inhabitants'!AT42*('[2]Weighted Average'!AT11/1000)*('[2]Waste Bin detailed'!$F$25/100)</f>
        <v>176.6392345657936</v>
      </c>
      <c r="AZ34" s="91">
        <f>'[2]EU Inhabitants'!AU42*('[2]Weighted Average'!AU11/1000)*('[2]Waste Bin detailed'!$F$25/100)</f>
        <v>176.63939573584099</v>
      </c>
      <c r="BA34" s="91">
        <f>'[2]EU Inhabitants'!AV42*('[2]Weighted Average'!AV11/1000)*('[2]Waste Bin detailed'!$F$25/100)</f>
        <v>176.63978968563009</v>
      </c>
      <c r="BB34" s="91">
        <f>'[2]EU Inhabitants'!AW42*('[2]Weighted Average'!AW11/1000)*('[2]Waste Bin detailed'!$F$25/100)</f>
        <v>176.64046773263701</v>
      </c>
      <c r="BC34" s="91">
        <f>'[2]EU Inhabitants'!AX42*('[2]Weighted Average'!AX11/1000)*('[2]Waste Bin detailed'!$F$25/100)</f>
        <v>176.64114486348103</v>
      </c>
      <c r="BD34" s="91">
        <f>'[2]EU Inhabitants'!AY42*('[2]Weighted Average'!AY11/1000)*('[2]Waste Bin detailed'!$F$25/100)</f>
        <v>176.64166277132784</v>
      </c>
      <c r="BE34" s="91">
        <f>'[2]EU Inhabitants'!AZ42*('[2]Weighted Average'!AZ11/1000)*('[2]Waste Bin detailed'!$F$25/100)</f>
        <v>176.64205948415207</v>
      </c>
    </row>
    <row r="35" spans="1:57" x14ac:dyDescent="0.35">
      <c r="A35" s="86" t="s">
        <v>636</v>
      </c>
      <c r="C35" s="86" t="s">
        <v>7</v>
      </c>
      <c r="D35" s="87" t="s">
        <v>621</v>
      </c>
      <c r="F35" s="92" t="s">
        <v>630</v>
      </c>
      <c r="G35" s="91">
        <f>SUM(G4:G34)</f>
        <v>1294.9018781487857</v>
      </c>
      <c r="H35" s="91">
        <f t="shared" ref="H35:BE35" si="0">SUM(H4:H34)</f>
        <v>1297.6224514575572</v>
      </c>
      <c r="I35" s="91">
        <f t="shared" si="0"/>
        <v>1299.7284960096838</v>
      </c>
      <c r="J35" s="91">
        <f t="shared" si="0"/>
        <v>1304.4396010389823</v>
      </c>
      <c r="K35" s="91">
        <f t="shared" si="0"/>
        <v>1309.5369154327871</v>
      </c>
      <c r="L35" s="91">
        <f t="shared" si="0"/>
        <v>1315.1701241895223</v>
      </c>
      <c r="M35" s="91">
        <f t="shared" si="0"/>
        <v>1320.1547804513025</v>
      </c>
      <c r="N35" s="91">
        <f t="shared" si="0"/>
        <v>1325.0445118094817</v>
      </c>
      <c r="O35" s="91">
        <f t="shared" si="0"/>
        <v>1330.3337756165179</v>
      </c>
      <c r="P35" s="91">
        <f t="shared" si="0"/>
        <v>1335.1501475290397</v>
      </c>
      <c r="Q35" s="91">
        <f t="shared" si="0"/>
        <v>1337.9588248501786</v>
      </c>
      <c r="R35" s="91">
        <f t="shared" si="0"/>
        <v>1337.0434484144182</v>
      </c>
      <c r="S35" s="91">
        <f t="shared" si="0"/>
        <v>1340.059926170258</v>
      </c>
      <c r="T35" s="91">
        <f t="shared" si="0"/>
        <v>1343.3093428677812</v>
      </c>
      <c r="U35" s="91">
        <f t="shared" si="0"/>
        <v>1349.247375455825</v>
      </c>
      <c r="V35" s="91">
        <f t="shared" si="0"/>
        <v>1353.2198601123171</v>
      </c>
      <c r="W35" s="91">
        <f t="shared" si="0"/>
        <v>1358.2888275595726</v>
      </c>
      <c r="X35" s="91">
        <f t="shared" si="0"/>
        <v>1362.0414698470902</v>
      </c>
      <c r="Y35" s="91">
        <f t="shared" si="0"/>
        <v>1365.2770844107183</v>
      </c>
      <c r="Z35" s="91">
        <f t="shared" si="0"/>
        <v>1385.5992426224313</v>
      </c>
      <c r="AA35" s="91">
        <f t="shared" si="0"/>
        <v>1389.298676446105</v>
      </c>
      <c r="AB35" s="91">
        <f t="shared" si="0"/>
        <v>1388.3409026842126</v>
      </c>
      <c r="AC35" s="91">
        <f t="shared" si="0"/>
        <v>1387.9615367900321</v>
      </c>
      <c r="AD35" s="91">
        <f t="shared" si="0"/>
        <v>1393.7740241249849</v>
      </c>
      <c r="AE35" s="91">
        <f t="shared" si="0"/>
        <v>1404.464297608474</v>
      </c>
      <c r="AF35" s="91">
        <f t="shared" si="0"/>
        <v>1405.3282148453536</v>
      </c>
      <c r="AG35" s="91">
        <f t="shared" si="0"/>
        <v>1405.7977644349946</v>
      </c>
      <c r="AH35" s="91">
        <f t="shared" si="0"/>
        <v>1405.8986899104616</v>
      </c>
      <c r="AI35" s="91">
        <f t="shared" si="0"/>
        <v>1405.5753941081798</v>
      </c>
      <c r="AJ35" s="91">
        <f t="shared" si="0"/>
        <v>1405.3290333595151</v>
      </c>
      <c r="AK35" s="91">
        <f t="shared" si="0"/>
        <v>1405.0873175110594</v>
      </c>
      <c r="AL35" s="91">
        <f t="shared" si="0"/>
        <v>1404.8223155984738</v>
      </c>
      <c r="AM35" s="91">
        <f t="shared" si="0"/>
        <v>1404.5374331054225</v>
      </c>
      <c r="AN35" s="91">
        <f t="shared" si="0"/>
        <v>1404.2827306030945</v>
      </c>
      <c r="AO35" s="91">
        <f t="shared" si="0"/>
        <v>1404.0412813614444</v>
      </c>
      <c r="AP35" s="91">
        <f t="shared" si="0"/>
        <v>1404.2137511613651</v>
      </c>
      <c r="AQ35" s="91">
        <f t="shared" si="0"/>
        <v>1404.3186733130674</v>
      </c>
      <c r="AR35" s="91">
        <f t="shared" si="0"/>
        <v>1404.3574340829555</v>
      </c>
      <c r="AS35" s="91">
        <f t="shared" si="0"/>
        <v>1404.3279284523519</v>
      </c>
      <c r="AT35" s="91">
        <f t="shared" si="0"/>
        <v>1404.2006920196718</v>
      </c>
      <c r="AU35" s="91">
        <f t="shared" si="0"/>
        <v>1404.01123064782</v>
      </c>
      <c r="AV35" s="91">
        <f t="shared" si="0"/>
        <v>1403.719343607105</v>
      </c>
      <c r="AW35" s="91">
        <f t="shared" si="0"/>
        <v>1403.3176894616183</v>
      </c>
      <c r="AX35" s="91">
        <f t="shared" si="0"/>
        <v>1402.8010470740865</v>
      </c>
      <c r="AY35" s="91">
        <f t="shared" si="0"/>
        <v>1402.1606171060675</v>
      </c>
      <c r="AZ35" s="91">
        <f t="shared" si="0"/>
        <v>1401.3943143925512</v>
      </c>
      <c r="BA35" s="91">
        <f t="shared" si="0"/>
        <v>1400.520344934715</v>
      </c>
      <c r="BB35" s="91">
        <f t="shared" si="0"/>
        <v>1399.4977360847092</v>
      </c>
      <c r="BC35" s="91">
        <f t="shared" si="0"/>
        <v>1398.3449018046003</v>
      </c>
      <c r="BD35" s="91">
        <f t="shared" si="0"/>
        <v>1397.0316630209918</v>
      </c>
      <c r="BE35" s="91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1:BE35"/>
  <sheetViews>
    <sheetView topLeftCell="A7" zoomScale="69" zoomScaleNormal="69" workbookViewId="0">
      <selection activeCell="E39" sqref="E39"/>
    </sheetView>
  </sheetViews>
  <sheetFormatPr baseColWidth="10" defaultColWidth="11.453125" defaultRowHeight="14.5" x14ac:dyDescent="0.35"/>
  <cols>
    <col min="1" max="1" width="40.26953125" style="86" bestFit="1" customWidth="1"/>
    <col min="2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634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F3" s="86" t="s">
        <v>614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7</v>
      </c>
      <c r="D4" s="87" t="s">
        <v>621</v>
      </c>
      <c r="E4" s="87"/>
      <c r="F4" s="90" t="s">
        <v>42</v>
      </c>
      <c r="G4" s="91">
        <f>'[2]EU Inhabitants'!B12*([2]Sources!$C$3/1000)*('[2]Waste Bin detailed'!$F$22/100)</f>
        <v>0.7943195882440699</v>
      </c>
      <c r="H4" s="91">
        <f>'[2]EU Inhabitants'!C12*([2]Sources!$C$3/1000)*('[2]Waste Bin detailed'!$F$22/100)</f>
        <v>0.79620696404594959</v>
      </c>
      <c r="I4" s="91">
        <f>'[2]EU Inhabitants'!D12*([2]Sources!$C$3/1000)*('[2]Waste Bin detailed'!$F$22/100)</f>
        <v>0.7997996419513651</v>
      </c>
      <c r="J4" s="91">
        <f>'[2]EU Inhabitants'!E12*([2]Sources!$C$3/1000)*('[2]Waste Bin detailed'!$F$22/100)</f>
        <v>0.80337742503356713</v>
      </c>
      <c r="K4" s="91">
        <f>'[2]EU Inhabitants'!F12*([2]Sources!$C$3/1000)*('[2]Waste Bin detailed'!$F$22/100)</f>
        <v>0.80652527524988815</v>
      </c>
      <c r="L4" s="91">
        <f>'[2]EU Inhabitants'!G12*([2]Sources!$C$3/1000)*('[2]Waste Bin detailed'!$F$22/100)</f>
        <v>0.81035999403252279</v>
      </c>
      <c r="M4" s="91">
        <f>'[2]EU Inhabitants'!H12*([2]Sources!$C$3/1000)*('[2]Waste Bin detailed'!$F$22/100)</f>
        <v>0.81544362822616745</v>
      </c>
      <c r="N4" s="91">
        <f>'[2]EU Inhabitants'!I12*([2]Sources!$C$3/1000)*('[2]Waste Bin detailed'!$F$22/100)</f>
        <v>0.82111855587050575</v>
      </c>
      <c r="O4" s="91">
        <f>'[2]EU Inhabitants'!J12*([2]Sources!$C$3/1000)*('[2]Waste Bin detailed'!$F$22/100)</f>
        <v>0.82750564224973888</v>
      </c>
      <c r="P4" s="91">
        <f>'[2]EU Inhabitants'!K12*([2]Sources!$C$3/1000)*('[2]Waste Bin detailed'!$F$22/100)</f>
        <v>0.8341938833358199</v>
      </c>
      <c r="Q4" s="91">
        <f>'[2]EU Inhabitants'!L12*([2]Sources!$C$3/1000)*('[2]Waste Bin detailed'!$F$22/100)</f>
        <v>0.84092952409368937</v>
      </c>
      <c r="R4" s="91">
        <f>'[2]EU Inhabitants'!M12*([2]Sources!$C$3/1000)*('[2]Waste Bin detailed'!$F$22/100)</f>
        <v>0.8533987408623005</v>
      </c>
      <c r="S4" s="91">
        <f>'[2]EU Inhabitants'!N12*([2]Sources!$C$3/1000)*('[2]Waste Bin detailed'!$F$22/100)</f>
        <v>0.8592365030583321</v>
      </c>
      <c r="T4" s="91">
        <f>'[2]EU Inhabitants'!O12*([2]Sources!$C$3/1000)*('[2]Waste Bin detailed'!$F$22/100)</f>
        <v>0.86405288378338063</v>
      </c>
      <c r="U4" s="91">
        <f>'[2]EU Inhabitants'!P12*([2]Sources!$C$3/1000)*('[2]Waste Bin detailed'!$F$22/100)</f>
        <v>0.8673783082201999</v>
      </c>
      <c r="V4" s="91">
        <f>'[2]EU Inhabitants'!Q12*([2]Sources!$C$3/1000)*('[2]Waste Bin detailed'!$F$22/100)</f>
        <v>0.87175630016410566</v>
      </c>
      <c r="W4" s="91">
        <f>'[2]EU Inhabitants'!R12*([2]Sources!$C$3/1000)*('[2]Waste Bin detailed'!$F$22/100)</f>
        <v>0.87748483365657182</v>
      </c>
      <c r="X4" s="91">
        <f>'[2]EU Inhabitants'!S12*([2]Sources!$C$3/1000)*('[2]Waste Bin detailed'!$F$22/100)</f>
        <v>0.88063524392063264</v>
      </c>
      <c r="Y4" s="91">
        <f>'[2]EU Inhabitants'!T12*([2]Sources!$C$3/1000)*('[2]Waste Bin detailed'!$F$22/100)</f>
        <v>0.88427066686558264</v>
      </c>
      <c r="Z4" s="91">
        <f>'[2]EU Inhabitants'!U12*([2]Sources!$C$3/1000)*('[2]Waste Bin detailed'!$F$22/100)</f>
        <v>0.8886871371027899</v>
      </c>
      <c r="AA4" s="91">
        <f>'[2]EU Inhabitants'!V12*([2]Sources!$C$3/1000)*('[2]Waste Bin detailed'!$F$22/100)</f>
        <v>0.893878681187528</v>
      </c>
      <c r="AB4" s="91">
        <f>'[2]EU Inhabitants'!W12*([2]Sources!$C$3/1000)*('[2]Waste Bin detailed'!$F$22/100)</f>
        <v>0.89638651946889458</v>
      </c>
      <c r="AC4" s="91">
        <f>'[2]EU Inhabitants'!X12*([2]Sources!$C$3/1000)*('[2]Waste Bin detailed'!$F$22/100)</f>
        <v>0.9012627122184097</v>
      </c>
      <c r="AD4" s="91">
        <f>'[2]EU Inhabitants'!Y12*([2]Sources!$C$3/1000)*('[2]Waste Bin detailed'!$F$22/100)</f>
        <v>0.91097328360435637</v>
      </c>
      <c r="AE4" s="91">
        <f>'[2]EU Inhabitants'!Z12*([2]Sources!$C$3/1000)*('[2]Waste Bin detailed'!$F$22/100)</f>
        <v>0.91461297329553937</v>
      </c>
      <c r="AF4" s="91">
        <f>'[2]EU Inhabitants'!AA12*([2]Sources!$C$3/1000)*('[2]Waste Bin detailed'!$F$22/100)</f>
        <v>0.91769263314933613</v>
      </c>
      <c r="AG4" s="91">
        <f>'[2]EU Inhabitants'!AB12*([2]Sources!$C$3/1000)*('[2]Waste Bin detailed'!$F$22/100)</f>
        <v>0.92065453080710136</v>
      </c>
      <c r="AH4" s="91">
        <f>'[2]EU Inhabitants'!AC12*([2]Sources!$C$3/1000)*('[2]Waste Bin detailed'!$F$22/100)</f>
        <v>0.92349401163658063</v>
      </c>
      <c r="AI4" s="91">
        <f>'[2]EU Inhabitants'!AD12*([2]Sources!$C$3/1000)*('[2]Waste Bin detailed'!$F$22/100)</f>
        <v>0.92620417126659704</v>
      </c>
      <c r="AJ4" s="91">
        <f>'[2]EU Inhabitants'!AE12*([2]Sources!$C$3/1000)*('[2]Waste Bin detailed'!$F$22/100)</f>
        <v>0.92891471878263476</v>
      </c>
      <c r="AK4" s="91">
        <f>'[2]EU Inhabitants'!AF12*([2]Sources!$C$3/1000)*('[2]Waste Bin detailed'!$F$22/100)</f>
        <v>0.93162813665522903</v>
      </c>
      <c r="AL4" s="91">
        <f>'[2]EU Inhabitants'!AG12*([2]Sources!$C$3/1000)*('[2]Waste Bin detailed'!$F$22/100)</f>
        <v>0.93431036849172022</v>
      </c>
      <c r="AM4" s="91">
        <f>'[2]EU Inhabitants'!AH12*([2]Sources!$C$3/1000)*('[2]Waste Bin detailed'!$F$22/100)</f>
        <v>0.9369477607041623</v>
      </c>
      <c r="AN4" s="91">
        <f>'[2]EU Inhabitants'!AI12*([2]Sources!$C$3/1000)*('[2]Waste Bin detailed'!$F$22/100)</f>
        <v>0.93955233775921232</v>
      </c>
      <c r="AO4" s="91">
        <f>'[2]EU Inhabitants'!AJ12*([2]Sources!$C$3/1000)*('[2]Waste Bin detailed'!$F$22/100)</f>
        <v>0.94212572877815914</v>
      </c>
      <c r="AP4" s="91">
        <f>'[2]EU Inhabitants'!AK12*([2]Sources!$C$3/1000)*('[2]Waste Bin detailed'!$F$22/100)</f>
        <v>0.94487715948082951</v>
      </c>
      <c r="AQ4" s="91">
        <f>'[2]EU Inhabitants'!AL12*([2]Sources!$C$3/1000)*('[2]Waste Bin detailed'!$F$22/100)</f>
        <v>0.94760019692674935</v>
      </c>
      <c r="AR4" s="91">
        <f>'[2]EU Inhabitants'!AM12*([2]Sources!$C$3/1000)*('[2]Waste Bin detailed'!$F$22/100)</f>
        <v>0.95022028942264669</v>
      </c>
      <c r="AS4" s="91">
        <f>'[2]EU Inhabitants'!AN12*([2]Sources!$C$3/1000)*('[2]Waste Bin detailed'!$F$22/100)</f>
        <v>0.95277839773235873</v>
      </c>
      <c r="AT4" s="91">
        <f>'[2]EU Inhabitants'!AO12*([2]Sources!$C$3/1000)*('[2]Waste Bin detailed'!$F$22/100)</f>
        <v>0.95523681933462634</v>
      </c>
      <c r="AU4" s="91">
        <f>'[2]EU Inhabitants'!AP12*([2]Sources!$C$3/1000)*('[2]Waste Bin detailed'!$F$22/100)</f>
        <v>0.95759904520364025</v>
      </c>
      <c r="AV4" s="91">
        <f>'[2]EU Inhabitants'!AQ12*([2]Sources!$C$3/1000)*('[2]Waste Bin detailed'!$F$22/100)</f>
        <v>0.95985677457854701</v>
      </c>
      <c r="AW4" s="91">
        <f>'[2]EU Inhabitants'!AR12*([2]Sources!$C$3/1000)*('[2]Waste Bin detailed'!$F$22/100)</f>
        <v>0.96199767268387304</v>
      </c>
      <c r="AX4" s="91">
        <f>'[2]EU Inhabitants'!AS12*([2]Sources!$C$3/1000)*('[2]Waste Bin detailed'!$F$22/100)</f>
        <v>0.96401072355661654</v>
      </c>
      <c r="AY4" s="91">
        <f>'[2]EU Inhabitants'!AT12*([2]Sources!$C$3/1000)*('[2]Waste Bin detailed'!$F$22/100)</f>
        <v>0.96589685812322845</v>
      </c>
      <c r="AZ4" s="91">
        <f>'[2]EU Inhabitants'!AU12*([2]Sources!$C$3/1000)*('[2]Waste Bin detailed'!$F$22/100)</f>
        <v>0.96765809339101905</v>
      </c>
      <c r="BA4" s="91">
        <f>'[2]EU Inhabitants'!AV12*([2]Sources!$C$3/1000)*('[2]Waste Bin detailed'!$F$22/100)</f>
        <v>0.96929923914665084</v>
      </c>
      <c r="BB4" s="91">
        <f>'[2]EU Inhabitants'!AW12*([2]Sources!$C$3/1000)*('[2]Waste Bin detailed'!$F$22/100)</f>
        <v>0.97078189467402665</v>
      </c>
      <c r="BC4" s="91">
        <f>'[2]EU Inhabitants'!AX12*([2]Sources!$C$3/1000)*('[2]Waste Bin detailed'!$F$22/100)</f>
        <v>0.97211149037744304</v>
      </c>
      <c r="BD4" s="91">
        <f>'[2]EU Inhabitants'!AY12*([2]Sources!$C$3/1000)*('[2]Waste Bin detailed'!$F$22/100)</f>
        <v>0.97327693271669402</v>
      </c>
      <c r="BE4" s="91">
        <f>'[2]EU Inhabitants'!AZ12*([2]Sources!$C$3/1000)*('[2]Waste Bin detailed'!$F$22/100)</f>
        <v>0.97430739072057293</v>
      </c>
    </row>
    <row r="5" spans="1:57" x14ac:dyDescent="0.35">
      <c r="A5" s="86" t="s">
        <v>636</v>
      </c>
      <c r="C5" s="86" t="s">
        <v>7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detailed'!$F$22/100)</f>
        <v>1.0623780982002999</v>
      </c>
      <c r="H5" s="91">
        <f>'[2]EU Inhabitants'!C13*('[2]Weighted Average'!C11/1000)*('[2]Waste Bin detailed'!$F$22/100)</f>
        <v>1.057004127307547</v>
      </c>
      <c r="I5" s="91">
        <f>'[2]EU Inhabitants'!D13*('[2]Weighted Average'!D11/1000)*('[2]Waste Bin detailed'!$F$22/100)</f>
        <v>1.0206318481892709</v>
      </c>
      <c r="J5" s="91">
        <f>'[2]EU Inhabitants'!E13*('[2]Weighted Average'!E11/1000)*('[2]Waste Bin detailed'!$F$22/100)</f>
        <v>1.012418117505119</v>
      </c>
      <c r="K5" s="91">
        <f>'[2]EU Inhabitants'!F13*('[2]Weighted Average'!F11/1000)*('[2]Waste Bin detailed'!$F$22/100)</f>
        <v>1.0046352582130063</v>
      </c>
      <c r="L5" s="91">
        <f>'[2]EU Inhabitants'!G13*('[2]Weighted Average'!G11/1000)*('[2]Waste Bin detailed'!$F$22/100)</f>
        <v>0.99738754443749578</v>
      </c>
      <c r="M5" s="91">
        <f>'[2]EU Inhabitants'!H13*('[2]Weighted Average'!H11/1000)*('[2]Waste Bin detailed'!$F$22/100)</f>
        <v>0.98970531404166262</v>
      </c>
      <c r="N5" s="91">
        <f>'[2]EU Inhabitants'!I13*('[2]Weighted Average'!I11/1000)*('[2]Waste Bin detailed'!$F$22/100)</f>
        <v>0.9822006460766981</v>
      </c>
      <c r="O5" s="91">
        <f>'[2]EU Inhabitants'!J13*('[2]Weighted Average'!J11/1000)*('[2]Waste Bin detailed'!$F$22/100)</f>
        <v>0.97490841326815192</v>
      </c>
      <c r="P5" s="91">
        <f>'[2]EU Inhabitants'!K13*('[2]Weighted Average'!K11/1000)*('[2]Waste Bin detailed'!$F$22/100)</f>
        <v>0.96810231574954497</v>
      </c>
      <c r="Q5" s="91">
        <f>'[2]EU Inhabitants'!L13*('[2]Weighted Average'!L11/1000)*('[2]Waste Bin detailed'!$F$22/100)</f>
        <v>0.96196442461744491</v>
      </c>
      <c r="R5" s="91">
        <f>'[2]EU Inhabitants'!M13*('[2]Weighted Average'!M11/1000)*('[2]Waste Bin detailed'!$F$22/100)</f>
        <v>0.95463583035679278</v>
      </c>
      <c r="S5" s="91">
        <f>'[2]EU Inhabitants'!N13*('[2]Weighted Average'!N11/1000)*('[2]Waste Bin detailed'!$F$22/100)</f>
        <v>0.94904022223789142</v>
      </c>
      <c r="T5" s="91">
        <f>'[2]EU Inhabitants'!O13*('[2]Weighted Average'!O11/1000)*('[2]Waste Bin detailed'!$F$22/100)</f>
        <v>0.94348957596367511</v>
      </c>
      <c r="U5" s="91">
        <f>'[2]EU Inhabitants'!P13*('[2]Weighted Average'!P11/1000)*('[2]Waste Bin detailed'!$F$22/100)</f>
        <v>0.93856122234068606</v>
      </c>
      <c r="V5" s="91">
        <f>'[2]EU Inhabitants'!Q13*('[2]Weighted Average'!Q11/1000)*('[2]Waste Bin detailed'!$F$22/100)</f>
        <v>0.93308690529443905</v>
      </c>
      <c r="W5" s="91">
        <f>'[2]EU Inhabitants'!R13*('[2]Weighted Average'!R11/1000)*('[2]Waste Bin detailed'!$F$22/100)</f>
        <v>0.92709313641668645</v>
      </c>
      <c r="X5" s="91">
        <f>'[2]EU Inhabitants'!S13*('[2]Weighted Average'!S11/1000)*('[2]Waste Bin detailed'!$F$22/100)</f>
        <v>0.92054838494199032</v>
      </c>
      <c r="Y5" s="91">
        <f>'[2]EU Inhabitants'!T13*('[2]Weighted Average'!T11/1000)*('[2]Waste Bin detailed'!$F$22/100)</f>
        <v>0.91388729764956778</v>
      </c>
      <c r="Z5" s="91">
        <f>'[2]EU Inhabitants'!U13*('[2]Weighted Average'!U11/1000)*('[2]Waste Bin detailed'!$F$22/100)</f>
        <v>0.922420040304755</v>
      </c>
      <c r="AA5" s="91">
        <f>'[2]EU Inhabitants'!V13*('[2]Weighted Average'!V11/1000)*('[2]Waste Bin detailed'!$F$22/100)</f>
        <v>0.91602351933888493</v>
      </c>
      <c r="AB5" s="91">
        <f>'[2]EU Inhabitants'!W13*('[2]Weighted Average'!W11/1000)*('[2]Waste Bin detailed'!$F$22/100)</f>
        <v>0.91147758292440795</v>
      </c>
      <c r="AC5" s="91">
        <f>'[2]EU Inhabitants'!X13*('[2]Weighted Average'!X11/1000)*('[2]Waste Bin detailed'!$F$22/100)</f>
        <v>0.9012851900173221</v>
      </c>
      <c r="AD5" s="91">
        <f>'[2]EU Inhabitants'!Y13*('[2]Weighted Average'!Y11/1000)*('[2]Waste Bin detailed'!$F$22/100)</f>
        <v>0.84981184727294001</v>
      </c>
      <c r="AE5" s="91">
        <f>'[2]EU Inhabitants'!Z13*('[2]Weighted Average'!Z11/1000)*('[2]Waste Bin detailed'!$F$22/100)</f>
        <v>0.9116799581380598</v>
      </c>
      <c r="AF5" s="91">
        <f>'[2]EU Inhabitants'!AA13*('[2]Weighted Average'!AA11/1000)*('[2]Waste Bin detailed'!$F$22/100)</f>
        <v>0.90392696968842268</v>
      </c>
      <c r="AG5" s="91">
        <f>'[2]EU Inhabitants'!AB13*('[2]Weighted Average'!AB11/1000)*('[2]Waste Bin detailed'!$F$22/100)</f>
        <v>0.89625790124335758</v>
      </c>
      <c r="AH5" s="91">
        <f>'[2]EU Inhabitants'!AC13*('[2]Weighted Average'!AC11/1000)*('[2]Waste Bin detailed'!$F$22/100)</f>
        <v>0.88859387957878566</v>
      </c>
      <c r="AI5" s="91">
        <f>'[2]EU Inhabitants'!AD13*('[2]Weighted Average'!AD11/1000)*('[2]Waste Bin detailed'!$F$22/100)</f>
        <v>0.88089392665158139</v>
      </c>
      <c r="AJ5" s="91">
        <f>'[2]EU Inhabitants'!AE13*('[2]Weighted Average'!AE11/1000)*('[2]Waste Bin detailed'!$F$22/100)</f>
        <v>0.87345860560724975</v>
      </c>
      <c r="AK5" s="91">
        <f>'[2]EU Inhabitants'!AF13*('[2]Weighted Average'!AF11/1000)*('[2]Waste Bin detailed'!$F$22/100)</f>
        <v>0.86622016356114195</v>
      </c>
      <c r="AL5" s="91">
        <f>'[2]EU Inhabitants'!AG13*('[2]Weighted Average'!AG11/1000)*('[2]Waste Bin detailed'!$F$22/100)</f>
        <v>0.8592011810282485</v>
      </c>
      <c r="AM5" s="91">
        <f>'[2]EU Inhabitants'!AH13*('[2]Weighted Average'!AH11/1000)*('[2]Waste Bin detailed'!$F$22/100)</f>
        <v>0.85239664746676347</v>
      </c>
      <c r="AN5" s="91">
        <f>'[2]EU Inhabitants'!AI13*('[2]Weighted Average'!AI11/1000)*('[2]Waste Bin detailed'!$F$22/100)</f>
        <v>0.84585204533449487</v>
      </c>
      <c r="AO5" s="91">
        <f>'[2]EU Inhabitants'!AJ13*('[2]Weighted Average'!AJ11/1000)*('[2]Waste Bin detailed'!$F$22/100)</f>
        <v>0.83969670225758308</v>
      </c>
      <c r="AP5" s="91">
        <f>'[2]EU Inhabitants'!AK13*('[2]Weighted Average'!AK11/1000)*('[2]Waste Bin detailed'!$F$22/100)</f>
        <v>0.83457625373547006</v>
      </c>
      <c r="AQ5" s="91">
        <f>'[2]EU Inhabitants'!AL13*('[2]Weighted Average'!AL11/1000)*('[2]Waste Bin detailed'!$F$22/100)</f>
        <v>0.82958665364561734</v>
      </c>
      <c r="AR5" s="91">
        <f>'[2]EU Inhabitants'!AM13*('[2]Weighted Average'!AM11/1000)*('[2]Waste Bin detailed'!$F$22/100)</f>
        <v>0.82470199502534702</v>
      </c>
      <c r="AS5" s="91">
        <f>'[2]EU Inhabitants'!AN13*('[2]Weighted Average'!AN11/1000)*('[2]Waste Bin detailed'!$F$22/100)</f>
        <v>0.81993156405392909</v>
      </c>
      <c r="AT5" s="91">
        <f>'[2]EU Inhabitants'!AO13*('[2]Weighted Average'!AO11/1000)*('[2]Waste Bin detailed'!$F$22/100)</f>
        <v>0.81539685305994536</v>
      </c>
      <c r="AU5" s="91">
        <f>'[2]EU Inhabitants'!AP13*('[2]Weighted Average'!AP11/1000)*('[2]Waste Bin detailed'!$F$22/100)</f>
        <v>0.81106572090401996</v>
      </c>
      <c r="AV5" s="91">
        <f>'[2]EU Inhabitants'!AQ13*('[2]Weighted Average'!AQ11/1000)*('[2]Waste Bin detailed'!$F$22/100)</f>
        <v>0.80682602076637444</v>
      </c>
      <c r="AW5" s="91">
        <f>'[2]EU Inhabitants'!AR13*('[2]Weighted Average'!AR11/1000)*('[2]Waste Bin detailed'!$F$22/100)</f>
        <v>0.80270574687396667</v>
      </c>
      <c r="AX5" s="91">
        <f>'[2]EU Inhabitants'!AS13*('[2]Weighted Average'!AS11/1000)*('[2]Waste Bin detailed'!$F$22/100)</f>
        <v>0.79867051293947744</v>
      </c>
      <c r="AY5" s="91">
        <f>'[2]EU Inhabitants'!AT13*('[2]Weighted Average'!AT11/1000)*('[2]Waste Bin detailed'!$F$22/100)</f>
        <v>0.79469289702947676</v>
      </c>
      <c r="AZ5" s="91">
        <f>'[2]EU Inhabitants'!AU13*('[2]Weighted Average'!AU11/1000)*('[2]Waste Bin detailed'!$F$22/100)</f>
        <v>0.79080284311790405</v>
      </c>
      <c r="BA5" s="91">
        <f>'[2]EU Inhabitants'!AV13*('[2]Weighted Average'!AV11/1000)*('[2]Waste Bin detailed'!$F$22/100)</f>
        <v>0.78692567846373518</v>
      </c>
      <c r="BB5" s="91">
        <f>'[2]EU Inhabitants'!AW13*('[2]Weighted Average'!AW11/1000)*('[2]Waste Bin detailed'!$F$22/100)</f>
        <v>0.78309982889866414</v>
      </c>
      <c r="BC5" s="91">
        <f>'[2]EU Inhabitants'!AX13*('[2]Weighted Average'!AX11/1000)*('[2]Waste Bin detailed'!$F$22/100)</f>
        <v>0.77931163255046587</v>
      </c>
      <c r="BD5" s="91">
        <f>'[2]EU Inhabitants'!AY13*('[2]Weighted Average'!AY11/1000)*('[2]Waste Bin detailed'!$F$22/100)</f>
        <v>0.77557251786674086</v>
      </c>
      <c r="BE5" s="91">
        <f>'[2]EU Inhabitants'!AZ13*('[2]Weighted Average'!AZ11/1000)*('[2]Waste Bin detailed'!$F$22/100)</f>
        <v>0.77187132916694612</v>
      </c>
    </row>
    <row r="6" spans="1:57" x14ac:dyDescent="0.35">
      <c r="A6" s="86" t="s">
        <v>636</v>
      </c>
      <c r="C6" s="86" t="s">
        <v>7</v>
      </c>
      <c r="D6" s="87" t="s">
        <v>621</v>
      </c>
      <c r="E6" s="87"/>
      <c r="F6" s="90" t="s">
        <v>46</v>
      </c>
      <c r="G6" s="91">
        <f>'[2]EU Inhabitants'!B14*('[2]Weighted Average'!B11/1000)*('[2]Waste Bin detailed'!$F$22/100)</f>
        <v>1.3330962654490564</v>
      </c>
      <c r="H6" s="91">
        <f>'[2]EU Inhabitants'!C14*('[2]Weighted Average'!C11/1000)*('[2]Waste Bin detailed'!$F$22/100)</f>
        <v>1.3271166620596901</v>
      </c>
      <c r="I6" s="91">
        <f>'[2]EU Inhabitants'!D14*('[2]Weighted Average'!D11/1000)*('[2]Waste Bin detailed'!$F$22/100)</f>
        <v>1.3231536436394962</v>
      </c>
      <c r="J6" s="91">
        <f>'[2]EU Inhabitants'!E14*('[2]Weighted Average'!E11/1000)*('[2]Waste Bin detailed'!$F$22/100)</f>
        <v>1.3220440177703323</v>
      </c>
      <c r="K6" s="91">
        <f>'[2]EU Inhabitants'!F14*('[2]Weighted Average'!F11/1000)*('[2]Waste Bin detailed'!$F$22/100)</f>
        <v>1.3224545726396413</v>
      </c>
      <c r="L6" s="91">
        <f>'[2]EU Inhabitants'!G14*('[2]Weighted Average'!G11/1000)*('[2]Waste Bin detailed'!$F$22/100)</f>
        <v>1.3230297669702915</v>
      </c>
      <c r="M6" s="91">
        <f>'[2]EU Inhabitants'!H14*('[2]Weighted Average'!H11/1000)*('[2]Waste Bin detailed'!$F$22/100)</f>
        <v>1.3262336417267058</v>
      </c>
      <c r="N6" s="91">
        <f>'[2]EU Inhabitants'!I14*('[2]Weighted Average'!I11/1000)*('[2]Waste Bin detailed'!$F$22/100)</f>
        <v>1.3300078159483446</v>
      </c>
      <c r="O6" s="91">
        <f>'[2]EU Inhabitants'!J14*('[2]Weighted Average'!J11/1000)*('[2]Waste Bin detailed'!$F$22/100)</f>
        <v>1.34129907517754</v>
      </c>
      <c r="P6" s="91">
        <f>'[2]EU Inhabitants'!K14*('[2]Weighted Average'!K11/1000)*('[2]Waste Bin detailed'!$F$22/100)</f>
        <v>1.3516892747795017</v>
      </c>
      <c r="Q6" s="91">
        <f>'[2]EU Inhabitants'!L14*('[2]Weighted Average'!L11/1000)*('[2]Waste Bin detailed'!$F$22/100)</f>
        <v>1.3560325754297664</v>
      </c>
      <c r="R6" s="91">
        <f>'[2]EU Inhabitants'!M14*('[2]Weighted Average'!M11/1000)*('[2]Waste Bin detailed'!$F$22/100)</f>
        <v>1.3584507617906079</v>
      </c>
      <c r="S6" s="91">
        <f>'[2]EU Inhabitants'!N14*('[2]Weighted Average'!N11/1000)*('[2]Waste Bin detailed'!$F$22/100)</f>
        <v>1.360691287383591</v>
      </c>
      <c r="T6" s="91">
        <f>'[2]EU Inhabitants'!O14*('[2]Weighted Average'!O11/1000)*('[2]Waste Bin detailed'!$F$22/100)</f>
        <v>1.3620404270614037</v>
      </c>
      <c r="U6" s="91">
        <f>'[2]EU Inhabitants'!P14*('[2]Weighted Average'!P11/1000)*('[2]Waste Bin detailed'!$F$22/100)</f>
        <v>1.3617152443308544</v>
      </c>
      <c r="V6" s="91">
        <f>'[2]EU Inhabitants'!Q14*('[2]Weighted Average'!Q11/1000)*('[2]Waste Bin detailed'!$F$22/100)</f>
        <v>1.3652952066704851</v>
      </c>
      <c r="W6" s="91">
        <f>'[2]EU Inhabitants'!R14*('[2]Weighted Average'!R11/1000)*('[2]Waste Bin detailed'!$F$22/100)</f>
        <v>1.3677230690945228</v>
      </c>
      <c r="X6" s="91">
        <f>'[2]EU Inhabitants'!S14*('[2]Weighted Average'!S11/1000)*('[2]Waste Bin detailed'!$F$22/100)</f>
        <v>1.3712347239774862</v>
      </c>
      <c r="Y6" s="91">
        <f>'[2]EU Inhabitants'!T14*('[2]Weighted Average'!T11/1000)*('[2]Waste Bin detailed'!$F$22/100)</f>
        <v>1.3753684722461317</v>
      </c>
      <c r="Z6" s="91">
        <f>'[2]EU Inhabitants'!U14*('[2]Weighted Average'!U11/1000)*('[2]Waste Bin detailed'!$F$22/100)</f>
        <v>1.403362030588341</v>
      </c>
      <c r="AA6" s="91">
        <f>'[2]EU Inhabitants'!V14*('[2]Weighted Average'!V11/1000)*('[2]Waste Bin detailed'!$F$22/100)</f>
        <v>1.4091814721487239</v>
      </c>
      <c r="AB6" s="91">
        <f>'[2]EU Inhabitants'!W14*('[2]Weighted Average'!W11/1000)*('[2]Waste Bin detailed'!$F$22/100)</f>
        <v>1.3830320776300637</v>
      </c>
      <c r="AC6" s="91">
        <f>'[2]EU Inhabitants'!X14*('[2]Weighted Average'!X11/1000)*('[2]Waste Bin detailed'!$F$22/100)</f>
        <v>1.3859686478836553</v>
      </c>
      <c r="AD6" s="91">
        <f>'[2]EU Inhabitants'!Y14*('[2]Weighted Average'!Y11/1000)*('[2]Waste Bin detailed'!$F$22/100)</f>
        <v>1.4270744839472198</v>
      </c>
      <c r="AE6" s="91">
        <f>'[2]EU Inhabitants'!Z14*('[2]Weighted Average'!Z11/1000)*('[2]Waste Bin detailed'!$F$22/100)</f>
        <v>1.4559983298771786</v>
      </c>
      <c r="AF6" s="91">
        <f>'[2]EU Inhabitants'!AA14*('[2]Weighted Average'!AA11/1000)*('[2]Waste Bin detailed'!$F$22/100)</f>
        <v>1.4516567107816261</v>
      </c>
      <c r="AG6" s="91">
        <f>'[2]EU Inhabitants'!AB14*('[2]Weighted Average'!AB11/1000)*('[2]Waste Bin detailed'!$F$22/100)</f>
        <v>1.4472095521495114</v>
      </c>
      <c r="AH6" s="91">
        <f>'[2]EU Inhabitants'!AC14*('[2]Weighted Average'!AC11/1000)*('[2]Waste Bin detailed'!$F$22/100)</f>
        <v>1.4427311942429504</v>
      </c>
      <c r="AI6" s="91">
        <f>'[2]EU Inhabitants'!AD14*('[2]Weighted Average'!AD11/1000)*('[2]Waste Bin detailed'!$F$22/100)</f>
        <v>1.4381237943455889</v>
      </c>
      <c r="AJ6" s="91">
        <f>'[2]EU Inhabitants'!AE14*('[2]Weighted Average'!AE11/1000)*('[2]Waste Bin detailed'!$F$22/100)</f>
        <v>1.4338658803314841</v>
      </c>
      <c r="AK6" s="91">
        <f>'[2]EU Inhabitants'!AF14*('[2]Weighted Average'!AF11/1000)*('[2]Waste Bin detailed'!$F$22/100)</f>
        <v>1.4297835366884803</v>
      </c>
      <c r="AL6" s="91">
        <f>'[2]EU Inhabitants'!AG14*('[2]Weighted Average'!AG11/1000)*('[2]Waste Bin detailed'!$F$22/100)</f>
        <v>1.4257850743274507</v>
      </c>
      <c r="AM6" s="91">
        <f>'[2]EU Inhabitants'!AH14*('[2]Weighted Average'!AH11/1000)*('[2]Waste Bin detailed'!$F$22/100)</f>
        <v>1.4218716432711158</v>
      </c>
      <c r="AN6" s="91">
        <f>'[2]EU Inhabitants'!AI14*('[2]Weighted Average'!AI11/1000)*('[2]Waste Bin detailed'!$F$22/100)</f>
        <v>1.4181354556849024</v>
      </c>
      <c r="AO6" s="91">
        <f>'[2]EU Inhabitants'!AJ14*('[2]Weighted Average'!AJ11/1000)*('[2]Waste Bin detailed'!$F$22/100)</f>
        <v>1.4146219209839364</v>
      </c>
      <c r="AP6" s="91">
        <f>'[2]EU Inhabitants'!AK14*('[2]Weighted Average'!AK11/1000)*('[2]Waste Bin detailed'!$F$22/100)</f>
        <v>1.4137290638844349</v>
      </c>
      <c r="AQ6" s="91">
        <f>'[2]EU Inhabitants'!AL14*('[2]Weighted Average'!AL11/1000)*('[2]Waste Bin detailed'!$F$22/100)</f>
        <v>1.4129808153160137</v>
      </c>
      <c r="AR6" s="91">
        <f>'[2]EU Inhabitants'!AM14*('[2]Weighted Average'!AM11/1000)*('[2]Waste Bin detailed'!$F$22/100)</f>
        <v>1.4123055677682752</v>
      </c>
      <c r="AS6" s="91">
        <f>'[2]EU Inhabitants'!AN14*('[2]Weighted Average'!AN11/1000)*('[2]Waste Bin detailed'!$F$22/100)</f>
        <v>1.4119932934370829</v>
      </c>
      <c r="AT6" s="91">
        <f>'[2]EU Inhabitants'!AO14*('[2]Weighted Average'!AO11/1000)*('[2]Waste Bin detailed'!$F$22/100)</f>
        <v>1.411919119217993</v>
      </c>
      <c r="AU6" s="91">
        <f>'[2]EU Inhabitants'!AP14*('[2]Weighted Average'!AP11/1000)*('[2]Waste Bin detailed'!$F$22/100)</f>
        <v>1.4121016407890004</v>
      </c>
      <c r="AV6" s="91">
        <f>'[2]EU Inhabitants'!AQ14*('[2]Weighted Average'!AQ11/1000)*('[2]Waste Bin detailed'!$F$22/100)</f>
        <v>1.4123998783499097</v>
      </c>
      <c r="AW6" s="91">
        <f>'[2]EU Inhabitants'!AR14*('[2]Weighted Average'!AR11/1000)*('[2]Waste Bin detailed'!$F$22/100)</f>
        <v>1.4127906400279833</v>
      </c>
      <c r="AX6" s="91">
        <f>'[2]EU Inhabitants'!AS14*('[2]Weighted Average'!AS11/1000)*('[2]Waste Bin detailed'!$F$22/100)</f>
        <v>1.4132432373622164</v>
      </c>
      <c r="AY6" s="91">
        <f>'[2]EU Inhabitants'!AT14*('[2]Weighted Average'!AT11/1000)*('[2]Waste Bin detailed'!$F$22/100)</f>
        <v>1.4137718414833294</v>
      </c>
      <c r="AZ6" s="91">
        <f>'[2]EU Inhabitants'!AU14*('[2]Weighted Average'!AU11/1000)*('[2]Waste Bin detailed'!$F$22/100)</f>
        <v>1.4143187918862623</v>
      </c>
      <c r="BA6" s="91">
        <f>'[2]EU Inhabitants'!AV14*('[2]Weighted Average'!AV11/1000)*('[2]Waste Bin detailed'!$F$22/100)</f>
        <v>1.4147540216532433</v>
      </c>
      <c r="BB6" s="91">
        <f>'[2]EU Inhabitants'!AW14*('[2]Weighted Average'!AW11/1000)*('[2]Waste Bin detailed'!$F$22/100)</f>
        <v>1.4151355267715446</v>
      </c>
      <c r="BC6" s="91">
        <f>'[2]EU Inhabitants'!AX14*('[2]Weighted Average'!AX11/1000)*('[2]Waste Bin detailed'!$F$22/100)</f>
        <v>1.4155292821862726</v>
      </c>
      <c r="BD6" s="91">
        <f>'[2]EU Inhabitants'!AY14*('[2]Weighted Average'!AY11/1000)*('[2]Waste Bin detailed'!$F$22/100)</f>
        <v>1.4158831551135334</v>
      </c>
      <c r="BE6" s="91">
        <f>'[2]EU Inhabitants'!AZ14*('[2]Weighted Average'!AZ11/1000)*('[2]Waste Bin detailed'!$F$22/100)</f>
        <v>1.4161994257337536</v>
      </c>
    </row>
    <row r="7" spans="1:57" x14ac:dyDescent="0.35">
      <c r="A7" s="86" t="s">
        <v>636</v>
      </c>
      <c r="C7" s="86" t="s">
        <v>7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detailed'!$F$22/100)</f>
        <v>0.69131757225595447</v>
      </c>
      <c r="H7" s="91">
        <f>'[2]EU Inhabitants'!C15*('[2]Weighted Average'!C11/1000)*('[2]Waste Bin detailed'!$F$22/100)</f>
        <v>0.69380469520747345</v>
      </c>
      <c r="I7" s="91">
        <f>'[2]EU Inhabitants'!D15*('[2]Weighted Average'!D11/1000)*('[2]Waste Bin detailed'!$F$22/100)</f>
        <v>0.69630726669190524</v>
      </c>
      <c r="J7" s="91">
        <f>'[2]EU Inhabitants'!E15*('[2]Weighted Average'!E11/1000)*('[2]Waste Bin detailed'!$F$22/100)</f>
        <v>0.69827119760277312</v>
      </c>
      <c r="K7" s="91">
        <f>'[2]EU Inhabitants'!F15*('[2]Weighted Average'!F11/1000)*('[2]Waste Bin detailed'!$F$22/100)</f>
        <v>0.70013641511786051</v>
      </c>
      <c r="L7" s="91">
        <f>'[2]EU Inhabitants'!G15*('[2]Weighted Average'!G11/1000)*('[2]Waste Bin detailed'!$F$22/100)</f>
        <v>0.70198565389270373</v>
      </c>
      <c r="M7" s="91">
        <f>'[2]EU Inhabitants'!H15*('[2]Weighted Average'!H11/1000)*('[2]Waste Bin detailed'!$F$22/100)</f>
        <v>0.70406656250472655</v>
      </c>
      <c r="N7" s="91">
        <f>'[2]EU Inhabitants'!I15*('[2]Weighted Average'!I11/1000)*('[2]Waste Bin detailed'!$F$22/100)</f>
        <v>0.70650474727141199</v>
      </c>
      <c r="O7" s="91">
        <f>'[2]EU Inhabitants'!J15*('[2]Weighted Average'!J11/1000)*('[2]Waste Bin detailed'!$F$22/100)</f>
        <v>0.71008157688678819</v>
      </c>
      <c r="P7" s="91">
        <f>'[2]EU Inhabitants'!K15*('[2]Weighted Average'!K11/1000)*('[2]Waste Bin detailed'!$F$22/100)</f>
        <v>0.71455249022282152</v>
      </c>
      <c r="Q7" s="91">
        <f>'[2]EU Inhabitants'!L15*('[2]Weighted Average'!L11/1000)*('[2]Waste Bin detailed'!$F$22/100)</f>
        <v>0.71737926735743318</v>
      </c>
      <c r="R7" s="91">
        <f>'[2]EU Inhabitants'!M15*('[2]Weighted Average'!M11/1000)*('[2]Waste Bin detailed'!$F$22/100)</f>
        <v>0.7203235538924555</v>
      </c>
      <c r="S7" s="91">
        <f>'[2]EU Inhabitants'!N15*('[2]Weighted Average'!N11/1000)*('[2]Waste Bin detailed'!$F$22/100)</f>
        <v>0.72280227066104552</v>
      </c>
      <c r="T7" s="91">
        <f>'[2]EU Inhabitants'!O15*('[2]Weighted Average'!O11/1000)*('[2]Waste Bin detailed'!$F$22/100)</f>
        <v>0.72564807224963368</v>
      </c>
      <c r="U7" s="91">
        <f>'[2]EU Inhabitants'!P15*('[2]Weighted Average'!P11/1000)*('[2]Waste Bin detailed'!$F$22/100)</f>
        <v>0.72891802380899551</v>
      </c>
      <c r="V7" s="91">
        <f>'[2]EU Inhabitants'!Q15*('[2]Weighted Average'!Q11/1000)*('[2]Waste Bin detailed'!$F$22/100)</f>
        <v>0.73324920450652931</v>
      </c>
      <c r="W7" s="91">
        <f>'[2]EU Inhabitants'!R15*('[2]Weighted Average'!R11/1000)*('[2]Waste Bin detailed'!$F$22/100)</f>
        <v>0.73962999580463573</v>
      </c>
      <c r="X7" s="91">
        <f>'[2]EU Inhabitants'!S15*('[2]Weighted Average'!S11/1000)*('[2]Waste Bin detailed'!$F$22/100)</f>
        <v>0.74515982623065047</v>
      </c>
      <c r="Y7" s="91">
        <f>'[2]EU Inhabitants'!T15*('[2]Weighted Average'!T11/1000)*('[2]Waste Bin detailed'!$F$22/100)</f>
        <v>0.74940859949025851</v>
      </c>
      <c r="Z7" s="91">
        <f>'[2]EU Inhabitants'!U15*('[2]Weighted Average'!U11/1000)*('[2]Waste Bin detailed'!$F$22/100)</f>
        <v>0.76508794737181773</v>
      </c>
      <c r="AA7" s="91">
        <f>'[2]EU Inhabitants'!V15*('[2]Weighted Average'!V11/1000)*('[2]Waste Bin detailed'!$F$22/100)</f>
        <v>0.7672878755258582</v>
      </c>
      <c r="AB7" s="91">
        <f>'[2]EU Inhabitants'!W15*('[2]Weighted Average'!W11/1000)*('[2]Waste Bin detailed'!$F$22/100)</f>
        <v>0.76961370047164779</v>
      </c>
      <c r="AC7" s="91">
        <f>'[2]EU Inhabitants'!X15*('[2]Weighted Average'!X11/1000)*('[2]Waste Bin detailed'!$F$22/100)</f>
        <v>0.7740422906003579</v>
      </c>
      <c r="AD7" s="91">
        <f>'[2]EU Inhabitants'!Y15*('[2]Weighted Average'!Y11/1000)*('[2]Waste Bin detailed'!$F$22/100)</f>
        <v>0.78192717336406192</v>
      </c>
      <c r="AE7" s="91">
        <f>'[2]EU Inhabitants'!Z15*('[2]Weighted Average'!Z11/1000)*('[2]Waste Bin detailed'!$F$22/100)</f>
        <v>0.78526576413091065</v>
      </c>
      <c r="AF7" s="91">
        <f>'[2]EU Inhabitants'!AA15*('[2]Weighted Average'!AA11/1000)*('[2]Waste Bin detailed'!$F$22/100)</f>
        <v>0.78792122387462671</v>
      </c>
      <c r="AG7" s="91">
        <f>'[2]EU Inhabitants'!AB15*('[2]Weighted Average'!AB11/1000)*('[2]Waste Bin detailed'!$F$22/100)</f>
        <v>0.79036477324890919</v>
      </c>
      <c r="AH7" s="91">
        <f>'[2]EU Inhabitants'!AC15*('[2]Weighted Average'!AC11/1000)*('[2]Waste Bin detailed'!$F$22/100)</f>
        <v>0.79260302776961666</v>
      </c>
      <c r="AI7" s="91">
        <f>'[2]EU Inhabitants'!AD15*('[2]Weighted Average'!AD11/1000)*('[2]Waste Bin detailed'!$F$22/100)</f>
        <v>0.7945992339167226</v>
      </c>
      <c r="AJ7" s="91">
        <f>'[2]EU Inhabitants'!AE15*('[2]Weighted Average'!AE11/1000)*('[2]Waste Bin detailed'!$F$22/100)</f>
        <v>0.79657328486034917</v>
      </c>
      <c r="AK7" s="91">
        <f>'[2]EU Inhabitants'!AF15*('[2]Weighted Average'!AF11/1000)*('[2]Waste Bin detailed'!$F$22/100)</f>
        <v>0.79843494042674212</v>
      </c>
      <c r="AL7" s="91">
        <f>'[2]EU Inhabitants'!AG15*('[2]Weighted Average'!AG11/1000)*('[2]Waste Bin detailed'!$F$22/100)</f>
        <v>0.80016969738416932</v>
      </c>
      <c r="AM7" s="91">
        <f>'[2]EU Inhabitants'!AH15*('[2]Weighted Average'!AH11/1000)*('[2]Waste Bin detailed'!$F$22/100)</f>
        <v>0.8017482277063489</v>
      </c>
      <c r="AN7" s="91">
        <f>'[2]EU Inhabitants'!AI15*('[2]Weighted Average'!AI11/1000)*('[2]Waste Bin detailed'!$F$22/100)</f>
        <v>0.80310979966624341</v>
      </c>
      <c r="AO7" s="91">
        <f>'[2]EU Inhabitants'!AJ15*('[2]Weighted Average'!AJ11/1000)*('[2]Waste Bin detailed'!$F$22/100)</f>
        <v>0.80425821484780124</v>
      </c>
      <c r="AP7" s="91">
        <f>'[2]EU Inhabitants'!AK15*('[2]Weighted Average'!AK11/1000)*('[2]Waste Bin detailed'!$F$22/100)</f>
        <v>0.80540180908132564</v>
      </c>
      <c r="AQ7" s="91">
        <f>'[2]EU Inhabitants'!AL15*('[2]Weighted Average'!AL11/1000)*('[2]Waste Bin detailed'!$F$22/100)</f>
        <v>0.80640199397236167</v>
      </c>
      <c r="AR7" s="91">
        <f>'[2]EU Inhabitants'!AM15*('[2]Weighted Average'!AM11/1000)*('[2]Waste Bin detailed'!$F$22/100)</f>
        <v>0.80727317264655829</v>
      </c>
      <c r="AS7" s="91">
        <f>'[2]EU Inhabitants'!AN15*('[2]Weighted Average'!AN11/1000)*('[2]Waste Bin detailed'!$F$22/100)</f>
        <v>0.80809604561845627</v>
      </c>
      <c r="AT7" s="91">
        <f>'[2]EU Inhabitants'!AO15*('[2]Weighted Average'!AO11/1000)*('[2]Waste Bin detailed'!$F$22/100)</f>
        <v>0.80869110586785908</v>
      </c>
      <c r="AU7" s="91">
        <f>'[2]EU Inhabitants'!AP15*('[2]Weighted Average'!AP11/1000)*('[2]Waste Bin detailed'!$F$22/100)</f>
        <v>0.80917654018933405</v>
      </c>
      <c r="AV7" s="91">
        <f>'[2]EU Inhabitants'!AQ15*('[2]Weighted Average'!AQ11/1000)*('[2]Waste Bin detailed'!$F$22/100)</f>
        <v>0.80957565959951705</v>
      </c>
      <c r="AW7" s="91">
        <f>'[2]EU Inhabitants'!AR15*('[2]Weighted Average'!AR11/1000)*('[2]Waste Bin detailed'!$F$22/100)</f>
        <v>0.8098503063060466</v>
      </c>
      <c r="AX7" s="91">
        <f>'[2]EU Inhabitants'!AS15*('[2]Weighted Average'!AS11/1000)*('[2]Waste Bin detailed'!$F$22/100)</f>
        <v>0.81004700425864673</v>
      </c>
      <c r="AY7" s="91">
        <f>'[2]EU Inhabitants'!AT15*('[2]Weighted Average'!AT11/1000)*('[2]Waste Bin detailed'!$F$22/100)</f>
        <v>0.81018642425842924</v>
      </c>
      <c r="AZ7" s="91">
        <f>'[2]EU Inhabitants'!AU15*('[2]Weighted Average'!AU11/1000)*('[2]Waste Bin detailed'!$F$22/100)</f>
        <v>0.81028006149124165</v>
      </c>
      <c r="BA7" s="91">
        <f>'[2]EU Inhabitants'!AV15*('[2]Weighted Average'!AV11/1000)*('[2]Waste Bin detailed'!$F$22/100)</f>
        <v>0.81034077003284</v>
      </c>
      <c r="BB7" s="91">
        <f>'[2]EU Inhabitants'!AW15*('[2]Weighted Average'!AW11/1000)*('[2]Waste Bin detailed'!$F$22/100)</f>
        <v>0.81037879991323281</v>
      </c>
      <c r="BC7" s="91">
        <f>'[2]EU Inhabitants'!AX15*('[2]Weighted Average'!AX11/1000)*('[2]Waste Bin detailed'!$F$22/100)</f>
        <v>0.81039785076019255</v>
      </c>
      <c r="BD7" s="91">
        <f>'[2]EU Inhabitants'!AY15*('[2]Weighted Average'!AY11/1000)*('[2]Waste Bin detailed'!$F$22/100)</f>
        <v>0.81040576124826147</v>
      </c>
      <c r="BE7" s="91">
        <f>'[2]EU Inhabitants'!AZ15*('[2]Weighted Average'!AZ11/1000)*('[2]Waste Bin detailed'!$F$22/100)</f>
        <v>0.81040534118052376</v>
      </c>
    </row>
    <row r="8" spans="1:57" x14ac:dyDescent="0.35">
      <c r="A8" s="86" t="s">
        <v>636</v>
      </c>
      <c r="C8" s="86" t="s">
        <v>7</v>
      </c>
      <c r="D8" s="87" t="s">
        <v>621</v>
      </c>
      <c r="E8" s="87"/>
      <c r="F8" s="90" t="s">
        <v>629</v>
      </c>
      <c r="G8" s="91">
        <f>'[2]EU Inhabitants'!B16*([2]Sources!$C$8/1000)*('[2]Waste Bin detailed'!$F$22/100)</f>
        <v>10.676471240489333</v>
      </c>
      <c r="H8" s="91">
        <f>'[2]EU Inhabitants'!C16*([2]Sources!$C$8/1000)*('[2]Waste Bin detailed'!$F$22/100)</f>
        <v>10.68895410114874</v>
      </c>
      <c r="I8" s="91">
        <f>'[2]EU Inhabitants'!D16*([2]Sources!$C$8/1000)*('[2]Waste Bin detailed'!$F$22/100)</f>
        <v>10.712443553483515</v>
      </c>
      <c r="J8" s="91">
        <f>'[2]EU Inhabitants'!E16*([2]Sources!$C$8/1000)*('[2]Waste Bin detailed'!$F$22/100)</f>
        <v>10.724966176338953</v>
      </c>
      <c r="K8" s="91">
        <f>'[2]EU Inhabitants'!F16*([2]Sources!$C$8/1000)*('[2]Waste Bin detailed'!$F$22/100)</f>
        <v>10.724315297777116</v>
      </c>
      <c r="L8" s="91">
        <f>'[2]EU Inhabitants'!G16*([2]Sources!$C$8/1000)*('[2]Waste Bin detailed'!$F$22/100)</f>
        <v>10.720310231090556</v>
      </c>
      <c r="M8" s="91">
        <f>'[2]EU Inhabitants'!H16*([2]Sources!$C$8/1000)*('[2]Waste Bin detailed'!$F$22/100)</f>
        <v>10.712142868118752</v>
      </c>
      <c r="N8" s="91">
        <f>'[2]EU Inhabitants'!I16*([2]Sources!$C$8/1000)*('[2]Waste Bin detailed'!$F$22/100)</f>
        <v>10.696148459794122</v>
      </c>
      <c r="O8" s="91">
        <f>'[2]EU Inhabitants'!J16*([2]Sources!$C$8/1000)*('[2]Waste Bin detailed'!$F$22/100)</f>
        <v>10.683535137550352</v>
      </c>
      <c r="P8" s="91">
        <f>'[2]EU Inhabitants'!K16*([2]Sources!$C$8/1000)*('[2]Waste Bin detailed'!$F$22/100)</f>
        <v>10.65553514486051</v>
      </c>
      <c r="Q8" s="91">
        <f>'[2]EU Inhabitants'!L16*([2]Sources!$C$8/1000)*('[2]Waste Bin detailed'!$F$22/100)</f>
        <v>10.629533917201252</v>
      </c>
      <c r="R8" s="91">
        <f>'[2]EU Inhabitants'!M16*([2]Sources!$C$8/1000)*('[2]Waste Bin detailed'!$F$22/100)</f>
        <v>10.424200897359391</v>
      </c>
      <c r="S8" s="91">
        <f>'[2]EU Inhabitants'!N16*([2]Sources!$C$8/1000)*('[2]Waste Bin detailed'!$F$22/100)</f>
        <v>10.437953289571833</v>
      </c>
      <c r="T8" s="91">
        <f>'[2]EU Inhabitants'!O16*([2]Sources!$C$8/1000)*('[2]Waste Bin detailed'!$F$22/100)</f>
        <v>10.46340187468298</v>
      </c>
      <c r="U8" s="91">
        <f>'[2]EU Inhabitants'!P16*([2]Sources!$C$8/1000)*('[2]Waste Bin detailed'!$F$22/100)</f>
        <v>10.495070904520365</v>
      </c>
      <c r="V8" s="91">
        <f>'[2]EU Inhabitants'!Q16*([2]Sources!$C$8/1000)*('[2]Waste Bin detailed'!$F$22/100)</f>
        <v>10.550955501566463</v>
      </c>
      <c r="W8" s="91">
        <f>'[2]EU Inhabitants'!R16*([2]Sources!$C$8/1000)*('[2]Waste Bin detailed'!$F$22/100)</f>
        <v>10.67805770013427</v>
      </c>
      <c r="X8" s="91">
        <f>'[2]EU Inhabitants'!S16*([2]Sources!$C$8/1000)*('[2]Waste Bin detailed'!$F$22/100)</f>
        <v>10.723013540653438</v>
      </c>
      <c r="Y8" s="91">
        <f>'[2]EU Inhabitants'!T16*([2]Sources!$C$8/1000)*('[2]Waste Bin detailed'!$F$22/100)</f>
        <v>10.758188530657915</v>
      </c>
      <c r="Z8" s="91">
        <f>'[2]EU Inhabitants'!U16*([2]Sources!$C$8/1000)*('[2]Waste Bin detailed'!$F$22/100)</f>
        <v>10.787667391168133</v>
      </c>
      <c r="AA8" s="91">
        <f>'[2]EU Inhabitants'!V16*([2]Sources!$C$8/1000)*('[2]Waste Bin detailed'!$F$22/100)</f>
        <v>10.80683354930628</v>
      </c>
      <c r="AB8" s="91">
        <f>'[2]EU Inhabitants'!W16*([2]Sources!$C$8/1000)*('[2]Waste Bin detailed'!$F$22/100)</f>
        <v>10.805315828882589</v>
      </c>
      <c r="AC8" s="91">
        <f>'[2]EU Inhabitants'!X16*([2]Sources!$C$8/1000)*('[2]Waste Bin detailed'!$F$22/100)</f>
        <v>10.81598314247352</v>
      </c>
      <c r="AD8" s="91">
        <f>'[2]EU Inhabitants'!Y16*([2]Sources!$C$8/1000)*('[2]Waste Bin detailed'!$F$22/100)</f>
        <v>10.961741607489184</v>
      </c>
      <c r="AE8" s="91">
        <f>'[2]EU Inhabitants'!Z16*([2]Sources!$C$8/1000)*('[2]Waste Bin detailed'!$F$22/100)</f>
        <v>11.050504342980755</v>
      </c>
      <c r="AF8" s="91">
        <f>'[2]EU Inhabitants'!AA16*([2]Sources!$C$8/1000)*('[2]Waste Bin detailed'!$F$22/100)</f>
        <v>11.072019199462927</v>
      </c>
      <c r="AG8" s="91">
        <f>'[2]EU Inhabitants'!AB16*([2]Sources!$C$8/1000)*('[2]Waste Bin detailed'!$F$22/100)</f>
        <v>11.085303541250186</v>
      </c>
      <c r="AH8" s="91">
        <f>'[2]EU Inhabitants'!AC16*([2]Sources!$C$8/1000)*('[2]Waste Bin detailed'!$F$22/100)</f>
        <v>11.090668968819932</v>
      </c>
      <c r="AI8" s="91">
        <f>'[2]EU Inhabitants'!AD16*([2]Sources!$C$8/1000)*('[2]Waste Bin detailed'!$F$22/100)</f>
        <v>11.087274888557364</v>
      </c>
      <c r="AJ8" s="91">
        <f>'[2]EU Inhabitants'!AE16*([2]Sources!$C$8/1000)*('[2]Waste Bin detailed'!$F$22/100)</f>
        <v>11.084590810383411</v>
      </c>
      <c r="AK8" s="91">
        <f>'[2]EU Inhabitants'!AF16*([2]Sources!$C$8/1000)*('[2]Waste Bin detailed'!$F$22/100)</f>
        <v>11.081991194390572</v>
      </c>
      <c r="AL8" s="91">
        <f>'[2]EU Inhabitants'!AG16*([2]Sources!$C$8/1000)*('[2]Waste Bin detailed'!$F$22/100)</f>
        <v>11.079278269133225</v>
      </c>
      <c r="AM8" s="91">
        <f>'[2]EU Inhabitants'!AH16*([2]Sources!$C$8/1000)*('[2]Waste Bin detailed'!$F$22/100)</f>
        <v>11.076521033716247</v>
      </c>
      <c r="AN8" s="91">
        <f>'[2]EU Inhabitants'!AI16*([2]Sources!$C$8/1000)*('[2]Waste Bin detailed'!$F$22/100)</f>
        <v>11.073789786662688</v>
      </c>
      <c r="AO8" s="91">
        <f>'[2]EU Inhabitants'!AJ16*([2]Sources!$C$8/1000)*('[2]Waste Bin detailed'!$F$22/100)</f>
        <v>11.071082968670744</v>
      </c>
      <c r="AP8" s="91">
        <f>'[2]EU Inhabitants'!AK16*([2]Sources!$C$8/1000)*('[2]Waste Bin detailed'!$F$22/100)</f>
        <v>11.073151642398924</v>
      </c>
      <c r="AQ8" s="91">
        <f>'[2]EU Inhabitants'!AL16*([2]Sources!$C$8/1000)*('[2]Waste Bin detailed'!$F$22/100)</f>
        <v>11.074025761002536</v>
      </c>
      <c r="AR8" s="91">
        <f>'[2]EU Inhabitants'!AM16*([2]Sources!$C$8/1000)*('[2]Waste Bin detailed'!$F$22/100)</f>
        <v>11.073918948828883</v>
      </c>
      <c r="AS8" s="91">
        <f>'[2]EU Inhabitants'!AN16*([2]Sources!$C$8/1000)*('[2]Waste Bin detailed'!$F$22/100)</f>
        <v>11.072965435775027</v>
      </c>
      <c r="AT8" s="91">
        <f>'[2]EU Inhabitants'!AO16*([2]Sources!$C$8/1000)*('[2]Waste Bin detailed'!$F$22/100)</f>
        <v>11.071227463971356</v>
      </c>
      <c r="AU8" s="91">
        <f>'[2]EU Inhabitants'!AP16*([2]Sources!$C$8/1000)*('[2]Waste Bin detailed'!$F$22/100)</f>
        <v>11.068956600775772</v>
      </c>
      <c r="AV8" s="91">
        <f>'[2]EU Inhabitants'!AQ16*([2]Sources!$C$8/1000)*('[2]Waste Bin detailed'!$F$22/100)</f>
        <v>11.066100479635985</v>
      </c>
      <c r="AW8" s="91">
        <f>'[2]EU Inhabitants'!AR16*([2]Sources!$C$8/1000)*('[2]Waste Bin detailed'!$F$22/100)</f>
        <v>11.062625055795911</v>
      </c>
      <c r="AX8" s="91">
        <f>'[2]EU Inhabitants'!AS16*([2]Sources!$C$8/1000)*('[2]Waste Bin detailed'!$F$22/100)</f>
        <v>11.058593480978667</v>
      </c>
      <c r="AY8" s="91">
        <f>'[2]EU Inhabitants'!AT16*([2]Sources!$C$8/1000)*('[2]Waste Bin detailed'!$F$22/100)</f>
        <v>11.054070856034611</v>
      </c>
      <c r="AZ8" s="91">
        <f>'[2]EU Inhabitants'!AU16*([2]Sources!$C$8/1000)*('[2]Waste Bin detailed'!$F$22/100)</f>
        <v>11.049104479785171</v>
      </c>
      <c r="BA8" s="91">
        <f>'[2]EU Inhabitants'!AV16*([2]Sources!$C$8/1000)*('[2]Waste Bin detailed'!$F$22/100)</f>
        <v>11.044282338952708</v>
      </c>
      <c r="BB8" s="91">
        <f>'[2]EU Inhabitants'!AW16*([2]Sources!$C$8/1000)*('[2]Waste Bin detailed'!$F$22/100)</f>
        <v>11.039004881993138</v>
      </c>
      <c r="BC8" s="91">
        <f>'[2]EU Inhabitants'!AX16*([2]Sources!$C$8/1000)*('[2]Waste Bin detailed'!$F$22/100)</f>
        <v>11.033465722213935</v>
      </c>
      <c r="BD8" s="91">
        <f>'[2]EU Inhabitants'!AY16*([2]Sources!$C$8/1000)*('[2]Waste Bin detailed'!$F$22/100)</f>
        <v>11.027330649261526</v>
      </c>
      <c r="BE8" s="91">
        <f>'[2]EU Inhabitants'!AZ16*([2]Sources!$C$8/1000)*('[2]Waste Bin detailed'!$F$22/100)</f>
        <v>11.020867863046398</v>
      </c>
    </row>
    <row r="9" spans="1:57" x14ac:dyDescent="0.35">
      <c r="A9" s="86" t="s">
        <v>636</v>
      </c>
      <c r="C9" s="86" t="s">
        <v>7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detailed'!$F$22/100)</f>
        <v>0.18174579985134315</v>
      </c>
      <c r="H9" s="91">
        <f>'[2]EU Inhabitants'!C17*('[2]Weighted Average'!C11/1000)*('[2]Waste Bin detailed'!$F$22/100)</f>
        <v>0.18063888197165351</v>
      </c>
      <c r="I9" s="91">
        <f>'[2]EU Inhabitants'!D17*('[2]Weighted Average'!D11/1000)*('[2]Waste Bin detailed'!$F$22/100)</f>
        <v>0.17944943022403476</v>
      </c>
      <c r="J9" s="91">
        <f>'[2]EU Inhabitants'!E17*('[2]Weighted Average'!E11/1000)*('[2]Waste Bin detailed'!$F$22/100)</f>
        <v>0.17836989312568136</v>
      </c>
      <c r="K9" s="91">
        <f>'[2]EU Inhabitants'!F17*('[2]Weighted Average'!F11/1000)*('[2]Waste Bin detailed'!$F$22/100)</f>
        <v>0.17721844679429841</v>
      </c>
      <c r="L9" s="91">
        <f>'[2]EU Inhabitants'!G17*('[2]Weighted Average'!G11/1000)*('[2]Waste Bin detailed'!$F$22/100)</f>
        <v>0.17627459149557287</v>
      </c>
      <c r="M9" s="91">
        <f>'[2]EU Inhabitants'!H17*('[2]Weighted Average'!H11/1000)*('[2]Waste Bin detailed'!$F$22/100)</f>
        <v>0.17521693042271425</v>
      </c>
      <c r="N9" s="91">
        <f>'[2]EU Inhabitants'!I17*('[2]Weighted Average'!I11/1000)*('[2]Waste Bin detailed'!$F$22/100)</f>
        <v>0.17418114998882422</v>
      </c>
      <c r="O9" s="91">
        <f>'[2]EU Inhabitants'!J17*('[2]Weighted Average'!J11/1000)*('[2]Waste Bin detailed'!$F$22/100)</f>
        <v>0.17356425505800949</v>
      </c>
      <c r="P9" s="91">
        <f>'[2]EU Inhabitants'!K17*('[2]Weighted Average'!K11/1000)*('[2]Waste Bin detailed'!$F$22/100)</f>
        <v>0.17317696252588144</v>
      </c>
      <c r="Q9" s="91">
        <f>'[2]EU Inhabitants'!L17*('[2]Weighted Average'!L11/1000)*('[2]Waste Bin detailed'!$F$22/100)</f>
        <v>0.1728129865180596</v>
      </c>
      <c r="R9" s="91">
        <f>'[2]EU Inhabitants'!M17*('[2]Weighted Average'!M11/1000)*('[2]Waste Bin detailed'!$F$22/100)</f>
        <v>0.17224410923885619</v>
      </c>
      <c r="S9" s="91">
        <f>'[2]EU Inhabitants'!N17*('[2]Weighted Average'!N11/1000)*('[2]Waste Bin detailed'!$F$22/100)</f>
        <v>0.17164539206027163</v>
      </c>
      <c r="T9" s="91">
        <f>'[2]EU Inhabitants'!O17*('[2]Weighted Average'!O11/1000)*('[2]Waste Bin detailed'!$F$22/100)</f>
        <v>0.17098792176351668</v>
      </c>
      <c r="U9" s="91">
        <f>'[2]EU Inhabitants'!P17*('[2]Weighted Average'!P11/1000)*('[2]Waste Bin detailed'!$F$22/100)</f>
        <v>0.17044324347043061</v>
      </c>
      <c r="V9" s="91">
        <f>'[2]EU Inhabitants'!Q17*('[2]Weighted Average'!Q11/1000)*('[2]Waste Bin detailed'!$F$22/100)</f>
        <v>0.1703491044212474</v>
      </c>
      <c r="W9" s="91">
        <f>'[2]EU Inhabitants'!R17*('[2]Weighted Average'!R11/1000)*('[2]Waste Bin detailed'!$F$22/100)</f>
        <v>0.17053948655826343</v>
      </c>
      <c r="X9" s="91">
        <f>'[2]EU Inhabitants'!S17*('[2]Weighted Average'!S11/1000)*('[2]Waste Bin detailed'!$F$22/100)</f>
        <v>0.17053361301923275</v>
      </c>
      <c r="Y9" s="91">
        <f>'[2]EU Inhabitants'!T17*('[2]Weighted Average'!T11/1000)*('[2]Waste Bin detailed'!$F$22/100)</f>
        <v>0.17099759981446436</v>
      </c>
      <c r="Z9" s="91">
        <f>'[2]EU Inhabitants'!U17*('[2]Weighted Average'!U11/1000)*('[2]Waste Bin detailed'!$F$22/100)</f>
        <v>0.17457624418900314</v>
      </c>
      <c r="AA9" s="91">
        <f>'[2]EU Inhabitants'!V17*('[2]Weighted Average'!V11/1000)*('[2]Waste Bin detailed'!$F$22/100)</f>
        <v>0.17512427891446947</v>
      </c>
      <c r="AB9" s="91">
        <f>'[2]EU Inhabitants'!W17*('[2]Weighted Average'!W11/1000)*('[2]Waste Bin detailed'!$F$22/100)</f>
        <v>0.17527922393730247</v>
      </c>
      <c r="AC9" s="91">
        <f>'[2]EU Inhabitants'!X17*('[2]Weighted Average'!X11/1000)*('[2]Waste Bin detailed'!$F$22/100)</f>
        <v>0.17551382779579774</v>
      </c>
      <c r="AD9" s="91">
        <f>'[2]EU Inhabitants'!Y17*('[2]Weighted Average'!Y11/1000)*('[2]Waste Bin detailed'!$F$22/100)</f>
        <v>0.18002428849941332</v>
      </c>
      <c r="AE9" s="91">
        <f>'[2]EU Inhabitants'!Z17*('[2]Weighted Average'!Z11/1000)*('[2]Waste Bin detailed'!$F$22/100)</f>
        <v>0.18186472601445891</v>
      </c>
      <c r="AF9" s="91">
        <f>'[2]EU Inhabitants'!AA17*('[2]Weighted Average'!AA11/1000)*('[2]Waste Bin detailed'!$F$22/100)</f>
        <v>0.18150338639597291</v>
      </c>
      <c r="AG9" s="91">
        <f>'[2]EU Inhabitants'!AB17*('[2]Weighted Average'!AB11/1000)*('[2]Waste Bin detailed'!$F$22/100)</f>
        <v>0.18107855324891067</v>
      </c>
      <c r="AH9" s="91">
        <f>'[2]EU Inhabitants'!AC17*('[2]Weighted Average'!AC11/1000)*('[2]Waste Bin detailed'!$F$22/100)</f>
        <v>0.18059341181164343</v>
      </c>
      <c r="AI9" s="91">
        <f>'[2]EU Inhabitants'!AD17*('[2]Weighted Average'!AD11/1000)*('[2]Waste Bin detailed'!$F$22/100)</f>
        <v>0.18004405773715235</v>
      </c>
      <c r="AJ9" s="91">
        <f>'[2]EU Inhabitants'!AE17*('[2]Weighted Average'!AE11/1000)*('[2]Waste Bin detailed'!$F$22/100)</f>
        <v>0.17951432733032041</v>
      </c>
      <c r="AK9" s="91">
        <f>'[2]EU Inhabitants'!AF17*('[2]Weighted Average'!AF11/1000)*('[2]Waste Bin detailed'!$F$22/100)</f>
        <v>0.17901260324120333</v>
      </c>
      <c r="AL9" s="91">
        <f>'[2]EU Inhabitants'!AG17*('[2]Weighted Average'!AG11/1000)*('[2]Waste Bin detailed'!$F$22/100)</f>
        <v>0.178528429567851</v>
      </c>
      <c r="AM9" s="91">
        <f>'[2]EU Inhabitants'!AH17*('[2]Weighted Average'!AH11/1000)*('[2]Waste Bin detailed'!$F$22/100)</f>
        <v>0.17807494540146848</v>
      </c>
      <c r="AN9" s="91">
        <f>'[2]EU Inhabitants'!AI17*('[2]Weighted Average'!AI11/1000)*('[2]Waste Bin detailed'!$F$22/100)</f>
        <v>0.17765779803783111</v>
      </c>
      <c r="AO9" s="91">
        <f>'[2]EU Inhabitants'!AJ17*('[2]Weighted Average'!AJ11/1000)*('[2]Waste Bin detailed'!$F$22/100)</f>
        <v>0.17728006181839129</v>
      </c>
      <c r="AP9" s="91">
        <f>'[2]EU Inhabitants'!AK17*('[2]Weighted Average'!AK11/1000)*('[2]Waste Bin detailed'!$F$22/100)</f>
        <v>0.17715389855297844</v>
      </c>
      <c r="AQ9" s="91">
        <f>'[2]EU Inhabitants'!AL17*('[2]Weighted Average'!AL11/1000)*('[2]Waste Bin detailed'!$F$22/100)</f>
        <v>0.17706280738084687</v>
      </c>
      <c r="AR9" s="91">
        <f>'[2]EU Inhabitants'!AM17*('[2]Weighted Average'!AM11/1000)*('[2]Waste Bin detailed'!$F$22/100)</f>
        <v>0.17699146486736786</v>
      </c>
      <c r="AS9" s="91">
        <f>'[2]EU Inhabitants'!AN17*('[2]Weighted Average'!AN11/1000)*('[2]Waste Bin detailed'!$F$22/100)</f>
        <v>0.1769552316946095</v>
      </c>
      <c r="AT9" s="91">
        <f>'[2]EU Inhabitants'!AO17*('[2]Weighted Average'!AO11/1000)*('[2]Waste Bin detailed'!$F$22/100)</f>
        <v>0.17691313336817527</v>
      </c>
      <c r="AU9" s="91">
        <f>'[2]EU Inhabitants'!AP17*('[2]Weighted Average'!AP11/1000)*('[2]Waste Bin detailed'!$F$22/100)</f>
        <v>0.17688289531068621</v>
      </c>
      <c r="AV9" s="91">
        <f>'[2]EU Inhabitants'!AQ17*('[2]Weighted Average'!AQ11/1000)*('[2]Waste Bin detailed'!$F$22/100)</f>
        <v>0.17686040132132655</v>
      </c>
      <c r="AW9" s="91">
        <f>'[2]EU Inhabitants'!AR17*('[2]Weighted Average'!AR11/1000)*('[2]Waste Bin detailed'!$F$22/100)</f>
        <v>0.17684497602008079</v>
      </c>
      <c r="AX9" s="91">
        <f>'[2]EU Inhabitants'!AS17*('[2]Weighted Average'!AS11/1000)*('[2]Waste Bin detailed'!$F$22/100)</f>
        <v>0.17683304704842354</v>
      </c>
      <c r="AY9" s="91">
        <f>'[2]EU Inhabitants'!AT17*('[2]Weighted Average'!AT11/1000)*('[2]Waste Bin detailed'!$F$22/100)</f>
        <v>0.17681556402996007</v>
      </c>
      <c r="AZ9" s="91">
        <f>'[2]EU Inhabitants'!AU17*('[2]Weighted Average'!AU11/1000)*('[2]Waste Bin detailed'!$F$22/100)</f>
        <v>0.17679582805909005</v>
      </c>
      <c r="BA9" s="91">
        <f>'[2]EU Inhabitants'!AV17*('[2]Weighted Average'!AV11/1000)*('[2]Waste Bin detailed'!$F$22/100)</f>
        <v>0.17677276720795967</v>
      </c>
      <c r="BB9" s="91">
        <f>'[2]EU Inhabitants'!AW17*('[2]Weighted Average'!AW11/1000)*('[2]Waste Bin detailed'!$F$22/100)</f>
        <v>0.17674353374606938</v>
      </c>
      <c r="BC9" s="91">
        <f>'[2]EU Inhabitants'!AX17*('[2]Weighted Average'!AX11/1000)*('[2]Waste Bin detailed'!$F$22/100)</f>
        <v>0.17670573398949385</v>
      </c>
      <c r="BD9" s="91">
        <f>'[2]EU Inhabitants'!AY17*('[2]Weighted Average'!AY11/1000)*('[2]Waste Bin detailed'!$F$22/100)</f>
        <v>0.17666632520046888</v>
      </c>
      <c r="BE9" s="91">
        <f>'[2]EU Inhabitants'!AZ17*('[2]Weighted Average'!AZ11/1000)*('[2]Waste Bin detailed'!$F$22/100)</f>
        <v>0.17661322245639816</v>
      </c>
    </row>
    <row r="10" spans="1:57" x14ac:dyDescent="0.35">
      <c r="A10" s="86" t="s">
        <v>636</v>
      </c>
      <c r="C10" s="86" t="s">
        <v>7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detailed'!$F$22/100)</f>
        <v>0.48996008736159796</v>
      </c>
      <c r="H10" s="91">
        <f>'[2]EU Inhabitants'!C18*('[2]Weighted Average'!C11/1000)*('[2]Waste Bin detailed'!$F$22/100)</f>
        <v>0.4971204807570509</v>
      </c>
      <c r="I10" s="91">
        <f>'[2]EU Inhabitants'!D18*('[2]Weighted Average'!D11/1000)*('[2]Waste Bin detailed'!$F$22/100)</f>
        <v>0.50581441546756345</v>
      </c>
      <c r="J10" s="91">
        <f>'[2]EU Inhabitants'!E18*('[2]Weighted Average'!E11/1000)*('[2]Waste Bin detailed'!$F$22/100)</f>
        <v>0.51417791359723963</v>
      </c>
      <c r="K10" s="91">
        <f>'[2]EU Inhabitants'!F18*('[2]Weighted Average'!F11/1000)*('[2]Waste Bin detailed'!$F$22/100)</f>
        <v>0.52258863062079119</v>
      </c>
      <c r="L10" s="91">
        <f>'[2]EU Inhabitants'!G18*('[2]Weighted Average'!G11/1000)*('[2]Waste Bin detailed'!$F$22/100)</f>
        <v>0.53337991843381172</v>
      </c>
      <c r="M10" s="91">
        <f>'[2]EU Inhabitants'!H18*('[2]Weighted Average'!H11/1000)*('[2]Waste Bin detailed'!$F$22/100)</f>
        <v>0.5458948523431757</v>
      </c>
      <c r="N10" s="91">
        <f>'[2]EU Inhabitants'!I18*('[2]Weighted Average'!I11/1000)*('[2]Waste Bin detailed'!$F$22/100)</f>
        <v>0.56292760873856651</v>
      </c>
      <c r="O10" s="91">
        <f>'[2]EU Inhabitants'!J18*('[2]Weighted Average'!J11/1000)*('[2]Waste Bin detailed'!$F$22/100)</f>
        <v>0.57806749757080444</v>
      </c>
      <c r="P10" s="91">
        <f>'[2]EU Inhabitants'!K18*('[2]Weighted Average'!K11/1000)*('[2]Waste Bin detailed'!$F$22/100)</f>
        <v>0.58618354661943428</v>
      </c>
      <c r="Q10" s="91">
        <f>'[2]EU Inhabitants'!L18*('[2]Weighted Average'!L11/1000)*('[2]Waste Bin detailed'!$F$22/100)</f>
        <v>0.58966934397534132</v>
      </c>
      <c r="R10" s="91">
        <f>'[2]EU Inhabitants'!M18*('[2]Weighted Average'!M11/1000)*('[2]Waste Bin detailed'!$F$22/100)</f>
        <v>0.59211176261737009</v>
      </c>
      <c r="S10" s="91">
        <f>'[2]EU Inhabitants'!N18*('[2]Weighted Average'!N11/1000)*('[2]Waste Bin detailed'!$F$22/100)</f>
        <v>0.59441583257089803</v>
      </c>
      <c r="T10" s="91">
        <f>'[2]EU Inhabitants'!O18*('[2]Weighted Average'!O11/1000)*('[2]Waste Bin detailed'!$F$22/100)</f>
        <v>0.59705503289649864</v>
      </c>
      <c r="U10" s="91">
        <f>'[2]EU Inhabitants'!P18*('[2]Weighted Average'!P11/1000)*('[2]Waste Bin detailed'!$F$22/100)</f>
        <v>0.60075932754871564</v>
      </c>
      <c r="V10" s="91">
        <f>'[2]EU Inhabitants'!Q18*('[2]Weighted Average'!Q11/1000)*('[2]Waste Bin detailed'!$F$22/100)</f>
        <v>0.60601395595507246</v>
      </c>
      <c r="W10" s="91">
        <f>'[2]EU Inhabitants'!R18*('[2]Weighted Average'!R11/1000)*('[2]Waste Bin detailed'!$F$22/100)</f>
        <v>0.61250204246343964</v>
      </c>
      <c r="X10" s="91">
        <f>'[2]EU Inhabitants'!S18*('[2]Weighted Average'!S11/1000)*('[2]Waste Bin detailed'!$F$22/100)</f>
        <v>0.62015537672515242</v>
      </c>
      <c r="Y10" s="91">
        <f>'[2]EU Inhabitants'!T18*('[2]Weighted Average'!T11/1000)*('[2]Waste Bin detailed'!$F$22/100)</f>
        <v>0.62615781590104258</v>
      </c>
      <c r="Z10" s="91">
        <f>'[2]EU Inhabitants'!U18*('[2]Weighted Average'!U11/1000)*('[2]Waste Bin detailed'!$F$22/100)</f>
        <v>0.64624915067818789</v>
      </c>
      <c r="AA10" s="91">
        <f>'[2]EU Inhabitants'!V18*('[2]Weighted Average'!V11/1000)*('[2]Waste Bin detailed'!$F$22/100)</f>
        <v>0.65418335260693095</v>
      </c>
      <c r="AB10" s="91">
        <f>'[2]EU Inhabitants'!W18*('[2]Weighted Average'!W11/1000)*('[2]Waste Bin detailed'!$F$22/100)</f>
        <v>0.65974415255362273</v>
      </c>
      <c r="AC10" s="91">
        <f>'[2]EU Inhabitants'!X18*('[2]Weighted Average'!X11/1000)*('[2]Waste Bin detailed'!$F$22/100)</f>
        <v>0.66684437459043855</v>
      </c>
      <c r="AD10" s="91">
        <f>'[2]EU Inhabitants'!Y18*('[2]Weighted Average'!Y11/1000)*('[2]Waste Bin detailed'!$F$22/100)</f>
        <v>0.69477286085375112</v>
      </c>
      <c r="AE10" s="91">
        <f>'[2]EU Inhabitants'!Z18*('[2]Weighted Average'!Z11/1000)*('[2]Waste Bin detailed'!$F$22/100)</f>
        <v>0.68861809986003952</v>
      </c>
      <c r="AF10" s="91">
        <f>'[2]EU Inhabitants'!AA18*('[2]Weighted Average'!AA11/1000)*('[2]Waste Bin detailed'!$F$22/100)</f>
        <v>0.69271844386946335</v>
      </c>
      <c r="AG10" s="91">
        <f>'[2]EU Inhabitants'!AB18*('[2]Weighted Average'!AB11/1000)*('[2]Waste Bin detailed'!$F$22/100)</f>
        <v>0.69685783812207502</v>
      </c>
      <c r="AH10" s="91">
        <f>'[2]EU Inhabitants'!AC18*('[2]Weighted Average'!AC11/1000)*('[2]Waste Bin detailed'!$F$22/100)</f>
        <v>0.70104767556330261</v>
      </c>
      <c r="AI10" s="91">
        <f>'[2]EU Inhabitants'!AD18*('[2]Weighted Average'!AD11/1000)*('[2]Waste Bin detailed'!$F$22/100)</f>
        <v>0.70529468711450172</v>
      </c>
      <c r="AJ10" s="91">
        <f>'[2]EU Inhabitants'!AE18*('[2]Weighted Average'!AE11/1000)*('[2]Waste Bin detailed'!$F$22/100)</f>
        <v>0.70952285530923931</v>
      </c>
      <c r="AK10" s="91">
        <f>'[2]EU Inhabitants'!AF18*('[2]Weighted Average'!AF11/1000)*('[2]Waste Bin detailed'!$F$22/100)</f>
        <v>0.71374234702763473</v>
      </c>
      <c r="AL10" s="91">
        <f>'[2]EU Inhabitants'!AG18*('[2]Weighted Average'!AG11/1000)*('[2]Waste Bin detailed'!$F$22/100)</f>
        <v>0.71795632774952578</v>
      </c>
      <c r="AM10" s="91">
        <f>'[2]EU Inhabitants'!AH18*('[2]Weighted Average'!AH11/1000)*('[2]Waste Bin detailed'!$F$22/100)</f>
        <v>0.72216841377867946</v>
      </c>
      <c r="AN10" s="91">
        <f>'[2]EU Inhabitants'!AI18*('[2]Weighted Average'!AI11/1000)*('[2]Waste Bin detailed'!$F$22/100)</f>
        <v>0.7263773089078599</v>
      </c>
      <c r="AO10" s="91">
        <f>'[2]EU Inhabitants'!AJ18*('[2]Weighted Average'!AJ11/1000)*('[2]Waste Bin detailed'!$F$22/100)</f>
        <v>0.73058106863535177</v>
      </c>
      <c r="AP10" s="91">
        <f>'[2]EU Inhabitants'!AK18*('[2]Weighted Average'!AK11/1000)*('[2]Waste Bin detailed'!$F$22/100)</f>
        <v>0.73517207625229286</v>
      </c>
      <c r="AQ10" s="91">
        <f>'[2]EU Inhabitants'!AL18*('[2]Weighted Average'!AL11/1000)*('[2]Waste Bin detailed'!$F$22/100)</f>
        <v>0.73970067023685881</v>
      </c>
      <c r="AR10" s="91">
        <f>'[2]EU Inhabitants'!AM18*('[2]Weighted Average'!AM11/1000)*('[2]Waste Bin detailed'!$F$22/100)</f>
        <v>0.7441603007540456</v>
      </c>
      <c r="AS10" s="91">
        <f>'[2]EU Inhabitants'!AN18*('[2]Weighted Average'!AN11/1000)*('[2]Waste Bin detailed'!$F$22/100)</f>
        <v>0.74854132970737686</v>
      </c>
      <c r="AT10" s="91">
        <f>'[2]EU Inhabitants'!AO18*('[2]Weighted Average'!AO11/1000)*('[2]Waste Bin detailed'!$F$22/100)</f>
        <v>0.75289359678956069</v>
      </c>
      <c r="AU10" s="91">
        <f>'[2]EU Inhabitants'!AP18*('[2]Weighted Average'!AP11/1000)*('[2]Waste Bin detailed'!$F$22/100)</f>
        <v>0.75717933475723176</v>
      </c>
      <c r="AV10" s="91">
        <f>'[2]EU Inhabitants'!AQ18*('[2]Weighted Average'!AQ11/1000)*('[2]Waste Bin detailed'!$F$22/100)</f>
        <v>0.76137877468825887</v>
      </c>
      <c r="AW10" s="91">
        <f>'[2]EU Inhabitants'!AR18*('[2]Weighted Average'!AR11/1000)*('[2]Waste Bin detailed'!$F$22/100)</f>
        <v>0.76546641089940548</v>
      </c>
      <c r="AX10" s="91">
        <f>'[2]EU Inhabitants'!AS18*('[2]Weighted Average'!AS11/1000)*('[2]Waste Bin detailed'!$F$22/100)</f>
        <v>0.76943299876959192</v>
      </c>
      <c r="AY10" s="91">
        <f>'[2]EU Inhabitants'!AT18*('[2]Weighted Average'!AT11/1000)*('[2]Waste Bin detailed'!$F$22/100)</f>
        <v>0.77326115067675538</v>
      </c>
      <c r="AZ10" s="91">
        <f>'[2]EU Inhabitants'!AU18*('[2]Weighted Average'!AU11/1000)*('[2]Waste Bin detailed'!$F$22/100)</f>
        <v>0.77696670746154894</v>
      </c>
      <c r="BA10" s="91">
        <f>'[2]EU Inhabitants'!AV18*('[2]Weighted Average'!AV11/1000)*('[2]Waste Bin detailed'!$F$22/100)</f>
        <v>0.780476434661586</v>
      </c>
      <c r="BB10" s="91">
        <f>'[2]EU Inhabitants'!AW18*('[2]Weighted Average'!AW11/1000)*('[2]Waste Bin detailed'!$F$22/100)</f>
        <v>0.78372798130486288</v>
      </c>
      <c r="BC10" s="91">
        <f>'[2]EU Inhabitants'!AX18*('[2]Weighted Average'!AX11/1000)*('[2]Waste Bin detailed'!$F$22/100)</f>
        <v>0.78671337034478817</v>
      </c>
      <c r="BD10" s="91">
        <f>'[2]EU Inhabitants'!AY18*('[2]Weighted Average'!AY11/1000)*('[2]Waste Bin detailed'!$F$22/100)</f>
        <v>0.78941660564182992</v>
      </c>
      <c r="BE10" s="91">
        <f>'[2]EU Inhabitants'!AZ18*('[2]Weighted Average'!AZ11/1000)*('[2]Waste Bin detailed'!$F$22/100)</f>
        <v>0.79182480243787334</v>
      </c>
    </row>
    <row r="11" spans="1:57" x14ac:dyDescent="0.35">
      <c r="A11" s="86" t="s">
        <v>636</v>
      </c>
      <c r="C11" s="86" t="s">
        <v>7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detailed'!$F$22/100)</f>
        <v>1.3976270815448559</v>
      </c>
      <c r="H11" s="91">
        <f>'[2]EU Inhabitants'!C19*('[2]Weighted Average'!C11/1000)*('[2]Waste Bin detailed'!$F$22/100)</f>
        <v>1.405451876915055</v>
      </c>
      <c r="I11" s="91">
        <f>'[2]EU Inhabitants'!D19*('[2]Weighted Average'!D11/1000)*('[2]Waste Bin detailed'!$F$22/100)</f>
        <v>1.4122735400706694</v>
      </c>
      <c r="J11" s="91">
        <f>'[2]EU Inhabitants'!E19*('[2]Weighted Average'!E11/1000)*('[2]Waste Bin detailed'!$F$22/100)</f>
        <v>1.4158368867462088</v>
      </c>
      <c r="K11" s="91">
        <f>'[2]EU Inhabitants'!F19*('[2]Weighted Average'!F11/1000)*('[2]Waste Bin detailed'!$F$22/100)</f>
        <v>1.4190925537321073</v>
      </c>
      <c r="L11" s="91">
        <f>'[2]EU Inhabitants'!G19*('[2]Weighted Average'!G11/1000)*('[2]Waste Bin detailed'!$F$22/100)</f>
        <v>1.4230538738951191</v>
      </c>
      <c r="M11" s="91">
        <f>'[2]EU Inhabitants'!H19*('[2]Weighted Average'!H11/1000)*('[2]Waste Bin detailed'!$F$22/100)</f>
        <v>1.4275653792061378</v>
      </c>
      <c r="N11" s="91">
        <f>'[2]EU Inhabitants'!I19*('[2]Weighted Average'!I11/1000)*('[2]Waste Bin detailed'!$F$22/100)</f>
        <v>1.431406610018366</v>
      </c>
      <c r="O11" s="91">
        <f>'[2]EU Inhabitants'!J19*('[2]Weighted Average'!J11/1000)*('[2]Waste Bin detailed'!$F$22/100)</f>
        <v>1.4343439307317281</v>
      </c>
      <c r="P11" s="91">
        <f>'[2]EU Inhabitants'!K19*('[2]Weighted Average'!K11/1000)*('[2]Waste Bin detailed'!$F$22/100)</f>
        <v>1.4384193324293726</v>
      </c>
      <c r="Q11" s="91">
        <f>'[2]EU Inhabitants'!L19*('[2]Weighted Average'!L11/1000)*('[2]Waste Bin detailed'!$F$22/100)</f>
        <v>1.4412149945228785</v>
      </c>
      <c r="R11" s="91">
        <f>'[2]EU Inhabitants'!M19*('[2]Weighted Average'!M11/1000)*('[2]Waste Bin detailed'!$F$22/100)</f>
        <v>1.4409238051491502</v>
      </c>
      <c r="S11" s="91">
        <f>'[2]EU Inhabitants'!N19*('[2]Weighted Average'!N11/1000)*('[2]Waste Bin detailed'!$F$22/100)</f>
        <v>1.4359387967475119</v>
      </c>
      <c r="T11" s="91">
        <f>'[2]EU Inhabitants'!O19*('[2]Weighted Average'!O11/1000)*('[2]Waste Bin detailed'!$F$22/100)</f>
        <v>1.4251797571652363</v>
      </c>
      <c r="U11" s="91">
        <f>'[2]EU Inhabitants'!P19*('[2]Weighted Average'!P11/1000)*('[2]Waste Bin detailed'!$F$22/100)</f>
        <v>1.4153925622410115</v>
      </c>
      <c r="V11" s="91">
        <f>'[2]EU Inhabitants'!Q19*('[2]Weighted Average'!Q11/1000)*('[2]Waste Bin detailed'!$F$22/100)</f>
        <v>1.4067197837731362</v>
      </c>
      <c r="W11" s="91">
        <f>'[2]EU Inhabitants'!R19*('[2]Weighted Average'!R11/1000)*('[2]Waste Bin detailed'!$F$22/100)</f>
        <v>1.3975175593290445</v>
      </c>
      <c r="X11" s="91">
        <f>'[2]EU Inhabitants'!S19*('[2]Weighted Average'!S11/1000)*('[2]Waste Bin detailed'!$F$22/100)</f>
        <v>1.3957813967995769</v>
      </c>
      <c r="Y11" s="91">
        <f>'[2]EU Inhabitants'!T19*('[2]Weighted Average'!T11/1000)*('[2]Waste Bin detailed'!$F$22/100)</f>
        <v>1.3923641014295989</v>
      </c>
      <c r="Z11" s="91">
        <f>'[2]EU Inhabitants'!U19*('[2]Weighted Average'!U11/1000)*('[2]Waste Bin detailed'!$F$22/100)</f>
        <v>1.4132185609012085</v>
      </c>
      <c r="AA11" s="91">
        <f>'[2]EU Inhabitants'!V19*('[2]Weighted Average'!V11/1000)*('[2]Waste Bin detailed'!$F$22/100)</f>
        <v>1.4124265348831508</v>
      </c>
      <c r="AB11" s="91">
        <f>'[2]EU Inhabitants'!W19*('[2]Weighted Average'!W11/1000)*('[2]Waste Bin detailed'!$F$22/100)</f>
        <v>1.4072531101207186</v>
      </c>
      <c r="AC11" s="91">
        <f>'[2]EU Inhabitants'!X19*('[2]Weighted Average'!X11/1000)*('[2]Waste Bin detailed'!$F$22/100)</f>
        <v>1.3784666545999422</v>
      </c>
      <c r="AD11" s="91">
        <f>'[2]EU Inhabitants'!Y19*('[2]Weighted Average'!Y11/1000)*('[2]Waste Bin detailed'!$F$22/100)</f>
        <v>1.3725687540052431</v>
      </c>
      <c r="AE11" s="91">
        <f>'[2]EU Inhabitants'!Z19*('[2]Weighted Average'!Z11/1000)*('[2]Waste Bin detailed'!$F$22/100)</f>
        <v>1.3666718593952529</v>
      </c>
      <c r="AF11" s="91">
        <f>'[2]EU Inhabitants'!AA19*('[2]Weighted Average'!AA11/1000)*('[2]Waste Bin detailed'!$F$22/100)</f>
        <v>1.3598222709371621</v>
      </c>
      <c r="AG11" s="91">
        <f>'[2]EU Inhabitants'!AB19*('[2]Weighted Average'!AB11/1000)*('[2]Waste Bin detailed'!$F$22/100)</f>
        <v>1.3526363206161884</v>
      </c>
      <c r="AH11" s="91">
        <f>'[2]EU Inhabitants'!AC19*('[2]Weighted Average'!AC11/1000)*('[2]Waste Bin detailed'!$F$22/100)</f>
        <v>1.3450847212245289</v>
      </c>
      <c r="AI11" s="91">
        <f>'[2]EU Inhabitants'!AD19*('[2]Weighted Average'!AD11/1000)*('[2]Waste Bin detailed'!$F$22/100)</f>
        <v>1.3372375546599296</v>
      </c>
      <c r="AJ11" s="91">
        <f>'[2]EU Inhabitants'!AE19*('[2]Weighted Average'!AE11/1000)*('[2]Waste Bin detailed'!$F$22/100)</f>
        <v>1.3295129332745095</v>
      </c>
      <c r="AK11" s="91">
        <f>'[2]EU Inhabitants'!AF19*('[2]Weighted Average'!AF11/1000)*('[2]Waste Bin detailed'!$F$22/100)</f>
        <v>1.3219030300685908</v>
      </c>
      <c r="AL11" s="91">
        <f>'[2]EU Inhabitants'!AG19*('[2]Weighted Average'!AG11/1000)*('[2]Waste Bin detailed'!$F$22/100)</f>
        <v>1.3144080340748805</v>
      </c>
      <c r="AM11" s="91">
        <f>'[2]EU Inhabitants'!AH19*('[2]Weighted Average'!AH11/1000)*('[2]Waste Bin detailed'!$F$22/100)</f>
        <v>1.3070601167700988</v>
      </c>
      <c r="AN11" s="91">
        <f>'[2]EU Inhabitants'!AI19*('[2]Weighted Average'!AI11/1000)*('[2]Waste Bin detailed'!$F$22/100)</f>
        <v>1.2998956261313668</v>
      </c>
      <c r="AO11" s="91">
        <f>'[2]EU Inhabitants'!AJ19*('[2]Weighted Average'!AJ11/1000)*('[2]Waste Bin detailed'!$F$22/100)</f>
        <v>1.2928308703314453</v>
      </c>
      <c r="AP11" s="91">
        <f>'[2]EU Inhabitants'!AK19*('[2]Weighted Average'!AK11/1000)*('[2]Waste Bin detailed'!$F$22/100)</f>
        <v>1.2859078430509143</v>
      </c>
      <c r="AQ11" s="91">
        <f>'[2]EU Inhabitants'!AL19*('[2]Weighted Average'!AL11/1000)*('[2]Waste Bin detailed'!$F$22/100)</f>
        <v>1.2789858686393742</v>
      </c>
      <c r="AR11" s="91">
        <f>'[2]EU Inhabitants'!AM19*('[2]Weighted Average'!AM11/1000)*('[2]Waste Bin detailed'!$F$22/100)</f>
        <v>1.2720908314060628</v>
      </c>
      <c r="AS11" s="91">
        <f>'[2]EU Inhabitants'!AN19*('[2]Weighted Average'!AN11/1000)*('[2]Waste Bin detailed'!$F$22/100)</f>
        <v>1.2653310329649694</v>
      </c>
      <c r="AT11" s="91">
        <f>'[2]EU Inhabitants'!AO19*('[2]Weighted Average'!AO11/1000)*('[2]Waste Bin detailed'!$F$22/100)</f>
        <v>1.2585672854799099</v>
      </c>
      <c r="AU11" s="91">
        <f>'[2]EU Inhabitants'!AP19*('[2]Weighted Average'!AP11/1000)*('[2]Waste Bin detailed'!$F$22/100)</f>
        <v>1.2518837782025267</v>
      </c>
      <c r="AV11" s="91">
        <f>'[2]EU Inhabitants'!AQ19*('[2]Weighted Average'!AQ11/1000)*('[2]Waste Bin detailed'!$F$22/100)</f>
        <v>1.2452014920494381</v>
      </c>
      <c r="AW11" s="91">
        <f>'[2]EU Inhabitants'!AR19*('[2]Weighted Average'!AR11/1000)*('[2]Waste Bin detailed'!$F$22/100)</f>
        <v>1.2385134624153709</v>
      </c>
      <c r="AX11" s="91">
        <f>'[2]EU Inhabitants'!AS19*('[2]Weighted Average'!AS11/1000)*('[2]Waste Bin detailed'!$F$22/100)</f>
        <v>1.2317558117651493</v>
      </c>
      <c r="AY11" s="91">
        <f>'[2]EU Inhabitants'!AT19*('[2]Weighted Average'!AT11/1000)*('[2]Waste Bin detailed'!$F$22/100)</f>
        <v>1.2249380545885638</v>
      </c>
      <c r="AZ11" s="91">
        <f>'[2]EU Inhabitants'!AU19*('[2]Weighted Average'!AU11/1000)*('[2]Waste Bin detailed'!$F$22/100)</f>
        <v>1.2180324366625614</v>
      </c>
      <c r="BA11" s="91">
        <f>'[2]EU Inhabitants'!AV19*('[2]Weighted Average'!AV11/1000)*('[2]Waste Bin detailed'!$F$22/100)</f>
        <v>1.2110290472236629</v>
      </c>
      <c r="BB11" s="91">
        <f>'[2]EU Inhabitants'!AW19*('[2]Weighted Average'!AW11/1000)*('[2]Waste Bin detailed'!$F$22/100)</f>
        <v>1.2038291158734098</v>
      </c>
      <c r="BC11" s="91">
        <f>'[2]EU Inhabitants'!AX19*('[2]Weighted Average'!AX11/1000)*('[2]Waste Bin detailed'!$F$22/100)</f>
        <v>1.1964914217725175</v>
      </c>
      <c r="BD11" s="91">
        <f>'[2]EU Inhabitants'!AY19*('[2]Weighted Average'!AY11/1000)*('[2]Waste Bin detailed'!$F$22/100)</f>
        <v>1.1890077821699228</v>
      </c>
      <c r="BE11" s="91">
        <f>'[2]EU Inhabitants'!AZ19*('[2]Weighted Average'!AZ11/1000)*('[2]Waste Bin detailed'!$F$22/100)</f>
        <v>1.1813373574429615</v>
      </c>
    </row>
    <row r="12" spans="1:57" x14ac:dyDescent="0.35">
      <c r="A12" s="86" t="s">
        <v>636</v>
      </c>
      <c r="C12" s="86" t="s">
        <v>7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detailed'!$F$22/100)</f>
        <v>5.2490887405669451</v>
      </c>
      <c r="H12" s="91">
        <f>'[2]EU Inhabitants'!C20*('[2]Weighted Average'!C11/1000)*('[2]Waste Bin detailed'!$F$22/100)</f>
        <v>5.2744116430926278</v>
      </c>
      <c r="I12" s="91">
        <f>'[2]EU Inhabitants'!D20*('[2]Weighted Average'!D11/1000)*('[2]Waste Bin detailed'!$F$22/100)</f>
        <v>5.3225182732216378</v>
      </c>
      <c r="J12" s="91">
        <f>'[2]EU Inhabitants'!E20*('[2]Weighted Average'!E11/1000)*('[2]Waste Bin detailed'!$F$22/100)</f>
        <v>5.4253063167550035</v>
      </c>
      <c r="K12" s="91">
        <f>'[2]EU Inhabitants'!F20*('[2]Weighted Average'!F11/1000)*('[2]Waste Bin detailed'!$F$22/100)</f>
        <v>5.5188971134686327</v>
      </c>
      <c r="L12" s="91">
        <f>'[2]EU Inhabitants'!G20*('[2]Weighted Average'!G11/1000)*('[2]Waste Bin detailed'!$F$22/100)</f>
        <v>5.6165465608450145</v>
      </c>
      <c r="M12" s="91">
        <f>'[2]EU Inhabitants'!H20*('[2]Weighted Average'!H11/1000)*('[2]Waste Bin detailed'!$F$22/100)</f>
        <v>5.7091078896962104</v>
      </c>
      <c r="N12" s="91">
        <f>'[2]EU Inhabitants'!I20*('[2]Weighted Average'!I11/1000)*('[2]Waste Bin detailed'!$F$22/100)</f>
        <v>5.808718781271704</v>
      </c>
      <c r="O12" s="91">
        <f>'[2]EU Inhabitants'!J20*('[2]Weighted Average'!J11/1000)*('[2]Waste Bin detailed'!$F$22/100)</f>
        <v>5.9221895466548187</v>
      </c>
      <c r="P12" s="91">
        <f>'[2]EU Inhabitants'!K20*('[2]Weighted Average'!K11/1000)*('[2]Waste Bin detailed'!$F$22/100)</f>
        <v>5.9948619099113607</v>
      </c>
      <c r="Q12" s="91">
        <f>'[2]EU Inhabitants'!L20*('[2]Weighted Average'!L11/1000)*('[2]Waste Bin detailed'!$F$22/100)</f>
        <v>6.0253144196065174</v>
      </c>
      <c r="R12" s="91">
        <f>'[2]EU Inhabitants'!M20*('[2]Weighted Average'!M11/1000)*('[2]Waste Bin detailed'!$F$22/100)</f>
        <v>6.0452640647418958</v>
      </c>
      <c r="S12" s="91">
        <f>'[2]EU Inhabitants'!N20*('[2]Weighted Average'!N11/1000)*('[2]Waste Bin detailed'!$F$22/100)</f>
        <v>6.0640118228325308</v>
      </c>
      <c r="T12" s="91">
        <f>'[2]EU Inhabitants'!O20*('[2]Weighted Average'!O11/1000)*('[2]Waste Bin detailed'!$F$22/100)</f>
        <v>6.0521603966554514</v>
      </c>
      <c r="U12" s="91">
        <f>'[2]EU Inhabitants'!P20*('[2]Weighted Average'!P11/1000)*('[2]Waste Bin detailed'!$F$22/100)</f>
        <v>6.024909245498141</v>
      </c>
      <c r="V12" s="91">
        <f>'[2]EU Inhabitants'!Q20*('[2]Weighted Average'!Q11/1000)*('[2]Waste Bin detailed'!$F$22/100)</f>
        <v>6.0178130145995556</v>
      </c>
      <c r="W12" s="91">
        <f>'[2]EU Inhabitants'!R20*('[2]Weighted Average'!R11/1000)*('[2]Waste Bin detailed'!$F$22/100)</f>
        <v>6.0183948854775906</v>
      </c>
      <c r="X12" s="91">
        <f>'[2]EU Inhabitants'!S20*('[2]Weighted Average'!S11/1000)*('[2]Waste Bin detailed'!$F$22/100)</f>
        <v>6.0309979890817544</v>
      </c>
      <c r="Y12" s="91">
        <f>'[2]EU Inhabitants'!T20*('[2]Weighted Average'!T11/1000)*('[2]Waste Bin detailed'!$F$22/100)</f>
        <v>6.0482775035348171</v>
      </c>
      <c r="Z12" s="91">
        <f>'[2]EU Inhabitants'!U20*('[2]Weighted Average'!U11/1000)*('[2]Waste Bin detailed'!$F$22/100)</f>
        <v>6.1850633656450631</v>
      </c>
      <c r="AA12" s="91">
        <f>'[2]EU Inhabitants'!V20*('[2]Weighted Average'!V11/1000)*('[2]Waste Bin detailed'!$F$22/100)</f>
        <v>6.2372005934546007</v>
      </c>
      <c r="AB12" s="91">
        <f>'[2]EU Inhabitants'!W20*('[2]Weighted Average'!W11/1000)*('[2]Waste Bin detailed'!$F$22/100)</f>
        <v>6.2463020501514954</v>
      </c>
      <c r="AC12" s="91">
        <f>'[2]EU Inhabitants'!X20*('[2]Weighted Average'!X11/1000)*('[2]Waste Bin detailed'!$F$22/100)</f>
        <v>6.2510539255700577</v>
      </c>
      <c r="AD12" s="91">
        <f>'[2]EU Inhabitants'!Y20*('[2]Weighted Average'!Y11/1000)*('[2]Waste Bin detailed'!$F$22/100)</f>
        <v>6.3376779442928086</v>
      </c>
      <c r="AE12" s="91">
        <f>'[2]EU Inhabitants'!Z20*('[2]Weighted Average'!Z11/1000)*('[2]Waste Bin detailed'!$F$22/100)</f>
        <v>6.3706402156438813</v>
      </c>
      <c r="AF12" s="91">
        <f>'[2]EU Inhabitants'!AA20*('[2]Weighted Average'!AA11/1000)*('[2]Waste Bin detailed'!$F$22/100)</f>
        <v>6.4054408806390413</v>
      </c>
      <c r="AG12" s="91">
        <f>'[2]EU Inhabitants'!AB20*('[2]Weighted Average'!AB11/1000)*('[2]Waste Bin detailed'!$F$22/100)</f>
        <v>6.4326905880616208</v>
      </c>
      <c r="AH12" s="91">
        <f>'[2]EU Inhabitants'!AC20*('[2]Weighted Average'!AC11/1000)*('[2]Waste Bin detailed'!$F$22/100)</f>
        <v>6.4524271366407104</v>
      </c>
      <c r="AI12" s="91">
        <f>'[2]EU Inhabitants'!AD20*('[2]Weighted Average'!AD11/1000)*('[2]Waste Bin detailed'!$F$22/100)</f>
        <v>6.4652633779975108</v>
      </c>
      <c r="AJ12" s="91">
        <f>'[2]EU Inhabitants'!AE20*('[2]Weighted Average'!AE11/1000)*('[2]Waste Bin detailed'!$F$22/100)</f>
        <v>6.4783386429200203</v>
      </c>
      <c r="AK12" s="91">
        <f>'[2]EU Inhabitants'!AF20*('[2]Weighted Average'!AF11/1000)*('[2]Waste Bin detailed'!$F$22/100)</f>
        <v>6.4914838706606508</v>
      </c>
      <c r="AL12" s="91">
        <f>'[2]EU Inhabitants'!AG20*('[2]Weighted Average'!AG11/1000)*('[2]Waste Bin detailed'!$F$22/100)</f>
        <v>6.5043356392496667</v>
      </c>
      <c r="AM12" s="91">
        <f>'[2]EU Inhabitants'!AH20*('[2]Weighted Average'!AH11/1000)*('[2]Waste Bin detailed'!$F$22/100)</f>
        <v>6.517123806190722</v>
      </c>
      <c r="AN12" s="91">
        <f>'[2]EU Inhabitants'!AI20*('[2]Weighted Average'!AI11/1000)*('[2]Waste Bin detailed'!$F$22/100)</f>
        <v>6.5301432717197931</v>
      </c>
      <c r="AO12" s="91">
        <f>'[2]EU Inhabitants'!AJ20*('[2]Weighted Average'!AJ11/1000)*('[2]Waste Bin detailed'!$F$22/100)</f>
        <v>6.5431202127158592</v>
      </c>
      <c r="AP12" s="91">
        <f>'[2]EU Inhabitants'!AK20*('[2]Weighted Average'!AK11/1000)*('[2]Waste Bin detailed'!$F$22/100)</f>
        <v>6.5568868626215195</v>
      </c>
      <c r="AQ12" s="91">
        <f>'[2]EU Inhabitants'!AL20*('[2]Weighted Average'!AL11/1000)*('[2]Waste Bin detailed'!$F$22/100)</f>
        <v>6.570457048075907</v>
      </c>
      <c r="AR12" s="91">
        <f>'[2]EU Inhabitants'!AM20*('[2]Weighted Average'!AM11/1000)*('[2]Waste Bin detailed'!$F$22/100)</f>
        <v>6.5836216968655021</v>
      </c>
      <c r="AS12" s="91">
        <f>'[2]EU Inhabitants'!AN20*('[2]Weighted Average'!AN11/1000)*('[2]Waste Bin detailed'!$F$22/100)</f>
        <v>6.5963599071554366</v>
      </c>
      <c r="AT12" s="91">
        <f>'[2]EU Inhabitants'!AO20*('[2]Weighted Average'!AO11/1000)*('[2]Waste Bin detailed'!$F$22/100)</f>
        <v>6.608378530578392</v>
      </c>
      <c r="AU12" s="91">
        <f>'[2]EU Inhabitants'!AP20*('[2]Weighted Average'!AP11/1000)*('[2]Waste Bin detailed'!$F$22/100)</f>
        <v>6.6197346847703393</v>
      </c>
      <c r="AV12" s="91">
        <f>'[2]EU Inhabitants'!AQ20*('[2]Weighted Average'!AQ11/1000)*('[2]Waste Bin detailed'!$F$22/100)</f>
        <v>6.6301266245819184</v>
      </c>
      <c r="AW12" s="91">
        <f>'[2]EU Inhabitants'!AR20*('[2]Weighted Average'!AR11/1000)*('[2]Waste Bin detailed'!$F$22/100)</f>
        <v>6.6394446145642325</v>
      </c>
      <c r="AX12" s="91">
        <f>'[2]EU Inhabitants'!AS20*('[2]Weighted Average'!AS11/1000)*('[2]Waste Bin detailed'!$F$22/100)</f>
        <v>6.6473015613193001</v>
      </c>
      <c r="AY12" s="91">
        <f>'[2]EU Inhabitants'!AT20*('[2]Weighted Average'!AT11/1000)*('[2]Waste Bin detailed'!$F$22/100)</f>
        <v>6.6536210819127639</v>
      </c>
      <c r="AZ12" s="91">
        <f>'[2]EU Inhabitants'!AU20*('[2]Weighted Average'!AU11/1000)*('[2]Waste Bin detailed'!$F$22/100)</f>
        <v>6.6580094347375995</v>
      </c>
      <c r="BA12" s="91">
        <f>'[2]EU Inhabitants'!AV20*('[2]Weighted Average'!AV11/1000)*('[2]Waste Bin detailed'!$F$22/100)</f>
        <v>6.6605275280288714</v>
      </c>
      <c r="BB12" s="91">
        <f>'[2]EU Inhabitants'!AW20*('[2]Weighted Average'!AW11/1000)*('[2]Waste Bin detailed'!$F$22/100)</f>
        <v>6.6609490669219715</v>
      </c>
      <c r="BC12" s="91">
        <f>'[2]EU Inhabitants'!AX20*('[2]Weighted Average'!AX11/1000)*('[2]Waste Bin detailed'!$F$22/100)</f>
        <v>6.659245099761093</v>
      </c>
      <c r="BD12" s="91">
        <f>'[2]EU Inhabitants'!AY20*('[2]Weighted Average'!AY11/1000)*('[2]Waste Bin detailed'!$F$22/100)</f>
        <v>6.655281423469674</v>
      </c>
      <c r="BE12" s="91">
        <f>'[2]EU Inhabitants'!AZ20*('[2]Weighted Average'!AZ11/1000)*('[2]Waste Bin detailed'!$F$22/100)</f>
        <v>6.6492463133993676</v>
      </c>
    </row>
    <row r="13" spans="1:57" x14ac:dyDescent="0.35">
      <c r="A13" s="86" t="s">
        <v>636</v>
      </c>
      <c r="C13" s="86" t="s">
        <v>7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detailed'!$F$22/100)</f>
        <v>7.8528481358837947</v>
      </c>
      <c r="H13" s="91">
        <f>'[2]EU Inhabitants'!C21*('[2]Weighted Average'!C11/1000)*('[2]Waste Bin detailed'!$F$22/100)</f>
        <v>7.9091527981197078</v>
      </c>
      <c r="I13" s="91">
        <f>'[2]EU Inhabitants'!D21*('[2]Weighted Average'!D11/1000)*('[2]Waste Bin detailed'!$F$22/100)</f>
        <v>7.9670607818234771</v>
      </c>
      <c r="J13" s="91">
        <f>'[2]EU Inhabitants'!E21*('[2]Weighted Average'!E11/1000)*('[2]Waste Bin detailed'!$F$22/100)</f>
        <v>8.0241208595741291</v>
      </c>
      <c r="K13" s="91">
        <f>'[2]EU Inhabitants'!F21*('[2]Weighted Average'!F11/1000)*('[2]Waste Bin detailed'!$F$22/100)</f>
        <v>8.0800250300868175</v>
      </c>
      <c r="L13" s="91">
        <f>'[2]EU Inhabitants'!G21*('[2]Weighted Average'!G11/1000)*('[2]Waste Bin detailed'!$F$22/100)</f>
        <v>8.1431077869188648</v>
      </c>
      <c r="M13" s="91">
        <f>'[2]EU Inhabitants'!H21*('[2]Weighted Average'!H11/1000)*('[2]Waste Bin detailed'!$F$22/100)</f>
        <v>8.2023414203365785</v>
      </c>
      <c r="N13" s="91">
        <f>'[2]EU Inhabitants'!I21*('[2]Weighted Average'!I11/1000)*('[2]Waste Bin detailed'!$F$22/100)</f>
        <v>8.2549746915776563</v>
      </c>
      <c r="O13" s="91">
        <f>'[2]EU Inhabitants'!J21*('[2]Weighted Average'!J11/1000)*('[2]Waste Bin detailed'!$F$22/100)</f>
        <v>8.3002306949876257</v>
      </c>
      <c r="P13" s="91">
        <f>'[2]EU Inhabitants'!K21*('[2]Weighted Average'!K11/1000)*('[2]Waste Bin detailed'!$F$22/100)</f>
        <v>8.3429235304280773</v>
      </c>
      <c r="Q13" s="91">
        <f>'[2]EU Inhabitants'!L21*('[2]Weighted Average'!L11/1000)*('[2]Waste Bin detailed'!$F$22/100)</f>
        <v>8.3806898800719711</v>
      </c>
      <c r="R13" s="91">
        <f>'[2]EU Inhabitants'!M21*('[2]Weighted Average'!M11/1000)*('[2]Waste Bin detailed'!$F$22/100)</f>
        <v>8.4173412136374406</v>
      </c>
      <c r="S13" s="91">
        <f>'[2]EU Inhabitants'!N21*('[2]Weighted Average'!N11/1000)*('[2]Waste Bin detailed'!$F$22/100)</f>
        <v>8.4548367094194266</v>
      </c>
      <c r="T13" s="91">
        <f>'[2]EU Inhabitants'!O21*('[2]Weighted Average'!O11/1000)*('[2]Waste Bin detailed'!$F$22/100)</f>
        <v>8.4965069100431538</v>
      </c>
      <c r="U13" s="91">
        <f>'[2]EU Inhabitants'!P21*('[2]Weighted Average'!P11/1000)*('[2]Waste Bin detailed'!$F$22/100)</f>
        <v>8.5707412939010919</v>
      </c>
      <c r="V13" s="91">
        <f>'[2]EU Inhabitants'!Q21*('[2]Weighted Average'!Q11/1000)*('[2]Waste Bin detailed'!$F$22/100)</f>
        <v>8.6100427000693873</v>
      </c>
      <c r="W13" s="91">
        <f>'[2]EU Inhabitants'!R21*('[2]Weighted Average'!R11/1000)*('[2]Waste Bin detailed'!$F$22/100)</f>
        <v>8.6359882990528494</v>
      </c>
      <c r="X13" s="91">
        <f>'[2]EU Inhabitants'!S21*('[2]Weighted Average'!S11/1000)*('[2]Waste Bin detailed'!$F$22/100)</f>
        <v>8.6599393506786786</v>
      </c>
      <c r="Y13" s="91">
        <f>'[2]EU Inhabitants'!T21*('[2]Weighted Average'!T11/1000)*('[2]Waste Bin detailed'!$F$22/100)</f>
        <v>8.6885275621386509</v>
      </c>
      <c r="Z13" s="91">
        <f>'[2]EU Inhabitants'!U21*('[2]Weighted Average'!U11/1000)*('[2]Waste Bin detailed'!$F$22/100)</f>
        <v>8.8671047364087467</v>
      </c>
      <c r="AA13" s="91">
        <f>'[2]EU Inhabitants'!V21*('[2]Weighted Average'!V11/1000)*('[2]Waste Bin detailed'!$F$22/100)</f>
        <v>8.892827976980076</v>
      </c>
      <c r="AB13" s="91">
        <f>'[2]EU Inhabitants'!W21*('[2]Weighted Average'!W11/1000)*('[2]Waste Bin detailed'!$F$22/100)</f>
        <v>8.9159431812004062</v>
      </c>
      <c r="AC13" s="91">
        <f>'[2]EU Inhabitants'!X21*('[2]Weighted Average'!X11/1000)*('[2]Waste Bin detailed'!$F$22/100)</f>
        <v>8.9446592095330661</v>
      </c>
      <c r="AD13" s="91">
        <f>'[2]EU Inhabitants'!Y21*('[2]Weighted Average'!Y11/1000)*('[2]Waste Bin detailed'!$F$22/100)</f>
        <v>8.9852371645848912</v>
      </c>
      <c r="AE13" s="91">
        <f>'[2]EU Inhabitants'!Z21*('[2]Weighted Average'!Z11/1000)*('[2]Waste Bin detailed'!$F$22/100)</f>
        <v>9.0220666807336869</v>
      </c>
      <c r="AF13" s="91">
        <f>'[2]EU Inhabitants'!AA21*('[2]Weighted Average'!AA11/1000)*('[2]Waste Bin detailed'!$F$22/100)</f>
        <v>9.0464813758865574</v>
      </c>
      <c r="AG13" s="91">
        <f>'[2]EU Inhabitants'!AB21*('[2]Weighted Average'!AB11/1000)*('[2]Waste Bin detailed'!$F$22/100)</f>
        <v>9.0685365688158619</v>
      </c>
      <c r="AH13" s="91">
        <f>'[2]EU Inhabitants'!AC21*('[2]Weighted Average'!AC11/1000)*('[2]Waste Bin detailed'!$F$22/100)</f>
        <v>9.0885434320210603</v>
      </c>
      <c r="AI13" s="91">
        <f>'[2]EU Inhabitants'!AD21*('[2]Weighted Average'!AD11/1000)*('[2]Waste Bin detailed'!$F$22/100)</f>
        <v>9.1065021566501283</v>
      </c>
      <c r="AJ13" s="91">
        <f>'[2]EU Inhabitants'!AE21*('[2]Weighted Average'!AE11/1000)*('[2]Waste Bin detailed'!$F$22/100)</f>
        <v>9.1245729080479059</v>
      </c>
      <c r="AK13" s="91">
        <f>'[2]EU Inhabitants'!AF21*('[2]Weighted Average'!AF11/1000)*('[2]Waste Bin detailed'!$F$22/100)</f>
        <v>9.1424302174451846</v>
      </c>
      <c r="AL13" s="91">
        <f>'[2]EU Inhabitants'!AG21*('[2]Weighted Average'!AG11/1000)*('[2]Waste Bin detailed'!$F$22/100)</f>
        <v>9.1600628865374478</v>
      </c>
      <c r="AM13" s="91">
        <f>'[2]EU Inhabitants'!AH21*('[2]Weighted Average'!AH11/1000)*('[2]Waste Bin detailed'!$F$22/100)</f>
        <v>9.1774332861043426</v>
      </c>
      <c r="AN13" s="91">
        <f>'[2]EU Inhabitants'!AI21*('[2]Weighted Average'!AI11/1000)*('[2]Waste Bin detailed'!$F$22/100)</f>
        <v>9.1942521949930924</v>
      </c>
      <c r="AO13" s="91">
        <f>'[2]EU Inhabitants'!AJ21*('[2]Weighted Average'!AJ11/1000)*('[2]Waste Bin detailed'!$F$22/100)</f>
        <v>9.2106772488360775</v>
      </c>
      <c r="AP13" s="91">
        <f>'[2]EU Inhabitants'!AK21*('[2]Weighted Average'!AK11/1000)*('[2]Waste Bin detailed'!$F$22/100)</f>
        <v>9.2272121546248425</v>
      </c>
      <c r="AQ13" s="91">
        <f>'[2]EU Inhabitants'!AL21*('[2]Weighted Average'!AL11/1000)*('[2]Waste Bin detailed'!$F$22/100)</f>
        <v>9.2431294042261456</v>
      </c>
      <c r="AR13" s="91">
        <f>'[2]EU Inhabitants'!AM21*('[2]Weighted Average'!AM11/1000)*('[2]Waste Bin detailed'!$F$22/100)</f>
        <v>9.258178641109934</v>
      </c>
      <c r="AS13" s="91">
        <f>'[2]EU Inhabitants'!AN21*('[2]Weighted Average'!AN11/1000)*('[2]Waste Bin detailed'!$F$22/100)</f>
        <v>9.2714417836272407</v>
      </c>
      <c r="AT13" s="91">
        <f>'[2]EU Inhabitants'!AO21*('[2]Weighted Average'!AO11/1000)*('[2]Waste Bin detailed'!$F$22/100)</f>
        <v>9.283337058560873</v>
      </c>
      <c r="AU13" s="91">
        <f>'[2]EU Inhabitants'!AP21*('[2]Weighted Average'!AP11/1000)*('[2]Waste Bin detailed'!$F$22/100)</f>
        <v>9.2933222860775455</v>
      </c>
      <c r="AV13" s="91">
        <f>'[2]EU Inhabitants'!AQ21*('[2]Weighted Average'!AQ11/1000)*('[2]Waste Bin detailed'!$F$22/100)</f>
        <v>9.3013043614267303</v>
      </c>
      <c r="AW13" s="91">
        <f>'[2]EU Inhabitants'!AR21*('[2]Weighted Average'!AR11/1000)*('[2]Waste Bin detailed'!$F$22/100)</f>
        <v>9.3074294580350116</v>
      </c>
      <c r="AX13" s="91">
        <f>'[2]EU Inhabitants'!AS21*('[2]Weighted Average'!AS11/1000)*('[2]Waste Bin detailed'!$F$22/100)</f>
        <v>9.3122579616007162</v>
      </c>
      <c r="AY13" s="91">
        <f>'[2]EU Inhabitants'!AT21*('[2]Weighted Average'!AT11/1000)*('[2]Waste Bin detailed'!$F$22/100)</f>
        <v>9.3155082827248759</v>
      </c>
      <c r="AZ13" s="91">
        <f>'[2]EU Inhabitants'!AU21*('[2]Weighted Average'!AU11/1000)*('[2]Waste Bin detailed'!$F$22/100)</f>
        <v>9.3174397051108873</v>
      </c>
      <c r="BA13" s="91">
        <f>'[2]EU Inhabitants'!AV21*('[2]Weighted Average'!AV11/1000)*('[2]Waste Bin detailed'!$F$22/100)</f>
        <v>9.3185384998163965</v>
      </c>
      <c r="BB13" s="91">
        <f>'[2]EU Inhabitants'!AW21*('[2]Weighted Average'!AW11/1000)*('[2]Waste Bin detailed'!$F$22/100)</f>
        <v>9.318099498876748</v>
      </c>
      <c r="BC13" s="91">
        <f>'[2]EU Inhabitants'!AX21*('[2]Weighted Average'!AX11/1000)*('[2]Waste Bin detailed'!$F$22/100)</f>
        <v>9.3163651319685865</v>
      </c>
      <c r="BD13" s="91">
        <f>'[2]EU Inhabitants'!AY21*('[2]Weighted Average'!AY11/1000)*('[2]Waste Bin detailed'!$F$22/100)</f>
        <v>9.3128956163826313</v>
      </c>
      <c r="BE13" s="91">
        <f>'[2]EU Inhabitants'!AZ21*('[2]Weighted Average'!AZ11/1000)*('[2]Waste Bin detailed'!$F$22/100)</f>
        <v>9.3086202311271968</v>
      </c>
    </row>
    <row r="14" spans="1:57" x14ac:dyDescent="0.35">
      <c r="A14" s="86" t="s">
        <v>636</v>
      </c>
      <c r="C14" s="86" t="s">
        <v>7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detailed'!$F$22/100)</f>
        <v>0.58336802504505325</v>
      </c>
      <c r="H14" s="91">
        <f>'[2]EU Inhabitants'!C22*('[2]Weighted Average'!C11/1000)*('[2]Waste Bin detailed'!$F$22/100)</f>
        <v>0.55712371291740781</v>
      </c>
      <c r="I14" s="91">
        <f>'[2]EU Inhabitants'!D22*('[2]Weighted Average'!D11/1000)*('[2]Waste Bin detailed'!$F$22/100)</f>
        <v>0.55844803805754939</v>
      </c>
      <c r="J14" s="91">
        <f>'[2]EU Inhabitants'!E22*('[2]Weighted Average'!E11/1000)*('[2]Waste Bin detailed'!$F$22/100)</f>
        <v>0.55843256855054102</v>
      </c>
      <c r="K14" s="91">
        <f>'[2]EU Inhabitants'!F22*('[2]Weighted Average'!F11/1000)*('[2]Waste Bin detailed'!$F$22/100)</f>
        <v>0.55850239474721364</v>
      </c>
      <c r="L14" s="91">
        <f>'[2]EU Inhabitants'!G22*('[2]Weighted Average'!G11/1000)*('[2]Waste Bin detailed'!$F$22/100)</f>
        <v>0.55921938533995419</v>
      </c>
      <c r="M14" s="91">
        <f>'[2]EU Inhabitants'!H22*('[2]Weighted Average'!H11/1000)*('[2]Waste Bin detailed'!$F$22/100)</f>
        <v>0.55942898839702349</v>
      </c>
      <c r="N14" s="91">
        <f>'[2]EU Inhabitants'!I22*('[2]Weighted Average'!I11/1000)*('[2]Waste Bin detailed'!$F$22/100)</f>
        <v>0.55947905750997295</v>
      </c>
      <c r="O14" s="91">
        <f>'[2]EU Inhabitants'!J22*('[2]Weighted Average'!J11/1000)*('[2]Waste Bin detailed'!$F$22/100)</f>
        <v>0.55916091882319707</v>
      </c>
      <c r="P14" s="91">
        <f>'[2]EU Inhabitants'!K22*('[2]Weighted Average'!K11/1000)*('[2]Waste Bin detailed'!$F$22/100)</f>
        <v>0.55875947443828411</v>
      </c>
      <c r="Q14" s="91">
        <f>'[2]EU Inhabitants'!L22*('[2]Weighted Average'!L11/1000)*('[2]Waste Bin detailed'!$F$22/100)</f>
        <v>0.55770900599289963</v>
      </c>
      <c r="R14" s="91">
        <f>'[2]EU Inhabitants'!M22*('[2]Weighted Average'!M11/1000)*('[2]Waste Bin detailed'!$F$22/100)</f>
        <v>0.55570792362489052</v>
      </c>
      <c r="S14" s="91">
        <f>'[2]EU Inhabitants'!N22*('[2]Weighted Average'!N11/1000)*('[2]Waste Bin detailed'!$F$22/100)</f>
        <v>0.55383605109461198</v>
      </c>
      <c r="T14" s="91">
        <f>'[2]EU Inhabitants'!O22*('[2]Weighted Average'!O11/1000)*('[2]Waste Bin detailed'!$F$22/100)</f>
        <v>0.55202909681993051</v>
      </c>
      <c r="U14" s="91">
        <f>'[2]EU Inhabitants'!P22*('[2]Weighted Average'!P11/1000)*('[2]Waste Bin detailed'!$F$22/100)</f>
        <v>0.55010597989496723</v>
      </c>
      <c r="V14" s="91">
        <f>'[2]EU Inhabitants'!Q22*('[2]Weighted Average'!Q11/1000)*('[2]Waste Bin detailed'!$F$22/100)</f>
        <v>0.54741441853321415</v>
      </c>
      <c r="W14" s="91">
        <f>'[2]EU Inhabitants'!R22*('[2]Weighted Average'!R11/1000)*('[2]Waste Bin detailed'!$F$22/100)</f>
        <v>0.54308886973581805</v>
      </c>
      <c r="X14" s="91">
        <f>'[2]EU Inhabitants'!S22*('[2]Weighted Average'!S11/1000)*('[2]Waste Bin detailed'!$F$22/100)</f>
        <v>0.53847226027086992</v>
      </c>
      <c r="Y14" s="91">
        <f>'[2]EU Inhabitants'!T22*('[2]Weighted Average'!T11/1000)*('[2]Waste Bin detailed'!$F$22/100)</f>
        <v>0.5321900438053514</v>
      </c>
      <c r="Z14" s="91">
        <f>'[2]EU Inhabitants'!U22*('[2]Weighted Average'!U11/1000)*('[2]Waste Bin detailed'!$F$22/100)</f>
        <v>0.53714143587087104</v>
      </c>
      <c r="AA14" s="91">
        <f>'[2]EU Inhabitants'!V22*('[2]Weighted Average'!V11/1000)*('[2]Waste Bin detailed'!$F$22/100)</f>
        <v>0.53476001021909947</v>
      </c>
      <c r="AB14" s="91">
        <f>'[2]EU Inhabitants'!W22*('[2]Weighted Average'!W11/1000)*('[2]Waste Bin detailed'!$F$22/100)</f>
        <v>0.53191954992936485</v>
      </c>
      <c r="AC14" s="91">
        <f>'[2]EU Inhabitants'!X22*('[2]Weighted Average'!X11/1000)*('[2]Waste Bin detailed'!$F$22/100)</f>
        <v>0.50900283126308277</v>
      </c>
      <c r="AD14" s="91">
        <f>'[2]EU Inhabitants'!Y22*('[2]Weighted Average'!Y11/1000)*('[2]Waste Bin detailed'!$F$22/100)</f>
        <v>0.50755002067280952</v>
      </c>
      <c r="AE14" s="91">
        <f>'[2]EU Inhabitants'!Z22*('[2]Weighted Average'!Z11/1000)*('[2]Waste Bin detailed'!$F$22/100)</f>
        <v>0.50521086314555541</v>
      </c>
      <c r="AF14" s="91">
        <f>'[2]EU Inhabitants'!AA22*('[2]Weighted Average'!AA11/1000)*('[2]Waste Bin detailed'!$F$22/100)</f>
        <v>0.50209244757808313</v>
      </c>
      <c r="AG14" s="91">
        <f>'[2]EU Inhabitants'!AB22*('[2]Weighted Average'!AB11/1000)*('[2]Waste Bin detailed'!$F$22/100)</f>
        <v>0.49910432216400635</v>
      </c>
      <c r="AH14" s="91">
        <f>'[2]EU Inhabitants'!AC22*('[2]Weighted Average'!AC11/1000)*('[2]Waste Bin detailed'!$F$22/100)</f>
        <v>0.49625565883384026</v>
      </c>
      <c r="AI14" s="91">
        <f>'[2]EU Inhabitants'!AD22*('[2]Weighted Average'!AD11/1000)*('[2]Waste Bin detailed'!$F$22/100)</f>
        <v>0.49205303523155031</v>
      </c>
      <c r="AJ14" s="91">
        <f>'[2]EU Inhabitants'!AE22*('[2]Weighted Average'!AE11/1000)*('[2]Waste Bin detailed'!$F$22/100)</f>
        <v>0.48932477134173485</v>
      </c>
      <c r="AK14" s="91">
        <f>'[2]EU Inhabitants'!AF22*('[2]Weighted Average'!AF11/1000)*('[2]Waste Bin detailed'!$F$22/100)</f>
        <v>0.48662230790567101</v>
      </c>
      <c r="AL14" s="91">
        <f>'[2]EU Inhabitants'!AG22*('[2]Weighted Average'!AG11/1000)*('[2]Waste Bin detailed'!$F$22/100)</f>
        <v>0.48398169053456763</v>
      </c>
      <c r="AM14" s="91">
        <f>'[2]EU Inhabitants'!AH22*('[2]Weighted Average'!AH11/1000)*('[2]Waste Bin detailed'!$F$22/100)</f>
        <v>0.4813495968044853</v>
      </c>
      <c r="AN14" s="91">
        <f>'[2]EU Inhabitants'!AI22*('[2]Weighted Average'!AI11/1000)*('[2]Waste Bin detailed'!$F$22/100)</f>
        <v>0.47870772274314699</v>
      </c>
      <c r="AO14" s="91">
        <f>'[2]EU Inhabitants'!AJ22*('[2]Weighted Average'!AJ11/1000)*('[2]Waste Bin detailed'!$F$22/100)</f>
        <v>0.47604323581366437</v>
      </c>
      <c r="AP14" s="91">
        <f>'[2]EU Inhabitants'!AK22*('[2]Weighted Average'!AK11/1000)*('[2]Waste Bin detailed'!$F$22/100)</f>
        <v>0.47348017497190575</v>
      </c>
      <c r="AQ14" s="91">
        <f>'[2]EU Inhabitants'!AL22*('[2]Weighted Average'!AL11/1000)*('[2]Waste Bin detailed'!$F$22/100)</f>
        <v>0.47088498397552458</v>
      </c>
      <c r="AR14" s="91">
        <f>'[2]EU Inhabitants'!AM22*('[2]Weighted Average'!AM11/1000)*('[2]Waste Bin detailed'!$F$22/100)</f>
        <v>0.46829925933479372</v>
      </c>
      <c r="AS14" s="91">
        <f>'[2]EU Inhabitants'!AN22*('[2]Weighted Average'!AN11/1000)*('[2]Waste Bin detailed'!$F$22/100)</f>
        <v>0.46569892472867436</v>
      </c>
      <c r="AT14" s="91">
        <f>'[2]EU Inhabitants'!AO22*('[2]Weighted Average'!AO11/1000)*('[2]Waste Bin detailed'!$F$22/100)</f>
        <v>0.4631536644679401</v>
      </c>
      <c r="AU14" s="91">
        <f>'[2]EU Inhabitants'!AP22*('[2]Weighted Average'!AP11/1000)*('[2]Waste Bin detailed'!$F$22/100)</f>
        <v>0.46061077318124544</v>
      </c>
      <c r="AV14" s="91">
        <f>'[2]EU Inhabitants'!AQ22*('[2]Weighted Average'!AQ11/1000)*('[2]Waste Bin detailed'!$F$22/100)</f>
        <v>0.45807741689353987</v>
      </c>
      <c r="AW14" s="91">
        <f>'[2]EU Inhabitants'!AR22*('[2]Weighted Average'!AR11/1000)*('[2]Waste Bin detailed'!$F$22/100)</f>
        <v>0.45555803443622739</v>
      </c>
      <c r="AX14" s="91">
        <f>'[2]EU Inhabitants'!AS22*('[2]Weighted Average'!AS11/1000)*('[2]Waste Bin detailed'!$F$22/100)</f>
        <v>0.45305398219633458</v>
      </c>
      <c r="AY14" s="91">
        <f>'[2]EU Inhabitants'!AT22*('[2]Weighted Average'!AT11/1000)*('[2]Waste Bin detailed'!$F$22/100)</f>
        <v>0.45056581850957556</v>
      </c>
      <c r="AZ14" s="91">
        <f>'[2]EU Inhabitants'!AU22*('[2]Weighted Average'!AU11/1000)*('[2]Waste Bin detailed'!$F$22/100)</f>
        <v>0.44810845164844432</v>
      </c>
      <c r="BA14" s="91">
        <f>'[2]EU Inhabitants'!AV22*('[2]Weighted Average'!AV11/1000)*('[2]Waste Bin detailed'!$F$22/100)</f>
        <v>0.4456676118227092</v>
      </c>
      <c r="BB14" s="91">
        <f>'[2]EU Inhabitants'!AW22*('[2]Weighted Average'!AW11/1000)*('[2]Waste Bin detailed'!$F$22/100)</f>
        <v>0.44324289117207688</v>
      </c>
      <c r="BC14" s="91">
        <f>'[2]EU Inhabitants'!AX22*('[2]Weighted Average'!AX11/1000)*('[2]Waste Bin detailed'!$F$22/100)</f>
        <v>0.44084885237014815</v>
      </c>
      <c r="BD14" s="91">
        <f>'[2]EU Inhabitants'!AY22*('[2]Weighted Average'!AY11/1000)*('[2]Waste Bin detailed'!$F$22/100)</f>
        <v>0.43848536637930918</v>
      </c>
      <c r="BE14" s="91">
        <f>'[2]EU Inhabitants'!AZ22*('[2]Weighted Average'!AZ11/1000)*('[2]Waste Bin detailed'!$F$22/100)</f>
        <v>0.43616636984354545</v>
      </c>
    </row>
    <row r="15" spans="1:57" x14ac:dyDescent="0.35">
      <c r="A15" s="86" t="s">
        <v>636</v>
      </c>
      <c r="C15" s="86" t="s">
        <v>7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detailed'!$F$22/100)</f>
        <v>7.3831303477160599</v>
      </c>
      <c r="H15" s="91">
        <f>'[2]EU Inhabitants'!C23*('[2]Weighted Average'!C11/1000)*('[2]Waste Bin detailed'!$F$22/100)</f>
        <v>7.3879284559794547</v>
      </c>
      <c r="I15" s="91">
        <f>'[2]EU Inhabitants'!D23*('[2]Weighted Average'!D11/1000)*('[2]Waste Bin detailed'!$F$22/100)</f>
        <v>7.3916167292164072</v>
      </c>
      <c r="J15" s="91">
        <f>'[2]EU Inhabitants'!E23*('[2]Weighted Average'!E11/1000)*('[2]Waste Bin detailed'!$F$22/100)</f>
        <v>7.4101485972382708</v>
      </c>
      <c r="K15" s="91">
        <f>'[2]EU Inhabitants'!F23*('[2]Weighted Average'!F11/1000)*('[2]Waste Bin detailed'!$F$22/100)</f>
        <v>7.457884058583935</v>
      </c>
      <c r="L15" s="91">
        <f>'[2]EU Inhabitants'!G23*('[2]Weighted Average'!G11/1000)*('[2]Waste Bin detailed'!$F$22/100)</f>
        <v>7.5077075784539717</v>
      </c>
      <c r="M15" s="91">
        <f>'[2]EU Inhabitants'!H23*('[2]Weighted Average'!H11/1000)*('[2]Waste Bin detailed'!$F$22/100)</f>
        <v>7.5322672277245797</v>
      </c>
      <c r="N15" s="91">
        <f>'[2]EU Inhabitants'!I23*('[2]Weighted Average'!I11/1000)*('[2]Waste Bin detailed'!$F$22/100)</f>
        <v>7.5518114903158073</v>
      </c>
      <c r="O15" s="91">
        <f>'[2]EU Inhabitants'!J23*('[2]Weighted Average'!J11/1000)*('[2]Waste Bin detailed'!$F$22/100)</f>
        <v>7.6059013152517467</v>
      </c>
      <c r="P15" s="91">
        <f>'[2]EU Inhabitants'!K23*('[2]Weighted Average'!K11/1000)*('[2]Waste Bin detailed'!$F$22/100)</f>
        <v>7.6493496269686041</v>
      </c>
      <c r="Q15" s="91">
        <f>'[2]EU Inhabitants'!L23*('[2]Weighted Average'!L11/1000)*('[2]Waste Bin detailed'!$F$22/100)</f>
        <v>7.6718683739179179</v>
      </c>
      <c r="R15" s="91">
        <f>'[2]EU Inhabitants'!M23*('[2]Weighted Average'!M11/1000)*('[2]Waste Bin detailed'!$F$22/100)</f>
        <v>7.6900998370191127</v>
      </c>
      <c r="S15" s="91">
        <f>'[2]EU Inhabitants'!N23*('[2]Weighted Average'!N11/1000)*('[2]Waste Bin detailed'!$F$22/100)</f>
        <v>7.6928849740260867</v>
      </c>
      <c r="T15" s="91">
        <f>'[2]EU Inhabitants'!O23*('[2]Weighted Average'!O11/1000)*('[2]Waste Bin detailed'!$F$22/100)</f>
        <v>7.7303847255844556</v>
      </c>
      <c r="U15" s="91">
        <f>'[2]EU Inhabitants'!P23*('[2]Weighted Average'!P11/1000)*('[2]Waste Bin detailed'!$F$22/100)</f>
        <v>7.8734195818014108</v>
      </c>
      <c r="V15" s="91">
        <f>'[2]EU Inhabitants'!Q23*('[2]Weighted Average'!Q11/1000)*('[2]Waste Bin detailed'!$F$22/100)</f>
        <v>7.8764273707223076</v>
      </c>
      <c r="W15" s="91">
        <f>'[2]EU Inhabitants'!R23*('[2]Weighted Average'!R11/1000)*('[2]Waste Bin detailed'!$F$22/100)</f>
        <v>7.8619393525211896</v>
      </c>
      <c r="X15" s="91">
        <f>'[2]EU Inhabitants'!S23*('[2]Weighted Average'!S11/1000)*('[2]Waste Bin detailed'!$F$22/100)</f>
        <v>7.8536501132001559</v>
      </c>
      <c r="Y15" s="91">
        <f>'[2]EU Inhabitants'!T23*('[2]Weighted Average'!T11/1000)*('[2]Waste Bin detailed'!$F$22/100)</f>
        <v>7.8404635546551154</v>
      </c>
      <c r="Z15" s="91">
        <f>'[2]EU Inhabitants'!U23*('[2]Weighted Average'!U11/1000)*('[2]Waste Bin detailed'!$F$22/100)</f>
        <v>7.8822557873686625</v>
      </c>
      <c r="AA15" s="91">
        <f>'[2]EU Inhabitants'!V23*('[2]Weighted Average'!V11/1000)*('[2]Waste Bin detailed'!$F$22/100)</f>
        <v>7.8591882617789812</v>
      </c>
      <c r="AB15" s="91">
        <f>'[2]EU Inhabitants'!W23*('[2]Weighted Average'!W11/1000)*('[2]Waste Bin detailed'!$F$22/100)</f>
        <v>7.806275651789794</v>
      </c>
      <c r="AC15" s="91">
        <f>'[2]EU Inhabitants'!X23*('[2]Weighted Average'!X11/1000)*('[2]Waste Bin detailed'!$F$22/100)</f>
        <v>7.7794231234551212</v>
      </c>
      <c r="AD15" s="91">
        <f>'[2]EU Inhabitants'!Y23*('[2]Weighted Average'!Y11/1000)*('[2]Waste Bin detailed'!$F$22/100)</f>
        <v>7.7758646660198645</v>
      </c>
      <c r="AE15" s="91">
        <f>'[2]EU Inhabitants'!Z23*('[2]Weighted Average'!Z11/1000)*('[2]Waste Bin detailed'!$F$22/100)</f>
        <v>7.776039160910079</v>
      </c>
      <c r="AF15" s="91">
        <f>'[2]EU Inhabitants'!AA23*('[2]Weighted Average'!AA11/1000)*('[2]Waste Bin detailed'!$F$22/100)</f>
        <v>7.7674564464563085</v>
      </c>
      <c r="AG15" s="91">
        <f>'[2]EU Inhabitants'!AB23*('[2]Weighted Average'!AB11/1000)*('[2]Waste Bin detailed'!$F$22/100)</f>
        <v>7.7602430531903339</v>
      </c>
      <c r="AH15" s="91">
        <f>'[2]EU Inhabitants'!AC23*('[2]Weighted Average'!AC11/1000)*('[2]Waste Bin detailed'!$F$22/100)</f>
        <v>7.7547010191319652</v>
      </c>
      <c r="AI15" s="91">
        <f>'[2]EU Inhabitants'!AD23*('[2]Weighted Average'!AD11/1000)*('[2]Waste Bin detailed'!$F$22/100)</f>
        <v>7.7507221933661397</v>
      </c>
      <c r="AJ15" s="91">
        <f>'[2]EU Inhabitants'!AE23*('[2]Weighted Average'!AE11/1000)*('[2]Waste Bin detailed'!$F$22/100)</f>
        <v>7.7471219388139483</v>
      </c>
      <c r="AK15" s="91">
        <f>'[2]EU Inhabitants'!AF23*('[2]Weighted Average'!AF11/1000)*('[2]Waste Bin detailed'!$F$22/100)</f>
        <v>7.7441209420235682</v>
      </c>
      <c r="AL15" s="91">
        <f>'[2]EU Inhabitants'!AG23*('[2]Weighted Average'!AG11/1000)*('[2]Waste Bin detailed'!$F$22/100)</f>
        <v>7.7409438430061321</v>
      </c>
      <c r="AM15" s="91">
        <f>'[2]EU Inhabitants'!AH23*('[2]Weighted Average'!AH11/1000)*('[2]Waste Bin detailed'!$F$22/100)</f>
        <v>7.73776619156616</v>
      </c>
      <c r="AN15" s="91">
        <f>'[2]EU Inhabitants'!AI23*('[2]Weighted Average'!AI11/1000)*('[2]Waste Bin detailed'!$F$22/100)</f>
        <v>7.7344909432703028</v>
      </c>
      <c r="AO15" s="91">
        <f>'[2]EU Inhabitants'!AJ23*('[2]Weighted Average'!AJ11/1000)*('[2]Waste Bin detailed'!$F$22/100)</f>
        <v>7.731252001340124</v>
      </c>
      <c r="AP15" s="91">
        <f>'[2]EU Inhabitants'!AK23*('[2]Weighted Average'!AK11/1000)*('[2]Waste Bin detailed'!$F$22/100)</f>
        <v>7.7289404761400649</v>
      </c>
      <c r="AQ15" s="91">
        <f>'[2]EU Inhabitants'!AL23*('[2]Weighted Average'!AL11/1000)*('[2]Waste Bin detailed'!$F$22/100)</f>
        <v>7.7261842002225434</v>
      </c>
      <c r="AR15" s="91">
        <f>'[2]EU Inhabitants'!AM23*('[2]Weighted Average'!AM11/1000)*('[2]Waste Bin detailed'!$F$22/100)</f>
        <v>7.7232302604945895</v>
      </c>
      <c r="AS15" s="91">
        <f>'[2]EU Inhabitants'!AN23*('[2]Weighted Average'!AN11/1000)*('[2]Waste Bin detailed'!$F$22/100)</f>
        <v>7.7197920080375582</v>
      </c>
      <c r="AT15" s="91">
        <f>'[2]EU Inhabitants'!AO23*('[2]Weighted Average'!AO11/1000)*('[2]Waste Bin detailed'!$F$22/100)</f>
        <v>7.7157455138618261</v>
      </c>
      <c r="AU15" s="91">
        <f>'[2]EU Inhabitants'!AP23*('[2]Weighted Average'!AP11/1000)*('[2]Waste Bin detailed'!$F$22/100)</f>
        <v>7.7111037234839603</v>
      </c>
      <c r="AV15" s="91">
        <f>'[2]EU Inhabitants'!AQ23*('[2]Weighted Average'!AQ11/1000)*('[2]Waste Bin detailed'!$F$22/100)</f>
        <v>7.7052203865921127</v>
      </c>
      <c r="AW15" s="91">
        <f>'[2]EU Inhabitants'!AR23*('[2]Weighted Average'!AR11/1000)*('[2]Waste Bin detailed'!$F$22/100)</f>
        <v>7.6978973903660064</v>
      </c>
      <c r="AX15" s="91">
        <f>'[2]EU Inhabitants'!AS23*('[2]Weighted Average'!AS11/1000)*('[2]Waste Bin detailed'!$F$22/100)</f>
        <v>7.6890565538723337</v>
      </c>
      <c r="AY15" s="91">
        <f>'[2]EU Inhabitants'!AT23*('[2]Weighted Average'!AT11/1000)*('[2]Waste Bin detailed'!$F$22/100)</f>
        <v>7.6786786676182581</v>
      </c>
      <c r="AZ15" s="91">
        <f>'[2]EU Inhabitants'!AU23*('[2]Weighted Average'!AU11/1000)*('[2]Waste Bin detailed'!$F$22/100)</f>
        <v>7.6664649091921042</v>
      </c>
      <c r="BA15" s="91">
        <f>'[2]EU Inhabitants'!AV23*('[2]Weighted Average'!AV11/1000)*('[2]Waste Bin detailed'!$F$22/100)</f>
        <v>7.6525402926272887</v>
      </c>
      <c r="BB15" s="91">
        <f>'[2]EU Inhabitants'!AW23*('[2]Weighted Average'!AW11/1000)*('[2]Waste Bin detailed'!$F$22/100)</f>
        <v>7.6368645396955195</v>
      </c>
      <c r="BC15" s="91">
        <f>'[2]EU Inhabitants'!AX23*('[2]Weighted Average'!AX11/1000)*('[2]Waste Bin detailed'!$F$22/100)</f>
        <v>7.6195609849065358</v>
      </c>
      <c r="BD15" s="91">
        <f>'[2]EU Inhabitants'!AY23*('[2]Weighted Average'!AY11/1000)*('[2]Waste Bin detailed'!$F$22/100)</f>
        <v>7.6003389614325467</v>
      </c>
      <c r="BE15" s="91">
        <f>'[2]EU Inhabitants'!AZ23*('[2]Weighted Average'!AZ11/1000)*('[2]Waste Bin detailed'!$F$22/100)</f>
        <v>7.5793391558394267</v>
      </c>
    </row>
    <row r="16" spans="1:57" x14ac:dyDescent="0.35">
      <c r="A16" s="86" t="s">
        <v>636</v>
      </c>
      <c r="C16" s="86" t="s">
        <v>7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detailed'!$F$22/100)</f>
        <v>8.9559271764462378E-2</v>
      </c>
      <c r="H16" s="91">
        <f>'[2]EU Inhabitants'!C24*('[2]Weighted Average'!C11/1000)*('[2]Waste Bin detailed'!$F$22/100)</f>
        <v>9.0473656930642854E-2</v>
      </c>
      <c r="I16" s="91">
        <f>'[2]EU Inhabitants'!D24*('[2]Weighted Average'!D11/1000)*('[2]Waste Bin detailed'!$F$22/100)</f>
        <v>9.1512581442010008E-2</v>
      </c>
      <c r="J16" s="91">
        <f>'[2]EU Inhabitants'!E24*('[2]Weighted Average'!E11/1000)*('[2]Waste Bin detailed'!$F$22/100)</f>
        <v>9.2573506294883839E-2</v>
      </c>
      <c r="K16" s="91">
        <f>'[2]EU Inhabitants'!F24*('[2]Weighted Average'!F11/1000)*('[2]Waste Bin detailed'!$F$22/100)</f>
        <v>9.3767593528615384E-2</v>
      </c>
      <c r="L16" s="91">
        <f>'[2]EU Inhabitants'!G24*('[2]Weighted Average'!G11/1000)*('[2]Waste Bin detailed'!$F$22/100)</f>
        <v>9.5095916373319433E-2</v>
      </c>
      <c r="M16" s="91">
        <f>'[2]EU Inhabitants'!H24*('[2]Weighted Average'!H11/1000)*('[2]Waste Bin detailed'!$F$22/100)</f>
        <v>9.6515639338561401E-2</v>
      </c>
      <c r="N16" s="91">
        <f>'[2]EU Inhabitants'!I24*('[2]Weighted Average'!I11/1000)*('[2]Waste Bin detailed'!$F$22/100)</f>
        <v>9.8304203135651941E-2</v>
      </c>
      <c r="O16" s="91">
        <f>'[2]EU Inhabitants'!J24*('[2]Weighted Average'!J11/1000)*('[2]Waste Bin detailed'!$F$22/100)</f>
        <v>0.10067216970648642</v>
      </c>
      <c r="P16" s="91">
        <f>'[2]EU Inhabitants'!K24*('[2]Weighted Average'!K11/1000)*('[2]Waste Bin detailed'!$F$22/100)</f>
        <v>0.1033209432567346</v>
      </c>
      <c r="Q16" s="91">
        <f>'[2]EU Inhabitants'!L24*('[2]Weighted Average'!L11/1000)*('[2]Waste Bin detailed'!$F$22/100)</f>
        <v>0.10617197292142244</v>
      </c>
      <c r="R16" s="91">
        <f>'[2]EU Inhabitants'!M24*('[2]Weighted Average'!M11/1000)*('[2]Waste Bin detailed'!$F$22/100)</f>
        <v>0.1087813147552297</v>
      </c>
      <c r="S16" s="91">
        <f>'[2]EU Inhabitants'!N24*('[2]Weighted Average'!N11/1000)*('[2]Waste Bin detailed'!$F$22/100)</f>
        <v>0.11164980230050385</v>
      </c>
      <c r="T16" s="91">
        <f>'[2]EU Inhabitants'!O24*('[2]Weighted Average'!O11/1000)*('[2]Waste Bin detailed'!$F$22/100)</f>
        <v>0.11214785302600284</v>
      </c>
      <c r="U16" s="91">
        <f>'[2]EU Inhabitants'!P24*('[2]Weighted Average'!P11/1000)*('[2]Waste Bin detailed'!$F$22/100)</f>
        <v>0.11114013621754167</v>
      </c>
      <c r="V16" s="91">
        <f>'[2]EU Inhabitants'!Q24*('[2]Weighted Average'!Q11/1000)*('[2]Waste Bin detailed'!$F$22/100)</f>
        <v>0.10973484392953821</v>
      </c>
      <c r="W16" s="91">
        <f>'[2]EU Inhabitants'!R24*('[2]Weighted Average'!R11/1000)*('[2]Waste Bin detailed'!$F$22/100)</f>
        <v>0.1099377228040247</v>
      </c>
      <c r="X16" s="91">
        <f>'[2]EU Inhabitants'!S24*('[2]Weighted Average'!S11/1000)*('[2]Waste Bin detailed'!$F$22/100)</f>
        <v>0.11080008777211475</v>
      </c>
      <c r="Y16" s="91">
        <f>'[2]EU Inhabitants'!T24*('[2]Weighted Average'!T11/1000)*('[2]Waste Bin detailed'!$F$22/100)</f>
        <v>0.112029857242032</v>
      </c>
      <c r="Z16" s="91">
        <f>'[2]EU Inhabitants'!U24*('[2]Weighted Average'!U11/1000)*('[2]Waste Bin detailed'!$F$22/100)</f>
        <v>0.11542032707001984</v>
      </c>
      <c r="AA16" s="91">
        <f>'[2]EU Inhabitants'!V24*('[2]Weighted Average'!V11/1000)*('[2]Waste Bin detailed'!$F$22/100)</f>
        <v>0.1170158342193113</v>
      </c>
      <c r="AB16" s="91">
        <f>'[2]EU Inhabitants'!W24*('[2]Weighted Average'!W11/1000)*('[2]Waste Bin detailed'!$F$22/100)</f>
        <v>0.11807773106517154</v>
      </c>
      <c r="AC16" s="91">
        <f>'[2]EU Inhabitants'!X24*('[2]Weighted Average'!X11/1000)*('[2]Waste Bin detailed'!$F$22/100)</f>
        <v>0.11922864881408052</v>
      </c>
      <c r="AD16" s="91">
        <f>'[2]EU Inhabitants'!Y24*('[2]Weighted Average'!Y11/1000)*('[2]Waste Bin detailed'!$F$22/100)</f>
        <v>0.12134891575397204</v>
      </c>
      <c r="AE16" s="91">
        <f>'[2]EU Inhabitants'!Z24*('[2]Weighted Average'!Z11/1000)*('[2]Waste Bin detailed'!$F$22/100)</f>
        <v>0.12334854293623826</v>
      </c>
      <c r="AF16" s="91">
        <f>'[2]EU Inhabitants'!AA24*('[2]Weighted Average'!AA11/1000)*('[2]Waste Bin detailed'!$F$22/100)</f>
        <v>0.12408797024883392</v>
      </c>
      <c r="AG16" s="91">
        <f>'[2]EU Inhabitants'!AB24*('[2]Weighted Average'!AB11/1000)*('[2]Waste Bin detailed'!$F$22/100)</f>
        <v>0.12469870718566851</v>
      </c>
      <c r="AH16" s="91">
        <f>'[2]EU Inhabitants'!AC24*('[2]Weighted Average'!AC11/1000)*('[2]Waste Bin detailed'!$F$22/100)</f>
        <v>0.12518636027482344</v>
      </c>
      <c r="AI16" s="91">
        <f>'[2]EU Inhabitants'!AD24*('[2]Weighted Average'!AD11/1000)*('[2]Waste Bin detailed'!$F$22/100)</f>
        <v>0.12554098152802529</v>
      </c>
      <c r="AJ16" s="91">
        <f>'[2]EU Inhabitants'!AE24*('[2]Weighted Average'!AE11/1000)*('[2]Waste Bin detailed'!$F$22/100)</f>
        <v>0.12588006739099472</v>
      </c>
      <c r="AK16" s="91">
        <f>'[2]EU Inhabitants'!AF24*('[2]Weighted Average'!AF11/1000)*('[2]Waste Bin detailed'!$F$22/100)</f>
        <v>0.12619377193224773</v>
      </c>
      <c r="AL16" s="91">
        <f>'[2]EU Inhabitants'!AG24*('[2]Weighted Average'!AG11/1000)*('[2]Waste Bin detailed'!$F$22/100)</f>
        <v>0.12648184360387035</v>
      </c>
      <c r="AM16" s="91">
        <f>'[2]EU Inhabitants'!AH24*('[2]Weighted Average'!AH11/1000)*('[2]Waste Bin detailed'!$F$22/100)</f>
        <v>0.1267437221279227</v>
      </c>
      <c r="AN16" s="91">
        <f>'[2]EU Inhabitants'!AI24*('[2]Weighted Average'!AI11/1000)*('[2]Waste Bin detailed'!$F$22/100)</f>
        <v>0.12698234301099084</v>
      </c>
      <c r="AO16" s="91">
        <f>'[2]EU Inhabitants'!AJ24*('[2]Weighted Average'!AJ11/1000)*('[2]Waste Bin detailed'!$F$22/100)</f>
        <v>0.12719492948142364</v>
      </c>
      <c r="AP16" s="91">
        <f>'[2]EU Inhabitants'!AK24*('[2]Weighted Average'!AK11/1000)*('[2]Waste Bin detailed'!$F$22/100)</f>
        <v>0.12744673675116078</v>
      </c>
      <c r="AQ16" s="91">
        <f>'[2]EU Inhabitants'!AL24*('[2]Weighted Average'!AL11/1000)*('[2]Waste Bin detailed'!$F$22/100)</f>
        <v>0.12767006083227314</v>
      </c>
      <c r="AR16" s="91">
        <f>'[2]EU Inhabitants'!AM24*('[2]Weighted Average'!AM11/1000)*('[2]Waste Bin detailed'!$F$22/100)</f>
        <v>0.1278636324819768</v>
      </c>
      <c r="AS16" s="91">
        <f>'[2]EU Inhabitants'!AN24*('[2]Weighted Average'!AN11/1000)*('[2]Waste Bin detailed'!$F$22/100)</f>
        <v>0.12803522059728759</v>
      </c>
      <c r="AT16" s="91">
        <f>'[2]EU Inhabitants'!AO24*('[2]Weighted Average'!AO11/1000)*('[2]Waste Bin detailed'!$F$22/100)</f>
        <v>0.12819006239655276</v>
      </c>
      <c r="AU16" s="91">
        <f>'[2]EU Inhabitants'!AP24*('[2]Weighted Average'!AP11/1000)*('[2]Waste Bin detailed'!$F$22/100)</f>
        <v>0.12832724821757854</v>
      </c>
      <c r="AV16" s="91">
        <f>'[2]EU Inhabitants'!AQ24*('[2]Weighted Average'!AQ11/1000)*('[2]Waste Bin detailed'!$F$22/100)</f>
        <v>0.12845149892396465</v>
      </c>
      <c r="AW16" s="91">
        <f>'[2]EU Inhabitants'!AR24*('[2]Weighted Average'!AR11/1000)*('[2]Waste Bin detailed'!$F$22/100)</f>
        <v>0.12857532050476017</v>
      </c>
      <c r="AX16" s="91">
        <f>'[2]EU Inhabitants'!AS24*('[2]Weighted Average'!AS11/1000)*('[2]Waste Bin detailed'!$F$22/100)</f>
        <v>0.12868667530105632</v>
      </c>
      <c r="AY16" s="91">
        <f>'[2]EU Inhabitants'!AT24*('[2]Weighted Average'!AT11/1000)*('[2]Waste Bin detailed'!$F$22/100)</f>
        <v>0.12879814777879503</v>
      </c>
      <c r="AZ16" s="91">
        <f>'[2]EU Inhabitants'!AU24*('[2]Weighted Average'!AU11/1000)*('[2]Waste Bin detailed'!$F$22/100)</f>
        <v>0.12890644864036604</v>
      </c>
      <c r="BA16" s="91">
        <f>'[2]EU Inhabitants'!AV24*('[2]Weighted Average'!AV11/1000)*('[2]Waste Bin detailed'!$F$22/100)</f>
        <v>0.12901650096406561</v>
      </c>
      <c r="BB16" s="91">
        <f>'[2]EU Inhabitants'!AW24*('[2]Weighted Average'!AW11/1000)*('[2]Waste Bin detailed'!$F$22/100)</f>
        <v>0.12912267655526488</v>
      </c>
      <c r="BC16" s="91">
        <f>'[2]EU Inhabitants'!AX24*('[2]Weighted Average'!AX11/1000)*('[2]Waste Bin detailed'!$F$22/100)</f>
        <v>0.12922845697298554</v>
      </c>
      <c r="BD16" s="91">
        <f>'[2]EU Inhabitants'!AY24*('[2]Weighted Average'!AY11/1000)*('[2]Waste Bin detailed'!$F$22/100)</f>
        <v>0.12934097375633485</v>
      </c>
      <c r="BE16" s="91">
        <f>'[2]EU Inhabitants'!AZ24*('[2]Weighted Average'!AZ11/1000)*('[2]Waste Bin detailed'!$F$22/100)</f>
        <v>0.12945564250597233</v>
      </c>
    </row>
    <row r="17" spans="1:57" x14ac:dyDescent="0.35">
      <c r="A17" s="86" t="s">
        <v>636</v>
      </c>
      <c r="C17" s="86" t="s">
        <v>7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detailed'!$F$22/100)</f>
        <v>0.30891468167203695</v>
      </c>
      <c r="H17" s="91">
        <f>'[2]EU Inhabitants'!C25*('[2]Weighted Average'!C11/1000)*('[2]Waste Bin detailed'!$F$22/100)</f>
        <v>0.3052391396763009</v>
      </c>
      <c r="I17" s="91">
        <f>'[2]EU Inhabitants'!D25*('[2]Weighted Average'!D11/1000)*('[2]Waste Bin detailed'!$F$22/100)</f>
        <v>0.30104172125612016</v>
      </c>
      <c r="J17" s="91">
        <f>'[2]EU Inhabitants'!E25*('[2]Weighted Average'!E11/1000)*('[2]Waste Bin detailed'!$F$22/100)</f>
        <v>0.29824384161771139</v>
      </c>
      <c r="K17" s="91">
        <f>'[2]EU Inhabitants'!F25*('[2]Weighted Average'!F11/1000)*('[2]Waste Bin detailed'!$F$22/100)</f>
        <v>0.29529100713350864</v>
      </c>
      <c r="L17" s="91">
        <f>'[2]EU Inhabitants'!G25*('[2]Weighted Average'!G11/1000)*('[2]Waste Bin detailed'!$F$22/100)</f>
        <v>0.29184176257702188</v>
      </c>
      <c r="M17" s="91">
        <f>'[2]EU Inhabitants'!H25*('[2]Weighted Average'!H11/1000)*('[2]Waste Bin detailed'!$F$22/100)</f>
        <v>0.28900662149150369</v>
      </c>
      <c r="N17" s="91">
        <f>'[2]EU Inhabitants'!I25*('[2]Weighted Average'!I11/1000)*('[2]Waste Bin detailed'!$F$22/100)</f>
        <v>0.28649382788350347</v>
      </c>
      <c r="O17" s="91">
        <f>'[2]EU Inhabitants'!J25*('[2]Weighted Average'!J11/1000)*('[2]Waste Bin detailed'!$F$22/100)</f>
        <v>0.28422631562019646</v>
      </c>
      <c r="P17" s="91">
        <f>'[2]EU Inhabitants'!K25*('[2]Weighted Average'!K11/1000)*('[2]Waste Bin detailed'!$F$22/100)</f>
        <v>0.28040862934980026</v>
      </c>
      <c r="Q17" s="91">
        <f>'[2]EU Inhabitants'!L25*('[2]Weighted Average'!L11/1000)*('[2]Waste Bin detailed'!$F$22/100)</f>
        <v>0.27484690439701148</v>
      </c>
      <c r="R17" s="91">
        <f>'[2]EU Inhabitants'!M25*('[2]Weighted Average'!M11/1000)*('[2]Waste Bin detailed'!$F$22/100)</f>
        <v>0.26874425811671948</v>
      </c>
      <c r="S17" s="91">
        <f>'[2]EU Inhabitants'!N25*('[2]Weighted Average'!N11/1000)*('[2]Waste Bin detailed'!$F$22/100)</f>
        <v>0.26484925040573748</v>
      </c>
      <c r="T17" s="91">
        <f>'[2]EU Inhabitants'!O25*('[2]Weighted Average'!O11/1000)*('[2]Waste Bin detailed'!$F$22/100)</f>
        <v>0.26212425844096998</v>
      </c>
      <c r="U17" s="91">
        <f>'[2]EU Inhabitants'!P25*('[2]Weighted Average'!P11/1000)*('[2]Waste Bin detailed'!$F$22/100)</f>
        <v>0.25925807244178406</v>
      </c>
      <c r="V17" s="91">
        <f>'[2]EU Inhabitants'!Q25*('[2]Weighted Average'!Q11/1000)*('[2]Waste Bin detailed'!$F$22/100)</f>
        <v>0.25731036140045921</v>
      </c>
      <c r="W17" s="91">
        <f>'[2]EU Inhabitants'!R25*('[2]Weighted Average'!R11/1000)*('[2]Waste Bin detailed'!$F$22/100)</f>
        <v>0.25516656927293158</v>
      </c>
      <c r="X17" s="91">
        <f>'[2]EU Inhabitants'!S25*('[2]Weighted Average'!S11/1000)*('[2]Waste Bin detailed'!$F$22/100)</f>
        <v>0.25277552458441299</v>
      </c>
      <c r="Y17" s="91">
        <f>'[2]EU Inhabitants'!T25*('[2]Weighted Average'!T11/1000)*('[2]Waste Bin detailed'!$F$22/100)</f>
        <v>0.25075118743258162</v>
      </c>
      <c r="Z17" s="91">
        <f>'[2]EU Inhabitants'!U25*('[2]Weighted Average'!U11/1000)*('[2]Waste Bin detailed'!$F$22/100)</f>
        <v>0.25300101327204605</v>
      </c>
      <c r="AA17" s="91">
        <f>'[2]EU Inhabitants'!V25*('[2]Weighted Average'!V11/1000)*('[2]Waste Bin detailed'!$F$22/100)</f>
        <v>0.25138167188734828</v>
      </c>
      <c r="AB17" s="91">
        <f>'[2]EU Inhabitants'!W25*('[2]Weighted Average'!W11/1000)*('[2]Waste Bin detailed'!$F$22/100)</f>
        <v>0.24949300199707955</v>
      </c>
      <c r="AC17" s="91">
        <f>'[2]EU Inhabitants'!X25*('[2]Weighted Average'!X11/1000)*('[2]Waste Bin detailed'!$F$22/100)</f>
        <v>0.24720099105625951</v>
      </c>
      <c r="AD17" s="91">
        <f>'[2]EU Inhabitants'!Y25*('[2]Weighted Average'!Y11/1000)*('[2]Waste Bin detailed'!$F$22/100)</f>
        <v>0.24818152598515195</v>
      </c>
      <c r="AE17" s="91">
        <f>'[2]EU Inhabitants'!Z25*('[2]Weighted Average'!Z11/1000)*('[2]Waste Bin detailed'!$F$22/100)</f>
        <v>0.24817805954047434</v>
      </c>
      <c r="AF17" s="91">
        <f>'[2]EU Inhabitants'!AA25*('[2]Weighted Average'!AA11/1000)*('[2]Waste Bin detailed'!$F$22/100)</f>
        <v>0.24548261233208893</v>
      </c>
      <c r="AG17" s="91">
        <f>'[2]EU Inhabitants'!AB25*('[2]Weighted Average'!AB11/1000)*('[2]Waste Bin detailed'!$F$22/100)</f>
        <v>0.24274732435222096</v>
      </c>
      <c r="AH17" s="91">
        <f>'[2]EU Inhabitants'!AC25*('[2]Weighted Average'!AC11/1000)*('[2]Waste Bin detailed'!$F$22/100)</f>
        <v>0.23994926354442864</v>
      </c>
      <c r="AI17" s="91">
        <f>'[2]EU Inhabitants'!AD25*('[2]Weighted Average'!AD11/1000)*('[2]Waste Bin detailed'!$F$22/100)</f>
        <v>0.2370597375649362</v>
      </c>
      <c r="AJ17" s="91">
        <f>'[2]EU Inhabitants'!AE25*('[2]Weighted Average'!AE11/1000)*('[2]Waste Bin detailed'!$F$22/100)</f>
        <v>0.23421544343094022</v>
      </c>
      <c r="AK17" s="91">
        <f>'[2]EU Inhabitants'!AF25*('[2]Weighted Average'!AF11/1000)*('[2]Waste Bin detailed'!$F$22/100)</f>
        <v>0.23141717644052318</v>
      </c>
      <c r="AL17" s="91">
        <f>'[2]EU Inhabitants'!AG25*('[2]Weighted Average'!AG11/1000)*('[2]Waste Bin detailed'!$F$22/100)</f>
        <v>0.22867419996651317</v>
      </c>
      <c r="AM17" s="91">
        <f>'[2]EU Inhabitants'!AH25*('[2]Weighted Average'!AH11/1000)*('[2]Waste Bin detailed'!$F$22/100)</f>
        <v>0.22601705459526727</v>
      </c>
      <c r="AN17" s="91">
        <f>'[2]EU Inhabitants'!AI25*('[2]Weighted Average'!AI11/1000)*('[2]Waste Bin detailed'!$F$22/100)</f>
        <v>0.22345753187119116</v>
      </c>
      <c r="AO17" s="91">
        <f>'[2]EU Inhabitants'!AJ25*('[2]Weighted Average'!AJ11/1000)*('[2]Waste Bin detailed'!$F$22/100)</f>
        <v>0.22100350412437064</v>
      </c>
      <c r="AP17" s="91">
        <f>'[2]EU Inhabitants'!AK25*('[2]Weighted Average'!AK11/1000)*('[2]Waste Bin detailed'!$F$22/100)</f>
        <v>0.21883482023351211</v>
      </c>
      <c r="AQ17" s="91">
        <f>'[2]EU Inhabitants'!AL25*('[2]Weighted Average'!AL11/1000)*('[2]Waste Bin detailed'!$F$22/100)</f>
        <v>0.2167526519703421</v>
      </c>
      <c r="AR17" s="91">
        <f>'[2]EU Inhabitants'!AM25*('[2]Weighted Average'!AM11/1000)*('[2]Waste Bin detailed'!$F$22/100)</f>
        <v>0.21474209806754885</v>
      </c>
      <c r="AS17" s="91">
        <f>'[2]EU Inhabitants'!AN25*('[2]Weighted Average'!AN11/1000)*('[2]Waste Bin detailed'!$F$22/100)</f>
        <v>0.21280978971966608</v>
      </c>
      <c r="AT17" s="91">
        <f>'[2]EU Inhabitants'!AO25*('[2]Weighted Average'!AO11/1000)*('[2]Waste Bin detailed'!$F$22/100)</f>
        <v>0.21092915274610258</v>
      </c>
      <c r="AU17" s="91">
        <f>'[2]EU Inhabitants'!AP25*('[2]Weighted Average'!AP11/1000)*('[2]Waste Bin detailed'!$F$22/100)</f>
        <v>0.20910991746116675</v>
      </c>
      <c r="AV17" s="91">
        <f>'[2]EU Inhabitants'!AQ25*('[2]Weighted Average'!AQ11/1000)*('[2]Waste Bin detailed'!$F$22/100)</f>
        <v>0.20734980716633825</v>
      </c>
      <c r="AW17" s="91">
        <f>'[2]EU Inhabitants'!AR25*('[2]Weighted Average'!AR11/1000)*('[2]Waste Bin detailed'!$F$22/100)</f>
        <v>0.20563733969965742</v>
      </c>
      <c r="AX17" s="91">
        <f>'[2]EU Inhabitants'!AS25*('[2]Weighted Average'!AS11/1000)*('[2]Waste Bin detailed'!$F$22/100)</f>
        <v>0.20396698556714121</v>
      </c>
      <c r="AY17" s="91">
        <f>'[2]EU Inhabitants'!AT25*('[2]Weighted Average'!AT11/1000)*('[2]Waste Bin detailed'!$F$22/100)</f>
        <v>0.20233244672518857</v>
      </c>
      <c r="AZ17" s="91">
        <f>'[2]EU Inhabitants'!AU25*('[2]Weighted Average'!AU11/1000)*('[2]Waste Bin detailed'!$F$22/100)</f>
        <v>0.20073518107492164</v>
      </c>
      <c r="BA17" s="91">
        <f>'[2]EU Inhabitants'!AV25*('[2]Weighted Average'!AV11/1000)*('[2]Waste Bin detailed'!$F$22/100)</f>
        <v>0.19917045871175607</v>
      </c>
      <c r="BB17" s="91">
        <f>'[2]EU Inhabitants'!AW25*('[2]Weighted Average'!AW11/1000)*('[2]Waste Bin detailed'!$F$22/100)</f>
        <v>0.19763398263827034</v>
      </c>
      <c r="BC17" s="91">
        <f>'[2]EU Inhabitants'!AX25*('[2]Weighted Average'!AX11/1000)*('[2]Waste Bin detailed'!$F$22/100)</f>
        <v>0.19612516576433942</v>
      </c>
      <c r="BD17" s="91">
        <f>'[2]EU Inhabitants'!AY25*('[2]Weighted Average'!AY11/1000)*('[2]Waste Bin detailed'!$F$22/100)</f>
        <v>0.19464989549872694</v>
      </c>
      <c r="BE17" s="91">
        <f>'[2]EU Inhabitants'!AZ25*('[2]Weighted Average'!AZ11/1000)*('[2]Waste Bin detailed'!$F$22/100)</f>
        <v>0.19318054556194197</v>
      </c>
    </row>
    <row r="18" spans="1:57" x14ac:dyDescent="0.35">
      <c r="A18" s="86" t="s">
        <v>636</v>
      </c>
      <c r="C18" s="86" t="s">
        <v>7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detailed'!$F$22/100)</f>
        <v>0.45552520839757804</v>
      </c>
      <c r="H18" s="91">
        <f>'[2]EU Inhabitants'!C26*('[2]Weighted Average'!C11/1000)*('[2]Waste Bin detailed'!$F$22/100)</f>
        <v>0.45227139709158465</v>
      </c>
      <c r="I18" s="91">
        <f>'[2]EU Inhabitants'!D26*('[2]Weighted Average'!D11/1000)*('[2]Waste Bin detailed'!$F$22/100)</f>
        <v>0.44808685248452756</v>
      </c>
      <c r="J18" s="91">
        <f>'[2]EU Inhabitants'!E26*('[2]Weighted Average'!E11/1000)*('[2]Waste Bin detailed'!$F$22/100)</f>
        <v>0.44508449970629238</v>
      </c>
      <c r="K18" s="91">
        <f>'[2]EU Inhabitants'!F26*('[2]Weighted Average'!F11/1000)*('[2]Waste Bin detailed'!$F$22/100)</f>
        <v>0.44088045243849799</v>
      </c>
      <c r="L18" s="91">
        <f>'[2]EU Inhabitants'!G26*('[2]Weighted Average'!G11/1000)*('[2]Waste Bin detailed'!$F$22/100)</f>
        <v>0.43525042122219226</v>
      </c>
      <c r="M18" s="91">
        <f>'[2]EU Inhabitants'!H26*('[2]Weighted Average'!H11/1000)*('[2]Waste Bin detailed'!$F$22/100)</f>
        <v>0.42676744672925898</v>
      </c>
      <c r="N18" s="91">
        <f>'[2]EU Inhabitants'!I26*('[2]Weighted Average'!I11/1000)*('[2]Waste Bin detailed'!$F$22/100)</f>
        <v>0.42153350637724429</v>
      </c>
      <c r="O18" s="91">
        <f>'[2]EU Inhabitants'!J26*('[2]Weighted Average'!J11/1000)*('[2]Waste Bin detailed'!$F$22/100)</f>
        <v>0.41659946924825658</v>
      </c>
      <c r="P18" s="91">
        <f>'[2]EU Inhabitants'!K26*('[2]Weighted Average'!K11/1000)*('[2]Waste Bin detailed'!$F$22/100)</f>
        <v>0.41278281042703124</v>
      </c>
      <c r="Q18" s="91">
        <f>'[2]EU Inhabitants'!L26*('[2]Weighted Average'!L11/1000)*('[2]Waste Bin detailed'!$F$22/100)</f>
        <v>0.40724392752369465</v>
      </c>
      <c r="R18" s="91">
        <f>'[2]EU Inhabitants'!M26*('[2]Weighted Average'!M11/1000)*('[2]Waste Bin detailed'!$F$22/100)</f>
        <v>0.39543214124905729</v>
      </c>
      <c r="S18" s="91">
        <f>'[2]EU Inhabitants'!N26*('[2]Weighted Average'!N11/1000)*('[2]Waste Bin detailed'!$F$22/100)</f>
        <v>0.38903903062917722</v>
      </c>
      <c r="T18" s="91">
        <f>'[2]EU Inhabitants'!O26*('[2]Weighted Average'!O11/1000)*('[2]Waste Bin detailed'!$F$22/100)</f>
        <v>0.38491885132460119</v>
      </c>
      <c r="U18" s="91">
        <f>'[2]EU Inhabitants'!P26*('[2]Weighted Average'!P11/1000)*('[2]Waste Bin detailed'!$F$22/100)</f>
        <v>0.38127957929198114</v>
      </c>
      <c r="V18" s="91">
        <f>'[2]EU Inhabitants'!Q26*('[2]Weighted Average'!Q11/1000)*('[2]Waste Bin detailed'!$F$22/100)</f>
        <v>0.37846659021790896</v>
      </c>
      <c r="W18" s="91">
        <f>'[2]EU Inhabitants'!R26*('[2]Weighted Average'!R11/1000)*('[2]Waste Bin detailed'!$F$22/100)</f>
        <v>0.37434206791000552</v>
      </c>
      <c r="X18" s="91">
        <f>'[2]EU Inhabitants'!S26*('[2]Weighted Average'!S11/1000)*('[2]Waste Bin detailed'!$F$22/100)</f>
        <v>0.36914749049084672</v>
      </c>
      <c r="Y18" s="91">
        <f>'[2]EU Inhabitants'!T26*('[2]Weighted Average'!T11/1000)*('[2]Waste Bin detailed'!$F$22/100)</f>
        <v>0.3641144062929581</v>
      </c>
      <c r="Z18" s="91">
        <f>'[2]EU Inhabitants'!U26*('[2]Weighted Average'!U11/1000)*('[2]Waste Bin detailed'!$F$22/100)</f>
        <v>0.36819956544512134</v>
      </c>
      <c r="AA18" s="91">
        <f>'[2]EU Inhabitants'!V26*('[2]Weighted Average'!V11/1000)*('[2]Waste Bin detailed'!$F$22/100)</f>
        <v>0.36818798569133682</v>
      </c>
      <c r="AB18" s="91">
        <f>'[2]EU Inhabitants'!W26*('[2]Weighted Average'!W11/1000)*('[2]Waste Bin detailed'!$F$22/100)</f>
        <v>0.36842072794551695</v>
      </c>
      <c r="AC18" s="91">
        <f>'[2]EU Inhabitants'!X26*('[2]Weighted Average'!X11/1000)*('[2]Waste Bin detailed'!$F$22/100)</f>
        <v>0.36979496091545011</v>
      </c>
      <c r="AD18" s="91">
        <f>'[2]EU Inhabitants'!Y26*('[2]Weighted Average'!Y11/1000)*('[2]Waste Bin detailed'!$F$22/100)</f>
        <v>0.37659099822482378</v>
      </c>
      <c r="AE18" s="91">
        <f>'[2]EU Inhabitants'!Z26*('[2]Weighted Average'!Z11/1000)*('[2]Waste Bin detailed'!$F$22/100)</f>
        <v>0.37887019732656729</v>
      </c>
      <c r="AF18" s="91">
        <f>'[2]EU Inhabitants'!AA26*('[2]Weighted Average'!AA11/1000)*('[2]Waste Bin detailed'!$F$22/100)</f>
        <v>0.37689887013599194</v>
      </c>
      <c r="AG18" s="91">
        <f>'[2]EU Inhabitants'!AB26*('[2]Weighted Average'!AB11/1000)*('[2]Waste Bin detailed'!$F$22/100)</f>
        <v>0.37445950293462765</v>
      </c>
      <c r="AH18" s="91">
        <f>'[2]EU Inhabitants'!AC26*('[2]Weighted Average'!AC11/1000)*('[2]Waste Bin detailed'!$F$22/100)</f>
        <v>0.37154255905429251</v>
      </c>
      <c r="AI18" s="91">
        <f>'[2]EU Inhabitants'!AD26*('[2]Weighted Average'!AD11/1000)*('[2]Waste Bin detailed'!$F$22/100)</f>
        <v>0.36808048755126965</v>
      </c>
      <c r="AJ18" s="91">
        <f>'[2]EU Inhabitants'!AE26*('[2]Weighted Average'!AE11/1000)*('[2]Waste Bin detailed'!$F$22/100)</f>
        <v>0.36466268818625991</v>
      </c>
      <c r="AK18" s="91">
        <f>'[2]EU Inhabitants'!AF26*('[2]Weighted Average'!AF11/1000)*('[2]Waste Bin detailed'!$F$22/100)</f>
        <v>0.3612803739755846</v>
      </c>
      <c r="AL18" s="91">
        <f>'[2]EU Inhabitants'!AG26*('[2]Weighted Average'!AG11/1000)*('[2]Waste Bin detailed'!$F$22/100)</f>
        <v>0.35792386082846483</v>
      </c>
      <c r="AM18" s="91">
        <f>'[2]EU Inhabitants'!AH26*('[2]Weighted Average'!AH11/1000)*('[2]Waste Bin detailed'!$F$22/100)</f>
        <v>0.35462247700050209</v>
      </c>
      <c r="AN18" s="91">
        <f>'[2]EU Inhabitants'!AI26*('[2]Weighted Average'!AI11/1000)*('[2]Waste Bin detailed'!$F$22/100)</f>
        <v>0.35139267168109173</v>
      </c>
      <c r="AO18" s="91">
        <f>'[2]EU Inhabitants'!AJ26*('[2]Weighted Average'!AJ11/1000)*('[2]Waste Bin detailed'!$F$22/100)</f>
        <v>0.34823770004384802</v>
      </c>
      <c r="AP18" s="91">
        <f>'[2]EU Inhabitants'!AK26*('[2]Weighted Average'!AK11/1000)*('[2]Waste Bin detailed'!$F$22/100)</f>
        <v>0.34550821177729479</v>
      </c>
      <c r="AQ18" s="91">
        <f>'[2]EU Inhabitants'!AL26*('[2]Weighted Average'!AL11/1000)*('[2]Waste Bin detailed'!$F$22/100)</f>
        <v>0.34283885597242181</v>
      </c>
      <c r="AR18" s="91">
        <f>'[2]EU Inhabitants'!AM26*('[2]Weighted Average'!AM11/1000)*('[2]Waste Bin detailed'!$F$22/100)</f>
        <v>0.34020437225401162</v>
      </c>
      <c r="AS18" s="91">
        <f>'[2]EU Inhabitants'!AN26*('[2]Weighted Average'!AN11/1000)*('[2]Waste Bin detailed'!$F$22/100)</f>
        <v>0.33760546210123227</v>
      </c>
      <c r="AT18" s="91">
        <f>'[2]EU Inhabitants'!AO26*('[2]Weighted Average'!AO11/1000)*('[2]Waste Bin detailed'!$F$22/100)</f>
        <v>0.33498415810522436</v>
      </c>
      <c r="AU18" s="91">
        <f>'[2]EU Inhabitants'!AP26*('[2]Weighted Average'!AP11/1000)*('[2]Waste Bin detailed'!$F$22/100)</f>
        <v>0.33239342080771012</v>
      </c>
      <c r="AV18" s="91">
        <f>'[2]EU Inhabitants'!AQ26*('[2]Weighted Average'!AQ11/1000)*('[2]Waste Bin detailed'!$F$22/100)</f>
        <v>0.32983688129788591</v>
      </c>
      <c r="AW18" s="91">
        <f>'[2]EU Inhabitants'!AR26*('[2]Weighted Average'!AR11/1000)*('[2]Waste Bin detailed'!$F$22/100)</f>
        <v>0.32731793634377288</v>
      </c>
      <c r="AX18" s="91">
        <f>'[2]EU Inhabitants'!AS26*('[2]Weighted Average'!AS11/1000)*('[2]Waste Bin detailed'!$F$22/100)</f>
        <v>0.32482731582776553</v>
      </c>
      <c r="AY18" s="91">
        <f>'[2]EU Inhabitants'!AT26*('[2]Weighted Average'!AT11/1000)*('[2]Waste Bin detailed'!$F$22/100)</f>
        <v>0.3223663022514569</v>
      </c>
      <c r="AZ18" s="91">
        <f>'[2]EU Inhabitants'!AU26*('[2]Weighted Average'!AU11/1000)*('[2]Waste Bin detailed'!$F$22/100)</f>
        <v>0.31992489438358318</v>
      </c>
      <c r="BA18" s="91">
        <f>'[2]EU Inhabitants'!AV26*('[2]Weighted Average'!AV11/1000)*('[2]Waste Bin detailed'!$F$22/100)</f>
        <v>0.31750023998969501</v>
      </c>
      <c r="BB18" s="91">
        <f>'[2]EU Inhabitants'!AW26*('[2]Weighted Average'!AW11/1000)*('[2]Waste Bin detailed'!$F$22/100)</f>
        <v>0.31509400238308188</v>
      </c>
      <c r="BC18" s="91">
        <f>'[2]EU Inhabitants'!AX26*('[2]Weighted Average'!AX11/1000)*('[2]Waste Bin detailed'!$F$22/100)</f>
        <v>0.31270013119475704</v>
      </c>
      <c r="BD18" s="91">
        <f>'[2]EU Inhabitants'!AY26*('[2]Weighted Average'!AY11/1000)*('[2]Waste Bin detailed'!$F$22/100)</f>
        <v>0.31034206743844134</v>
      </c>
      <c r="BE18" s="91">
        <f>'[2]EU Inhabitants'!AZ26*('[2]Weighted Average'!AZ11/1000)*('[2]Waste Bin detailed'!$F$22/100)</f>
        <v>0.30799642867094457</v>
      </c>
    </row>
    <row r="19" spans="1:57" x14ac:dyDescent="0.35">
      <c r="A19" s="86" t="s">
        <v>636</v>
      </c>
      <c r="C19" s="86" t="s">
        <v>7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detailed'!$F$22/100)</f>
        <v>5.6239057138656484E-2</v>
      </c>
      <c r="H19" s="91">
        <f>'[2]EU Inhabitants'!C27*('[2]Weighted Average'!C11/1000)*('[2]Waste Bin detailed'!$F$22/100)</f>
        <v>5.6939276513266038E-2</v>
      </c>
      <c r="I19" s="91">
        <f>'[2]EU Inhabitants'!D27*('[2]Weighted Average'!D11/1000)*('[2]Waste Bin detailed'!$F$22/100)</f>
        <v>5.7595911479485243E-2</v>
      </c>
      <c r="J19" s="91">
        <f>'[2]EU Inhabitants'!E27*('[2]Weighted Average'!E11/1000)*('[2]Waste Bin detailed'!$F$22/100)</f>
        <v>5.8147036473682148E-2</v>
      </c>
      <c r="K19" s="91">
        <f>'[2]EU Inhabitants'!F27*('[2]Weighted Average'!F11/1000)*('[2]Waste Bin detailed'!$F$22/100)</f>
        <v>5.9013580643025802E-2</v>
      </c>
      <c r="L19" s="91">
        <f>'[2]EU Inhabitants'!G27*('[2]Weighted Average'!G11/1000)*('[2]Waste Bin detailed'!$F$22/100)</f>
        <v>5.9832306608899488E-2</v>
      </c>
      <c r="M19" s="91">
        <f>'[2]EU Inhabitants'!H27*('[2]Weighted Average'!H11/1000)*('[2]Waste Bin detailed'!$F$22/100)</f>
        <v>6.0851268989612295E-2</v>
      </c>
      <c r="N19" s="91">
        <f>'[2]EU Inhabitants'!I27*('[2]Weighted Average'!I11/1000)*('[2]Waste Bin detailed'!$F$22/100)</f>
        <v>6.1763023314663747E-2</v>
      </c>
      <c r="O19" s="91">
        <f>'[2]EU Inhabitants'!J27*('[2]Weighted Average'!J11/1000)*('[2]Waste Bin detailed'!$F$22/100)</f>
        <v>6.2737375625960032E-2</v>
      </c>
      <c r="P19" s="91">
        <f>'[2]EU Inhabitants'!K27*('[2]Weighted Average'!K11/1000)*('[2]Waste Bin detailed'!$F$22/100)</f>
        <v>6.3981636401187716E-2</v>
      </c>
      <c r="Q19" s="91">
        <f>'[2]EU Inhabitants'!L27*('[2]Weighted Average'!L11/1000)*('[2]Waste Bin detailed'!$F$22/100)</f>
        <v>6.5074758596536469E-2</v>
      </c>
      <c r="R19" s="91">
        <f>'[2]EU Inhabitants'!M27*('[2]Weighted Average'!M11/1000)*('[2]Waste Bin detailed'!$F$22/100)</f>
        <v>6.6303735445765191E-2</v>
      </c>
      <c r="S19" s="91">
        <f>'[2]EU Inhabitants'!N27*('[2]Weighted Average'!N11/1000)*('[2]Waste Bin detailed'!$F$22/100)</f>
        <v>6.7980262069540109E-2</v>
      </c>
      <c r="T19" s="91">
        <f>'[2]EU Inhabitants'!O27*('[2]Weighted Average'!O11/1000)*('[2]Waste Bin detailed'!$F$22/100)</f>
        <v>6.9556878499316938E-2</v>
      </c>
      <c r="U19" s="91">
        <f>'[2]EU Inhabitants'!P27*('[2]Weighted Average'!P11/1000)*('[2]Waste Bin detailed'!$F$22/100)</f>
        <v>7.1202226195872159E-2</v>
      </c>
      <c r="V19" s="91">
        <f>'[2]EU Inhabitants'!Q27*('[2]Weighted Average'!Q11/1000)*('[2]Waste Bin detailed'!$F$22/100)</f>
        <v>7.2934503887666896E-2</v>
      </c>
      <c r="W19" s="91">
        <f>'[2]EU Inhabitants'!R27*('[2]Weighted Average'!R11/1000)*('[2]Waste Bin detailed'!$F$22/100)</f>
        <v>7.467886824189536E-2</v>
      </c>
      <c r="X19" s="91">
        <f>'[2]EU Inhabitants'!S27*('[2]Weighted Average'!S11/1000)*('[2]Waste Bin detailed'!$F$22/100)</f>
        <v>7.6562707438788985E-2</v>
      </c>
      <c r="Y19" s="91">
        <f>'[2]EU Inhabitants'!T27*('[2]Weighted Average'!T11/1000)*('[2]Waste Bin detailed'!$F$22/100)</f>
        <v>7.8037172958531562E-2</v>
      </c>
      <c r="Z19" s="91">
        <f>'[2]EU Inhabitants'!U27*('[2]Weighted Average'!U11/1000)*('[2]Waste Bin detailed'!$F$22/100)</f>
        <v>8.089499618828512E-2</v>
      </c>
      <c r="AA19" s="91">
        <f>'[2]EU Inhabitants'!V27*('[2]Weighted Average'!V11/1000)*('[2]Waste Bin detailed'!$F$22/100)</f>
        <v>8.2504659243342729E-2</v>
      </c>
      <c r="AB19" s="91">
        <f>'[2]EU Inhabitants'!W27*('[2]Weighted Average'!W11/1000)*('[2]Waste Bin detailed'!$F$22/100)</f>
        <v>8.3646085620978777E-2</v>
      </c>
      <c r="AC19" s="91">
        <f>'[2]EU Inhabitants'!X27*('[2]Weighted Average'!X11/1000)*('[2]Waste Bin detailed'!$F$22/100)</f>
        <v>8.5055142017189167E-2</v>
      </c>
      <c r="AD19" s="91">
        <f>'[2]EU Inhabitants'!Y27*('[2]Weighted Average'!Y11/1000)*('[2]Waste Bin detailed'!$F$22/100)</f>
        <v>8.709500225422423E-2</v>
      </c>
      <c r="AE19" s="91">
        <f>'[2]EU Inhabitants'!Z27*('[2]Weighted Average'!Z11/1000)*('[2]Waste Bin detailed'!$F$22/100)</f>
        <v>8.9025900952901485E-2</v>
      </c>
      <c r="AF19" s="91">
        <f>'[2]EU Inhabitants'!AA27*('[2]Weighted Average'!AA11/1000)*('[2]Waste Bin detailed'!$F$22/100)</f>
        <v>9.053053223101204E-2</v>
      </c>
      <c r="AG19" s="91">
        <f>'[2]EU Inhabitants'!AB27*('[2]Weighted Average'!AB11/1000)*('[2]Waste Bin detailed'!$F$22/100)</f>
        <v>9.200189325715416E-2</v>
      </c>
      <c r="AH19" s="91">
        <f>'[2]EU Inhabitants'!AC27*('[2]Weighted Average'!AC11/1000)*('[2]Waste Bin detailed'!$F$22/100)</f>
        <v>9.3438644388794664E-2</v>
      </c>
      <c r="AI19" s="91">
        <f>'[2]EU Inhabitants'!AD27*('[2]Weighted Average'!AD11/1000)*('[2]Waste Bin detailed'!$F$22/100)</f>
        <v>9.4835568685157107E-2</v>
      </c>
      <c r="AJ19" s="91">
        <f>'[2]EU Inhabitants'!AE27*('[2]Weighted Average'!AE11/1000)*('[2]Waste Bin detailed'!$F$22/100)</f>
        <v>9.620942329447657E-2</v>
      </c>
      <c r="AK19" s="91">
        <f>'[2]EU Inhabitants'!AF27*('[2]Weighted Average'!AF11/1000)*('[2]Waste Bin detailed'!$F$22/100)</f>
        <v>9.7558838911102425E-2</v>
      </c>
      <c r="AL19" s="91">
        <f>'[2]EU Inhabitants'!AG27*('[2]Weighted Average'!AG11/1000)*('[2]Waste Bin detailed'!$F$22/100)</f>
        <v>9.8879566611967742E-2</v>
      </c>
      <c r="AM19" s="91">
        <f>'[2]EU Inhabitants'!AH27*('[2]Weighted Average'!AH11/1000)*('[2]Waste Bin detailed'!$F$22/100)</f>
        <v>0.10017236148511659</v>
      </c>
      <c r="AN19" s="91">
        <f>'[2]EU Inhabitants'!AI27*('[2]Weighted Average'!AI11/1000)*('[2]Waste Bin detailed'!$F$22/100)</f>
        <v>0.10143418589062024</v>
      </c>
      <c r="AO19" s="91">
        <f>'[2]EU Inhabitants'!AJ27*('[2]Weighted Average'!AJ11/1000)*('[2]Waste Bin detailed'!$F$22/100)</f>
        <v>0.10266341995720636</v>
      </c>
      <c r="AP19" s="91">
        <f>'[2]EU Inhabitants'!AK27*('[2]Weighted Average'!AK11/1000)*('[2]Waste Bin detailed'!$F$22/100)</f>
        <v>0.10388678620864941</v>
      </c>
      <c r="AQ19" s="91">
        <f>'[2]EU Inhabitants'!AL27*('[2]Weighted Average'!AL11/1000)*('[2]Waste Bin detailed'!$F$22/100)</f>
        <v>0.10507466969018421</v>
      </c>
      <c r="AR19" s="91">
        <f>'[2]EU Inhabitants'!AM27*('[2]Weighted Average'!AM11/1000)*('[2]Waste Bin detailed'!$F$22/100)</f>
        <v>0.10622531755992158</v>
      </c>
      <c r="AS19" s="91">
        <f>'[2]EU Inhabitants'!AN27*('[2]Weighted Average'!AN11/1000)*('[2]Waste Bin detailed'!$F$22/100)</f>
        <v>0.10733979803618218</v>
      </c>
      <c r="AT19" s="91">
        <f>'[2]EU Inhabitants'!AO27*('[2]Weighted Average'!AO11/1000)*('[2]Waste Bin detailed'!$F$22/100)</f>
        <v>0.10842029685380764</v>
      </c>
      <c r="AU19" s="91">
        <f>'[2]EU Inhabitants'!AP27*('[2]Weighted Average'!AP11/1000)*('[2]Waste Bin detailed'!$F$22/100)</f>
        <v>0.10946587984766699</v>
      </c>
      <c r="AV19" s="91">
        <f>'[2]EU Inhabitants'!AQ27*('[2]Weighted Average'!AQ11/1000)*('[2]Waste Bin detailed'!$F$22/100)</f>
        <v>0.11048113925810546</v>
      </c>
      <c r="AW19" s="91">
        <f>'[2]EU Inhabitants'!AR27*('[2]Weighted Average'!AR11/1000)*('[2]Waste Bin detailed'!$F$22/100)</f>
        <v>0.1114622427105207</v>
      </c>
      <c r="AX19" s="91">
        <f>'[2]EU Inhabitants'!AS27*('[2]Weighted Average'!AS11/1000)*('[2]Waste Bin detailed'!$F$22/100)</f>
        <v>0.11241031799662822</v>
      </c>
      <c r="AY19" s="91">
        <f>'[2]EU Inhabitants'!AT27*('[2]Weighted Average'!AT11/1000)*('[2]Waste Bin detailed'!$F$22/100)</f>
        <v>0.1133282073960237</v>
      </c>
      <c r="AZ19" s="91">
        <f>'[2]EU Inhabitants'!AU27*('[2]Weighted Average'!AU11/1000)*('[2]Waste Bin detailed'!$F$22/100)</f>
        <v>0.11421604670850981</v>
      </c>
      <c r="BA19" s="91">
        <f>'[2]EU Inhabitants'!AV27*('[2]Weighted Average'!AV11/1000)*('[2]Waste Bin detailed'!$F$22/100)</f>
        <v>0.11507241440649399</v>
      </c>
      <c r="BB19" s="91">
        <f>'[2]EU Inhabitants'!AW27*('[2]Weighted Average'!AW11/1000)*('[2]Waste Bin detailed'!$F$22/100)</f>
        <v>0.1159005098376662</v>
      </c>
      <c r="BC19" s="91">
        <f>'[2]EU Inhabitants'!AX27*('[2]Weighted Average'!AX11/1000)*('[2]Waste Bin detailed'!$F$22/100)</f>
        <v>0.11669790825433214</v>
      </c>
      <c r="BD19" s="91">
        <f>'[2]EU Inhabitants'!AY27*('[2]Weighted Average'!AY11/1000)*('[2]Waste Bin detailed'!$F$22/100)</f>
        <v>0.11746740300077421</v>
      </c>
      <c r="BE19" s="91">
        <f>'[2]EU Inhabitants'!AZ27*('[2]Weighted Average'!AZ11/1000)*('[2]Waste Bin detailed'!$F$22/100)</f>
        <v>0.11820914897306407</v>
      </c>
    </row>
    <row r="20" spans="1:57" x14ac:dyDescent="0.35">
      <c r="A20" s="86" t="s">
        <v>636</v>
      </c>
      <c r="C20" s="86" t="s">
        <v>7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detailed'!$F$22/100)</f>
        <v>1.3257740335954915</v>
      </c>
      <c r="H20" s="91">
        <f>'[2]EU Inhabitants'!C28*('[2]Weighted Average'!C11/1000)*('[2]Waste Bin detailed'!$F$22/100)</f>
        <v>1.3230013401815823</v>
      </c>
      <c r="I20" s="91">
        <f>'[2]EU Inhabitants'!D28*('[2]Weighted Average'!D11/1000)*('[2]Waste Bin detailed'!$F$22/100)</f>
        <v>1.319738616607983</v>
      </c>
      <c r="J20" s="91">
        <f>'[2]EU Inhabitants'!E28*('[2]Weighted Average'!E11/1000)*('[2]Waste Bin detailed'!$F$22/100)</f>
        <v>1.3155215104690785</v>
      </c>
      <c r="K20" s="91">
        <f>'[2]EU Inhabitants'!F28*('[2]Weighted Average'!F11/1000)*('[2]Waste Bin detailed'!$F$22/100)</f>
        <v>1.3122585938581111</v>
      </c>
      <c r="L20" s="91">
        <f>'[2]EU Inhabitants'!G28*('[2]Weighted Average'!G11/1000)*('[2]Waste Bin detailed'!$F$22/100)</f>
        <v>1.309888011981845</v>
      </c>
      <c r="M20" s="91">
        <f>'[2]EU Inhabitants'!H28*('[2]Weighted Average'!H11/1000)*('[2]Waste Bin detailed'!$F$22/100)</f>
        <v>1.3071648715302022</v>
      </c>
      <c r="N20" s="91">
        <f>'[2]EU Inhabitants'!I28*('[2]Weighted Average'!I11/1000)*('[2]Waste Bin detailed'!$F$22/100)</f>
        <v>1.3056138685917276</v>
      </c>
      <c r="O20" s="91">
        <f>'[2]EU Inhabitants'!J28*('[2]Weighted Average'!J11/1000)*('[2]Waste Bin detailed'!$F$22/100)</f>
        <v>1.3026527459758999</v>
      </c>
      <c r="P20" s="91">
        <f>'[2]EU Inhabitants'!K28*('[2]Weighted Average'!K11/1000)*('[2]Waste Bin detailed'!$F$22/100)</f>
        <v>1.3005029284689036</v>
      </c>
      <c r="Q20" s="91">
        <f>'[2]EU Inhabitants'!L28*('[2]Weighted Average'!L11/1000)*('[2]Waste Bin detailed'!$F$22/100)</f>
        <v>1.2979961136733049</v>
      </c>
      <c r="R20" s="91">
        <f>'[2]EU Inhabitants'!M28*('[2]Weighted Average'!M11/1000)*('[2]Waste Bin detailed'!$F$22/100)</f>
        <v>1.2935500737006824</v>
      </c>
      <c r="S20" s="91">
        <f>'[2]EU Inhabitants'!N28*('[2]Weighted Average'!N11/1000)*('[2]Waste Bin detailed'!$F$22/100)</f>
        <v>1.286407554791565</v>
      </c>
      <c r="T20" s="91">
        <f>'[2]EU Inhabitants'!O28*('[2]Weighted Average'!O11/1000)*('[2]Waste Bin detailed'!$F$22/100)</f>
        <v>1.2833799008270808</v>
      </c>
      <c r="U20" s="91">
        <f>'[2]EU Inhabitants'!P28*('[2]Weighted Average'!P11/1000)*('[2]Waste Bin detailed'!$F$22/100)</f>
        <v>1.2794541859794621</v>
      </c>
      <c r="V20" s="91">
        <f>'[2]EU Inhabitants'!Q28*('[2]Weighted Average'!Q11/1000)*('[2]Waste Bin detailed'!$F$22/100)</f>
        <v>1.2768469076106517</v>
      </c>
      <c r="W20" s="91">
        <f>'[2]EU Inhabitants'!R28*('[2]Weighted Average'!R11/1000)*('[2]Waste Bin detailed'!$F$22/100)</f>
        <v>1.2739796408651967</v>
      </c>
      <c r="X20" s="91">
        <f>'[2]EU Inhabitants'!S28*('[2]Weighted Average'!S11/1000)*('[2]Waste Bin detailed'!$F$22/100)</f>
        <v>1.2699673360060557</v>
      </c>
      <c r="Y20" s="91">
        <f>'[2]EU Inhabitants'!T28*('[2]Weighted Average'!T11/1000)*('[2]Waste Bin detailed'!$F$22/100)</f>
        <v>1.2675582910103556</v>
      </c>
      <c r="Z20" s="91">
        <f>'[2]EU Inhabitants'!U28*('[2]Weighted Average'!U11/1000)*('[2]Waste Bin detailed'!$F$22/100)</f>
        <v>1.2877908227952066</v>
      </c>
      <c r="AA20" s="91">
        <f>'[2]EU Inhabitants'!V28*('[2]Weighted Average'!V11/1000)*('[2]Waste Bin detailed'!$F$22/100)</f>
        <v>1.2873680157400595</v>
      </c>
      <c r="AB20" s="91">
        <f>'[2]EU Inhabitants'!W28*('[2]Weighted Average'!W11/1000)*('[2]Waste Bin detailed'!$F$22/100)</f>
        <v>1.2823420791048521</v>
      </c>
      <c r="AC20" s="91">
        <f>'[2]EU Inhabitants'!X28*('[2]Weighted Average'!X11/1000)*('[2]Waste Bin detailed'!$F$22/100)</f>
        <v>1.2768886771335566</v>
      </c>
      <c r="AD20" s="91">
        <f>'[2]EU Inhabitants'!Y28*('[2]Weighted Average'!Y11/1000)*('[2]Waste Bin detailed'!$F$22/100)</f>
        <v>1.2652517222374022</v>
      </c>
      <c r="AE20" s="91">
        <f>'[2]EU Inhabitants'!Z28*('[2]Weighted Average'!Z11/1000)*('[2]Waste Bin detailed'!$F$22/100)</f>
        <v>1.2742396794746726</v>
      </c>
      <c r="AF20" s="91">
        <f>'[2]EU Inhabitants'!AA28*('[2]Weighted Average'!AA11/1000)*('[2]Waste Bin detailed'!$F$22/100)</f>
        <v>1.2708154237952727</v>
      </c>
      <c r="AG20" s="91">
        <f>'[2]EU Inhabitants'!AB28*('[2]Weighted Average'!AB11/1000)*('[2]Waste Bin detailed'!$F$22/100)</f>
        <v>1.2676177267704658</v>
      </c>
      <c r="AH20" s="91">
        <f>'[2]EU Inhabitants'!AC28*('[2]Weighted Average'!AC11/1000)*('[2]Waste Bin detailed'!$F$22/100)</f>
        <v>1.2645027673673308</v>
      </c>
      <c r="AI20" s="91">
        <f>'[2]EU Inhabitants'!AD28*('[2]Weighted Average'!AD11/1000)*('[2]Waste Bin detailed'!$F$22/100)</f>
        <v>1.2613538949683538</v>
      </c>
      <c r="AJ20" s="91">
        <f>'[2]EU Inhabitants'!AE28*('[2]Weighted Average'!AE11/1000)*('[2]Waste Bin detailed'!$F$22/100)</f>
        <v>1.2583057854646191</v>
      </c>
      <c r="AK20" s="91">
        <f>'[2]EU Inhabitants'!AF28*('[2]Weighted Average'!AF11/1000)*('[2]Waste Bin detailed'!$F$22/100)</f>
        <v>1.2552597837268797</v>
      </c>
      <c r="AL20" s="91">
        <f>'[2]EU Inhabitants'!AG28*('[2]Weighted Average'!AG11/1000)*('[2]Waste Bin detailed'!$F$22/100)</f>
        <v>1.2522751088131343</v>
      </c>
      <c r="AM20" s="91">
        <f>'[2]EU Inhabitants'!AH28*('[2]Weighted Average'!AH11/1000)*('[2]Waste Bin detailed'!$F$22/100)</f>
        <v>1.249329224675775</v>
      </c>
      <c r="AN20" s="91">
        <f>'[2]EU Inhabitants'!AI28*('[2]Weighted Average'!AI11/1000)*('[2]Waste Bin detailed'!$F$22/100)</f>
        <v>1.246571551486924</v>
      </c>
      <c r="AO20" s="91">
        <f>'[2]EU Inhabitants'!AJ28*('[2]Weighted Average'!AJ11/1000)*('[2]Waste Bin detailed'!$F$22/100)</f>
        <v>1.2439506115165024</v>
      </c>
      <c r="AP20" s="91">
        <f>'[2]EU Inhabitants'!AK28*('[2]Weighted Average'!AK11/1000)*('[2]Waste Bin detailed'!$F$22/100)</f>
        <v>1.2415471596592802</v>
      </c>
      <c r="AQ20" s="91">
        <f>'[2]EU Inhabitants'!AL28*('[2]Weighted Average'!AL11/1000)*('[2]Waste Bin detailed'!$F$22/100)</f>
        <v>1.2391747970711953</v>
      </c>
      <c r="AR20" s="91">
        <f>'[2]EU Inhabitants'!AM28*('[2]Weighted Average'!AM11/1000)*('[2]Waste Bin detailed'!$F$22/100)</f>
        <v>1.2368386702559937</v>
      </c>
      <c r="AS20" s="91">
        <f>'[2]EU Inhabitants'!AN28*('[2]Weighted Average'!AN11/1000)*('[2]Waste Bin detailed'!$F$22/100)</f>
        <v>1.2346631780868409</v>
      </c>
      <c r="AT20" s="91">
        <f>'[2]EU Inhabitants'!AO28*('[2]Weighted Average'!AO11/1000)*('[2]Waste Bin detailed'!$F$22/100)</f>
        <v>1.2325191010638825</v>
      </c>
      <c r="AU20" s="91">
        <f>'[2]EU Inhabitants'!AP28*('[2]Weighted Average'!AP11/1000)*('[2]Waste Bin detailed'!$F$22/100)</f>
        <v>1.2307590034619549</v>
      </c>
      <c r="AV20" s="91">
        <f>'[2]EU Inhabitants'!AQ28*('[2]Weighted Average'!AQ11/1000)*('[2]Waste Bin detailed'!$F$22/100)</f>
        <v>1.2291825102280225</v>
      </c>
      <c r="AW20" s="91">
        <f>'[2]EU Inhabitants'!AR28*('[2]Weighted Average'!AR11/1000)*('[2]Waste Bin detailed'!$F$22/100)</f>
        <v>1.2276254542760618</v>
      </c>
      <c r="AX20" s="91">
        <f>'[2]EU Inhabitants'!AS28*('[2]Weighted Average'!AS11/1000)*('[2]Waste Bin detailed'!$F$22/100)</f>
        <v>1.2260977414265442</v>
      </c>
      <c r="AY20" s="91">
        <f>'[2]EU Inhabitants'!AT28*('[2]Weighted Average'!AT11/1000)*('[2]Waste Bin detailed'!$F$22/100)</f>
        <v>1.2245963747441626</v>
      </c>
      <c r="AZ20" s="91">
        <f>'[2]EU Inhabitants'!AU28*('[2]Weighted Average'!AU11/1000)*('[2]Waste Bin detailed'!$F$22/100)</f>
        <v>1.2231398500265005</v>
      </c>
      <c r="BA20" s="91">
        <f>'[2]EU Inhabitants'!AV28*('[2]Weighted Average'!AV11/1000)*('[2]Waste Bin detailed'!$F$22/100)</f>
        <v>1.2217012721542937</v>
      </c>
      <c r="BB20" s="91">
        <f>'[2]EU Inhabitants'!AW28*('[2]Weighted Average'!AW11/1000)*('[2]Waste Bin detailed'!$F$22/100)</f>
        <v>1.2203156458296829</v>
      </c>
      <c r="BC20" s="91">
        <f>'[2]EU Inhabitants'!AX28*('[2]Weighted Average'!AX11/1000)*('[2]Waste Bin detailed'!$F$22/100)</f>
        <v>1.2189513494948483</v>
      </c>
      <c r="BD20" s="91">
        <f>'[2]EU Inhabitants'!AY28*('[2]Weighted Average'!AY11/1000)*('[2]Waste Bin detailed'!$F$22/100)</f>
        <v>1.2176161209103757</v>
      </c>
      <c r="BE20" s="91">
        <f>'[2]EU Inhabitants'!AZ28*('[2]Weighted Average'!AZ11/1000)*('[2]Waste Bin detailed'!$F$22/100)</f>
        <v>1.2163543694987977</v>
      </c>
    </row>
    <row r="21" spans="1:57" x14ac:dyDescent="0.35">
      <c r="A21" s="86" t="s">
        <v>636</v>
      </c>
      <c r="C21" s="86" t="s">
        <v>7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detailed'!$F$22/100)</f>
        <v>5.0423061840790949E-2</v>
      </c>
      <c r="H21" s="91">
        <f>'[2]EU Inhabitants'!C29*('[2]Weighted Average'!C11/1000)*('[2]Waste Bin detailed'!$F$22/100)</f>
        <v>5.0767396165011455E-2</v>
      </c>
      <c r="I21" s="91">
        <f>'[2]EU Inhabitants'!D29*('[2]Weighted Average'!D11/1000)*('[2]Waste Bin detailed'!$F$22/100)</f>
        <v>5.1187271933736143E-2</v>
      </c>
      <c r="J21" s="91">
        <f>'[2]EU Inhabitants'!E29*('[2]Weighted Average'!E11/1000)*('[2]Waste Bin detailed'!$F$22/100)</f>
        <v>5.1531530231648498E-2</v>
      </c>
      <c r="K21" s="91">
        <f>'[2]EU Inhabitants'!F29*('[2]Weighted Average'!F11/1000)*('[2]Waste Bin detailed'!$F$22/100)</f>
        <v>5.1867380541113062E-2</v>
      </c>
      <c r="L21" s="91">
        <f>'[2]EU Inhabitants'!G29*('[2]Weighted Average'!G11/1000)*('[2]Waste Bin detailed'!$F$22/100)</f>
        <v>5.2235447038554164E-2</v>
      </c>
      <c r="M21" s="91">
        <f>'[2]EU Inhabitants'!H29*('[2]Weighted Average'!H11/1000)*('[2]Waste Bin detailed'!$F$22/100)</f>
        <v>5.2537707562203925E-2</v>
      </c>
      <c r="N21" s="91">
        <f>'[2]EU Inhabitants'!I29*('[2]Weighted Average'!I11/1000)*('[2]Waste Bin detailed'!$F$22/100)</f>
        <v>5.2609732027125163E-2</v>
      </c>
      <c r="O21" s="91">
        <f>'[2]EU Inhabitants'!J29*('[2]Weighted Average'!J11/1000)*('[2]Waste Bin detailed'!$F$22/100)</f>
        <v>5.2886238657555151E-2</v>
      </c>
      <c r="P21" s="91">
        <f>'[2]EU Inhabitants'!K29*('[2]Weighted Average'!K11/1000)*('[2]Waste Bin detailed'!$F$22/100)</f>
        <v>5.3276024153585538E-2</v>
      </c>
      <c r="Q21" s="91">
        <f>'[2]EU Inhabitants'!L29*('[2]Weighted Average'!L11/1000)*('[2]Waste Bin detailed'!$F$22/100)</f>
        <v>5.3663675846299497E-2</v>
      </c>
      <c r="R21" s="91">
        <f>'[2]EU Inhabitants'!M29*('[2]Weighted Average'!M11/1000)*('[2]Waste Bin detailed'!$F$22/100)</f>
        <v>5.3757660340932031E-2</v>
      </c>
      <c r="S21" s="91">
        <f>'[2]EU Inhabitants'!N29*('[2]Weighted Average'!N11/1000)*('[2]Waste Bin detailed'!$F$22/100)</f>
        <v>5.4081593333920541E-2</v>
      </c>
      <c r="T21" s="91">
        <f>'[2]EU Inhabitants'!O29*('[2]Weighted Average'!O11/1000)*('[2]Waste Bin detailed'!$F$22/100)</f>
        <v>5.4723040929742346E-2</v>
      </c>
      <c r="U21" s="91">
        <f>'[2]EU Inhabitants'!P29*('[2]Weighted Average'!P11/1000)*('[2]Waste Bin detailed'!$F$22/100)</f>
        <v>5.5624990507088128E-2</v>
      </c>
      <c r="V21" s="91">
        <f>'[2]EU Inhabitants'!Q29*('[2]Weighted Average'!Q11/1000)*('[2]Waste Bin detailed'!$F$22/100)</f>
        <v>5.6964542557121758E-2</v>
      </c>
      <c r="W21" s="91">
        <f>'[2]EU Inhabitants'!R29*('[2]Weighted Average'!R11/1000)*('[2]Waste Bin detailed'!$F$22/100)</f>
        <v>5.8371437415376509E-2</v>
      </c>
      <c r="X21" s="91">
        <f>'[2]EU Inhabitants'!S29*('[2]Weighted Average'!S11/1000)*('[2]Waste Bin detailed'!$F$22/100)</f>
        <v>5.9664048517950485E-2</v>
      </c>
      <c r="Y21" s="91">
        <f>'[2]EU Inhabitants'!T29*('[2]Weighted Average'!T11/1000)*('[2]Waste Bin detailed'!$F$22/100)</f>
        <v>6.1664539685794002E-2</v>
      </c>
      <c r="Z21" s="91">
        <f>'[2]EU Inhabitants'!U29*('[2]Weighted Average'!U11/1000)*('[2]Waste Bin detailed'!$F$22/100)</f>
        <v>6.5038025169970412E-2</v>
      </c>
      <c r="AA21" s="91">
        <f>'[2]EU Inhabitants'!V29*('[2]Weighted Average'!V11/1000)*('[2]Waste Bin detailed'!$F$22/100)</f>
        <v>6.7806077352296101E-2</v>
      </c>
      <c r="AB21" s="91">
        <f>'[2]EU Inhabitants'!W29*('[2]Weighted Average'!W11/1000)*('[2]Waste Bin detailed'!$F$22/100)</f>
        <v>6.8012768876509935E-2</v>
      </c>
      <c r="AC21" s="91">
        <f>'[2]EU Inhabitants'!X29*('[2]Weighted Average'!X11/1000)*('[2]Waste Bin detailed'!$F$22/100)</f>
        <v>6.8657372736218275E-2</v>
      </c>
      <c r="AD21" s="91">
        <f>'[2]EU Inhabitants'!Y29*('[2]Weighted Average'!Y11/1000)*('[2]Waste Bin detailed'!$F$22/100)</f>
        <v>7.1442630271234958E-2</v>
      </c>
      <c r="AE21" s="91">
        <f>'[2]EU Inhabitants'!Z29*('[2]Weighted Average'!Z11/1000)*('[2]Waste Bin detailed'!$F$22/100)</f>
        <v>7.1591155247193089E-2</v>
      </c>
      <c r="AF21" s="91">
        <f>'[2]EU Inhabitants'!AA29*('[2]Weighted Average'!AA11/1000)*('[2]Waste Bin detailed'!$F$22/100)</f>
        <v>7.2945962477975052E-2</v>
      </c>
      <c r="AG21" s="91">
        <f>'[2]EU Inhabitants'!AB29*('[2]Weighted Average'!AB11/1000)*('[2]Waste Bin detailed'!$F$22/100)</f>
        <v>7.4308724860445804E-2</v>
      </c>
      <c r="AH21" s="91">
        <f>'[2]EU Inhabitants'!AC29*('[2]Weighted Average'!AC11/1000)*('[2]Waste Bin detailed'!$F$22/100)</f>
        <v>7.5677805150307545E-2</v>
      </c>
      <c r="AI21" s="91">
        <f>'[2]EU Inhabitants'!AD29*('[2]Weighted Average'!AD11/1000)*('[2]Waste Bin detailed'!$F$22/100)</f>
        <v>7.7051684394218292E-2</v>
      </c>
      <c r="AJ21" s="91">
        <f>'[2]EU Inhabitants'!AE29*('[2]Weighted Average'!AE11/1000)*('[2]Waste Bin detailed'!$F$22/100)</f>
        <v>7.8385533696449183E-2</v>
      </c>
      <c r="AK21" s="91">
        <f>'[2]EU Inhabitants'!AF29*('[2]Weighted Average'!AF11/1000)*('[2]Waste Bin detailed'!$F$22/100)</f>
        <v>7.9679727692653135E-2</v>
      </c>
      <c r="AL21" s="91">
        <f>'[2]EU Inhabitants'!AG29*('[2]Weighted Average'!AG11/1000)*('[2]Waste Bin detailed'!$F$22/100)</f>
        <v>8.0929996308274244E-2</v>
      </c>
      <c r="AM21" s="91">
        <f>'[2]EU Inhabitants'!AH29*('[2]Weighted Average'!AH11/1000)*('[2]Waste Bin detailed'!$F$22/100)</f>
        <v>8.2139734161770964E-2</v>
      </c>
      <c r="AN21" s="91">
        <f>'[2]EU Inhabitants'!AI29*('[2]Weighted Average'!AI11/1000)*('[2]Waste Bin detailed'!$F$22/100)</f>
        <v>8.3304825363945206E-2</v>
      </c>
      <c r="AO21" s="91">
        <f>'[2]EU Inhabitants'!AJ29*('[2]Weighted Average'!AJ11/1000)*('[2]Waste Bin detailed'!$F$22/100)</f>
        <v>8.4427190112369682E-2</v>
      </c>
      <c r="AP21" s="91">
        <f>'[2]EU Inhabitants'!AK29*('[2]Weighted Average'!AK11/1000)*('[2]Waste Bin detailed'!$F$22/100)</f>
        <v>8.55188822168826E-2</v>
      </c>
      <c r="AQ21" s="91">
        <f>'[2]EU Inhabitants'!AL29*('[2]Weighted Average'!AL11/1000)*('[2]Waste Bin detailed'!$F$22/100)</f>
        <v>8.6568449014933282E-2</v>
      </c>
      <c r="AR21" s="91">
        <f>'[2]EU Inhabitants'!AM29*('[2]Weighted Average'!AM11/1000)*('[2]Waste Bin detailed'!$F$22/100)</f>
        <v>8.7578686063094074E-2</v>
      </c>
      <c r="AS21" s="91">
        <f>'[2]EU Inhabitants'!AN29*('[2]Weighted Average'!AN11/1000)*('[2]Waste Bin detailed'!$F$22/100)</f>
        <v>8.8550023077100914E-2</v>
      </c>
      <c r="AT21" s="91">
        <f>'[2]EU Inhabitants'!AO29*('[2]Weighted Average'!AO11/1000)*('[2]Waste Bin detailed'!$F$22/100)</f>
        <v>8.9489770923292772E-2</v>
      </c>
      <c r="AU21" s="91">
        <f>'[2]EU Inhabitants'!AP29*('[2]Weighted Average'!AP11/1000)*('[2]Waste Bin detailed'!$F$22/100)</f>
        <v>9.0395393127040063E-2</v>
      </c>
      <c r="AV21" s="91">
        <f>'[2]EU Inhabitants'!AQ29*('[2]Weighted Average'!AQ11/1000)*('[2]Waste Bin detailed'!$F$22/100)</f>
        <v>9.1272012415825443E-2</v>
      </c>
      <c r="AW21" s="91">
        <f>'[2]EU Inhabitants'!AR29*('[2]Weighted Average'!AR11/1000)*('[2]Waste Bin detailed'!$F$22/100)</f>
        <v>9.2121596174132375E-2</v>
      </c>
      <c r="AX21" s="91">
        <f>'[2]EU Inhabitants'!AS29*('[2]Weighted Average'!AS11/1000)*('[2]Waste Bin detailed'!$F$22/100)</f>
        <v>9.2945522955335591E-2</v>
      </c>
      <c r="AY21" s="91">
        <f>'[2]EU Inhabitants'!AT29*('[2]Weighted Average'!AT11/1000)*('[2]Waste Bin detailed'!$F$22/100)</f>
        <v>9.3745063641490559E-2</v>
      </c>
      <c r="AZ21" s="91">
        <f>'[2]EU Inhabitants'!AU29*('[2]Weighted Average'!AU11/1000)*('[2]Waste Bin detailed'!$F$22/100)</f>
        <v>9.452298873016371E-2</v>
      </c>
      <c r="BA21" s="91">
        <f>'[2]EU Inhabitants'!AV29*('[2]Weighted Average'!AV11/1000)*('[2]Waste Bin detailed'!$F$22/100)</f>
        <v>9.5278244530772369E-2</v>
      </c>
      <c r="BB21" s="91">
        <f>'[2]EU Inhabitants'!AW29*('[2]Weighted Average'!AW11/1000)*('[2]Waste Bin detailed'!$F$22/100)</f>
        <v>9.6011520623902516E-2</v>
      </c>
      <c r="BC21" s="91">
        <f>'[2]EU Inhabitants'!AX29*('[2]Weighted Average'!AX11/1000)*('[2]Waste Bin detailed'!$F$22/100)</f>
        <v>9.67233230848972E-2</v>
      </c>
      <c r="BD21" s="91">
        <f>'[2]EU Inhabitants'!AY29*('[2]Weighted Average'!AY11/1000)*('[2]Waste Bin detailed'!$F$22/100)</f>
        <v>9.7415804475655093E-2</v>
      </c>
      <c r="BE21" s="91">
        <f>'[2]EU Inhabitants'!AZ29*('[2]Weighted Average'!AZ11/1000)*('[2]Waste Bin detailed'!$F$22/100)</f>
        <v>9.8085030706060561E-2</v>
      </c>
    </row>
    <row r="22" spans="1:57" x14ac:dyDescent="0.35">
      <c r="A22" s="86" t="s">
        <v>636</v>
      </c>
      <c r="C22" s="86" t="s">
        <v>7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detailed'!$F$22/100)</f>
        <v>2.0575959190377988</v>
      </c>
      <c r="H22" s="91">
        <f>'[2]EU Inhabitants'!C30*('[2]Weighted Average'!C11/1000)*('[2]Waste Bin detailed'!$F$22/100)</f>
        <v>2.0735591892103025</v>
      </c>
      <c r="I22" s="91">
        <f>'[2]EU Inhabitants'!D30*('[2]Weighted Average'!D11/1000)*('[2]Waste Bin detailed'!$F$22/100)</f>
        <v>2.0889507244947225</v>
      </c>
      <c r="J22" s="91">
        <f>'[2]EU Inhabitants'!E30*('[2]Weighted Average'!E11/1000)*('[2]Waste Bin detailed'!$F$22/100)</f>
        <v>2.1002678444941432</v>
      </c>
      <c r="K22" s="91">
        <f>'[2]EU Inhabitants'!F30*('[2]Weighted Average'!F11/1000)*('[2]Waste Bin detailed'!$F$22/100)</f>
        <v>2.1088550257800556</v>
      </c>
      <c r="L22" s="91">
        <f>'[2]EU Inhabitants'!G30*('[2]Weighted Average'!G11/1000)*('[2]Waste Bin detailed'!$F$22/100)</f>
        <v>2.1152076644003697</v>
      </c>
      <c r="M22" s="91">
        <f>'[2]EU Inhabitants'!H30*('[2]Weighted Average'!H11/1000)*('[2]Waste Bin detailed'!$F$22/100)</f>
        <v>2.1189236226253074</v>
      </c>
      <c r="N22" s="91">
        <f>'[2]EU Inhabitants'!I30*('[2]Weighted Average'!I11/1000)*('[2]Waste Bin detailed'!$F$22/100)</f>
        <v>2.121685474985842</v>
      </c>
      <c r="O22" s="91">
        <f>'[2]EU Inhabitants'!J30*('[2]Weighted Average'!J11/1000)*('[2]Waste Bin detailed'!$F$22/100)</f>
        <v>2.1273952185861251</v>
      </c>
      <c r="P22" s="91">
        <f>'[2]EU Inhabitants'!K30*('[2]Weighted Average'!K11/1000)*('[2]Waste Bin detailed'!$F$22/100)</f>
        <v>2.1373609516138341</v>
      </c>
      <c r="Q22" s="91">
        <f>'[2]EU Inhabitants'!L30*('[2]Weighted Average'!L11/1000)*('[2]Waste Bin detailed'!$F$22/100)</f>
        <v>2.1483498343151051</v>
      </c>
      <c r="R22" s="91">
        <f>'[2]EU Inhabitants'!M30*('[2]Weighted Average'!M11/1000)*('[2]Waste Bin detailed'!$F$22/100)</f>
        <v>2.1575916117025642</v>
      </c>
      <c r="S22" s="91">
        <f>'[2]EU Inhabitants'!N30*('[2]Weighted Average'!N11/1000)*('[2]Waste Bin detailed'!$F$22/100)</f>
        <v>2.1669561602098231</v>
      </c>
      <c r="T22" s="91">
        <f>'[2]EU Inhabitants'!O30*('[2]Weighted Average'!O11/1000)*('[2]Waste Bin detailed'!$F$22/100)</f>
        <v>2.173277656827858</v>
      </c>
      <c r="U22" s="91">
        <f>'[2]EU Inhabitants'!P30*('[2]Weighted Average'!P11/1000)*('[2]Waste Bin detailed'!$F$22/100)</f>
        <v>2.1799644194689693</v>
      </c>
      <c r="V22" s="91">
        <f>'[2]EU Inhabitants'!Q30*('[2]Weighted Average'!Q11/1000)*('[2]Waste Bin detailed'!$F$22/100)</f>
        <v>2.189587973083948</v>
      </c>
      <c r="W22" s="91">
        <f>'[2]EU Inhabitants'!R30*('[2]Weighted Average'!R11/1000)*('[2]Waste Bin detailed'!$F$22/100)</f>
        <v>2.2004054937072866</v>
      </c>
      <c r="X22" s="91">
        <f>'[2]EU Inhabitants'!S30*('[2]Weighted Average'!S11/1000)*('[2]Waste Bin detailed'!$F$22/100)</f>
        <v>2.2141179768882067</v>
      </c>
      <c r="Y22" s="91">
        <f>'[2]EU Inhabitants'!T30*('[2]Weighted Average'!T11/1000)*('[2]Waste Bin detailed'!$F$22/100)</f>
        <v>2.2271629367248762</v>
      </c>
      <c r="Z22" s="91">
        <f>'[2]EU Inhabitants'!U30*('[2]Weighted Average'!U11/1000)*('[2]Waste Bin detailed'!$F$22/100)</f>
        <v>2.2773320964373691</v>
      </c>
      <c r="AA22" s="91">
        <f>'[2]EU Inhabitants'!V30*('[2]Weighted Average'!V11/1000)*('[2]Waste Bin detailed'!$F$22/100)</f>
        <v>2.2938644270230122</v>
      </c>
      <c r="AB22" s="91">
        <f>'[2]EU Inhabitants'!W30*('[2]Weighted Average'!W11/1000)*('[2]Waste Bin detailed'!$F$22/100)</f>
        <v>2.3029478035576334</v>
      </c>
      <c r="AC22" s="91">
        <f>'[2]EU Inhabitants'!X30*('[2]Weighted Average'!X11/1000)*('[2]Waste Bin detailed'!$F$22/100)</f>
        <v>2.318227548528724</v>
      </c>
      <c r="AD22" s="91">
        <f>'[2]EU Inhabitants'!Y30*('[2]Weighted Average'!Y11/1000)*('[2]Waste Bin detailed'!$F$22/100)</f>
        <v>2.3475382898774741</v>
      </c>
      <c r="AE22" s="91">
        <f>'[2]EU Inhabitants'!Z30*('[2]Weighted Average'!Z11/1000)*('[2]Waste Bin detailed'!$F$22/100)</f>
        <v>2.3662921894287385</v>
      </c>
      <c r="AF22" s="91">
        <f>'[2]EU Inhabitants'!AA30*('[2]Weighted Average'!AA11/1000)*('[2]Waste Bin detailed'!$F$22/100)</f>
        <v>2.3781013849287889</v>
      </c>
      <c r="AG22" s="91">
        <f>'[2]EU Inhabitants'!AB30*('[2]Weighted Average'!AB11/1000)*('[2]Waste Bin detailed'!$F$22/100)</f>
        <v>2.3881519001210836</v>
      </c>
      <c r="AH22" s="91">
        <f>'[2]EU Inhabitants'!AC30*('[2]Weighted Average'!AC11/1000)*('[2]Waste Bin detailed'!$F$22/100)</f>
        <v>2.3966052457577702</v>
      </c>
      <c r="AI22" s="91">
        <f>'[2]EU Inhabitants'!AD30*('[2]Weighted Average'!AD11/1000)*('[2]Waste Bin detailed'!$F$22/100)</f>
        <v>2.4033753241462135</v>
      </c>
      <c r="AJ22" s="91">
        <f>'[2]EU Inhabitants'!AE30*('[2]Weighted Average'!AE11/1000)*('[2]Waste Bin detailed'!$F$22/100)</f>
        <v>2.4101334759130797</v>
      </c>
      <c r="AK22" s="91">
        <f>'[2]EU Inhabitants'!AF30*('[2]Weighted Average'!AF11/1000)*('[2]Waste Bin detailed'!$F$22/100)</f>
        <v>2.4167297658283218</v>
      </c>
      <c r="AL22" s="91">
        <f>'[2]EU Inhabitants'!AG30*('[2]Weighted Average'!AG11/1000)*('[2]Waste Bin detailed'!$F$22/100)</f>
        <v>2.4231170177519363</v>
      </c>
      <c r="AM22" s="91">
        <f>'[2]EU Inhabitants'!AH30*('[2]Weighted Average'!AH11/1000)*('[2]Waste Bin detailed'!$F$22/100)</f>
        <v>2.429185497768771</v>
      </c>
      <c r="AN22" s="91">
        <f>'[2]EU Inhabitants'!AI30*('[2]Weighted Average'!AI11/1000)*('[2]Waste Bin detailed'!$F$22/100)</f>
        <v>2.434964916688549</v>
      </c>
      <c r="AO22" s="91">
        <f>'[2]EU Inhabitants'!AJ30*('[2]Weighted Average'!AJ11/1000)*('[2]Waste Bin detailed'!$F$22/100)</f>
        <v>2.440435478353991</v>
      </c>
      <c r="AP22" s="91">
        <f>'[2]EU Inhabitants'!AK30*('[2]Weighted Average'!AK11/1000)*('[2]Waste Bin detailed'!$F$22/100)</f>
        <v>2.4462106678654956</v>
      </c>
      <c r="AQ22" s="91">
        <f>'[2]EU Inhabitants'!AL30*('[2]Weighted Average'!AL11/1000)*('[2]Waste Bin detailed'!$F$22/100)</f>
        <v>2.4514344377370541</v>
      </c>
      <c r="AR22" s="91">
        <f>'[2]EU Inhabitants'!AM30*('[2]Weighted Average'!AM11/1000)*('[2]Waste Bin detailed'!$F$22/100)</f>
        <v>2.4558679692549372</v>
      </c>
      <c r="AS22" s="91">
        <f>'[2]EU Inhabitants'!AN30*('[2]Weighted Average'!AN11/1000)*('[2]Waste Bin detailed'!$F$22/100)</f>
        <v>2.4597892896205287</v>
      </c>
      <c r="AT22" s="91">
        <f>'[2]EU Inhabitants'!AO30*('[2]Weighted Average'!AO11/1000)*('[2]Waste Bin detailed'!$F$22/100)</f>
        <v>2.4628924684418556</v>
      </c>
      <c r="AU22" s="91">
        <f>'[2]EU Inhabitants'!AP30*('[2]Weighted Average'!AP11/1000)*('[2]Waste Bin detailed'!$F$22/100)</f>
        <v>2.4654485622380178</v>
      </c>
      <c r="AV22" s="91">
        <f>'[2]EU Inhabitants'!AQ30*('[2]Weighted Average'!AQ11/1000)*('[2]Waste Bin detailed'!$F$22/100)</f>
        <v>2.4675289459197387</v>
      </c>
      <c r="AW22" s="91">
        <f>'[2]EU Inhabitants'!AR30*('[2]Weighted Average'!AR11/1000)*('[2]Waste Bin detailed'!$F$22/100)</f>
        <v>2.4691626386628074</v>
      </c>
      <c r="AX22" s="91">
        <f>'[2]EU Inhabitants'!AS30*('[2]Weighted Average'!AS11/1000)*('[2]Waste Bin detailed'!$F$22/100)</f>
        <v>2.4703786832574939</v>
      </c>
      <c r="AY22" s="91">
        <f>'[2]EU Inhabitants'!AT30*('[2]Weighted Average'!AT11/1000)*('[2]Waste Bin detailed'!$F$22/100)</f>
        <v>2.4712099503526832</v>
      </c>
      <c r="AZ22" s="91">
        <f>'[2]EU Inhabitants'!AU30*('[2]Weighted Average'!AU11/1000)*('[2]Waste Bin detailed'!$F$22/100)</f>
        <v>2.471685919053543</v>
      </c>
      <c r="BA22" s="91">
        <f>'[2]EU Inhabitants'!AV30*('[2]Weighted Average'!AV11/1000)*('[2]Waste Bin detailed'!$F$22/100)</f>
        <v>2.471845339477206</v>
      </c>
      <c r="BB22" s="91">
        <f>'[2]EU Inhabitants'!AW30*('[2]Weighted Average'!AW11/1000)*('[2]Waste Bin detailed'!$F$22/100)</f>
        <v>2.4717173907041201</v>
      </c>
      <c r="BC22" s="91">
        <f>'[2]EU Inhabitants'!AX30*('[2]Weighted Average'!AX11/1000)*('[2]Waste Bin detailed'!$F$22/100)</f>
        <v>2.4713335277738184</v>
      </c>
      <c r="BD22" s="91">
        <f>'[2]EU Inhabitants'!AY30*('[2]Weighted Average'!AY11/1000)*('[2]Waste Bin detailed'!$F$22/100)</f>
        <v>2.4707246082550793</v>
      </c>
      <c r="BE22" s="91">
        <f>'[2]EU Inhabitants'!AZ30*('[2]Weighted Average'!AZ11/1000)*('[2]Waste Bin detailed'!$F$22/100)</f>
        <v>2.469924370172762</v>
      </c>
    </row>
    <row r="23" spans="1:57" x14ac:dyDescent="0.35">
      <c r="A23" s="86" t="s">
        <v>636</v>
      </c>
      <c r="C23" s="86" t="s">
        <v>7</v>
      </c>
      <c r="D23" s="87" t="s">
        <v>621</v>
      </c>
      <c r="E23" s="87"/>
      <c r="F23" s="90" t="s">
        <v>41</v>
      </c>
      <c r="G23" s="91">
        <f>'[2]EU Inhabitants'!B31*([2]Sources!$C$7/1000)*('[2]Waste Bin detailed'!$F$22/100)</f>
        <v>1.5519680441593318</v>
      </c>
      <c r="H23" s="91">
        <f>'[2]EU Inhabitants'!C31*([2]Sources!$C$7/1000)*('[2]Waste Bin detailed'!$F$22/100)</f>
        <v>1.5556064150380426</v>
      </c>
      <c r="I23" s="91">
        <f>'[2]EU Inhabitants'!D31*([2]Sources!$C$7/1000)*('[2]Waste Bin detailed'!$F$22/100)</f>
        <v>1.5638866179322692</v>
      </c>
      <c r="J23" s="91">
        <f>'[2]EU Inhabitants'!E31*([2]Sources!$C$7/1000)*('[2]Waste Bin detailed'!$F$22/100)</f>
        <v>1.5709913322392959</v>
      </c>
      <c r="K23" s="91">
        <f>'[2]EU Inhabitants'!F31*([2]Sources!$C$7/1000)*('[2]Waste Bin detailed'!$F$22/100)</f>
        <v>1.579195121587349</v>
      </c>
      <c r="L23" s="91">
        <f>'[2]EU Inhabitants'!G31*([2]Sources!$C$7/1000)*('[2]Waste Bin detailed'!$F$22/100)</f>
        <v>1.5905962554080262</v>
      </c>
      <c r="M23" s="91">
        <f>'[2]EU Inhabitants'!H31*([2]Sources!$C$7/1000)*('[2]Waste Bin detailed'!$F$22/100)</f>
        <v>1.6008634044457706</v>
      </c>
      <c r="N23" s="91">
        <f>'[2]EU Inhabitants'!I31*([2]Sources!$C$7/1000)*('[2]Waste Bin detailed'!$F$22/100)</f>
        <v>1.6064268536476205</v>
      </c>
      <c r="O23" s="91">
        <f>'[2]EU Inhabitants'!J31*([2]Sources!$C$7/1000)*('[2]Waste Bin detailed'!$F$22/100)</f>
        <v>1.6112763986274803</v>
      </c>
      <c r="P23" s="91">
        <f>'[2]EU Inhabitants'!K31*([2]Sources!$C$7/1000)*('[2]Waste Bin detailed'!$F$22/100)</f>
        <v>1.6165155751156199</v>
      </c>
      <c r="Q23" s="91">
        <f>'[2]EU Inhabitants'!L31*([2]Sources!$C$7/1000)*('[2]Waste Bin detailed'!$F$22/100)</f>
        <v>1.6197427868118752</v>
      </c>
      <c r="R23" s="91">
        <f>'[2]EU Inhabitants'!M31*([2]Sources!$C$7/1000)*('[2]Waste Bin detailed'!$F$22/100)</f>
        <v>1.6243045203640163</v>
      </c>
      <c r="S23" s="91">
        <f>'[2]EU Inhabitants'!N31*([2]Sources!$C$7/1000)*('[2]Waste Bin detailed'!$F$22/100)</f>
        <v>1.6306963001641055</v>
      </c>
      <c r="T23" s="91">
        <f>'[2]EU Inhabitants'!O31*([2]Sources!$C$7/1000)*('[2]Waste Bin detailed'!$F$22/100)</f>
        <v>1.639179173504401</v>
      </c>
      <c r="U23" s="91">
        <f>'[2]EU Inhabitants'!P31*([2]Sources!$C$7/1000)*('[2]Waste Bin detailed'!$F$22/100)</f>
        <v>1.6500256303147847</v>
      </c>
      <c r="V23" s="91">
        <f>'[2]EU Inhabitants'!Q31*([2]Sources!$C$7/1000)*('[2]Waste Bin detailed'!$F$22/100)</f>
        <v>1.6649863941518723</v>
      </c>
      <c r="W23" s="91">
        <f>'[2]EU Inhabitants'!R31*([2]Sources!$C$7/1000)*('[2]Waste Bin detailed'!$F$22/100)</f>
        <v>1.6873955393107563</v>
      </c>
      <c r="X23" s="91">
        <f>'[2]EU Inhabitants'!S31*([2]Sources!$C$7/1000)*('[2]Waste Bin detailed'!$F$22/100)</f>
        <v>1.7014358496195734</v>
      </c>
      <c r="Y23" s="91">
        <f>'[2]EU Inhabitants'!T31*([2]Sources!$C$7/1000)*('[2]Waste Bin detailed'!$F$22/100)</f>
        <v>1.7110170222288528</v>
      </c>
      <c r="Z23" s="91">
        <f>'[2]EU Inhabitants'!U31*([2]Sources!$C$7/1000)*('[2]Waste Bin detailed'!$F$22/100)</f>
        <v>1.7180974936595554</v>
      </c>
      <c r="AA23" s="91">
        <f>'[2]EU Inhabitants'!V31*([2]Sources!$C$7/1000)*('[2]Waste Bin detailed'!$F$22/100)</f>
        <v>1.7262991496344919</v>
      </c>
      <c r="AB23" s="91">
        <f>'[2]EU Inhabitants'!W31*([2]Sources!$C$7/1000)*('[2]Waste Bin detailed'!$F$22/100)</f>
        <v>1.7324277487692079</v>
      </c>
      <c r="AC23" s="91">
        <f>'[2]EU Inhabitants'!X31*([2]Sources!$C$7/1000)*('[2]Waste Bin detailed'!$F$22/100)</f>
        <v>1.7414005221542594</v>
      </c>
      <c r="AD23" s="91">
        <f>'[2]EU Inhabitants'!Y31*([2]Sources!$C$7/1000)*('[2]Waste Bin detailed'!$F$22/100)</f>
        <v>1.7658068924362227</v>
      </c>
      <c r="AE23" s="91">
        <f>'[2]EU Inhabitants'!Z31*([2]Sources!$C$7/1000)*('[2]Waste Bin detailed'!$F$22/100)</f>
        <v>1.7650759212293003</v>
      </c>
      <c r="AF23" s="91">
        <f>'[2]EU Inhabitants'!AA31*([2]Sources!$C$7/1000)*('[2]Waste Bin detailed'!$F$22/100)</f>
        <v>1.7670618976577652</v>
      </c>
      <c r="AG23" s="91">
        <f>'[2]EU Inhabitants'!AB31*([2]Sources!$C$7/1000)*('[2]Waste Bin detailed'!$F$22/100)</f>
        <v>1.7699008354468149</v>
      </c>
      <c r="AH23" s="91">
        <f>'[2]EU Inhabitants'!AC31*([2]Sources!$C$7/1000)*('[2]Waste Bin detailed'!$F$22/100)</f>
        <v>1.7736540205877966</v>
      </c>
      <c r="AI23" s="91">
        <f>'[2]EU Inhabitants'!AD31*([2]Sources!$C$7/1000)*('[2]Waste Bin detailed'!$F$22/100)</f>
        <v>1.7782386394151872</v>
      </c>
      <c r="AJ23" s="91">
        <f>'[2]EU Inhabitants'!AE31*([2]Sources!$C$7/1000)*('[2]Waste Bin detailed'!$F$22/100)</f>
        <v>1.7827627480232733</v>
      </c>
      <c r="AK23" s="91">
        <f>'[2]EU Inhabitants'!AF31*([2]Sources!$C$7/1000)*('[2]Waste Bin detailed'!$F$22/100)</f>
        <v>1.787124720274504</v>
      </c>
      <c r="AL23" s="91">
        <f>'[2]EU Inhabitants'!AG31*([2]Sources!$C$7/1000)*('[2]Waste Bin detailed'!$F$22/100)</f>
        <v>1.7913195136506044</v>
      </c>
      <c r="AM23" s="91">
        <f>'[2]EU Inhabitants'!AH31*([2]Sources!$C$7/1000)*('[2]Waste Bin detailed'!$F$22/100)</f>
        <v>1.7953205579591229</v>
      </c>
      <c r="AN23" s="91">
        <f>'[2]EU Inhabitants'!AI31*([2]Sources!$C$7/1000)*('[2]Waste Bin detailed'!$F$22/100)</f>
        <v>1.7992067880053708</v>
      </c>
      <c r="AO23" s="91">
        <f>'[2]EU Inhabitants'!AJ31*([2]Sources!$C$7/1000)*('[2]Waste Bin detailed'!$F$22/100)</f>
        <v>1.803023004624795</v>
      </c>
      <c r="AP23" s="91">
        <f>'[2]EU Inhabitants'!AK31*([2]Sources!$C$7/1000)*('[2]Waste Bin detailed'!$F$22/100)</f>
        <v>1.8073715948082949</v>
      </c>
      <c r="AQ23" s="91">
        <f>'[2]EU Inhabitants'!AL31*([2]Sources!$C$7/1000)*('[2]Waste Bin detailed'!$F$22/100)</f>
        <v>1.8114385797404149</v>
      </c>
      <c r="AR23" s="91">
        <f>'[2]EU Inhabitants'!AM31*([2]Sources!$C$7/1000)*('[2]Waste Bin detailed'!$F$22/100)</f>
        <v>1.8152821423243326</v>
      </c>
      <c r="AS23" s="91">
        <f>'[2]EU Inhabitants'!AN31*([2]Sources!$C$7/1000)*('[2]Waste Bin detailed'!$F$22/100)</f>
        <v>1.8189185737729376</v>
      </c>
      <c r="AT23" s="91">
        <f>'[2]EU Inhabitants'!AO31*([2]Sources!$C$7/1000)*('[2]Waste Bin detailed'!$F$22/100)</f>
        <v>1.8223317768163509</v>
      </c>
      <c r="AU23" s="91">
        <f>'[2]EU Inhabitants'!AP31*([2]Sources!$C$7/1000)*('[2]Waste Bin detailed'!$F$22/100)</f>
        <v>1.8255873041921529</v>
      </c>
      <c r="AV23" s="91">
        <f>'[2]EU Inhabitants'!AQ31*([2]Sources!$C$7/1000)*('[2]Waste Bin detailed'!$F$22/100)</f>
        <v>1.8286634342831569</v>
      </c>
      <c r="AW23" s="91">
        <f>'[2]EU Inhabitants'!AR31*([2]Sources!$C$7/1000)*('[2]Waste Bin detailed'!$F$22/100)</f>
        <v>1.8315372818141131</v>
      </c>
      <c r="AX23" s="91">
        <f>'[2]EU Inhabitants'!AS31*([2]Sources!$C$7/1000)*('[2]Waste Bin detailed'!$F$22/100)</f>
        <v>1.8342253319409221</v>
      </c>
      <c r="AY23" s="91">
        <f>'[2]EU Inhabitants'!AT31*([2]Sources!$C$7/1000)*('[2]Waste Bin detailed'!$F$22/100)</f>
        <v>1.8367093540205879</v>
      </c>
      <c r="AZ23" s="91">
        <f>'[2]EU Inhabitants'!AU31*([2]Sources!$C$7/1000)*('[2]Waste Bin detailed'!$F$22/100)</f>
        <v>1.8389959421154707</v>
      </c>
      <c r="BA23" s="91">
        <f>'[2]EU Inhabitants'!AV31*([2]Sources!$C$7/1000)*('[2]Waste Bin detailed'!$F$22/100)</f>
        <v>1.8411787706996867</v>
      </c>
      <c r="BB23" s="91">
        <f>'[2]EU Inhabitants'!AW31*([2]Sources!$C$7/1000)*('[2]Waste Bin detailed'!$F$22/100)</f>
        <v>1.8431905415485605</v>
      </c>
      <c r="BC23" s="91">
        <f>'[2]EU Inhabitants'!AX31*([2]Sources!$C$7/1000)*('[2]Waste Bin detailed'!$F$22/100)</f>
        <v>1.844976368790094</v>
      </c>
      <c r="BD23" s="91">
        <f>'[2]EU Inhabitants'!AY31*([2]Sources!$C$7/1000)*('[2]Waste Bin detailed'!$F$22/100)</f>
        <v>1.8464666268834851</v>
      </c>
      <c r="BE23" s="91">
        <f>'[2]EU Inhabitants'!AZ31*([2]Sources!$C$7/1000)*('[2]Waste Bin detailed'!$F$22/100)</f>
        <v>1.8477233775921229</v>
      </c>
    </row>
    <row r="24" spans="1:57" x14ac:dyDescent="0.35">
      <c r="A24" s="86" t="s">
        <v>636</v>
      </c>
      <c r="C24" s="86" t="s">
        <v>7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detailed'!$F$22/100)</f>
        <v>4.9628507466114531</v>
      </c>
      <c r="H24" s="91">
        <f>'[2]EU Inhabitants'!C32*('[2]Weighted Average'!C11/1000)*('[2]Waste Bin detailed'!$F$22/100)</f>
        <v>4.9616230557426793</v>
      </c>
      <c r="I24" s="91">
        <f>'[2]EU Inhabitants'!D32*('[2]Weighted Average'!D11/1000)*('[2]Waste Bin detailed'!$F$22/100)</f>
        <v>4.9602391469272291</v>
      </c>
      <c r="J24" s="91">
        <f>'[2]EU Inhabitants'!E32*('[2]Weighted Average'!E11/1000)*('[2]Waste Bin detailed'!$F$22/100)</f>
        <v>4.9571588579691097</v>
      </c>
      <c r="K24" s="91">
        <f>'[2]EU Inhabitants'!F32*('[2]Weighted Average'!F11/1000)*('[2]Waste Bin detailed'!$F$22/100)</f>
        <v>4.9537641221518074</v>
      </c>
      <c r="L24" s="91">
        <f>'[2]EU Inhabitants'!G32*('[2]Weighted Average'!G11/1000)*('[2]Waste Bin detailed'!$F$22/100)</f>
        <v>4.9520382459023455</v>
      </c>
      <c r="M24" s="91">
        <f>'[2]EU Inhabitants'!H32*('[2]Weighted Average'!H11/1000)*('[2]Waste Bin detailed'!$F$22/100)</f>
        <v>4.9498497453695709</v>
      </c>
      <c r="N24" s="91">
        <f>'[2]EU Inhabitants'!I32*('[2]Weighted Average'!I11/1000)*('[2]Waste Bin detailed'!$F$22/100)</f>
        <v>4.9450002800574628</v>
      </c>
      <c r="O24" s="91">
        <f>'[2]EU Inhabitants'!J32*('[2]Weighted Average'!J11/1000)*('[2]Waste Bin detailed'!$F$22/100)</f>
        <v>4.9427040705773315</v>
      </c>
      <c r="P24" s="91">
        <f>'[2]EU Inhabitants'!K32*('[2]Weighted Average'!K11/1000)*('[2]Waste Bin detailed'!$F$22/100)</f>
        <v>4.9442669748181984</v>
      </c>
      <c r="Q24" s="91">
        <f>'[2]EU Inhabitants'!L32*('[2]Weighted Average'!L11/1000)*('[2]Waste Bin detailed'!$F$22/100)</f>
        <v>4.9282943304719504</v>
      </c>
      <c r="R24" s="91">
        <f>'[2]EU Inhabitants'!M32*('[2]Weighted Average'!M11/1000)*('[2]Waste Bin detailed'!$F$22/100)</f>
        <v>4.9306431396896784</v>
      </c>
      <c r="S24" s="91">
        <f>'[2]EU Inhabitants'!N32*('[2]Weighted Average'!N11/1000)*('[2]Waste Bin detailed'!$F$22/100)</f>
        <v>4.9301167289135526</v>
      </c>
      <c r="T24" s="91">
        <f>'[2]EU Inhabitants'!O32*('[2]Weighted Average'!O11/1000)*('[2]Waste Bin detailed'!$F$22/100)</f>
        <v>4.9298302774491205</v>
      </c>
      <c r="U24" s="91">
        <f>'[2]EU Inhabitants'!P32*('[2]Weighted Average'!P11/1000)*('[2]Waste Bin detailed'!$F$22/100)</f>
        <v>4.9246033735884431</v>
      </c>
      <c r="V24" s="91">
        <f>'[2]EU Inhabitants'!Q32*('[2]Weighted Average'!Q11/1000)*('[2]Waste Bin detailed'!$F$22/100)</f>
        <v>4.923849740186955</v>
      </c>
      <c r="W24" s="91">
        <f>'[2]EU Inhabitants'!R32*('[2]Weighted Average'!R11/1000)*('[2]Waste Bin detailed'!$F$22/100)</f>
        <v>4.9203524837761163</v>
      </c>
      <c r="X24" s="91">
        <f>'[2]EU Inhabitants'!S32*('[2]Weighted Average'!S11/1000)*('[2]Waste Bin detailed'!$F$22/100)</f>
        <v>4.9220845811864669</v>
      </c>
      <c r="Y24" s="91">
        <f>'[2]EU Inhabitants'!T32*('[2]Weighted Average'!T11/1000)*('[2]Waste Bin detailed'!$F$22/100)</f>
        <v>4.9228715572312796</v>
      </c>
      <c r="Z24" s="91">
        <f>'[2]EU Inhabitants'!U32*('[2]Weighted Average'!U11/1000)*('[2]Waste Bin detailed'!$F$22/100)</f>
        <v>5.003812518119525</v>
      </c>
      <c r="AA24" s="91">
        <f>'[2]EU Inhabitants'!V32*('[2]Weighted Average'!V11/1000)*('[2]Waste Bin detailed'!$F$22/100)</f>
        <v>5.0018898356222543</v>
      </c>
      <c r="AB24" s="91">
        <f>'[2]EU Inhabitants'!W32*('[2]Weighted Average'!W11/1000)*('[2]Waste Bin detailed'!$F$22/100)</f>
        <v>4.9866367802749556</v>
      </c>
      <c r="AC24" s="91">
        <f>'[2]EU Inhabitants'!X32*('[2]Weighted Average'!X11/1000)*('[2]Waste Bin detailed'!$F$22/100)</f>
        <v>4.9623523600749921</v>
      </c>
      <c r="AD24" s="91">
        <f>'[2]EU Inhabitants'!Y32*('[2]Weighted Average'!Y11/1000)*('[2]Waste Bin detailed'!$F$22/100)</f>
        <v>4.8441633206738448</v>
      </c>
      <c r="AE24" s="91">
        <f>'[2]EU Inhabitants'!Z32*('[2]Weighted Average'!Z11/1000)*('[2]Waste Bin detailed'!$F$22/100)</f>
        <v>5.0807439076159131</v>
      </c>
      <c r="AF24" s="91">
        <f>'[2]EU Inhabitants'!AA32*('[2]Weighted Average'!AA11/1000)*('[2]Waste Bin detailed'!$F$22/100)</f>
        <v>5.0571656234056448</v>
      </c>
      <c r="AG24" s="91">
        <f>'[2]EU Inhabitants'!AB32*('[2]Weighted Average'!AB11/1000)*('[2]Waste Bin detailed'!$F$22/100)</f>
        <v>5.0327509187436892</v>
      </c>
      <c r="AH24" s="91">
        <f>'[2]EU Inhabitants'!AC32*('[2]Weighted Average'!AC11/1000)*('[2]Waste Bin detailed'!$F$22/100)</f>
        <v>5.0076418969853593</v>
      </c>
      <c r="AI24" s="91">
        <f>'[2]EU Inhabitants'!AD32*('[2]Weighted Average'!AD11/1000)*('[2]Waste Bin detailed'!$F$22/100)</f>
        <v>4.9816046709408273</v>
      </c>
      <c r="AJ24" s="91">
        <f>'[2]EU Inhabitants'!AE32*('[2]Weighted Average'!AE11/1000)*('[2]Waste Bin detailed'!$F$22/100)</f>
        <v>4.9560534842465556</v>
      </c>
      <c r="AK24" s="91">
        <f>'[2]EU Inhabitants'!AF32*('[2]Weighted Average'!AF11/1000)*('[2]Waste Bin detailed'!$F$22/100)</f>
        <v>4.9305838211893818</v>
      </c>
      <c r="AL24" s="91">
        <f>'[2]EU Inhabitants'!AG32*('[2]Weighted Average'!AG11/1000)*('[2]Waste Bin detailed'!$F$22/100)</f>
        <v>4.9053373300784315</v>
      </c>
      <c r="AM24" s="91">
        <f>'[2]EU Inhabitants'!AH32*('[2]Weighted Average'!AH11/1000)*('[2]Waste Bin detailed'!$F$22/100)</f>
        <v>4.8801540351330317</v>
      </c>
      <c r="AN24" s="91">
        <f>'[2]EU Inhabitants'!AI32*('[2]Weighted Average'!AI11/1000)*('[2]Waste Bin detailed'!$F$22/100)</f>
        <v>4.8550618023442427</v>
      </c>
      <c r="AO24" s="91">
        <f>'[2]EU Inhabitants'!AJ32*('[2]Weighted Average'!AJ11/1000)*('[2]Waste Bin detailed'!$F$22/100)</f>
        <v>4.8305789508550943</v>
      </c>
      <c r="AP24" s="91">
        <f>'[2]EU Inhabitants'!AK32*('[2]Weighted Average'!AK11/1000)*('[2]Waste Bin detailed'!$F$22/100)</f>
        <v>4.8118118581378084</v>
      </c>
      <c r="AQ24" s="91">
        <f>'[2]EU Inhabitants'!AL32*('[2]Weighted Average'!AL11/1000)*('[2]Waste Bin detailed'!$F$22/100)</f>
        <v>4.7933943252999818</v>
      </c>
      <c r="AR24" s="91">
        <f>'[2]EU Inhabitants'!AM32*('[2]Weighted Average'!AM11/1000)*('[2]Waste Bin detailed'!$F$22/100)</f>
        <v>4.7754523985583486</v>
      </c>
      <c r="AS24" s="91">
        <f>'[2]EU Inhabitants'!AN32*('[2]Weighted Average'!AN11/1000)*('[2]Waste Bin detailed'!$F$22/100)</f>
        <v>4.7580058319721905</v>
      </c>
      <c r="AT24" s="91">
        <f>'[2]EU Inhabitants'!AO32*('[2]Weighted Average'!AO11/1000)*('[2]Waste Bin detailed'!$F$22/100)</f>
        <v>4.7404960103436391</v>
      </c>
      <c r="AU24" s="91">
        <f>'[2]EU Inhabitants'!AP32*('[2]Weighted Average'!AP11/1000)*('[2]Waste Bin detailed'!$F$22/100)</f>
        <v>4.7232039937236845</v>
      </c>
      <c r="AV24" s="91">
        <f>'[2]EU Inhabitants'!AQ32*('[2]Weighted Average'!AQ11/1000)*('[2]Waste Bin detailed'!$F$22/100)</f>
        <v>4.7062246123926057</v>
      </c>
      <c r="AW24" s="91">
        <f>'[2]EU Inhabitants'!AR32*('[2]Weighted Average'!AR11/1000)*('[2]Waste Bin detailed'!$F$22/100)</f>
        <v>4.6895616533447271</v>
      </c>
      <c r="AX24" s="91">
        <f>'[2]EU Inhabitants'!AS32*('[2]Weighted Average'!AS11/1000)*('[2]Waste Bin detailed'!$F$22/100)</f>
        <v>4.672969049996273</v>
      </c>
      <c r="AY24" s="91">
        <f>'[2]EU Inhabitants'!AT32*('[2]Weighted Average'!AT11/1000)*('[2]Waste Bin detailed'!$F$22/100)</f>
        <v>4.6565410000251921</v>
      </c>
      <c r="AZ24" s="91">
        <f>'[2]EU Inhabitants'!AU32*('[2]Weighted Average'!AU11/1000)*('[2]Waste Bin detailed'!$F$22/100)</f>
        <v>4.6404218457970154</v>
      </c>
      <c r="BA24" s="91">
        <f>'[2]EU Inhabitants'!AV32*('[2]Weighted Average'!AV11/1000)*('[2]Waste Bin detailed'!$F$22/100)</f>
        <v>4.6244821661442712</v>
      </c>
      <c r="BB24" s="91">
        <f>'[2]EU Inhabitants'!AW32*('[2]Weighted Average'!AW11/1000)*('[2]Waste Bin detailed'!$F$22/100)</f>
        <v>4.608526899287277</v>
      </c>
      <c r="BC24" s="91">
        <f>'[2]EU Inhabitants'!AX32*('[2]Weighted Average'!AX11/1000)*('[2]Waste Bin detailed'!$F$22/100)</f>
        <v>4.5929881475152756</v>
      </c>
      <c r="BD24" s="91">
        <f>'[2]EU Inhabitants'!AY32*('[2]Weighted Average'!AY11/1000)*('[2]Waste Bin detailed'!$F$22/100)</f>
        <v>4.5777687822046111</v>
      </c>
      <c r="BE24" s="91">
        <f>'[2]EU Inhabitants'!AZ32*('[2]Weighted Average'!AZ11/1000)*('[2]Waste Bin detailed'!$F$22/100)</f>
        <v>4.5624204865065892</v>
      </c>
    </row>
    <row r="25" spans="1:57" x14ac:dyDescent="0.35">
      <c r="A25" s="86" t="s">
        <v>636</v>
      </c>
      <c r="C25" s="86" t="s">
        <v>7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detailed'!$F$22/100)</f>
        <v>1.3293250319957273</v>
      </c>
      <c r="H25" s="91">
        <f>'[2]EU Inhabitants'!C33*('[2]Weighted Average'!C11/1000)*('[2]Waste Bin detailed'!$F$22/100)</f>
        <v>1.3399243676128918</v>
      </c>
      <c r="I25" s="91">
        <f>'[2]EU Inhabitants'!D33*('[2]Weighted Average'!D11/1000)*('[2]Waste Bin detailed'!$F$22/100)</f>
        <v>1.3482500519818701</v>
      </c>
      <c r="J25" s="91">
        <f>'[2]EU Inhabitants'!E33*('[2]Weighted Average'!E11/1000)*('[2]Waste Bin detailed'!$F$22/100)</f>
        <v>1.3547224447395243</v>
      </c>
      <c r="K25" s="91">
        <f>'[2]EU Inhabitants'!F33*('[2]Weighted Average'!F11/1000)*('[2]Waste Bin detailed'!$F$22/100)</f>
        <v>1.3584758676662594</v>
      </c>
      <c r="L25" s="91">
        <f>'[2]EU Inhabitants'!G33*('[2]Weighted Average'!G11/1000)*('[2]Waste Bin detailed'!$F$22/100)</f>
        <v>1.3614041429738577</v>
      </c>
      <c r="M25" s="91">
        <f>'[2]EU Inhabitants'!H33*('[2]Weighted Average'!H11/1000)*('[2]Waste Bin detailed'!$F$22/100)</f>
        <v>1.3636471977496163</v>
      </c>
      <c r="N25" s="91">
        <f>'[2]EU Inhabitants'!I33*('[2]Weighted Average'!I11/1000)*('[2]Waste Bin detailed'!$F$22/100)</f>
        <v>1.3661113768493209</v>
      </c>
      <c r="O25" s="91">
        <f>'[2]EU Inhabitants'!J33*('[2]Weighted Average'!J11/1000)*('[2]Waste Bin detailed'!$F$22/100)</f>
        <v>1.368520383363945</v>
      </c>
      <c r="P25" s="91">
        <f>'[2]EU Inhabitants'!K33*('[2]Weighted Average'!K11/1000)*('[2]Waste Bin detailed'!$F$22/100)</f>
        <v>1.3694810963498592</v>
      </c>
      <c r="Q25" s="91">
        <f>'[2]EU Inhabitants'!L33*('[2]Weighted Average'!L11/1000)*('[2]Waste Bin detailed'!$F$22/100)</f>
        <v>1.3704704031950934</v>
      </c>
      <c r="R25" s="91">
        <f>'[2]EU Inhabitants'!M33*('[2]Weighted Average'!M11/1000)*('[2]Waste Bin detailed'!$F$22/100)</f>
        <v>1.3695899033406651</v>
      </c>
      <c r="S25" s="91">
        <f>'[2]EU Inhabitants'!N33*('[2]Weighted Average'!N11/1000)*('[2]Waste Bin detailed'!$F$22/100)</f>
        <v>1.3654775315781666</v>
      </c>
      <c r="T25" s="91">
        <f>'[2]EU Inhabitants'!O33*('[2]Weighted Average'!O11/1000)*('[2]Waste Bin detailed'!$F$22/100)</f>
        <v>1.3583056105054252</v>
      </c>
      <c r="U25" s="91">
        <f>'[2]EU Inhabitants'!P33*('[2]Weighted Average'!P11/1000)*('[2]Waste Bin detailed'!$F$22/100)</f>
        <v>1.3506895728686579</v>
      </c>
      <c r="V25" s="91">
        <f>'[2]EU Inhabitants'!Q33*('[2]Weighted Average'!Q11/1000)*('[2]Waste Bin detailed'!$F$22/100)</f>
        <v>1.3441189138316749</v>
      </c>
      <c r="W25" s="91">
        <f>'[2]EU Inhabitants'!R33*('[2]Weighted Average'!R11/1000)*('[2]Waste Bin detailed'!$F$22/100)</f>
        <v>1.3401824914506746</v>
      </c>
      <c r="X25" s="91">
        <f>'[2]EU Inhabitants'!S33*('[2]Weighted Average'!S11/1000)*('[2]Waste Bin detailed'!$F$22/100)</f>
        <v>1.3363347223018014</v>
      </c>
      <c r="Y25" s="91">
        <f>'[2]EU Inhabitants'!T33*('[2]Weighted Average'!T11/1000)*('[2]Waste Bin detailed'!$F$22/100)</f>
        <v>1.334013262215294</v>
      </c>
      <c r="Z25" s="91">
        <f>'[2]EU Inhabitants'!U33*('[2]Weighted Average'!U11/1000)*('[2]Waste Bin detailed'!$F$22/100)</f>
        <v>1.3541863791525346</v>
      </c>
      <c r="AA25" s="91">
        <f>'[2]EU Inhabitants'!V33*('[2]Weighted Average'!V11/1000)*('[2]Waste Bin detailed'!$F$22/100)</f>
        <v>1.3567315281795882</v>
      </c>
      <c r="AB25" s="91">
        <f>'[2]EU Inhabitants'!W33*('[2]Weighted Average'!W11/1000)*('[2]Waste Bin detailed'!$F$22/100)</f>
        <v>1.3571258149739511</v>
      </c>
      <c r="AC25" s="91">
        <f>'[2]EU Inhabitants'!X33*('[2]Weighted Average'!X11/1000)*('[2]Waste Bin detailed'!$F$22/100)</f>
        <v>1.3642678885676676</v>
      </c>
      <c r="AD25" s="91">
        <f>'[2]EU Inhabitants'!Y33*('[2]Weighted Average'!Y11/1000)*('[2]Waste Bin detailed'!$F$22/100)</f>
        <v>1.3796047955850936</v>
      </c>
      <c r="AE25" s="91">
        <f>'[2]EU Inhabitants'!Z33*('[2]Weighted Average'!Z11/1000)*('[2]Waste Bin detailed'!$F$22/100)</f>
        <v>1.3692109537638488</v>
      </c>
      <c r="AF25" s="91">
        <f>'[2]EU Inhabitants'!AA33*('[2]Weighted Average'!AA11/1000)*('[2]Waste Bin detailed'!$F$22/100)</f>
        <v>1.3666444641972364</v>
      </c>
      <c r="AG25" s="91">
        <f>'[2]EU Inhabitants'!AB33*('[2]Weighted Average'!AB11/1000)*('[2]Waste Bin detailed'!$F$22/100)</f>
        <v>1.3637342092378311</v>
      </c>
      <c r="AH25" s="91">
        <f>'[2]EU Inhabitants'!AC33*('[2]Weighted Average'!AC11/1000)*('[2]Waste Bin detailed'!$F$22/100)</f>
        <v>1.3605385473025826</v>
      </c>
      <c r="AI25" s="91">
        <f>'[2]EU Inhabitants'!AD33*('[2]Weighted Average'!AD11/1000)*('[2]Waste Bin detailed'!$F$22/100)</f>
        <v>1.3571165050305887</v>
      </c>
      <c r="AJ25" s="91">
        <f>'[2]EU Inhabitants'!AE33*('[2]Weighted Average'!AE11/1000)*('[2]Waste Bin detailed'!$F$22/100)</f>
        <v>1.3537508722651268</v>
      </c>
      <c r="AK25" s="91">
        <f>'[2]EU Inhabitants'!AF33*('[2]Weighted Average'!AF11/1000)*('[2]Waste Bin detailed'!$F$22/100)</f>
        <v>1.350441645444016</v>
      </c>
      <c r="AL25" s="91">
        <f>'[2]EU Inhabitants'!AG33*('[2]Weighted Average'!AG11/1000)*('[2]Waste Bin detailed'!$F$22/100)</f>
        <v>1.3470659323357217</v>
      </c>
      <c r="AM25" s="91">
        <f>'[2]EU Inhabitants'!AH33*('[2]Weighted Average'!AH11/1000)*('[2]Waste Bin detailed'!$F$22/100)</f>
        <v>1.3436629704776883</v>
      </c>
      <c r="AN25" s="91">
        <f>'[2]EU Inhabitants'!AI33*('[2]Weighted Average'!AI11/1000)*('[2]Waste Bin detailed'!$F$22/100)</f>
        <v>1.3402472491578512</v>
      </c>
      <c r="AO25" s="91">
        <f>'[2]EU Inhabitants'!AJ33*('[2]Weighted Average'!AJ11/1000)*('[2]Waste Bin detailed'!$F$22/100)</f>
        <v>1.3367897794991763</v>
      </c>
      <c r="AP25" s="91">
        <f>'[2]EU Inhabitants'!AK33*('[2]Weighted Average'!AK11/1000)*('[2]Waste Bin detailed'!$F$22/100)</f>
        <v>1.3335952680425953</v>
      </c>
      <c r="AQ25" s="91">
        <f>'[2]EU Inhabitants'!AL33*('[2]Weighted Average'!AL11/1000)*('[2]Waste Bin detailed'!$F$22/100)</f>
        <v>1.3303465770647314</v>
      </c>
      <c r="AR25" s="91">
        <f>'[2]EU Inhabitants'!AM33*('[2]Weighted Average'!AM11/1000)*('[2]Waste Bin detailed'!$F$22/100)</f>
        <v>1.3270197941119106</v>
      </c>
      <c r="AS25" s="91">
        <f>'[2]EU Inhabitants'!AN33*('[2]Weighted Average'!AN11/1000)*('[2]Waste Bin detailed'!$F$22/100)</f>
        <v>1.323524835556058</v>
      </c>
      <c r="AT25" s="91">
        <f>'[2]EU Inhabitants'!AO33*('[2]Weighted Average'!AO11/1000)*('[2]Waste Bin detailed'!$F$22/100)</f>
        <v>1.3199203262415558</v>
      </c>
      <c r="AU25" s="91">
        <f>'[2]EU Inhabitants'!AP33*('[2]Weighted Average'!AP11/1000)*('[2]Waste Bin detailed'!$F$22/100)</f>
        <v>1.3162380729184271</v>
      </c>
      <c r="AV25" s="91">
        <f>'[2]EU Inhabitants'!AQ33*('[2]Weighted Average'!AQ11/1000)*('[2]Waste Bin detailed'!$F$22/100)</f>
        <v>1.3124509613707254</v>
      </c>
      <c r="AW25" s="91">
        <f>'[2]EU Inhabitants'!AR33*('[2]Weighted Average'!AR11/1000)*('[2]Waste Bin detailed'!$F$22/100)</f>
        <v>1.308553599877031</v>
      </c>
      <c r="AX25" s="91">
        <f>'[2]EU Inhabitants'!AS33*('[2]Weighted Average'!AS11/1000)*('[2]Waste Bin detailed'!$F$22/100)</f>
        <v>1.3044704291282094</v>
      </c>
      <c r="AY25" s="91">
        <f>'[2]EU Inhabitants'!AT33*('[2]Weighted Average'!AT11/1000)*('[2]Waste Bin detailed'!$F$22/100)</f>
        <v>1.3001425394307471</v>
      </c>
      <c r="AZ25" s="91">
        <f>'[2]EU Inhabitants'!AU33*('[2]Weighted Average'!AU11/1000)*('[2]Waste Bin detailed'!$F$22/100)</f>
        <v>1.2956598489860103</v>
      </c>
      <c r="BA25" s="91">
        <f>'[2]EU Inhabitants'!AV33*('[2]Weighted Average'!AV11/1000)*('[2]Waste Bin detailed'!$F$22/100)</f>
        <v>1.2910614443828261</v>
      </c>
      <c r="BB25" s="91">
        <f>'[2]EU Inhabitants'!AW33*('[2]Weighted Average'!AW11/1000)*('[2]Waste Bin detailed'!$F$22/100)</f>
        <v>1.2863321313742866</v>
      </c>
      <c r="BC25" s="91">
        <f>'[2]EU Inhabitants'!AX33*('[2]Weighted Average'!AX11/1000)*('[2]Waste Bin detailed'!$F$22/100)</f>
        <v>1.2815274020661234</v>
      </c>
      <c r="BD25" s="91">
        <f>'[2]EU Inhabitants'!AY33*('[2]Weighted Average'!AY11/1000)*('[2]Waste Bin detailed'!$F$22/100)</f>
        <v>1.2766031538919747</v>
      </c>
      <c r="BE25" s="91">
        <f>'[2]EU Inhabitants'!AZ33*('[2]Weighted Average'!AZ11/1000)*('[2]Waste Bin detailed'!$F$22/100)</f>
        <v>1.2716094827726845</v>
      </c>
    </row>
    <row r="26" spans="1:57" x14ac:dyDescent="0.35">
      <c r="A26" s="86" t="s">
        <v>636</v>
      </c>
      <c r="C26" s="86" t="s">
        <v>7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detailed'!$F$22/100)</f>
        <v>2.9125352951827574</v>
      </c>
      <c r="H26" s="91">
        <f>'[2]EU Inhabitants'!C34*('[2]Weighted Average'!C11/1000)*('[2]Waste Bin detailed'!$F$22/100)</f>
        <v>2.9092801672936766</v>
      </c>
      <c r="I26" s="91">
        <f>'[2]EU Inhabitants'!D34*('[2]Weighted Average'!D11/1000)*('[2]Waste Bin detailed'!$F$22/100)</f>
        <v>2.831931886402085</v>
      </c>
      <c r="J26" s="91">
        <f>'[2]EU Inhabitants'!E34*('[2]Weighted Average'!E11/1000)*('[2]Waste Bin detailed'!$F$22/100)</f>
        <v>2.8052098029397476</v>
      </c>
      <c r="K26" s="91">
        <f>'[2]EU Inhabitants'!F34*('[2]Weighted Average'!F11/1000)*('[2]Waste Bin detailed'!$F$22/100)</f>
        <v>2.7915413419795359</v>
      </c>
      <c r="L26" s="91">
        <f>'[2]EU Inhabitants'!G34*('[2]Weighted Average'!G11/1000)*('[2]Waste Bin detailed'!$F$22/100)</f>
        <v>2.7737908647486686</v>
      </c>
      <c r="M26" s="91">
        <f>'[2]EU Inhabitants'!H34*('[2]Weighted Average'!H11/1000)*('[2]Waste Bin detailed'!$F$22/100)</f>
        <v>2.7575250562423359</v>
      </c>
      <c r="N26" s="91">
        <f>'[2]EU Inhabitants'!I34*('[2]Weighted Average'!I11/1000)*('[2]Waste Bin detailed'!$F$22/100)</f>
        <v>2.740695880903032</v>
      </c>
      <c r="O26" s="91">
        <f>'[2]EU Inhabitants'!J34*('[2]Weighted Average'!J11/1000)*('[2]Waste Bin detailed'!$F$22/100)</f>
        <v>2.6759348515281616</v>
      </c>
      <c r="P26" s="91">
        <f>'[2]EU Inhabitants'!K34*('[2]Weighted Average'!K11/1000)*('[2]Waste Bin detailed'!$F$22/100)</f>
        <v>2.6500571483583246</v>
      </c>
      <c r="Q26" s="91">
        <f>'[2]EU Inhabitants'!L34*('[2]Weighted Average'!L11/1000)*('[2]Waste Bin detailed'!$F$22/100)</f>
        <v>2.6304740751579123</v>
      </c>
      <c r="R26" s="91">
        <f>'[2]EU Inhabitants'!M34*('[2]Weighted Average'!M11/1000)*('[2]Waste Bin detailed'!$F$22/100)</f>
        <v>2.6165853864281856</v>
      </c>
      <c r="S26" s="91">
        <f>'[2]EU Inhabitants'!N34*('[2]Weighted Average'!N11/1000)*('[2]Waste Bin detailed'!$F$22/100)</f>
        <v>2.6028832351695232</v>
      </c>
      <c r="T26" s="91">
        <f>'[2]EU Inhabitants'!O34*('[2]Weighted Average'!O11/1000)*('[2]Waste Bin detailed'!$F$22/100)</f>
        <v>2.5929845965848548</v>
      </c>
      <c r="U26" s="91">
        <f>'[2]EU Inhabitants'!P34*('[2]Weighted Average'!P11/1000)*('[2]Waste Bin detailed'!$F$22/100)</f>
        <v>2.5838541511814306</v>
      </c>
      <c r="V26" s="91">
        <f>'[2]EU Inhabitants'!Q34*('[2]Weighted Average'!Q11/1000)*('[2]Waste Bin detailed'!$F$22/100)</f>
        <v>2.5743586215525078</v>
      </c>
      <c r="W26" s="91">
        <f>'[2]EU Inhabitants'!R34*('[2]Weighted Average'!R11/1000)*('[2]Waste Bin detailed'!$F$22/100)</f>
        <v>2.5608688667533892</v>
      </c>
      <c r="X26" s="91">
        <f>'[2]EU Inhabitants'!S34*('[2]Weighted Average'!S11/1000)*('[2]Waste Bin detailed'!$F$22/100)</f>
        <v>2.5462636650252874</v>
      </c>
      <c r="Y26" s="91">
        <f>'[2]EU Inhabitants'!T34*('[2]Weighted Average'!T11/1000)*('[2]Waste Bin detailed'!$F$22/100)</f>
        <v>2.532101286997932</v>
      </c>
      <c r="Z26" s="91">
        <f>'[2]EU Inhabitants'!U34*('[2]Weighted Average'!U11/1000)*('[2]Waste Bin detailed'!$F$22/100)</f>
        <v>2.5583121938113447</v>
      </c>
      <c r="AA26" s="91">
        <f>'[2]EU Inhabitants'!V34*('[2]Weighted Average'!V11/1000)*('[2]Waste Bin detailed'!$F$22/100)</f>
        <v>2.5470353241929096</v>
      </c>
      <c r="AB26" s="91">
        <f>'[2]EU Inhabitants'!W34*('[2]Weighted Average'!W11/1000)*('[2]Waste Bin detailed'!$F$22/100)</f>
        <v>2.5304363488681716</v>
      </c>
      <c r="AC26" s="91">
        <f>'[2]EU Inhabitants'!X34*('[2]Weighted Average'!X11/1000)*('[2]Waste Bin detailed'!$F$22/100)</f>
        <v>2.5095541416847831</v>
      </c>
      <c r="AD26" s="91">
        <f>'[2]EU Inhabitants'!Y34*('[2]Weighted Average'!Y11/1000)*('[2]Waste Bin detailed'!$F$22/100)</f>
        <v>2.5114002699921216</v>
      </c>
      <c r="AE26" s="91">
        <f>'[2]EU Inhabitants'!Z34*('[2]Weighted Average'!Z11/1000)*('[2]Waste Bin detailed'!$F$22/100)</f>
        <v>2.4962529984616166</v>
      </c>
      <c r="AF26" s="91">
        <f>'[2]EU Inhabitants'!AA34*('[2]Weighted Average'!AA11/1000)*('[2]Waste Bin detailed'!$F$22/100)</f>
        <v>2.481284801578977</v>
      </c>
      <c r="AG26" s="91">
        <f>'[2]EU Inhabitants'!AB34*('[2]Weighted Average'!AB11/1000)*('[2]Waste Bin detailed'!$F$22/100)</f>
        <v>2.4657509524446755</v>
      </c>
      <c r="AH26" s="91">
        <f>'[2]EU Inhabitants'!AC34*('[2]Weighted Average'!AC11/1000)*('[2]Waste Bin detailed'!$F$22/100)</f>
        <v>2.4497425705261842</v>
      </c>
      <c r="AI26" s="91">
        <f>'[2]EU Inhabitants'!AD34*('[2]Weighted Average'!AD11/1000)*('[2]Waste Bin detailed'!$F$22/100)</f>
        <v>2.4330980942104801</v>
      </c>
      <c r="AJ26" s="91">
        <f>'[2]EU Inhabitants'!AE34*('[2]Weighted Average'!AE11/1000)*('[2]Waste Bin detailed'!$F$22/100)</f>
        <v>2.4166943053184742</v>
      </c>
      <c r="AK26" s="91">
        <f>'[2]EU Inhabitants'!AF34*('[2]Weighted Average'!AF11/1000)*('[2]Waste Bin detailed'!$F$22/100)</f>
        <v>2.4005036024423729</v>
      </c>
      <c r="AL26" s="91">
        <f>'[2]EU Inhabitants'!AG34*('[2]Weighted Average'!AG11/1000)*('[2]Waste Bin detailed'!$F$22/100)</f>
        <v>2.384563244453958</v>
      </c>
      <c r="AM26" s="91">
        <f>'[2]EU Inhabitants'!AH34*('[2]Weighted Average'!AH11/1000)*('[2]Waste Bin detailed'!$F$22/100)</f>
        <v>2.368840662005304</v>
      </c>
      <c r="AN26" s="91">
        <f>'[2]EU Inhabitants'!AI34*('[2]Weighted Average'!AI11/1000)*('[2]Waste Bin detailed'!$F$22/100)</f>
        <v>2.3553321340838367</v>
      </c>
      <c r="AO26" s="91">
        <f>'[2]EU Inhabitants'!AJ34*('[2]Weighted Average'!AJ11/1000)*('[2]Waste Bin detailed'!$F$22/100)</f>
        <v>2.3424997111851407</v>
      </c>
      <c r="AP26" s="91">
        <f>'[2]EU Inhabitants'!AK34*('[2]Weighted Average'!AK11/1000)*('[2]Waste Bin detailed'!$F$22/100)</f>
        <v>2.3301414216461227</v>
      </c>
      <c r="AQ26" s="91">
        <f>'[2]EU Inhabitants'!AL34*('[2]Weighted Average'!AL11/1000)*('[2]Waste Bin detailed'!$F$22/100)</f>
        <v>2.3178429660699034</v>
      </c>
      <c r="AR26" s="91">
        <f>'[2]EU Inhabitants'!AM34*('[2]Weighted Average'!AM11/1000)*('[2]Waste Bin detailed'!$F$22/100)</f>
        <v>2.3058158862668527</v>
      </c>
      <c r="AS26" s="91">
        <f>'[2]EU Inhabitants'!AN34*('[2]Weighted Average'!AN11/1000)*('[2]Waste Bin detailed'!$F$22/100)</f>
        <v>2.2938707908709017</v>
      </c>
      <c r="AT26" s="91">
        <f>'[2]EU Inhabitants'!AO34*('[2]Weighted Average'!AO11/1000)*('[2]Waste Bin detailed'!$F$22/100)</f>
        <v>2.2819831630340968</v>
      </c>
      <c r="AU26" s="91">
        <f>'[2]EU Inhabitants'!AP34*('[2]Weighted Average'!AP11/1000)*('[2]Waste Bin detailed'!$F$22/100)</f>
        <v>2.2707298613322262</v>
      </c>
      <c r="AV26" s="91">
        <f>'[2]EU Inhabitants'!AQ34*('[2]Weighted Average'!AQ11/1000)*('[2]Waste Bin detailed'!$F$22/100)</f>
        <v>2.2596541681725202</v>
      </c>
      <c r="AW26" s="91">
        <f>'[2]EU Inhabitants'!AR34*('[2]Weighted Average'!AR11/1000)*('[2]Waste Bin detailed'!$F$22/100)</f>
        <v>2.2488108271324325</v>
      </c>
      <c r="AX26" s="91">
        <f>'[2]EU Inhabitants'!AS34*('[2]Weighted Average'!AS11/1000)*('[2]Waste Bin detailed'!$F$22/100)</f>
        <v>2.23824507799034</v>
      </c>
      <c r="AY26" s="91">
        <f>'[2]EU Inhabitants'!AT34*('[2]Weighted Average'!AT11/1000)*('[2]Waste Bin detailed'!$F$22/100)</f>
        <v>2.2278051617608265</v>
      </c>
      <c r="AZ26" s="91">
        <f>'[2]EU Inhabitants'!AU34*('[2]Weighted Average'!AU11/1000)*('[2]Waste Bin detailed'!$F$22/100)</f>
        <v>2.2175172587179373</v>
      </c>
      <c r="BA26" s="91">
        <f>'[2]EU Inhabitants'!AV34*('[2]Weighted Average'!AV11/1000)*('[2]Waste Bin detailed'!$F$22/100)</f>
        <v>2.2073339724654293</v>
      </c>
      <c r="BB26" s="91">
        <f>'[2]EU Inhabitants'!AW34*('[2]Weighted Average'!AW11/1000)*('[2]Waste Bin detailed'!$F$22/100)</f>
        <v>2.1971475859800118</v>
      </c>
      <c r="BC26" s="91">
        <f>'[2]EU Inhabitants'!AX34*('[2]Weighted Average'!AX11/1000)*('[2]Waste Bin detailed'!$F$22/100)</f>
        <v>2.1868170836179783</v>
      </c>
      <c r="BD26" s="91">
        <f>'[2]EU Inhabitants'!AY34*('[2]Weighted Average'!AY11/1000)*('[2]Waste Bin detailed'!$F$22/100)</f>
        <v>2.1763579073314525</v>
      </c>
      <c r="BE26" s="91">
        <f>'[2]EU Inhabitants'!AZ34*('[2]Weighted Average'!AZ11/1000)*('[2]Waste Bin detailed'!$F$22/100)</f>
        <v>2.1662057941293229</v>
      </c>
    </row>
    <row r="27" spans="1:57" x14ac:dyDescent="0.35">
      <c r="A27" s="86" t="s">
        <v>636</v>
      </c>
      <c r="C27" s="86" t="s">
        <v>7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detailed'!$F$22/100)</f>
        <v>0.25781703649135174</v>
      </c>
      <c r="H27" s="91">
        <f>'[2]EU Inhabitants'!C35*('[2]Weighted Average'!C11/1000)*('[2]Waste Bin detailed'!$F$22/100)</f>
        <v>0.25811961857264615</v>
      </c>
      <c r="I27" s="91">
        <f>'[2]EU Inhabitants'!D35*('[2]Weighted Average'!D11/1000)*('[2]Waste Bin detailed'!$F$22/100)</f>
        <v>0.25863696652131979</v>
      </c>
      <c r="J27" s="91">
        <f>'[2]EU Inhabitants'!E35*('[2]Weighted Average'!E11/1000)*('[2]Waste Bin detailed'!$F$22/100)</f>
        <v>0.25876702346018182</v>
      </c>
      <c r="K27" s="91">
        <f>'[2]EU Inhabitants'!F35*('[2]Weighted Average'!F11/1000)*('[2]Waste Bin detailed'!$F$22/100)</f>
        <v>0.25896047969908986</v>
      </c>
      <c r="L27" s="91">
        <f>'[2]EU Inhabitants'!G35*('[2]Weighted Average'!G11/1000)*('[2]Waste Bin detailed'!$F$22/100)</f>
        <v>0.25913409222919487</v>
      </c>
      <c r="M27" s="91">
        <f>'[2]EU Inhabitants'!H35*('[2]Weighted Average'!H11/1000)*('[2]Waste Bin detailed'!$F$22/100)</f>
        <v>0.25988172006943655</v>
      </c>
      <c r="N27" s="91">
        <f>'[2]EU Inhabitants'!I35*('[2]Weighted Average'!I11/1000)*('[2]Waste Bin detailed'!$F$22/100)</f>
        <v>0.26075252269016952</v>
      </c>
      <c r="O27" s="91">
        <f>'[2]EU Inhabitants'!J35*('[2]Weighted Average'!J11/1000)*('[2]Waste Bin detailed'!$F$22/100)</f>
        <v>0.26068470865426141</v>
      </c>
      <c r="P27" s="91">
        <f>'[2]EU Inhabitants'!K35*('[2]Weighted Average'!K11/1000)*('[2]Waste Bin detailed'!$F$22/100)</f>
        <v>0.26349310338316245</v>
      </c>
      <c r="Q27" s="91">
        <f>'[2]EU Inhabitants'!L35*('[2]Weighted Average'!L11/1000)*('[2]Waste Bin detailed'!$F$22/100)</f>
        <v>0.26531664970920921</v>
      </c>
      <c r="R27" s="91">
        <f>'[2]EU Inhabitants'!M35*('[2]Weighted Average'!M11/1000)*('[2]Waste Bin detailed'!$F$22/100)</f>
        <v>0.26558141034272015</v>
      </c>
      <c r="S27" s="91">
        <f>'[2]EU Inhabitants'!N35*('[2]Weighted Average'!N11/1000)*('[2]Waste Bin detailed'!$F$22/100)</f>
        <v>0.26623293905701484</v>
      </c>
      <c r="T27" s="91">
        <f>'[2]EU Inhabitants'!O35*('[2]Weighted Average'!O11/1000)*('[2]Waste Bin detailed'!$F$22/100)</f>
        <v>0.26665691346222936</v>
      </c>
      <c r="U27" s="91">
        <f>'[2]EU Inhabitants'!P35*('[2]Weighted Average'!P11/1000)*('[2]Waste Bin detailed'!$F$22/100)</f>
        <v>0.26698049843348703</v>
      </c>
      <c r="V27" s="91">
        <f>'[2]EU Inhabitants'!Q35*('[2]Weighted Average'!Q11/1000)*('[2]Waste Bin detailed'!$F$22/100)</f>
        <v>0.26725740068134207</v>
      </c>
      <c r="W27" s="91">
        <f>'[2]EU Inhabitants'!R35*('[2]Weighted Average'!R11/1000)*('[2]Waste Bin detailed'!$F$22/100)</f>
        <v>0.26750801073581293</v>
      </c>
      <c r="X27" s="91">
        <f>'[2]EU Inhabitants'!S35*('[2]Weighted Average'!S11/1000)*('[2]Waste Bin detailed'!$F$22/100)</f>
        <v>0.26778288694688718</v>
      </c>
      <c r="Y27" s="91">
        <f>'[2]EU Inhabitants'!T35*('[2]Weighted Average'!T11/1000)*('[2]Waste Bin detailed'!$F$22/100)</f>
        <v>0.26792713024730641</v>
      </c>
      <c r="Z27" s="91">
        <f>'[2]EU Inhabitants'!U35*('[2]Weighted Average'!U11/1000)*('[2]Waste Bin detailed'!$F$22/100)</f>
        <v>0.27420864958473617</v>
      </c>
      <c r="AA27" s="91">
        <f>'[2]EU Inhabitants'!V35*('[2]Weighted Average'!V11/1000)*('[2]Waste Bin detailed'!$F$22/100)</f>
        <v>0.27617966489233731</v>
      </c>
      <c r="AB27" s="91">
        <f>'[2]EU Inhabitants'!W35*('[2]Weighted Average'!W11/1000)*('[2]Waste Bin detailed'!$F$22/100)</f>
        <v>0.27792552851554986</v>
      </c>
      <c r="AC27" s="91">
        <f>'[2]EU Inhabitants'!X35*('[2]Weighted Average'!X11/1000)*('[2]Waste Bin detailed'!$F$22/100)</f>
        <v>0.27769960838953495</v>
      </c>
      <c r="AD27" s="91">
        <f>'[2]EU Inhabitants'!Y35*('[2]Weighted Average'!Y11/1000)*('[2]Waste Bin detailed'!$F$22/100)</f>
        <v>0.27901811432975276</v>
      </c>
      <c r="AE27" s="91">
        <f>'[2]EU Inhabitants'!Z35*('[2]Weighted Average'!Z11/1000)*('[2]Waste Bin detailed'!$F$22/100)</f>
        <v>0.2793375399524714</v>
      </c>
      <c r="AF27" s="91">
        <f>'[2]EU Inhabitants'!AA35*('[2]Weighted Average'!AA11/1000)*('[2]Waste Bin detailed'!$F$22/100)</f>
        <v>0.27943493829630478</v>
      </c>
      <c r="AG27" s="91">
        <f>'[2]EU Inhabitants'!AB35*('[2]Weighted Average'!AB11/1000)*('[2]Waste Bin detailed'!$F$22/100)</f>
        <v>0.27946280956385816</v>
      </c>
      <c r="AH27" s="91">
        <f>'[2]EU Inhabitants'!AC35*('[2]Weighted Average'!AC11/1000)*('[2]Waste Bin detailed'!$F$22/100)</f>
        <v>0.27944833284305709</v>
      </c>
      <c r="AI27" s="91">
        <f>'[2]EU Inhabitants'!AD35*('[2]Weighted Average'!AD11/1000)*('[2]Waste Bin detailed'!$F$22/100)</f>
        <v>0.27938294467517111</v>
      </c>
      <c r="AJ27" s="91">
        <f>'[2]EU Inhabitants'!AE35*('[2]Weighted Average'!AE11/1000)*('[2]Waste Bin detailed'!$F$22/100)</f>
        <v>0.27929403608886855</v>
      </c>
      <c r="AK27" s="91">
        <f>'[2]EU Inhabitants'!AF35*('[2]Weighted Average'!AF11/1000)*('[2]Waste Bin detailed'!$F$22/100)</f>
        <v>0.27917702552318591</v>
      </c>
      <c r="AL27" s="91">
        <f>'[2]EU Inhabitants'!AG35*('[2]Weighted Average'!AG11/1000)*('[2]Waste Bin detailed'!$F$22/100)</f>
        <v>0.27906188755482764</v>
      </c>
      <c r="AM27" s="91">
        <f>'[2]EU Inhabitants'!AH35*('[2]Weighted Average'!AH11/1000)*('[2]Waste Bin detailed'!$F$22/100)</f>
        <v>0.27893366804056052</v>
      </c>
      <c r="AN27" s="91">
        <f>'[2]EU Inhabitants'!AI35*('[2]Weighted Average'!AI11/1000)*('[2]Waste Bin detailed'!$F$22/100)</f>
        <v>0.27878523369364822</v>
      </c>
      <c r="AO27" s="91">
        <f>'[2]EU Inhabitants'!AJ35*('[2]Weighted Average'!AJ11/1000)*('[2]Waste Bin detailed'!$F$22/100)</f>
        <v>0.27863095496535173</v>
      </c>
      <c r="AP27" s="91">
        <f>'[2]EU Inhabitants'!AK35*('[2]Weighted Average'!AK11/1000)*('[2]Waste Bin detailed'!$F$22/100)</f>
        <v>0.27851390546418658</v>
      </c>
      <c r="AQ27" s="91">
        <f>'[2]EU Inhabitants'!AL35*('[2]Weighted Average'!AL11/1000)*('[2]Waste Bin detailed'!$F$22/100)</f>
        <v>0.27839367172498652</v>
      </c>
      <c r="AR27" s="91">
        <f>'[2]EU Inhabitants'!AM35*('[2]Weighted Average'!AM11/1000)*('[2]Waste Bin detailed'!$F$22/100)</f>
        <v>0.27828348275511278</v>
      </c>
      <c r="AS27" s="91">
        <f>'[2]EU Inhabitants'!AN35*('[2]Weighted Average'!AN11/1000)*('[2]Waste Bin detailed'!$F$22/100)</f>
        <v>0.27819845957432299</v>
      </c>
      <c r="AT27" s="91">
        <f>'[2]EU Inhabitants'!AO35*('[2]Weighted Average'!AO11/1000)*('[2]Waste Bin detailed'!$F$22/100)</f>
        <v>0.27810837963661661</v>
      </c>
      <c r="AU27" s="91">
        <f>'[2]EU Inhabitants'!AP35*('[2]Weighted Average'!AP11/1000)*('[2]Waste Bin detailed'!$F$22/100)</f>
        <v>0.27801513875467088</v>
      </c>
      <c r="AV27" s="91">
        <f>'[2]EU Inhabitants'!AQ35*('[2]Weighted Average'!AQ11/1000)*('[2]Waste Bin detailed'!$F$22/100)</f>
        <v>0.27792224539040006</v>
      </c>
      <c r="AW27" s="91">
        <f>'[2]EU Inhabitants'!AR35*('[2]Weighted Average'!AR11/1000)*('[2]Waste Bin detailed'!$F$22/100)</f>
        <v>0.27782598401377179</v>
      </c>
      <c r="AX27" s="91">
        <f>'[2]EU Inhabitants'!AS35*('[2]Weighted Average'!AS11/1000)*('[2]Waste Bin detailed'!$F$22/100)</f>
        <v>0.27770532375417545</v>
      </c>
      <c r="AY27" s="91">
        <f>'[2]EU Inhabitants'!AT35*('[2]Weighted Average'!AT11/1000)*('[2]Waste Bin detailed'!$F$22/100)</f>
        <v>0.27756223142472836</v>
      </c>
      <c r="AZ27" s="91">
        <f>'[2]EU Inhabitants'!AU35*('[2]Weighted Average'!AU11/1000)*('[2]Waste Bin detailed'!$F$22/100)</f>
        <v>0.27739711306509957</v>
      </c>
      <c r="BA27" s="91">
        <f>'[2]EU Inhabitants'!AV35*('[2]Weighted Average'!AV11/1000)*('[2]Waste Bin detailed'!$F$22/100)</f>
        <v>0.27719849472684382</v>
      </c>
      <c r="BB27" s="91">
        <f>'[2]EU Inhabitants'!AW35*('[2]Weighted Average'!AW11/1000)*('[2]Waste Bin detailed'!$F$22/100)</f>
        <v>0.27695538709495426</v>
      </c>
      <c r="BC27" s="91">
        <f>'[2]EU Inhabitants'!AX35*('[2]Weighted Average'!AX11/1000)*('[2]Waste Bin detailed'!$F$22/100)</f>
        <v>0.27666259829200995</v>
      </c>
      <c r="BD27" s="91">
        <f>'[2]EU Inhabitants'!AY35*('[2]Weighted Average'!AY11/1000)*('[2]Waste Bin detailed'!$F$22/100)</f>
        <v>0.2763196165687008</v>
      </c>
      <c r="BE27" s="91">
        <f>'[2]EU Inhabitants'!AZ35*('[2]Weighted Average'!AZ11/1000)*('[2]Waste Bin detailed'!$F$22/100)</f>
        <v>0.27593401283288582</v>
      </c>
    </row>
    <row r="28" spans="1:57" x14ac:dyDescent="0.35">
      <c r="A28" s="86" t="s">
        <v>636</v>
      </c>
      <c r="C28" s="86" t="s">
        <v>7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detailed'!$F$22/100)</f>
        <v>0.70021997116007328</v>
      </c>
      <c r="H28" s="91">
        <f>'[2]EU Inhabitants'!C36*('[2]Weighted Average'!C11/1000)*('[2]Waste Bin detailed'!$F$22/100)</f>
        <v>0.69764011968531814</v>
      </c>
      <c r="I28" s="91">
        <f>'[2]EU Inhabitants'!D36*('[2]Weighted Average'!D11/1000)*('[2]Waste Bin detailed'!$F$22/100)</f>
        <v>0.69768176027134021</v>
      </c>
      <c r="J28" s="91">
        <f>'[2]EU Inhabitants'!E36*('[2]Weighted Average'!E11/1000)*('[2]Waste Bin detailed'!$F$22/100)</f>
        <v>0.69715131914434403</v>
      </c>
      <c r="K28" s="91">
        <f>'[2]EU Inhabitants'!F36*('[2]Weighted Average'!F11/1000)*('[2]Waste Bin detailed'!$F$22/100)</f>
        <v>0.69679439624748163</v>
      </c>
      <c r="L28" s="91">
        <f>'[2]EU Inhabitants'!G36*('[2]Weighted Average'!G11/1000)*('[2]Waste Bin detailed'!$F$22/100)</f>
        <v>0.69696276528637591</v>
      </c>
      <c r="M28" s="91">
        <f>'[2]EU Inhabitants'!H36*('[2]Weighted Average'!H11/1000)*('[2]Waste Bin detailed'!$F$22/100)</f>
        <v>0.69699263459114025</v>
      </c>
      <c r="N28" s="91">
        <f>'[2]EU Inhabitants'!I36*('[2]Weighted Average'!I11/1000)*('[2]Waste Bin detailed'!$F$22/100)</f>
        <v>0.69691915489898915</v>
      </c>
      <c r="O28" s="91">
        <f>'[2]EU Inhabitants'!J36*('[2]Weighted Average'!J11/1000)*('[2]Waste Bin detailed'!$F$22/100)</f>
        <v>0.69714932556123754</v>
      </c>
      <c r="P28" s="91">
        <f>'[2]EU Inhabitants'!K36*('[2]Weighted Average'!K11/1000)*('[2]Waste Bin detailed'!$F$22/100)</f>
        <v>0.69782132471608749</v>
      </c>
      <c r="Q28" s="91">
        <f>'[2]EU Inhabitants'!L36*('[2]Weighted Average'!L11/1000)*('[2]Waste Bin detailed'!$F$22/100)</f>
        <v>0.69867234484381768</v>
      </c>
      <c r="R28" s="91">
        <f>'[2]EU Inhabitants'!M36*('[2]Weighted Average'!M11/1000)*('[2]Waste Bin detailed'!$F$22/100)</f>
        <v>0.69853726357763124</v>
      </c>
      <c r="S28" s="91">
        <f>'[2]EU Inhabitants'!N36*('[2]Weighted Average'!N11/1000)*('[2]Waste Bin detailed'!$F$22/100)</f>
        <v>0.69998118686219035</v>
      </c>
      <c r="T28" s="91">
        <f>'[2]EU Inhabitants'!O36*('[2]Weighted Average'!O11/1000)*('[2]Waste Bin detailed'!$F$22/100)</f>
        <v>0.70080731982543176</v>
      </c>
      <c r="U28" s="91">
        <f>'[2]EU Inhabitants'!P36*('[2]Weighted Average'!P11/1000)*('[2]Waste Bin detailed'!$F$22/100)</f>
        <v>0.70154931189657177</v>
      </c>
      <c r="V28" s="91">
        <f>'[2]EU Inhabitants'!Q36*('[2]Weighted Average'!Q11/1000)*('[2]Waste Bin detailed'!$F$22/100)</f>
        <v>0.70236749405266308</v>
      </c>
      <c r="W28" s="91">
        <f>'[2]EU Inhabitants'!R36*('[2]Weighted Average'!R11/1000)*('[2]Waste Bin detailed'!$F$22/100)</f>
        <v>0.70321398936105939</v>
      </c>
      <c r="X28" s="91">
        <f>'[2]EU Inhabitants'!S36*('[2]Weighted Average'!S11/1000)*('[2]Waste Bin detailed'!$F$22/100)</f>
        <v>0.7045333088499437</v>
      </c>
      <c r="Y28" s="91">
        <f>'[2]EU Inhabitants'!T36*('[2]Weighted Average'!T11/1000)*('[2]Waste Bin detailed'!$F$22/100)</f>
        <v>0.70558499825423759</v>
      </c>
      <c r="Z28" s="91">
        <f>'[2]EU Inhabitants'!U36*('[2]Weighted Average'!U11/1000)*('[2]Waste Bin detailed'!$F$22/100)</f>
        <v>0.71822136398066971</v>
      </c>
      <c r="AA28" s="91">
        <f>'[2]EU Inhabitants'!V36*('[2]Weighted Average'!V11/1000)*('[2]Waste Bin detailed'!$F$22/100)</f>
        <v>0.71920491681697207</v>
      </c>
      <c r="AB28" s="91">
        <f>'[2]EU Inhabitants'!W36*('[2]Weighted Average'!W11/1000)*('[2]Waste Bin detailed'!$F$22/100)</f>
        <v>0.7195016920545636</v>
      </c>
      <c r="AC28" s="91">
        <f>'[2]EU Inhabitants'!X36*('[2]Weighted Average'!X11/1000)*('[2]Waste Bin detailed'!$F$22/100)</f>
        <v>0.7162261383032803</v>
      </c>
      <c r="AD28" s="91">
        <f>'[2]EU Inhabitants'!Y36*('[2]Weighted Average'!Y11/1000)*('[2]Waste Bin detailed'!$F$22/100)</f>
        <v>0.71551787502548325</v>
      </c>
      <c r="AE28" s="91">
        <f>'[2]EU Inhabitants'!Z36*('[2]Weighted Average'!Z11/1000)*('[2]Waste Bin detailed'!$F$22/100)</f>
        <v>0.72932926087281569</v>
      </c>
      <c r="AF28" s="91">
        <f>'[2]EU Inhabitants'!AA36*('[2]Weighted Average'!AA11/1000)*('[2]Waste Bin detailed'!$F$22/100)</f>
        <v>0.72750139166019501</v>
      </c>
      <c r="AG28" s="91">
        <f>'[2]EU Inhabitants'!AB36*('[2]Weighted Average'!AB11/1000)*('[2]Waste Bin detailed'!$F$22/100)</f>
        <v>0.72568262452137999</v>
      </c>
      <c r="AH28" s="91">
        <f>'[2]EU Inhabitants'!AC36*('[2]Weighted Average'!AC11/1000)*('[2]Waste Bin detailed'!$F$22/100)</f>
        <v>0.72386655222206608</v>
      </c>
      <c r="AI28" s="91">
        <f>'[2]EU Inhabitants'!AD36*('[2]Weighted Average'!AD11/1000)*('[2]Waste Bin detailed'!$F$22/100)</f>
        <v>0.72200725624952566</v>
      </c>
      <c r="AJ28" s="91">
        <f>'[2]EU Inhabitants'!AE36*('[2]Weighted Average'!AE11/1000)*('[2]Waste Bin detailed'!$F$22/100)</f>
        <v>0.72010669560419738</v>
      </c>
      <c r="AK28" s="91">
        <f>'[2]EU Inhabitants'!AF36*('[2]Weighted Average'!AF11/1000)*('[2]Waste Bin detailed'!$F$22/100)</f>
        <v>0.71812420698121193</v>
      </c>
      <c r="AL28" s="91">
        <f>'[2]EU Inhabitants'!AG36*('[2]Weighted Average'!AG11/1000)*('[2]Waste Bin detailed'!$F$22/100)</f>
        <v>0.71602797368059212</v>
      </c>
      <c r="AM28" s="91">
        <f>'[2]EU Inhabitants'!AH36*('[2]Weighted Average'!AH11/1000)*('[2]Waste Bin detailed'!$F$22/100)</f>
        <v>0.71382205659375608</v>
      </c>
      <c r="AN28" s="91">
        <f>'[2]EU Inhabitants'!AI36*('[2]Weighted Average'!AI11/1000)*('[2]Waste Bin detailed'!$F$22/100)</f>
        <v>0.71153009683424007</v>
      </c>
      <c r="AO28" s="91">
        <f>'[2]EU Inhabitants'!AJ36*('[2]Weighted Average'!AJ11/1000)*('[2]Waste Bin detailed'!$F$22/100)</f>
        <v>0.70920220608050943</v>
      </c>
      <c r="AP28" s="91">
        <f>'[2]EU Inhabitants'!AK36*('[2]Weighted Average'!AK11/1000)*('[2]Waste Bin detailed'!$F$22/100)</f>
        <v>0.70740517521805191</v>
      </c>
      <c r="AQ28" s="91">
        <f>'[2]EU Inhabitants'!AL36*('[2]Weighted Average'!AL11/1000)*('[2]Waste Bin detailed'!$F$22/100)</f>
        <v>0.70558265477088511</v>
      </c>
      <c r="AR28" s="91">
        <f>'[2]EU Inhabitants'!AM36*('[2]Weighted Average'!AM11/1000)*('[2]Waste Bin detailed'!$F$22/100)</f>
        <v>0.70374622071303794</v>
      </c>
      <c r="AS28" s="91">
        <f>'[2]EU Inhabitants'!AN36*('[2]Weighted Average'!AN11/1000)*('[2]Waste Bin detailed'!$F$22/100)</f>
        <v>0.70198143852430295</v>
      </c>
      <c r="AT28" s="91">
        <f>'[2]EU Inhabitants'!AO36*('[2]Weighted Average'!AO11/1000)*('[2]Waste Bin detailed'!$F$22/100)</f>
        <v>0.70025605083591203</v>
      </c>
      <c r="AU28" s="91">
        <f>'[2]EU Inhabitants'!AP36*('[2]Weighted Average'!AP11/1000)*('[2]Waste Bin detailed'!$F$22/100)</f>
        <v>0.6985804725067043</v>
      </c>
      <c r="AV28" s="91">
        <f>'[2]EU Inhabitants'!AQ36*('[2]Weighted Average'!AQ11/1000)*('[2]Waste Bin detailed'!$F$22/100)</f>
        <v>0.69691583972286653</v>
      </c>
      <c r="AW28" s="91">
        <f>'[2]EU Inhabitants'!AR36*('[2]Weighted Average'!AR11/1000)*('[2]Waste Bin detailed'!$F$22/100)</f>
        <v>0.69529028698747042</v>
      </c>
      <c r="AX28" s="91">
        <f>'[2]EU Inhabitants'!AS36*('[2]Weighted Average'!AS11/1000)*('[2]Waste Bin detailed'!$F$22/100)</f>
        <v>0.69368635461291051</v>
      </c>
      <c r="AY28" s="91">
        <f>'[2]EU Inhabitants'!AT36*('[2]Weighted Average'!AT11/1000)*('[2]Waste Bin detailed'!$F$22/100)</f>
        <v>0.69210764156339044</v>
      </c>
      <c r="AZ28" s="91">
        <f>'[2]EU Inhabitants'!AU36*('[2]Weighted Average'!AU11/1000)*('[2]Waste Bin detailed'!$F$22/100)</f>
        <v>0.6905521986423756</v>
      </c>
      <c r="BA28" s="91">
        <f>'[2]EU Inhabitants'!AV36*('[2]Weighted Average'!AV11/1000)*('[2]Waste Bin detailed'!$F$22/100)</f>
        <v>0.68896036980502973</v>
      </c>
      <c r="BB28" s="91">
        <f>'[2]EU Inhabitants'!AW36*('[2]Weighted Average'!AW11/1000)*('[2]Waste Bin detailed'!$F$22/100)</f>
        <v>0.68736226020521829</v>
      </c>
      <c r="BC28" s="91">
        <f>'[2]EU Inhabitants'!AX36*('[2]Weighted Average'!AX11/1000)*('[2]Waste Bin detailed'!$F$22/100)</f>
        <v>0.68576742904730703</v>
      </c>
      <c r="BD28" s="91">
        <f>'[2]EU Inhabitants'!AY36*('[2]Weighted Average'!AY11/1000)*('[2]Waste Bin detailed'!$F$22/100)</f>
        <v>0.68416024123712804</v>
      </c>
      <c r="BE28" s="91">
        <f>'[2]EU Inhabitants'!AZ36*('[2]Weighted Average'!AZ11/1000)*('[2]Waste Bin detailed'!$F$22/100)</f>
        <v>0.68253491821339107</v>
      </c>
    </row>
    <row r="29" spans="1:57" x14ac:dyDescent="0.35">
      <c r="A29" s="86" t="s">
        <v>636</v>
      </c>
      <c r="C29" s="86" t="s">
        <v>7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detailed'!$F$22/100)</f>
        <v>0.67073143140970604</v>
      </c>
      <c r="H29" s="91">
        <f>'[2]EU Inhabitants'!C37*('[2]Weighted Average'!C11/1000)*('[2]Waste Bin detailed'!$F$22/100)</f>
        <v>0.67200214039186879</v>
      </c>
      <c r="I29" s="91">
        <f>'[2]EU Inhabitants'!D37*('[2]Weighted Average'!D11/1000)*('[2]Waste Bin detailed'!$F$22/100)</f>
        <v>0.67380938664720047</v>
      </c>
      <c r="J29" s="91">
        <f>'[2]EU Inhabitants'!E37*('[2]Weighted Average'!E11/1000)*('[2]Waste Bin detailed'!$F$22/100)</f>
        <v>0.67528580249330583</v>
      </c>
      <c r="K29" s="91">
        <f>'[2]EU Inhabitants'!F37*('[2]Weighted Average'!F11/1000)*('[2]Waste Bin detailed'!$F$22/100)</f>
        <v>0.6770596872625777</v>
      </c>
      <c r="L29" s="91">
        <f>'[2]EU Inhabitants'!G37*('[2]Weighted Average'!G11/1000)*('[2]Waste Bin detailed'!$F$22/100)</f>
        <v>0.6793107884212557</v>
      </c>
      <c r="M29" s="91">
        <f>'[2]EU Inhabitants'!H37*('[2]Weighted Average'!H11/1000)*('[2]Waste Bin detailed'!$F$22/100)</f>
        <v>0.6817698935300277</v>
      </c>
      <c r="N29" s="91">
        <f>'[2]EU Inhabitants'!I37*('[2]Weighted Average'!I11/1000)*('[2]Waste Bin detailed'!$F$22/100)</f>
        <v>0.68443845526112945</v>
      </c>
      <c r="O29" s="91">
        <f>'[2]EU Inhabitants'!J37*('[2]Weighted Average'!J11/1000)*('[2]Waste Bin detailed'!$F$22/100)</f>
        <v>0.68734837341001342</v>
      </c>
      <c r="P29" s="91">
        <f>'[2]EU Inhabitants'!K37*('[2]Weighted Average'!K11/1000)*('[2]Waste Bin detailed'!$F$22/100)</f>
        <v>0.6905497177437806</v>
      </c>
      <c r="Q29" s="91">
        <f>'[2]EU Inhabitants'!L37*('[2]Weighted Average'!L11/1000)*('[2]Waste Bin detailed'!$F$22/100)</f>
        <v>0.69361960413966961</v>
      </c>
      <c r="R29" s="91">
        <f>'[2]EU Inhabitants'!M37*('[2]Weighted Average'!M11/1000)*('[2]Waste Bin detailed'!$F$22/100)</f>
        <v>0.6963130623866266</v>
      </c>
      <c r="S29" s="91">
        <f>'[2]EU Inhabitants'!N37*('[2]Weighted Average'!N11/1000)*('[2]Waste Bin detailed'!$F$22/100)</f>
        <v>0.69958549568652317</v>
      </c>
      <c r="T29" s="91">
        <f>'[2]EU Inhabitants'!O37*('[2]Weighted Average'!O11/1000)*('[2]Waste Bin detailed'!$F$22/100)</f>
        <v>0.70285864541197607</v>
      </c>
      <c r="U29" s="91">
        <f>'[2]EU Inhabitants'!P37*('[2]Weighted Average'!P11/1000)*('[2]Waste Bin detailed'!$F$22/100)</f>
        <v>0.70612458083752727</v>
      </c>
      <c r="V29" s="91">
        <f>'[2]EU Inhabitants'!Q37*('[2]Weighted Average'!Q11/1000)*('[2]Waste Bin detailed'!$F$22/100)</f>
        <v>0.70889762726678196</v>
      </c>
      <c r="W29" s="91">
        <f>'[2]EU Inhabitants'!R37*('[2]Weighted Average'!R11/1000)*('[2]Waste Bin detailed'!$F$22/100)</f>
        <v>0.71112652886980865</v>
      </c>
      <c r="X29" s="91">
        <f>'[2]EU Inhabitants'!S37*('[2]Weighted Average'!S11/1000)*('[2]Waste Bin detailed'!$F$22/100)</f>
        <v>0.71334155820414069</v>
      </c>
      <c r="Y29" s="91">
        <f>'[2]EU Inhabitants'!T37*('[2]Weighted Average'!T11/1000)*('[2]Waste Bin detailed'!$F$22/100)</f>
        <v>0.71466030905535516</v>
      </c>
      <c r="Z29" s="91">
        <f>'[2]EU Inhabitants'!U37*('[2]Weighted Average'!U11/1000)*('[2]Waste Bin detailed'!$F$22/100)</f>
        <v>0.72711581555165228</v>
      </c>
      <c r="AA29" s="91">
        <f>'[2]EU Inhabitants'!V37*('[2]Weighted Average'!V11/1000)*('[2]Waste Bin detailed'!$F$22/100)</f>
        <v>0.72808897774819625</v>
      </c>
      <c r="AB29" s="91">
        <f>'[2]EU Inhabitants'!W37*('[2]Weighted Average'!W11/1000)*('[2]Waste Bin detailed'!$F$22/100)</f>
        <v>0.72925515272127206</v>
      </c>
      <c r="AC29" s="91">
        <f>'[2]EU Inhabitants'!X37*('[2]Weighted Average'!X11/1000)*('[2]Waste Bin detailed'!$F$22/100)</f>
        <v>0.73118782114046332</v>
      </c>
      <c r="AD29" s="91">
        <f>'[2]EU Inhabitants'!Y37*('[2]Weighted Average'!Y11/1000)*('[2]Waste Bin detailed'!$F$22/100)</f>
        <v>0.73333441235279184</v>
      </c>
      <c r="AE29" s="91">
        <f>'[2]EU Inhabitants'!Z37*('[2]Weighted Average'!Z11/1000)*('[2]Waste Bin detailed'!$F$22/100)</f>
        <v>0.7422076307895723</v>
      </c>
      <c r="AF29" s="91">
        <f>'[2]EU Inhabitants'!AA37*('[2]Weighted Average'!AA11/1000)*('[2]Waste Bin detailed'!$F$22/100)</f>
        <v>0.74318820662780893</v>
      </c>
      <c r="AG29" s="91">
        <f>'[2]EU Inhabitants'!AB37*('[2]Weighted Average'!AB11/1000)*('[2]Waste Bin detailed'!$F$22/100)</f>
        <v>0.74368607687178678</v>
      </c>
      <c r="AH29" s="91">
        <f>'[2]EU Inhabitants'!AC37*('[2]Weighted Average'!AC11/1000)*('[2]Waste Bin detailed'!$F$22/100)</f>
        <v>0.74368604826419538</v>
      </c>
      <c r="AI29" s="91">
        <f>'[2]EU Inhabitants'!AD37*('[2]Weighted Average'!AD11/1000)*('[2]Waste Bin detailed'!$F$22/100)</f>
        <v>0.74319099495975238</v>
      </c>
      <c r="AJ29" s="91">
        <f>'[2]EU Inhabitants'!AE37*('[2]Weighted Average'!AE11/1000)*('[2]Waste Bin detailed'!$F$22/100)</f>
        <v>0.74264375202273281</v>
      </c>
      <c r="AK29" s="91">
        <f>'[2]EU Inhabitants'!AF37*('[2]Weighted Average'!AF11/1000)*('[2]Waste Bin detailed'!$F$22/100)</f>
        <v>0.74201309130354043</v>
      </c>
      <c r="AL29" s="91">
        <f>'[2]EU Inhabitants'!AG37*('[2]Weighted Average'!AG11/1000)*('[2]Waste Bin detailed'!$F$22/100)</f>
        <v>0.74130818823608768</v>
      </c>
      <c r="AM29" s="91">
        <f>'[2]EU Inhabitants'!AH37*('[2]Weighted Average'!AH11/1000)*('[2]Waste Bin detailed'!$F$22/100)</f>
        <v>0.74054152050726074</v>
      </c>
      <c r="AN29" s="91">
        <f>'[2]EU Inhabitants'!AI37*('[2]Weighted Average'!AI11/1000)*('[2]Waste Bin detailed'!$F$22/100)</f>
        <v>0.73972199824631635</v>
      </c>
      <c r="AO29" s="91">
        <f>'[2]EU Inhabitants'!AJ37*('[2]Weighted Average'!AJ11/1000)*('[2]Waste Bin detailed'!$F$22/100)</f>
        <v>0.73884204201569104</v>
      </c>
      <c r="AP29" s="91">
        <f>'[2]EU Inhabitants'!AK37*('[2]Weighted Average'!AK11/1000)*('[2]Waste Bin detailed'!$F$22/100)</f>
        <v>0.73809139182044103</v>
      </c>
      <c r="AQ29" s="91">
        <f>'[2]EU Inhabitants'!AL37*('[2]Weighted Average'!AL11/1000)*('[2]Waste Bin detailed'!$F$22/100)</f>
        <v>0.73722500450260964</v>
      </c>
      <c r="AR29" s="91">
        <f>'[2]EU Inhabitants'!AM37*('[2]Weighted Average'!AM11/1000)*('[2]Waste Bin detailed'!$F$22/100)</f>
        <v>0.73620514255514458</v>
      </c>
      <c r="AS29" s="91">
        <f>'[2]EU Inhabitants'!AN37*('[2]Weighted Average'!AN11/1000)*('[2]Waste Bin detailed'!$F$22/100)</f>
        <v>0.73514368623235238</v>
      </c>
      <c r="AT29" s="91">
        <f>'[2]EU Inhabitants'!AO37*('[2]Weighted Average'!AO11/1000)*('[2]Waste Bin detailed'!$F$22/100)</f>
        <v>0.7339549011532901</v>
      </c>
      <c r="AU29" s="91">
        <f>'[2]EU Inhabitants'!AP37*('[2]Weighted Average'!AP11/1000)*('[2]Waste Bin detailed'!$F$22/100)</f>
        <v>0.73277455120380064</v>
      </c>
      <c r="AV29" s="91">
        <f>'[2]EU Inhabitants'!AQ37*('[2]Weighted Average'!AQ11/1000)*('[2]Waste Bin detailed'!$F$22/100)</f>
        <v>0.73157984219761851</v>
      </c>
      <c r="AW29" s="91">
        <f>'[2]EU Inhabitants'!AR37*('[2]Weighted Average'!AR11/1000)*('[2]Waste Bin detailed'!$F$22/100)</f>
        <v>0.73035687046340436</v>
      </c>
      <c r="AX29" s="91">
        <f>'[2]EU Inhabitants'!AS37*('[2]Weighted Average'!AS11/1000)*('[2]Waste Bin detailed'!$F$22/100)</f>
        <v>0.72909017585947133</v>
      </c>
      <c r="AY29" s="91">
        <f>'[2]EU Inhabitants'!AT37*('[2]Weighted Average'!AT11/1000)*('[2]Waste Bin detailed'!$F$22/100)</f>
        <v>0.7277754331723999</v>
      </c>
      <c r="AZ29" s="91">
        <f>'[2]EU Inhabitants'!AU37*('[2]Weighted Average'!AU11/1000)*('[2]Waste Bin detailed'!$F$22/100)</f>
        <v>0.72642281714972501</v>
      </c>
      <c r="BA29" s="91">
        <f>'[2]EU Inhabitants'!AV37*('[2]Weighted Average'!AV11/1000)*('[2]Waste Bin detailed'!$F$22/100)</f>
        <v>0.725043745907057</v>
      </c>
      <c r="BB29" s="91">
        <f>'[2]EU Inhabitants'!AW37*('[2]Weighted Average'!AW11/1000)*('[2]Waste Bin detailed'!$F$22/100)</f>
        <v>0.72363934643054562</v>
      </c>
      <c r="BC29" s="91">
        <f>'[2]EU Inhabitants'!AX37*('[2]Weighted Average'!AX11/1000)*('[2]Waste Bin detailed'!$F$22/100)</f>
        <v>0.72223954440800697</v>
      </c>
      <c r="BD29" s="91">
        <f>'[2]EU Inhabitants'!AY37*('[2]Weighted Average'!AY11/1000)*('[2]Waste Bin detailed'!$F$22/100)</f>
        <v>0.72081839368668743</v>
      </c>
      <c r="BE29" s="91">
        <f>'[2]EU Inhabitants'!AZ37*('[2]Weighted Average'!AZ11/1000)*('[2]Waste Bin detailed'!$F$22/100)</f>
        <v>0.71935259735137547</v>
      </c>
    </row>
    <row r="30" spans="1:57" x14ac:dyDescent="0.35">
      <c r="A30" s="86" t="s">
        <v>636</v>
      </c>
      <c r="C30" s="86" t="s">
        <v>7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detailed'!$F$22/100)</f>
        <v>1.1493501917527125</v>
      </c>
      <c r="H30" s="91">
        <f>'[2]EU Inhabitants'!C38*('[2]Weighted Average'!C11/1000)*('[2]Waste Bin detailed'!$F$22/100)</f>
        <v>1.1521178813162358</v>
      </c>
      <c r="I30" s="91">
        <f>'[2]EU Inhabitants'!D38*('[2]Weighted Average'!D11/1000)*('[2]Waste Bin detailed'!$F$22/100)</f>
        <v>1.155566597561994</v>
      </c>
      <c r="J30" s="91">
        <f>'[2]EU Inhabitants'!E38*('[2]Weighted Average'!E11/1000)*('[2]Waste Bin detailed'!$F$22/100)</f>
        <v>1.1596705909869722</v>
      </c>
      <c r="K30" s="91">
        <f>'[2]EU Inhabitants'!F38*('[2]Weighted Average'!F11/1000)*('[2]Waste Bin detailed'!$F$22/100)</f>
        <v>1.1642483413271218</v>
      </c>
      <c r="L30" s="91">
        <f>'[2]EU Inhabitants'!G38*('[2]Weighted Average'!G11/1000)*('[2]Waste Bin detailed'!$F$22/100)</f>
        <v>1.1689880734492206</v>
      </c>
      <c r="M30" s="91">
        <f>'[2]EU Inhabitants'!H38*('[2]Weighted Average'!H11/1000)*('[2]Waste Bin detailed'!$F$22/100)</f>
        <v>1.1737020305515462</v>
      </c>
      <c r="N30" s="91">
        <f>'[2]EU Inhabitants'!I38*('[2]Weighted Average'!I11/1000)*('[2]Waste Bin detailed'!$F$22/100)</f>
        <v>1.1820194683255163</v>
      </c>
      <c r="O30" s="91">
        <f>'[2]EU Inhabitants'!J38*('[2]Weighted Average'!J11/1000)*('[2]Waste Bin detailed'!$F$22/100)</f>
        <v>1.1908101102829276</v>
      </c>
      <c r="P30" s="91">
        <f>'[2]EU Inhabitants'!K38*('[2]Weighted Average'!K11/1000)*('[2]Waste Bin detailed'!$F$22/100)</f>
        <v>1.2000734106529376</v>
      </c>
      <c r="Q30" s="91">
        <f>'[2]EU Inhabitants'!L38*('[2]Weighted Average'!L11/1000)*('[2]Waste Bin detailed'!$F$22/100)</f>
        <v>1.2106827115897381</v>
      </c>
      <c r="R30" s="91">
        <f>'[2]EU Inhabitants'!M38*('[2]Weighted Average'!M11/1000)*('[2]Waste Bin detailed'!$F$22/100)</f>
        <v>1.2196926038431606</v>
      </c>
      <c r="S30" s="91">
        <f>'[2]EU Inhabitants'!N38*('[2]Weighted Average'!N11/1000)*('[2]Waste Bin detailed'!$F$22/100)</f>
        <v>1.228242894805686</v>
      </c>
      <c r="T30" s="91">
        <f>'[2]EU Inhabitants'!O38*('[2]Weighted Average'!O11/1000)*('[2]Waste Bin detailed'!$F$22/100)</f>
        <v>1.2376719164780829</v>
      </c>
      <c r="U30" s="91">
        <f>'[2]EU Inhabitants'!P38*('[2]Weighted Average'!P11/1000)*('[2]Waste Bin detailed'!$F$22/100)</f>
        <v>1.2493374111417994</v>
      </c>
      <c r="V30" s="91">
        <f>'[2]EU Inhabitants'!Q38*('[2]Weighted Average'!Q11/1000)*('[2]Waste Bin detailed'!$F$22/100)</f>
        <v>1.2628268914234622</v>
      </c>
      <c r="W30" s="91">
        <f>'[2]EU Inhabitants'!R38*('[2]Weighted Average'!R11/1000)*('[2]Waste Bin detailed'!$F$22/100)</f>
        <v>1.2766404810970107</v>
      </c>
      <c r="X30" s="91">
        <f>'[2]EU Inhabitants'!S38*('[2]Weighted Average'!S11/1000)*('[2]Waste Bin detailed'!$F$22/100)</f>
        <v>1.2955793618823028</v>
      </c>
      <c r="Y30" s="91">
        <f>'[2]EU Inhabitants'!T38*('[2]Weighted Average'!T11/1000)*('[2]Waste Bin detailed'!$F$22/100)</f>
        <v>1.3118746112344504</v>
      </c>
      <c r="Z30" s="91">
        <f>'[2]EU Inhabitants'!U38*('[2]Weighted Average'!U11/1000)*('[2]Waste Bin detailed'!$F$22/100)</f>
        <v>1.3480678693397421</v>
      </c>
      <c r="AA30" s="91">
        <f>'[2]EU Inhabitants'!V38*('[2]Weighted Average'!V11/1000)*('[2]Waste Bin detailed'!$F$22/100)</f>
        <v>1.3609061236245099</v>
      </c>
      <c r="AB30" s="91">
        <f>'[2]EU Inhabitants'!W38*('[2]Weighted Average'!W11/1000)*('[2]Waste Bin detailed'!$F$22/100)</f>
        <v>1.3678058359544953</v>
      </c>
      <c r="AC30" s="91">
        <f>'[2]EU Inhabitants'!X38*('[2]Weighted Average'!X11/1000)*('[2]Waste Bin detailed'!$F$22/100)</f>
        <v>1.3774840483298789</v>
      </c>
      <c r="AD30" s="91">
        <f>'[2]EU Inhabitants'!Y38*('[2]Weighted Average'!Y11/1000)*('[2]Waste Bin detailed'!$F$22/100)</f>
        <v>1.3867470684236241</v>
      </c>
      <c r="AE30" s="91">
        <f>'[2]EU Inhabitants'!Z38*('[2]Weighted Average'!Z11/1000)*('[2]Waste Bin detailed'!$F$22/100)</f>
        <v>1.4020918898212524</v>
      </c>
      <c r="AF30" s="91">
        <f>'[2]EU Inhabitants'!AA38*('[2]Weighted Average'!AA11/1000)*('[2]Waste Bin detailed'!$F$22/100)</f>
        <v>1.4106095778899721</v>
      </c>
      <c r="AG30" s="91">
        <f>'[2]EU Inhabitants'!AB38*('[2]Weighted Average'!AB11/1000)*('[2]Waste Bin detailed'!$F$22/100)</f>
        <v>1.4191196973399005</v>
      </c>
      <c r="AH30" s="91">
        <f>'[2]EU Inhabitants'!AC38*('[2]Weighted Average'!AC11/1000)*('[2]Waste Bin detailed'!$F$22/100)</f>
        <v>1.4275884394425542</v>
      </c>
      <c r="AI30" s="91">
        <f>'[2]EU Inhabitants'!AD38*('[2]Weighted Average'!AD11/1000)*('[2]Waste Bin detailed'!$F$22/100)</f>
        <v>1.4359930221525674</v>
      </c>
      <c r="AJ30" s="91">
        <f>'[2]EU Inhabitants'!AE38*('[2]Weighted Average'!AE11/1000)*('[2]Waste Bin detailed'!$F$22/100)</f>
        <v>1.4441520760582858</v>
      </c>
      <c r="AK30" s="91">
        <f>'[2]EU Inhabitants'!AF38*('[2]Weighted Average'!AF11/1000)*('[2]Waste Bin detailed'!$F$22/100)</f>
        <v>1.4520698060656754</v>
      </c>
      <c r="AL30" s="91">
        <f>'[2]EU Inhabitants'!AG38*('[2]Weighted Average'!AG11/1000)*('[2]Waste Bin detailed'!$F$22/100)</f>
        <v>1.459768641893898</v>
      </c>
      <c r="AM30" s="91">
        <f>'[2]EU Inhabitants'!AH38*('[2]Weighted Average'!AH11/1000)*('[2]Waste Bin detailed'!$F$22/100)</f>
        <v>1.4672766274851108</v>
      </c>
      <c r="AN30" s="91">
        <f>'[2]EU Inhabitants'!AI38*('[2]Weighted Average'!AI11/1000)*('[2]Waste Bin detailed'!$F$22/100)</f>
        <v>1.4746331039570231</v>
      </c>
      <c r="AO30" s="91">
        <f>'[2]EU Inhabitants'!AJ38*('[2]Weighted Average'!AJ11/1000)*('[2]Waste Bin detailed'!$F$22/100)</f>
        <v>1.4818766327763278</v>
      </c>
      <c r="AP30" s="91">
        <f>'[2]EU Inhabitants'!AK38*('[2]Weighted Average'!AK11/1000)*('[2]Waste Bin detailed'!$F$22/100)</f>
        <v>1.4893117317457607</v>
      </c>
      <c r="AQ30" s="91">
        <f>'[2]EU Inhabitants'!AL38*('[2]Weighted Average'!AL11/1000)*('[2]Waste Bin detailed'!$F$22/100)</f>
        <v>1.4966794791475209</v>
      </c>
      <c r="AR30" s="91">
        <f>'[2]EU Inhabitants'!AM38*('[2]Weighted Average'!AM11/1000)*('[2]Waste Bin detailed'!$F$22/100)</f>
        <v>1.5040189015814043</v>
      </c>
      <c r="AS30" s="91">
        <f>'[2]EU Inhabitants'!AN38*('[2]Weighted Average'!AN11/1000)*('[2]Waste Bin detailed'!$F$22/100)</f>
        <v>1.511353801572797</v>
      </c>
      <c r="AT30" s="91">
        <f>'[2]EU Inhabitants'!AO38*('[2]Weighted Average'!AO11/1000)*('[2]Waste Bin detailed'!$F$22/100)</f>
        <v>1.5187005994510898</v>
      </c>
      <c r="AU30" s="91">
        <f>'[2]EU Inhabitants'!AP38*('[2]Weighted Average'!AP11/1000)*('[2]Waste Bin detailed'!$F$22/100)</f>
        <v>1.5260750950168009</v>
      </c>
      <c r="AV30" s="91">
        <f>'[2]EU Inhabitants'!AQ38*('[2]Weighted Average'!AQ11/1000)*('[2]Waste Bin detailed'!$F$22/100)</f>
        <v>1.5334713503352719</v>
      </c>
      <c r="AW30" s="91">
        <f>'[2]EU Inhabitants'!AR38*('[2]Weighted Average'!AR11/1000)*('[2]Waste Bin detailed'!$F$22/100)</f>
        <v>1.5408860548622965</v>
      </c>
      <c r="AX30" s="91">
        <f>'[2]EU Inhabitants'!AS38*('[2]Weighted Average'!AS11/1000)*('[2]Waste Bin detailed'!$F$22/100)</f>
        <v>1.5483015173385772</v>
      </c>
      <c r="AY30" s="91">
        <f>'[2]EU Inhabitants'!AT38*('[2]Weighted Average'!AT11/1000)*('[2]Waste Bin detailed'!$F$22/100)</f>
        <v>1.5557018011608803</v>
      </c>
      <c r="AZ30" s="91">
        <f>'[2]EU Inhabitants'!AU38*('[2]Weighted Average'!AU11/1000)*('[2]Waste Bin detailed'!$F$22/100)</f>
        <v>1.5630668035323523</v>
      </c>
      <c r="BA30" s="91">
        <f>'[2]EU Inhabitants'!AV38*('[2]Weighted Average'!AV11/1000)*('[2]Waste Bin detailed'!$F$22/100)</f>
        <v>1.5703714296739106</v>
      </c>
      <c r="BB30" s="91">
        <f>'[2]EU Inhabitants'!AW38*('[2]Weighted Average'!AW11/1000)*('[2]Waste Bin detailed'!$F$22/100)</f>
        <v>1.5775880991353042</v>
      </c>
      <c r="BC30" s="91">
        <f>'[2]EU Inhabitants'!AX38*('[2]Weighted Average'!AX11/1000)*('[2]Waste Bin detailed'!$F$22/100)</f>
        <v>1.5846875390853568</v>
      </c>
      <c r="BD30" s="91">
        <f>'[2]EU Inhabitants'!AY38*('[2]Weighted Average'!AY11/1000)*('[2]Waste Bin detailed'!$F$22/100)</f>
        <v>1.5916430214015149</v>
      </c>
      <c r="BE30" s="91">
        <f>'[2]EU Inhabitants'!AZ38*('[2]Weighted Average'!AZ11/1000)*('[2]Waste Bin detailed'!$F$22/100)</f>
        <v>1.5984283839413342</v>
      </c>
    </row>
    <row r="31" spans="1:57" x14ac:dyDescent="0.35">
      <c r="A31" s="86" t="s">
        <v>636</v>
      </c>
      <c r="C31" s="86" t="s">
        <v>7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detailed'!$F$22/100)</f>
        <v>3.6193387120583377E-2</v>
      </c>
      <c r="H31" s="91">
        <f>'[2]EU Inhabitants'!C39*('[2]Weighted Average'!C11/1000)*('[2]Waste Bin detailed'!$F$22/100)</f>
        <v>3.6752552009283776E-2</v>
      </c>
      <c r="I31" s="91">
        <f>'[2]EU Inhabitants'!D39*('[2]Weighted Average'!D11/1000)*('[2]Waste Bin detailed'!$F$22/100)</f>
        <v>3.717047254190628E-2</v>
      </c>
      <c r="J31" s="91">
        <f>'[2]EU Inhabitants'!E39*('[2]Weighted Average'!E11/1000)*('[2]Waste Bin detailed'!$F$22/100)</f>
        <v>3.7416314429175916E-2</v>
      </c>
      <c r="K31" s="91">
        <f>'[2]EU Inhabitants'!F39*('[2]Weighted Average'!F11/1000)*('[2]Waste Bin detailed'!$F$22/100)</f>
        <v>3.7690293932310548E-2</v>
      </c>
      <c r="L31" s="91">
        <f>'[2]EU Inhabitants'!G39*('[2]Weighted Average'!G11/1000)*('[2]Waste Bin detailed'!$F$22/100)</f>
        <v>3.8083795670968687E-2</v>
      </c>
      <c r="M31" s="91">
        <f>'[2]EU Inhabitants'!H39*('[2]Weighted Average'!H11/1000)*('[2]Waste Bin detailed'!$F$22/100)</f>
        <v>3.8902776694601467E-2</v>
      </c>
      <c r="N31" s="91">
        <f>'[2]EU Inhabitants'!I39*('[2]Weighted Average'!I11/1000)*('[2]Waste Bin detailed'!$F$22/100)</f>
        <v>3.9906072423794063E-2</v>
      </c>
      <c r="O31" s="91">
        <f>'[2]EU Inhabitants'!J39*('[2]Weighted Average'!J11/1000)*('[2]Waste Bin detailed'!$F$22/100)</f>
        <v>4.0907628534969528E-2</v>
      </c>
      <c r="P31" s="91">
        <f>'[2]EU Inhabitants'!K39*('[2]Weighted Average'!K11/1000)*('[2]Waste Bin detailed'!$F$22/100)</f>
        <v>4.1405647931457991E-2</v>
      </c>
      <c r="Q31" s="91">
        <f>'[2]EU Inhabitants'!L39*('[2]Weighted Average'!L11/1000)*('[2]Waste Bin detailed'!$F$22/100)</f>
        <v>4.1169279682388135E-2</v>
      </c>
      <c r="R31" s="91">
        <f>'[2]EU Inhabitants'!M39*('[2]Weighted Average'!M11/1000)*('[2]Waste Bin detailed'!$F$22/100)</f>
        <v>4.125226078496174E-2</v>
      </c>
      <c r="S31" s="91">
        <f>'[2]EU Inhabitants'!N39*('[2]Weighted Average'!N11/1000)*('[2]Waste Bin detailed'!$F$22/100)</f>
        <v>4.139214646934148E-2</v>
      </c>
      <c r="T31" s="91">
        <f>'[2]EU Inhabitants'!O39*('[2]Weighted Average'!O11/1000)*('[2]Waste Bin detailed'!$F$22/100)</f>
        <v>4.1686671253213729E-2</v>
      </c>
      <c r="U31" s="91">
        <f>'[2]EU Inhabitants'!P39*('[2]Weighted Average'!P11/1000)*('[2]Waste Bin detailed'!$F$22/100)</f>
        <v>4.2185453732054796E-2</v>
      </c>
      <c r="V31" s="91">
        <f>'[2]EU Inhabitants'!Q39*('[2]Weighted Average'!Q11/1000)*('[2]Waste Bin detailed'!$F$22/100)</f>
        <v>4.2636831219080601E-2</v>
      </c>
      <c r="W31" s="91">
        <f>'[2]EU Inhabitants'!R39*('[2]Weighted Average'!R11/1000)*('[2]Waste Bin detailed'!$F$22/100)</f>
        <v>4.3094025981145687E-2</v>
      </c>
      <c r="X31" s="91">
        <f>'[2]EU Inhabitants'!S39*('[2]Weighted Average'!S11/1000)*('[2]Waste Bin detailed'!$F$22/100)</f>
        <v>4.385705566623295E-2</v>
      </c>
      <c r="Y31" s="91">
        <f>'[2]EU Inhabitants'!T39*('[2]Weighted Average'!T11/1000)*('[2]Waste Bin detailed'!$F$22/100)</f>
        <v>4.5169147959568973E-2</v>
      </c>
      <c r="Z31" s="91">
        <f>'[2]EU Inhabitants'!U39*('[2]Weighted Average'!U11/1000)*('[2]Waste Bin detailed'!$F$22/100)</f>
        <v>4.7041973995921277E-2</v>
      </c>
      <c r="AA31" s="91">
        <f>'[2]EU Inhabitants'!V39*('[2]Weighted Average'!V11/1000)*('[2]Waste Bin detailed'!$F$22/100)</f>
        <v>4.7983337681223308E-2</v>
      </c>
      <c r="AB31" s="91">
        <f>'[2]EU Inhabitants'!W39*('[2]Weighted Average'!W11/1000)*('[2]Waste Bin detailed'!$F$22/100)</f>
        <v>4.8600203564243077E-2</v>
      </c>
      <c r="AC31" s="91">
        <f>'[2]EU Inhabitants'!X39*('[2]Weighted Average'!X11/1000)*('[2]Waste Bin detailed'!$F$22/100)</f>
        <v>4.9584716188149913E-2</v>
      </c>
      <c r="AD31" s="91">
        <f>'[2]EU Inhabitants'!Y39*('[2]Weighted Average'!Y11/1000)*('[2]Waste Bin detailed'!$F$22/100)</f>
        <v>5.1106725065932036E-2</v>
      </c>
      <c r="AE31" s="91">
        <f>'[2]EU Inhabitants'!Z39*('[2]Weighted Average'!Z11/1000)*('[2]Waste Bin detailed'!$F$22/100)</f>
        <v>5.1997210811721206E-2</v>
      </c>
      <c r="AF31" s="91">
        <f>'[2]EU Inhabitants'!AA39*('[2]Weighted Average'!AA11/1000)*('[2]Waste Bin detailed'!$F$22/100)</f>
        <v>5.2968875097102755E-2</v>
      </c>
      <c r="AG31" s="91">
        <f>'[2]EU Inhabitants'!AB39*('[2]Weighted Average'!AB11/1000)*('[2]Waste Bin detailed'!$F$22/100)</f>
        <v>5.3902844649429175E-2</v>
      </c>
      <c r="AH31" s="91">
        <f>'[2]EU Inhabitants'!AC39*('[2]Weighted Average'!AC11/1000)*('[2]Waste Bin detailed'!$F$22/100)</f>
        <v>5.4798874909260845E-2</v>
      </c>
      <c r="AI31" s="91">
        <f>'[2]EU Inhabitants'!AD39*('[2]Weighted Average'!AD11/1000)*('[2]Waste Bin detailed'!$F$22/100)</f>
        <v>5.5651073866670661E-2</v>
      </c>
      <c r="AJ31" s="91">
        <f>'[2]EU Inhabitants'!AE39*('[2]Weighted Average'!AE11/1000)*('[2]Waste Bin detailed'!$F$22/100)</f>
        <v>5.6495943151274264E-2</v>
      </c>
      <c r="AK31" s="91">
        <f>'[2]EU Inhabitants'!AF39*('[2]Weighted Average'!AF11/1000)*('[2]Waste Bin detailed'!$F$22/100)</f>
        <v>5.7328763426198789E-2</v>
      </c>
      <c r="AL31" s="91">
        <f>'[2]EU Inhabitants'!AG39*('[2]Weighted Average'!AG11/1000)*('[2]Waste Bin detailed'!$F$22/100)</f>
        <v>5.8153018555074661E-2</v>
      </c>
      <c r="AM31" s="91">
        <f>'[2]EU Inhabitants'!AH39*('[2]Weighted Average'!AH11/1000)*('[2]Waste Bin detailed'!$F$22/100)</f>
        <v>5.8962494648788812E-2</v>
      </c>
      <c r="AN31" s="91">
        <f>'[2]EU Inhabitants'!AI39*('[2]Weighted Average'!AI11/1000)*('[2]Waste Bin detailed'!$F$22/100)</f>
        <v>5.9757528344728493E-2</v>
      </c>
      <c r="AO31" s="91">
        <f>'[2]EU Inhabitants'!AJ39*('[2]Weighted Average'!AJ11/1000)*('[2]Waste Bin detailed'!$F$22/100)</f>
        <v>6.0539492052348938E-2</v>
      </c>
      <c r="AP31" s="91">
        <f>'[2]EU Inhabitants'!AK39*('[2]Weighted Average'!AK11/1000)*('[2]Waste Bin detailed'!$F$22/100)</f>
        <v>6.1315904819369486E-2</v>
      </c>
      <c r="AQ31" s="91">
        <f>'[2]EU Inhabitants'!AL39*('[2]Weighted Average'!AL11/1000)*('[2]Waste Bin detailed'!$F$22/100)</f>
        <v>6.2075592119534423E-2</v>
      </c>
      <c r="AR31" s="91">
        <f>'[2]EU Inhabitants'!AM39*('[2]Weighted Average'!AM11/1000)*('[2]Waste Bin detailed'!$F$22/100)</f>
        <v>6.2818104634662433E-2</v>
      </c>
      <c r="AS31" s="91">
        <f>'[2]EU Inhabitants'!AN39*('[2]Weighted Average'!AN11/1000)*('[2]Waste Bin detailed'!$F$22/100)</f>
        <v>6.3542186667880196E-2</v>
      </c>
      <c r="AT31" s="91">
        <f>'[2]EU Inhabitants'!AO39*('[2]Weighted Average'!AO11/1000)*('[2]Waste Bin detailed'!$F$22/100)</f>
        <v>6.4248542604815592E-2</v>
      </c>
      <c r="AU31" s="91">
        <f>'[2]EU Inhabitants'!AP39*('[2]Weighted Average'!AP11/1000)*('[2]Waste Bin detailed'!$F$22/100)</f>
        <v>6.4935793948229834E-2</v>
      </c>
      <c r="AV31" s="91">
        <f>'[2]EU Inhabitants'!AQ39*('[2]Weighted Average'!AQ11/1000)*('[2]Waste Bin detailed'!$F$22/100)</f>
        <v>6.5605642012932106E-2</v>
      </c>
      <c r="AW31" s="91">
        <f>'[2]EU Inhabitants'!AR39*('[2]Weighted Average'!AR11/1000)*('[2]Waste Bin detailed'!$F$22/100)</f>
        <v>6.6255840111422187E-2</v>
      </c>
      <c r="AX31" s="91">
        <f>'[2]EU Inhabitants'!AS39*('[2]Weighted Average'!AS11/1000)*('[2]Waste Bin detailed'!$F$22/100)</f>
        <v>6.6887749704914498E-2</v>
      </c>
      <c r="AY31" s="91">
        <f>'[2]EU Inhabitants'!AT39*('[2]Weighted Average'!AT11/1000)*('[2]Waste Bin detailed'!$F$22/100)</f>
        <v>6.7501468897719158E-2</v>
      </c>
      <c r="AZ31" s="91">
        <f>'[2]EU Inhabitants'!AU39*('[2]Weighted Average'!AU11/1000)*('[2]Waste Bin detailed'!$F$22/100)</f>
        <v>6.8097658920625359E-2</v>
      </c>
      <c r="BA31" s="91">
        <f>'[2]EU Inhabitants'!AV39*('[2]Weighted Average'!AV11/1000)*('[2]Waste Bin detailed'!$F$22/100)</f>
        <v>6.8676942162657045E-2</v>
      </c>
      <c r="BB31" s="91">
        <f>'[2]EU Inhabitants'!AW39*('[2]Weighted Average'!AW11/1000)*('[2]Waste Bin detailed'!$F$22/100)</f>
        <v>6.9242503419274959E-2</v>
      </c>
      <c r="BC31" s="91">
        <f>'[2]EU Inhabitants'!AX39*('[2]Weighted Average'!AX11/1000)*('[2]Waste Bin detailed'!$F$22/100)</f>
        <v>6.9791860757298083E-2</v>
      </c>
      <c r="BD31" s="91">
        <f>'[2]EU Inhabitants'!AY39*('[2]Weighted Average'!AY11/1000)*('[2]Waste Bin detailed'!$F$22/100)</f>
        <v>7.0327059306768441E-2</v>
      </c>
      <c r="BE31" s="91">
        <f>'[2]EU Inhabitants'!AZ39*('[2]Weighted Average'!AZ11/1000)*('[2]Waste Bin detailed'!$F$22/100)</f>
        <v>7.0849298699103863E-2</v>
      </c>
    </row>
    <row r="32" spans="1:57" x14ac:dyDescent="0.35">
      <c r="A32" s="86" t="s">
        <v>636</v>
      </c>
      <c r="C32" s="86" t="s">
        <v>7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detailed'!$F$22/100)</f>
        <v>0.5808728059923931</v>
      </c>
      <c r="H32" s="91">
        <f>'[2]EU Inhabitants'!C40*('[2]Weighted Average'!C11/1000)*('[2]Waste Bin detailed'!$F$22/100)</f>
        <v>0.58410566666012931</v>
      </c>
      <c r="I32" s="91">
        <f>'[2]EU Inhabitants'!D40*('[2]Weighted Average'!D11/1000)*('[2]Waste Bin detailed'!$F$22/100)</f>
        <v>0.58679811927339021</v>
      </c>
      <c r="J32" s="91">
        <f>'[2]EU Inhabitants'!E40*('[2]Weighted Average'!E11/1000)*('[2]Waste Bin detailed'!$F$22/100)</f>
        <v>0.59045273941867615</v>
      </c>
      <c r="K32" s="91">
        <f>'[2]EU Inhabitants'!F40*('[2]Weighted Average'!F11/1000)*('[2]Waste Bin detailed'!$F$22/100)</f>
        <v>0.59374918192694515</v>
      </c>
      <c r="L32" s="91">
        <f>'[2]EU Inhabitants'!G40*('[2]Weighted Average'!G11/1000)*('[2]Waste Bin detailed'!$F$22/100)</f>
        <v>0.59755289848424886</v>
      </c>
      <c r="M32" s="91">
        <f>'[2]EU Inhabitants'!H40*('[2]Weighted Average'!H11/1000)*('[2]Waste Bin detailed'!$F$22/100)</f>
        <v>0.60194338466658515</v>
      </c>
      <c r="N32" s="91">
        <f>'[2]EU Inhabitants'!I40*('[2]Weighted Average'!I11/1000)*('[2]Waste Bin detailed'!$F$22/100)</f>
        <v>0.60715850785734415</v>
      </c>
      <c r="O32" s="91">
        <f>'[2]EU Inhabitants'!J40*('[2]Weighted Average'!J11/1000)*('[2]Waste Bin detailed'!$F$22/100)</f>
        <v>0.61429989816308972</v>
      </c>
      <c r="P32" s="91">
        <f>'[2]EU Inhabitants'!K40*('[2]Weighted Average'!K11/1000)*('[2]Waste Bin detailed'!$F$22/100)</f>
        <v>0.62221681147248831</v>
      </c>
      <c r="Q32" s="91">
        <f>'[2]EU Inhabitants'!L40*('[2]Weighted Average'!L11/1000)*('[2]Waste Bin detailed'!$F$22/100)</f>
        <v>0.62969037365393177</v>
      </c>
      <c r="R32" s="91">
        <f>'[2]EU Inhabitants'!M40*('[2]Weighted Average'!M11/1000)*('[2]Waste Bin detailed'!$F$22/100)</f>
        <v>0.6373761351837991</v>
      </c>
      <c r="S32" s="91">
        <f>'[2]EU Inhabitants'!N40*('[2]Weighted Average'!N11/1000)*('[2]Waste Bin detailed'!$F$22/100)</f>
        <v>0.64578224616160707</v>
      </c>
      <c r="T32" s="91">
        <f>'[2]EU Inhabitants'!O40*('[2]Weighted Average'!O11/1000)*('[2]Waste Bin detailed'!$F$22/100)</f>
        <v>0.65423725547239053</v>
      </c>
      <c r="U32" s="91">
        <f>'[2]EU Inhabitants'!P40*('[2]Weighted Average'!P11/1000)*('[2]Waste Bin detailed'!$F$22/100)</f>
        <v>0.66165557295468114</v>
      </c>
      <c r="V32" s="91">
        <f>'[2]EU Inhabitants'!Q40*('[2]Weighted Average'!Q11/1000)*('[2]Waste Bin detailed'!$F$22/100)</f>
        <v>0.66934940758298811</v>
      </c>
      <c r="W32" s="91">
        <f>'[2]EU Inhabitants'!R40*('[2]Weighted Average'!R11/1000)*('[2]Waste Bin detailed'!$F$22/100)</f>
        <v>0.67528229464047174</v>
      </c>
      <c r="X32" s="91">
        <f>'[2]EU Inhabitants'!S40*('[2]Weighted Average'!S11/1000)*('[2]Waste Bin detailed'!$F$22/100)</f>
        <v>0.6815870635932102</v>
      </c>
      <c r="Y32" s="91">
        <f>'[2]EU Inhabitants'!T40*('[2]Weighted Average'!T11/1000)*('[2]Waste Bin detailed'!$F$22/100)</f>
        <v>0.68646462375808492</v>
      </c>
      <c r="Z32" s="91">
        <f>'[2]EU Inhabitants'!U40*('[2]Weighted Average'!U11/1000)*('[2]Waste Bin detailed'!$F$22/100)</f>
        <v>0.70211744931596509</v>
      </c>
      <c r="AA32" s="91">
        <f>'[2]EU Inhabitants'!V40*('[2]Weighted Average'!V11/1000)*('[2]Waste Bin detailed'!$F$22/100)</f>
        <v>0.70730666092971428</v>
      </c>
      <c r="AB32" s="91">
        <f>'[2]EU Inhabitants'!W40*('[2]Weighted Average'!W11/1000)*('[2]Waste Bin detailed'!$F$22/100)</f>
        <v>0.71048621144154323</v>
      </c>
      <c r="AC32" s="91">
        <f>'[2]EU Inhabitants'!X40*('[2]Weighted Average'!X11/1000)*('[2]Waste Bin detailed'!$F$22/100)</f>
        <v>0.71498180241246223</v>
      </c>
      <c r="AD32" s="91">
        <f>'[2]EU Inhabitants'!Y40*('[2]Weighted Average'!Y11/1000)*('[2]Waste Bin detailed'!$F$22/100)</f>
        <v>0.72345121487964104</v>
      </c>
      <c r="AE32" s="91">
        <f>'[2]EU Inhabitants'!Z40*('[2]Weighted Average'!Z11/1000)*('[2]Waste Bin detailed'!$F$22/100)</f>
        <v>0.72343725476988352</v>
      </c>
      <c r="AF32" s="91">
        <f>'[2]EU Inhabitants'!AA40*('[2]Weighted Average'!AA11/1000)*('[2]Waste Bin detailed'!$F$22/100)</f>
        <v>0.72582367787259583</v>
      </c>
      <c r="AG32" s="91">
        <f>'[2]EU Inhabitants'!AB40*('[2]Weighted Average'!AB11/1000)*('[2]Waste Bin detailed'!$F$22/100)</f>
        <v>0.72892894568281286</v>
      </c>
      <c r="AH32" s="91">
        <f>'[2]EU Inhabitants'!AC40*('[2]Weighted Average'!AC11/1000)*('[2]Waste Bin detailed'!$F$22/100)</f>
        <v>0.73275520646852421</v>
      </c>
      <c r="AI32" s="91">
        <f>'[2]EU Inhabitants'!AD40*('[2]Weighted Average'!AD11/1000)*('[2]Waste Bin detailed'!$F$22/100)</f>
        <v>0.73730422951255947</v>
      </c>
      <c r="AJ32" s="91">
        <f>'[2]EU Inhabitants'!AE40*('[2]Weighted Average'!AE11/1000)*('[2]Waste Bin detailed'!$F$22/100)</f>
        <v>0.74178981911161168</v>
      </c>
      <c r="AK32" s="91">
        <f>'[2]EU Inhabitants'!AF40*('[2]Weighted Average'!AF11/1000)*('[2]Waste Bin detailed'!$F$22/100)</f>
        <v>0.74620508295686794</v>
      </c>
      <c r="AL32" s="91">
        <f>'[2]EU Inhabitants'!AG40*('[2]Weighted Average'!AG11/1000)*('[2]Waste Bin detailed'!$F$22/100)</f>
        <v>0.75054412800116488</v>
      </c>
      <c r="AM32" s="91">
        <f>'[2]EU Inhabitants'!AH40*('[2]Weighted Average'!AH11/1000)*('[2]Waste Bin detailed'!$F$22/100)</f>
        <v>0.75480489323843492</v>
      </c>
      <c r="AN32" s="91">
        <f>'[2]EU Inhabitants'!AI40*('[2]Weighted Average'!AI11/1000)*('[2]Waste Bin detailed'!$F$22/100)</f>
        <v>0.7589874414725073</v>
      </c>
      <c r="AO32" s="91">
        <f>'[2]EU Inhabitants'!AJ40*('[2]Weighted Average'!AJ11/1000)*('[2]Waste Bin detailed'!$F$22/100)</f>
        <v>0.76309407464355938</v>
      </c>
      <c r="AP32" s="91">
        <f>'[2]EU Inhabitants'!AK40*('[2]Weighted Average'!AK11/1000)*('[2]Waste Bin detailed'!$F$22/100)</f>
        <v>0.76731696238027003</v>
      </c>
      <c r="AQ32" s="91">
        <f>'[2]EU Inhabitants'!AL40*('[2]Weighted Average'!AL11/1000)*('[2]Waste Bin detailed'!$F$22/100)</f>
        <v>0.77144777589038072</v>
      </c>
      <c r="AR32" s="91">
        <f>'[2]EU Inhabitants'!AM40*('[2]Weighted Average'!AM11/1000)*('[2]Waste Bin detailed'!$F$22/100)</f>
        <v>0.77548877632655089</v>
      </c>
      <c r="AS32" s="91">
        <f>'[2]EU Inhabitants'!AN40*('[2]Weighted Average'!AN11/1000)*('[2]Waste Bin detailed'!$F$22/100)</f>
        <v>0.77943964908944263</v>
      </c>
      <c r="AT32" s="91">
        <f>'[2]EU Inhabitants'!AO40*('[2]Weighted Average'!AO11/1000)*('[2]Waste Bin detailed'!$F$22/100)</f>
        <v>0.78330321815412163</v>
      </c>
      <c r="AU32" s="91">
        <f>'[2]EU Inhabitants'!AP40*('[2]Weighted Average'!AP11/1000)*('[2]Waste Bin detailed'!$F$22/100)</f>
        <v>0.78707864697363084</v>
      </c>
      <c r="AV32" s="91">
        <f>'[2]EU Inhabitants'!AQ40*('[2]Weighted Average'!AQ11/1000)*('[2]Waste Bin detailed'!$F$22/100)</f>
        <v>0.79076012892317349</v>
      </c>
      <c r="AW32" s="91">
        <f>'[2]EU Inhabitants'!AR40*('[2]Weighted Average'!AR11/1000)*('[2]Waste Bin detailed'!$F$22/100)</f>
        <v>0.79434495203874944</v>
      </c>
      <c r="AX32" s="91">
        <f>'[2]EU Inhabitants'!AS40*('[2]Weighted Average'!AS11/1000)*('[2]Waste Bin detailed'!$F$22/100)</f>
        <v>0.79782823935126246</v>
      </c>
      <c r="AY32" s="91">
        <f>'[2]EU Inhabitants'!AT40*('[2]Weighted Average'!AT11/1000)*('[2]Waste Bin detailed'!$F$22/100)</f>
        <v>0.80120392073620406</v>
      </c>
      <c r="AZ32" s="91">
        <f>'[2]EU Inhabitants'!AU40*('[2]Weighted Average'!AU11/1000)*('[2]Waste Bin detailed'!$F$22/100)</f>
        <v>0.80446794104086439</v>
      </c>
      <c r="BA32" s="91">
        <f>'[2]EU Inhabitants'!AV40*('[2]Weighted Average'!AV11/1000)*('[2]Waste Bin detailed'!$F$22/100)</f>
        <v>0.80761509714708601</v>
      </c>
      <c r="BB32" s="91">
        <f>'[2]EU Inhabitants'!AW40*('[2]Weighted Average'!AW11/1000)*('[2]Waste Bin detailed'!$F$22/100)</f>
        <v>0.81064550443812178</v>
      </c>
      <c r="BC32" s="91">
        <f>'[2]EU Inhabitants'!AX40*('[2]Weighted Average'!AX11/1000)*('[2]Waste Bin detailed'!$F$22/100)</f>
        <v>0.81355417386975792</v>
      </c>
      <c r="BD32" s="91">
        <f>'[2]EU Inhabitants'!AY40*('[2]Weighted Average'!AY11/1000)*('[2]Waste Bin detailed'!$F$22/100)</f>
        <v>0.816339713530153</v>
      </c>
      <c r="BE32" s="91">
        <f>'[2]EU Inhabitants'!AZ40*('[2]Weighted Average'!AZ11/1000)*('[2]Waste Bin detailed'!$F$22/100)</f>
        <v>0.81900308176661429</v>
      </c>
    </row>
    <row r="33" spans="1:57" x14ac:dyDescent="0.35">
      <c r="A33" s="86" t="s">
        <v>636</v>
      </c>
      <c r="C33" s="86" t="s">
        <v>7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detailed'!$F$22/100)</f>
        <v>0.92924717592874684</v>
      </c>
      <c r="H33" s="91">
        <f>'[2]EU Inhabitants'!C41*('[2]Weighted Average'!C11/1000)*('[2]Waste Bin detailed'!$F$22/100)</f>
        <v>0.93438195822728198</v>
      </c>
      <c r="I33" s="91">
        <f>'[2]EU Inhabitants'!D41*('[2]Weighted Average'!D11/1000)*('[2]Waste Bin detailed'!$F$22/100)</f>
        <v>0.94110111004135022</v>
      </c>
      <c r="J33" s="91">
        <f>'[2]EU Inhabitants'!E41*('[2]Weighted Average'!E11/1000)*('[2]Waste Bin detailed'!$F$22/100)</f>
        <v>0.94864795260796264</v>
      </c>
      <c r="K33" s="91">
        <f>'[2]EU Inhabitants'!F41*('[2]Weighted Average'!F11/1000)*('[2]Waste Bin detailed'!$F$22/100)</f>
        <v>0.95521527577188581</v>
      </c>
      <c r="L33" s="91">
        <f>'[2]EU Inhabitants'!G41*('[2]Weighted Average'!G11/1000)*('[2]Waste Bin detailed'!$F$22/100)</f>
        <v>0.96191196669831491</v>
      </c>
      <c r="M33" s="91">
        <f>'[2]EU Inhabitants'!H41*('[2]Weighted Average'!H11/1000)*('[2]Waste Bin detailed'!$F$22/100)</f>
        <v>0.96762087198498525</v>
      </c>
      <c r="N33" s="91">
        <f>'[2]EU Inhabitants'!I41*('[2]Weighted Average'!I11/1000)*('[2]Waste Bin detailed'!$F$22/100)</f>
        <v>0.97390819556334995</v>
      </c>
      <c r="O33" s="91">
        <f>'[2]EU Inhabitants'!J41*('[2]Weighted Average'!J11/1000)*('[2]Waste Bin detailed'!$F$22/100)</f>
        <v>0.98469795388472003</v>
      </c>
      <c r="P33" s="91">
        <f>'[2]EU Inhabitants'!K41*('[2]Weighted Average'!K11/1000)*('[2]Waste Bin detailed'!$F$22/100)</f>
        <v>0.99853566404519967</v>
      </c>
      <c r="Q33" s="91">
        <f>'[2]EU Inhabitants'!L41*('[2]Weighted Average'!L11/1000)*('[2]Waste Bin detailed'!$F$22/100)</f>
        <v>1.0091490878280251</v>
      </c>
      <c r="R33" s="91">
        <f>'[2]EU Inhabitants'!M41*('[2]Weighted Average'!M11/1000)*('[2]Waste Bin detailed'!$F$22/100)</f>
        <v>1.0194968792175716</v>
      </c>
      <c r="S33" s="91">
        <f>'[2]EU Inhabitants'!N41*('[2]Weighted Average'!N11/1000)*('[2]Waste Bin detailed'!$F$22/100)</f>
        <v>1.0303075478936237</v>
      </c>
      <c r="T33" s="91">
        <f>'[2]EU Inhabitants'!O41*('[2]Weighted Average'!O11/1000)*('[2]Waste Bin detailed'!$F$22/100)</f>
        <v>1.0412128721912537</v>
      </c>
      <c r="U33" s="91">
        <f>'[2]EU Inhabitants'!P41*('[2]Weighted Average'!P11/1000)*('[2]Waste Bin detailed'!$F$22/100)</f>
        <v>1.0543586224947843</v>
      </c>
      <c r="V33" s="91">
        <f>'[2]EU Inhabitants'!Q41*('[2]Weighted Average'!Q11/1000)*('[2]Waste Bin detailed'!$F$22/100)</f>
        <v>1.0672378452785136</v>
      </c>
      <c r="W33" s="91">
        <f>'[2]EU Inhabitants'!R41*('[2]Weighted Average'!R11/1000)*('[2]Waste Bin detailed'!$F$22/100)</f>
        <v>1.079152146706825</v>
      </c>
      <c r="X33" s="91">
        <f>'[2]EU Inhabitants'!S41*('[2]Weighted Average'!S11/1000)*('[2]Waste Bin detailed'!$F$22/100)</f>
        <v>1.0913484982507162</v>
      </c>
      <c r="Y33" s="91">
        <f>'[2]EU Inhabitants'!T41*('[2]Weighted Average'!T11/1000)*('[2]Waste Bin detailed'!$F$22/100)</f>
        <v>1.0997874107568315</v>
      </c>
      <c r="Z33" s="91">
        <f>'[2]EU Inhabitants'!U41*('[2]Weighted Average'!U11/1000)*('[2]Waste Bin detailed'!$F$22/100)</f>
        <v>1.1259427182798649</v>
      </c>
      <c r="AA33" s="91">
        <f>'[2]EU Inhabitants'!V41*('[2]Weighted Average'!V11/1000)*('[2]Waste Bin detailed'!$F$22/100)</f>
        <v>1.1340500682022312</v>
      </c>
      <c r="AB33" s="91">
        <f>'[2]EU Inhabitants'!W41*('[2]Weighted Average'!W11/1000)*('[2]Waste Bin detailed'!$F$22/100)</f>
        <v>1.1425907963379269</v>
      </c>
      <c r="AC33" s="91">
        <f>'[2]EU Inhabitants'!X41*('[2]Weighted Average'!X11/1000)*('[2]Waste Bin detailed'!$F$22/100)</f>
        <v>1.1516618601628681</v>
      </c>
      <c r="AD33" s="91">
        <f>'[2]EU Inhabitants'!Y41*('[2]Weighted Average'!Y11/1000)*('[2]Waste Bin detailed'!$F$22/100)</f>
        <v>1.16187275967315</v>
      </c>
      <c r="AE33" s="91">
        <f>'[2]EU Inhabitants'!Z41*('[2]Weighted Average'!Z11/1000)*('[2]Waste Bin detailed'!$F$22/100)</f>
        <v>1.1707925025921495</v>
      </c>
      <c r="AF33" s="91">
        <f>'[2]EU Inhabitants'!AA41*('[2]Weighted Average'!AA11/1000)*('[2]Waste Bin detailed'!$F$22/100)</f>
        <v>1.175774973436408</v>
      </c>
      <c r="AG33" s="91">
        <f>'[2]EU Inhabitants'!AB41*('[2]Weighted Average'!AB11/1000)*('[2]Waste Bin detailed'!$F$22/100)</f>
        <v>1.1810682669977706</v>
      </c>
      <c r="AH33" s="91">
        <f>'[2]EU Inhabitants'!AC41*('[2]Weighted Average'!AC11/1000)*('[2]Waste Bin detailed'!$F$22/100)</f>
        <v>1.1866815875685979</v>
      </c>
      <c r="AI33" s="91">
        <f>'[2]EU Inhabitants'!AD41*('[2]Weighted Average'!AD11/1000)*('[2]Waste Bin detailed'!$F$22/100)</f>
        <v>1.1925955153550865</v>
      </c>
      <c r="AJ33" s="91">
        <f>'[2]EU Inhabitants'!AE41*('[2]Weighted Average'!AE11/1000)*('[2]Waste Bin detailed'!$F$22/100)</f>
        <v>1.1983561639510079</v>
      </c>
      <c r="AK33" s="91">
        <f>'[2]EU Inhabitants'!AF41*('[2]Weighted Average'!AF11/1000)*('[2]Waste Bin detailed'!$F$22/100)</f>
        <v>1.2039164175297883</v>
      </c>
      <c r="AL33" s="91">
        <f>'[2]EU Inhabitants'!AG41*('[2]Weighted Average'!AG11/1000)*('[2]Waste Bin detailed'!$F$22/100)</f>
        <v>1.2092246536353815</v>
      </c>
      <c r="AM33" s="91">
        <f>'[2]EU Inhabitants'!AH41*('[2]Weighted Average'!AH11/1000)*('[2]Waste Bin detailed'!$F$22/100)</f>
        <v>1.2142950270515176</v>
      </c>
      <c r="AN33" s="91">
        <f>'[2]EU Inhabitants'!AI41*('[2]Weighted Average'!AI11/1000)*('[2]Waste Bin detailed'!$F$22/100)</f>
        <v>1.2191424409293474</v>
      </c>
      <c r="AO33" s="91">
        <f>'[2]EU Inhabitants'!AJ41*('[2]Weighted Average'!AJ11/1000)*('[2]Waste Bin detailed'!$F$22/100)</f>
        <v>1.2237783354491032</v>
      </c>
      <c r="AP33" s="91">
        <f>'[2]EU Inhabitants'!AK41*('[2]Weighted Average'!AK11/1000)*('[2]Waste Bin detailed'!$F$22/100)</f>
        <v>1.2285615749187955</v>
      </c>
      <c r="AQ33" s="91">
        <f>'[2]EU Inhabitants'!AL41*('[2]Weighted Average'!AL11/1000)*('[2]Waste Bin detailed'!$F$22/100)</f>
        <v>1.2331405924387593</v>
      </c>
      <c r="AR33" s="91">
        <f>'[2]EU Inhabitants'!AM41*('[2]Weighted Average'!AM11/1000)*('[2]Waste Bin detailed'!$F$22/100)</f>
        <v>1.2375388907335159</v>
      </c>
      <c r="AS33" s="91">
        <f>'[2]EU Inhabitants'!AN41*('[2]Weighted Average'!AN11/1000)*('[2]Waste Bin detailed'!$F$22/100)</f>
        <v>1.2418307691055175</v>
      </c>
      <c r="AT33" s="91">
        <f>'[2]EU Inhabitants'!AO41*('[2]Weighted Average'!AO11/1000)*('[2]Waste Bin detailed'!$F$22/100)</f>
        <v>1.2459278282896542</v>
      </c>
      <c r="AU33" s="91">
        <f>'[2]EU Inhabitants'!AP41*('[2]Weighted Average'!AP11/1000)*('[2]Waste Bin detailed'!$F$22/100)</f>
        <v>1.2498974832947238</v>
      </c>
      <c r="AV33" s="91">
        <f>'[2]EU Inhabitants'!AQ41*('[2]Weighted Average'!AQ11/1000)*('[2]Waste Bin detailed'!$F$22/100)</f>
        <v>1.2537507117501274</v>
      </c>
      <c r="AW33" s="91">
        <f>'[2]EU Inhabitants'!AR41*('[2]Weighted Average'!AR11/1000)*('[2]Waste Bin detailed'!$F$22/100)</f>
        <v>1.2574914784176927</v>
      </c>
      <c r="AX33" s="91">
        <f>'[2]EU Inhabitants'!AS41*('[2]Weighted Average'!AS11/1000)*('[2]Waste Bin detailed'!$F$22/100)</f>
        <v>1.2611199568671803</v>
      </c>
      <c r="AY33" s="91">
        <f>'[2]EU Inhabitants'!AT41*('[2]Weighted Average'!AT11/1000)*('[2]Waste Bin detailed'!$F$22/100)</f>
        <v>1.26463458494139</v>
      </c>
      <c r="AZ33" s="91">
        <f>'[2]EU Inhabitants'!AU41*('[2]Weighted Average'!AU11/1000)*('[2]Waste Bin detailed'!$F$22/100)</f>
        <v>1.2680334337065984</v>
      </c>
      <c r="BA33" s="91">
        <f>'[2]EU Inhabitants'!AV41*('[2]Weighted Average'!AV11/1000)*('[2]Waste Bin detailed'!$F$22/100)</f>
        <v>1.2713666294675037</v>
      </c>
      <c r="BB33" s="91">
        <f>'[2]EU Inhabitants'!AW41*('[2]Weighted Average'!AW11/1000)*('[2]Waste Bin detailed'!$F$22/100)</f>
        <v>1.2745798702768152</v>
      </c>
      <c r="BC33" s="91">
        <f>'[2]EU Inhabitants'!AX41*('[2]Weighted Average'!AX11/1000)*('[2]Waste Bin detailed'!$F$22/100)</f>
        <v>1.2776692638652731</v>
      </c>
      <c r="BD33" s="91">
        <f>'[2]EU Inhabitants'!AY41*('[2]Weighted Average'!AY11/1000)*('[2]Waste Bin detailed'!$F$22/100)</f>
        <v>1.2805775262221875</v>
      </c>
      <c r="BE33" s="91">
        <f>'[2]EU Inhabitants'!AZ41*('[2]Weighted Average'!AZ11/1000)*('[2]Waste Bin detailed'!$F$22/100)</f>
        <v>1.2833341776111997</v>
      </c>
    </row>
    <row r="34" spans="1:57" x14ac:dyDescent="0.35">
      <c r="A34" s="86" t="s">
        <v>636</v>
      </c>
      <c r="C34" s="86" t="s">
        <v>7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detailed'!$F$22/100)</f>
        <v>7.6246005735792837</v>
      </c>
      <c r="H34" s="91">
        <f>'[2]EU Inhabitants'!C42*('[2]Weighted Average'!C11/1000)*('[2]Waste Bin detailed'!$F$22/100)</f>
        <v>7.6524028350367654</v>
      </c>
      <c r="I34" s="91">
        <f>'[2]EU Inhabitants'!D42*('[2]Weighted Average'!D11/1000)*('[2]Waste Bin detailed'!$F$22/100)</f>
        <v>7.6837218426467757</v>
      </c>
      <c r="J34" s="91">
        <f>'[2]EU Inhabitants'!E42*('[2]Weighted Average'!E11/1000)*('[2]Waste Bin detailed'!$F$22/100)</f>
        <v>7.7176661323955669</v>
      </c>
      <c r="K34" s="91">
        <f>'[2]EU Inhabitants'!F42*('[2]Weighted Average'!F11/1000)*('[2]Waste Bin detailed'!$F$22/100)</f>
        <v>7.7559429811327369</v>
      </c>
      <c r="L34" s="91">
        <f>'[2]EU Inhabitants'!G42*('[2]Weighted Average'!G11/1000)*('[2]Waste Bin detailed'!$F$22/100)</f>
        <v>7.807017904195563</v>
      </c>
      <c r="M34" s="91">
        <f>'[2]EU Inhabitants'!H42*('[2]Weighted Average'!H11/1000)*('[2]Waste Bin detailed'!$F$22/100)</f>
        <v>7.8638584256584139</v>
      </c>
      <c r="N34" s="91">
        <f>'[2]EU Inhabitants'!I42*('[2]Weighted Average'!I11/1000)*('[2]Waste Bin detailed'!$F$22/100)</f>
        <v>7.9214055712985942</v>
      </c>
      <c r="O34" s="91">
        <f>'[2]EU Inhabitants'!J42*('[2]Weighted Average'!J11/1000)*('[2]Waste Bin detailed'!$F$22/100)</f>
        <v>7.9843975406067695</v>
      </c>
      <c r="P34" s="91">
        <f>'[2]EU Inhabitants'!K42*('[2]Weighted Average'!K11/1000)*('[2]Waste Bin detailed'!$F$22/100)</f>
        <v>8.0437094859245679</v>
      </c>
      <c r="Q34" s="91">
        <f>'[2]EU Inhabitants'!L42*('[2]Weighted Average'!L11/1000)*('[2]Waste Bin detailed'!$F$22/100)</f>
        <v>8.1021936948467683</v>
      </c>
      <c r="R34" s="91">
        <f>'[2]EU Inhabitants'!M42*('[2]Weighted Average'!M11/1000)*('[2]Waste Bin detailed'!$F$22/100)</f>
        <v>8.1639365599606748</v>
      </c>
      <c r="S34" s="91">
        <f>'[2]EU Inhabitants'!N42*('[2]Weighted Average'!N11/1000)*('[2]Waste Bin detailed'!$F$22/100)</f>
        <v>8.2240412503472609</v>
      </c>
      <c r="T34" s="91">
        <f>'[2]EU Inhabitants'!O42*('[2]Weighted Average'!O11/1000)*('[2]Waste Bin detailed'!$F$22/100)</f>
        <v>8.2769707767057792</v>
      </c>
      <c r="U34" s="91">
        <f>'[2]EU Inhabitants'!P42*('[2]Weighted Average'!P11/1000)*('[2]Waste Bin detailed'!$F$22/100)</f>
        <v>8.3356660456674554</v>
      </c>
      <c r="V34" s="91">
        <f>'[2]EU Inhabitants'!Q42*('[2]Weighted Average'!Q11/1000)*('[2]Waste Bin detailed'!$F$22/100)</f>
        <v>8.402136649424806</v>
      </c>
      <c r="W34" s="91">
        <f>'[2]EU Inhabitants'!R42*('[2]Weighted Average'!R11/1000)*('[2]Waste Bin detailed'!$F$22/100)</f>
        <v>8.4727834888339579</v>
      </c>
      <c r="X34" s="91">
        <f>'[2]EU Inhabitants'!S42*('[2]Weighted Average'!S11/1000)*('[2]Waste Bin detailed'!$F$22/100)</f>
        <v>8.5347679496299591</v>
      </c>
      <c r="Y34" s="91">
        <f>'[2]EU Inhabitants'!T42*('[2]Weighted Average'!T11/1000)*('[2]Waste Bin detailed'!$F$22/100)</f>
        <v>8.5909627210610982</v>
      </c>
      <c r="Z34" s="91">
        <f>'[2]EU Inhabitants'!U42*('[2]Weighted Average'!U11/1000)*('[2]Waste Bin detailed'!$F$22/100)</f>
        <v>8.7823270323544644</v>
      </c>
      <c r="AA34" s="91">
        <f>'[2]EU Inhabitants'!V42*('[2]Weighted Average'!V11/1000)*('[2]Waste Bin detailed'!$F$22/100)</f>
        <v>8.8322134572795061</v>
      </c>
      <c r="AB34" s="91">
        <f>'[2]EU Inhabitants'!W42*('[2]Weighted Average'!W11/1000)*('[2]Waste Bin detailed'!$F$22/100)</f>
        <v>8.8327701935067022</v>
      </c>
      <c r="AC34" s="91">
        <f>'[2]EU Inhabitants'!X42*('[2]Weighted Average'!X11/1000)*('[2]Waste Bin detailed'!$F$22/100)</f>
        <v>8.8331166608910117</v>
      </c>
      <c r="AD34" s="91">
        <f>'[2]EU Inhabitants'!Y42*('[2]Weighted Average'!Y11/1000)*('[2]Waste Bin detailed'!$F$22/100)</f>
        <v>8.8340045786007781</v>
      </c>
      <c r="AE34" s="91">
        <f>'[2]EU Inhabitants'!Z42*('[2]Weighted Average'!Z11/1000)*('[2]Waste Bin detailed'!$F$22/100)</f>
        <v>8.8320191107109522</v>
      </c>
      <c r="AF34" s="91">
        <f>'[2]EU Inhabitants'!AA42*('[2]Weighted Average'!AA11/1000)*('[2]Waste Bin detailed'!$F$22/100)</f>
        <v>8.8313575696781772</v>
      </c>
      <c r="AG34" s="91">
        <f>'[2]EU Inhabitants'!AB42*('[2]Weighted Average'!AB11/1000)*('[2]Waste Bin detailed'!$F$22/100)</f>
        <v>8.8309767178500582</v>
      </c>
      <c r="AH34" s="91">
        <f>'[2]EU Inhabitants'!AC42*('[2]Weighted Average'!AC11/1000)*('[2]Waste Bin detailed'!$F$22/100)</f>
        <v>8.8308856355902101</v>
      </c>
      <c r="AI34" s="91">
        <f>'[2]EU Inhabitants'!AD42*('[2]Weighted Average'!AD11/1000)*('[2]Waste Bin detailed'!$F$22/100)</f>
        <v>8.8310760027076203</v>
      </c>
      <c r="AJ34" s="91">
        <f>'[2]EU Inhabitants'!AE42*('[2]Weighted Average'!AE11/1000)*('[2]Waste Bin detailed'!$F$22/100)</f>
        <v>8.8312476777547175</v>
      </c>
      <c r="AK34" s="91">
        <f>'[2]EU Inhabitants'!AF42*('[2]Weighted Average'!AF11/1000)*('[2]Waste Bin detailed'!$F$22/100)</f>
        <v>8.8313849638142266</v>
      </c>
      <c r="AL34" s="91">
        <f>'[2]EU Inhabitants'!AG42*('[2]Weighted Average'!AG11/1000)*('[2]Waste Bin detailed'!$F$22/100)</f>
        <v>8.8314982328788947</v>
      </c>
      <c r="AM34" s="91">
        <f>'[2]EU Inhabitants'!AH42*('[2]Weighted Average'!AH11/1000)*('[2]Waste Bin detailed'!$F$22/100)</f>
        <v>8.8315854008348218</v>
      </c>
      <c r="AN34" s="91">
        <f>'[2]EU Inhabitants'!AI42*('[2]Weighted Average'!AI11/1000)*('[2]Waste Bin detailed'!$F$22/100)</f>
        <v>8.8316583961813535</v>
      </c>
      <c r="AO34" s="91">
        <f>'[2]EU Inhabitants'!AJ42*('[2]Weighted Average'!AJ11/1000)*('[2]Waste Bin detailed'!$F$22/100)</f>
        <v>8.8317258153062497</v>
      </c>
      <c r="AP34" s="91">
        <f>'[2]EU Inhabitants'!AK42*('[2]Weighted Average'!AK11/1000)*('[2]Waste Bin detailed'!$F$22/100)</f>
        <v>8.8318080895587716</v>
      </c>
      <c r="AQ34" s="91">
        <f>'[2]EU Inhabitants'!AL42*('[2]Weighted Average'!AL11/1000)*('[2]Waste Bin detailed'!$F$22/100)</f>
        <v>8.8318521209747569</v>
      </c>
      <c r="AR34" s="91">
        <f>'[2]EU Inhabitants'!AM42*('[2]Weighted Average'!AM11/1000)*('[2]Waste Bin detailed'!$F$22/100)</f>
        <v>8.831888789125399</v>
      </c>
      <c r="AS34" s="91">
        <f>'[2]EU Inhabitants'!AN42*('[2]Weighted Average'!AN11/1000)*('[2]Waste Bin detailed'!$F$22/100)</f>
        <v>8.8319086839073311</v>
      </c>
      <c r="AT34" s="91">
        <f>'[2]EU Inhabitants'!AO42*('[2]Weighted Average'!AO11/1000)*('[2]Waste Bin detailed'!$F$22/100)</f>
        <v>8.8319186493332573</v>
      </c>
      <c r="AU34" s="91">
        <f>'[2]EU Inhabitants'!AP42*('[2]Weighted Average'!AP11/1000)*('[2]Waste Bin detailed'!$F$22/100)</f>
        <v>8.8319286697194883</v>
      </c>
      <c r="AV34" s="91">
        <f>'[2]EU Inhabitants'!AQ42*('[2]Weighted Average'!AQ11/1000)*('[2]Waste Bin detailed'!$F$22/100)</f>
        <v>8.8319371781103229</v>
      </c>
      <c r="AW34" s="91">
        <f>'[2]EU Inhabitants'!AR42*('[2]Weighted Average'!AR11/1000)*('[2]Waste Bin detailed'!$F$22/100)</f>
        <v>8.8319433472219657</v>
      </c>
      <c r="AX34" s="91">
        <f>'[2]EU Inhabitants'!AS42*('[2]Weighted Average'!AS11/1000)*('[2]Waste Bin detailed'!$F$22/100)</f>
        <v>8.8319530291606441</v>
      </c>
      <c r="AY34" s="91">
        <f>'[2]EU Inhabitants'!AT42*('[2]Weighted Average'!AT11/1000)*('[2]Waste Bin detailed'!$F$22/100)</f>
        <v>8.831961728289679</v>
      </c>
      <c r="AZ34" s="91">
        <f>'[2]EU Inhabitants'!AU42*('[2]Weighted Average'!AU11/1000)*('[2]Waste Bin detailed'!$F$22/100)</f>
        <v>8.8319697867920492</v>
      </c>
      <c r="BA34" s="91">
        <f>'[2]EU Inhabitants'!AV42*('[2]Weighted Average'!AV11/1000)*('[2]Waste Bin detailed'!$F$22/100)</f>
        <v>8.8319894842815039</v>
      </c>
      <c r="BB34" s="91">
        <f>'[2]EU Inhabitants'!AW42*('[2]Weighted Average'!AW11/1000)*('[2]Waste Bin detailed'!$F$22/100)</f>
        <v>8.8320233866318496</v>
      </c>
      <c r="BC34" s="91">
        <f>'[2]EU Inhabitants'!AX42*('[2]Weighted Average'!AX11/1000)*('[2]Waste Bin detailed'!$F$22/100)</f>
        <v>8.8320572431740523</v>
      </c>
      <c r="BD34" s="91">
        <f>'[2]EU Inhabitants'!AY42*('[2]Weighted Average'!AY11/1000)*('[2]Waste Bin detailed'!$F$22/100)</f>
        <v>8.8320831385663929</v>
      </c>
      <c r="BE34" s="91">
        <f>'[2]EU Inhabitants'!AZ42*('[2]Weighted Average'!AZ11/1000)*('[2]Waste Bin detailed'!$F$22/100)</f>
        <v>8.8321029742076025</v>
      </c>
    </row>
    <row r="35" spans="1:57" x14ac:dyDescent="0.35">
      <c r="A35" s="86" t="s">
        <v>636</v>
      </c>
      <c r="C35" s="86" t="s">
        <v>7</v>
      </c>
      <c r="D35" s="87" t="s">
        <v>621</v>
      </c>
      <c r="F35" s="92" t="s">
        <v>630</v>
      </c>
      <c r="G35" s="91">
        <f>SUM(G4:G34)</f>
        <v>64.745093907439298</v>
      </c>
      <c r="H35" s="91">
        <f t="shared" ref="H35:BE35" si="0">SUM(H4:H34)</f>
        <v>64.881122572877871</v>
      </c>
      <c r="I35" s="91">
        <f t="shared" si="0"/>
        <v>64.986424800484201</v>
      </c>
      <c r="J35" s="91">
        <f t="shared" si="0"/>
        <v>65.221980051949103</v>
      </c>
      <c r="K35" s="91">
        <f t="shared" si="0"/>
        <v>65.476845771639347</v>
      </c>
      <c r="L35" s="91">
        <f t="shared" si="0"/>
        <v>65.758506209476124</v>
      </c>
      <c r="M35" s="91">
        <f t="shared" si="0"/>
        <v>66.00773902256509</v>
      </c>
      <c r="N35" s="91">
        <f t="shared" si="0"/>
        <v>66.252225590474069</v>
      </c>
      <c r="O35" s="91">
        <f t="shared" si="0"/>
        <v>66.516688780825874</v>
      </c>
      <c r="P35" s="91">
        <f t="shared" si="0"/>
        <v>66.757507376451969</v>
      </c>
      <c r="Q35" s="91">
        <f t="shared" si="0"/>
        <v>66.897941242508921</v>
      </c>
      <c r="R35" s="91">
        <f t="shared" si="0"/>
        <v>66.852172420720905</v>
      </c>
      <c r="S35" s="91">
        <f t="shared" si="0"/>
        <v>67.002996308512877</v>
      </c>
      <c r="T35" s="91">
        <f t="shared" si="0"/>
        <v>67.165467143389051</v>
      </c>
      <c r="U35" s="91">
        <f t="shared" si="0"/>
        <v>67.462368772791237</v>
      </c>
      <c r="V35" s="91">
        <f t="shared" si="0"/>
        <v>67.660993005615879</v>
      </c>
      <c r="W35" s="91">
        <f t="shared" si="0"/>
        <v>67.914441377978633</v>
      </c>
      <c r="X35" s="91">
        <f t="shared" si="0"/>
        <v>68.102073492354521</v>
      </c>
      <c r="Y35" s="91">
        <f t="shared" si="0"/>
        <v>68.263854220535919</v>
      </c>
      <c r="Z35" s="91">
        <f t="shared" si="0"/>
        <v>69.279962131121579</v>
      </c>
      <c r="AA35" s="91">
        <f t="shared" si="0"/>
        <v>69.464933822305213</v>
      </c>
      <c r="AB35" s="91">
        <f t="shared" si="0"/>
        <v>69.417045134210625</v>
      </c>
      <c r="AC35" s="91">
        <f t="shared" si="0"/>
        <v>69.398076839501599</v>
      </c>
      <c r="AD35" s="91">
        <f t="shared" si="0"/>
        <v>69.688701206249263</v>
      </c>
      <c r="AE35" s="91">
        <f t="shared" si="0"/>
        <v>70.223214880423683</v>
      </c>
      <c r="AF35" s="91">
        <f t="shared" si="0"/>
        <v>70.266410742267695</v>
      </c>
      <c r="AG35" s="91">
        <f t="shared" si="0"/>
        <v>70.289888221749734</v>
      </c>
      <c r="AH35" s="91">
        <f t="shared" si="0"/>
        <v>70.294934495523052</v>
      </c>
      <c r="AI35" s="91">
        <f t="shared" si="0"/>
        <v>70.278769705408962</v>
      </c>
      <c r="AJ35" s="91">
        <f t="shared" si="0"/>
        <v>70.26645166797573</v>
      </c>
      <c r="AK35" s="91">
        <f t="shared" si="0"/>
        <v>70.254365875552935</v>
      </c>
      <c r="AL35" s="91">
        <f t="shared" si="0"/>
        <v>70.241115779923689</v>
      </c>
      <c r="AM35" s="91">
        <f t="shared" si="0"/>
        <v>70.226871655271111</v>
      </c>
      <c r="AN35" s="91">
        <f t="shared" si="0"/>
        <v>70.214136530154704</v>
      </c>
      <c r="AO35" s="91">
        <f t="shared" si="0"/>
        <v>70.20206406807219</v>
      </c>
      <c r="AP35" s="91">
        <f t="shared" si="0"/>
        <v>70.21068755806823</v>
      </c>
      <c r="AQ35" s="91">
        <f t="shared" si="0"/>
        <v>70.215933665653353</v>
      </c>
      <c r="AR35" s="91">
        <f t="shared" si="0"/>
        <v>70.217871704147768</v>
      </c>
      <c r="AS35" s="91">
        <f t="shared" si="0"/>
        <v>70.216396422617592</v>
      </c>
      <c r="AT35" s="91">
        <f t="shared" si="0"/>
        <v>70.210034600983576</v>
      </c>
      <c r="AU35" s="91">
        <f t="shared" si="0"/>
        <v>70.200561532390992</v>
      </c>
      <c r="AV35" s="91">
        <f t="shared" si="0"/>
        <v>70.185967180355249</v>
      </c>
      <c r="AW35" s="91">
        <f t="shared" si="0"/>
        <v>70.165884473080908</v>
      </c>
      <c r="AX35" s="91">
        <f t="shared" si="0"/>
        <v>70.140052353704306</v>
      </c>
      <c r="AY35" s="91">
        <f t="shared" si="0"/>
        <v>70.108030855303369</v>
      </c>
      <c r="AZ35" s="91">
        <f t="shared" si="0"/>
        <v>70.069715719627524</v>
      </c>
      <c r="BA35" s="91">
        <f t="shared" si="0"/>
        <v>70.026017246735719</v>
      </c>
      <c r="BB35" s="91">
        <f t="shared" si="0"/>
        <v>69.974886804235481</v>
      </c>
      <c r="BC35" s="91">
        <f t="shared" si="0"/>
        <v>69.917245090229997</v>
      </c>
      <c r="BD35" s="91">
        <f t="shared" si="0"/>
        <v>69.851583151049581</v>
      </c>
      <c r="BE35" s="91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1:BE35"/>
  <sheetViews>
    <sheetView topLeftCell="A10" zoomScale="69" zoomScaleNormal="69" workbookViewId="0">
      <selection activeCell="F35" sqref="F35"/>
    </sheetView>
  </sheetViews>
  <sheetFormatPr baseColWidth="10" defaultColWidth="11.453125" defaultRowHeight="14.5" x14ac:dyDescent="0.35"/>
  <cols>
    <col min="1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633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3</v>
      </c>
      <c r="D4" s="87" t="s">
        <v>621</v>
      </c>
      <c r="E4" s="87"/>
      <c r="F4" s="90" t="s">
        <v>42</v>
      </c>
      <c r="G4" s="91">
        <f>'[2]EU Inhabitants'!B12*([2]Sources!$C$3/1000)*('[2]Waste Bin detailed'!$F$21/100)</f>
        <v>7.3321808145606457</v>
      </c>
      <c r="H4" s="91">
        <f>'[2]EU Inhabitants'!C12*([2]Sources!$C$3/1000)*('[2]Waste Bin detailed'!$F$21/100)</f>
        <v>7.3496027450395349</v>
      </c>
      <c r="I4" s="91">
        <f>'[2]EU Inhabitants'!D12*([2]Sources!$C$3/1000)*('[2]Waste Bin detailed'!$F$21/100)</f>
        <v>7.3827659257049083</v>
      </c>
      <c r="J4" s="91">
        <f>'[2]EU Inhabitants'!E12*([2]Sources!$C$3/1000)*('[2]Waste Bin detailed'!$F$21/100)</f>
        <v>7.4157916156944657</v>
      </c>
      <c r="K4" s="91">
        <f>'[2]EU Inhabitants'!F12*([2]Sources!$C$3/1000)*('[2]Waste Bin detailed'!$F$21/100)</f>
        <v>7.4448486946143522</v>
      </c>
      <c r="L4" s="91">
        <f>'[2]EU Inhabitants'!G12*([2]Sources!$C$3/1000)*('[2]Waste Bin detailed'!$F$21/100)</f>
        <v>7.4802460987617492</v>
      </c>
      <c r="M4" s="91">
        <f>'[2]EU Inhabitants'!H12*([2]Sources!$C$3/1000)*('[2]Waste Bin detailed'!$F$21/100)</f>
        <v>7.5271719528569303</v>
      </c>
      <c r="N4" s="91">
        <f>'[2]EU Inhabitants'!I12*([2]Sources!$C$3/1000)*('[2]Waste Bin detailed'!$F$21/100)</f>
        <v>7.5795559003431308</v>
      </c>
      <c r="O4" s="91">
        <f>'[2]EU Inhabitants'!J12*([2]Sources!$C$3/1000)*('[2]Waste Bin detailed'!$F$21/100)</f>
        <v>7.6385136207668207</v>
      </c>
      <c r="P4" s="91">
        <f>'[2]EU Inhabitants'!K12*([2]Sources!$C$3/1000)*('[2]Waste Bin detailed'!$F$21/100)</f>
        <v>7.7002512307921833</v>
      </c>
      <c r="Q4" s="91">
        <f>'[2]EU Inhabitants'!L12*([2]Sources!$C$3/1000)*('[2]Waste Bin detailed'!$F$21/100)</f>
        <v>7.762426376249441</v>
      </c>
      <c r="R4" s="91">
        <f>'[2]EU Inhabitants'!M12*([2]Sources!$C$3/1000)*('[2]Waste Bin detailed'!$F$21/100)</f>
        <v>7.8775268387289277</v>
      </c>
      <c r="S4" s="91">
        <f>'[2]EU Inhabitants'!N12*([2]Sources!$C$3/1000)*('[2]Waste Bin detailed'!$F$21/100)</f>
        <v>7.9314138743846048</v>
      </c>
      <c r="T4" s="91">
        <f>'[2]EU Inhabitants'!O12*([2]Sources!$C$3/1000)*('[2]Waste Bin detailed'!$F$21/100)</f>
        <v>7.9758727733850527</v>
      </c>
      <c r="U4" s="91">
        <f>'[2]EU Inhabitants'!P12*([2]Sources!$C$3/1000)*('[2]Waste Bin detailed'!$F$21/100)</f>
        <v>8.0065689989556912</v>
      </c>
      <c r="V4" s="91">
        <f>'[2]EU Inhabitants'!Q12*([2]Sources!$C$3/1000)*('[2]Waste Bin detailed'!$F$21/100)</f>
        <v>8.0469812322840522</v>
      </c>
      <c r="W4" s="91">
        <f>'[2]EU Inhabitants'!R12*([2]Sources!$C$3/1000)*('[2]Waste Bin detailed'!$F$21/100)</f>
        <v>8.0998600029837391</v>
      </c>
      <c r="X4" s="91">
        <f>'[2]EU Inhabitants'!S12*([2]Sources!$C$3/1000)*('[2]Waste Bin detailed'!$F$21/100)</f>
        <v>8.1289407131135327</v>
      </c>
      <c r="Y4" s="91">
        <f>'[2]EU Inhabitants'!T12*([2]Sources!$C$3/1000)*('[2]Waste Bin detailed'!$F$21/100)</f>
        <v>8.1624984633746092</v>
      </c>
      <c r="Z4" s="91">
        <f>'[2]EU Inhabitants'!U12*([2]Sources!$C$3/1000)*('[2]Waste Bin detailed'!$F$21/100)</f>
        <v>8.2032658809488304</v>
      </c>
      <c r="AA4" s="91">
        <f>'[2]EU Inhabitants'!V12*([2]Sources!$C$3/1000)*('[2]Waste Bin detailed'!$F$21/100)</f>
        <v>8.2511878263464116</v>
      </c>
      <c r="AB4" s="91">
        <f>'[2]EU Inhabitants'!W12*([2]Sources!$C$3/1000)*('[2]Waste Bin detailed'!$F$21/100)</f>
        <v>8.2743371027897972</v>
      </c>
      <c r="AC4" s="91">
        <f>'[2]EU Inhabitants'!X12*([2]Sources!$C$3/1000)*('[2]Waste Bin detailed'!$F$21/100)</f>
        <v>8.3193481127853204</v>
      </c>
      <c r="AD4" s="91">
        <f>'[2]EU Inhabitants'!Y12*([2]Sources!$C$3/1000)*('[2]Waste Bin detailed'!$F$21/100)</f>
        <v>8.4089841563479055</v>
      </c>
      <c r="AE4" s="91">
        <f>'[2]EU Inhabitants'!Z12*([2]Sources!$C$3/1000)*('[2]Waste Bin detailed'!$F$21/100)</f>
        <v>8.4425812919588239</v>
      </c>
      <c r="AF4" s="91">
        <f>'[2]EU Inhabitants'!AA12*([2]Sources!$C$3/1000)*('[2]Waste Bin detailed'!$F$21/100)</f>
        <v>8.4710089213784876</v>
      </c>
      <c r="AG4" s="91">
        <f>'[2]EU Inhabitants'!AB12*([2]Sources!$C$3/1000)*('[2]Waste Bin detailed'!$F$21/100)</f>
        <v>8.4983495151424755</v>
      </c>
      <c r="AH4" s="91">
        <f>'[2]EU Inhabitants'!AC12*([2]Sources!$C$3/1000)*('[2]Waste Bin detailed'!$F$21/100)</f>
        <v>8.5245601074145902</v>
      </c>
      <c r="AI4" s="91">
        <f>'[2]EU Inhabitants'!AD12*([2]Sources!$C$3/1000)*('[2]Waste Bin detailed'!$F$21/100)</f>
        <v>8.5495769655378204</v>
      </c>
      <c r="AJ4" s="91">
        <f>'[2]EU Inhabitants'!AE12*([2]Sources!$C$3/1000)*('[2]Waste Bin detailed'!$F$21/100)</f>
        <v>8.5745974041473971</v>
      </c>
      <c r="AK4" s="91">
        <f>'[2]EU Inhabitants'!AF12*([2]Sources!$C$3/1000)*('[2]Waste Bin detailed'!$F$21/100)</f>
        <v>8.5996443383559598</v>
      </c>
      <c r="AL4" s="91">
        <f>'[2]EU Inhabitants'!AG12*([2]Sources!$C$3/1000)*('[2]Waste Bin detailed'!$F$21/100)</f>
        <v>8.6244034014620325</v>
      </c>
      <c r="AM4" s="91">
        <f>'[2]EU Inhabitants'!AH12*([2]Sources!$C$3/1000)*('[2]Waste Bin detailed'!$F$21/100)</f>
        <v>8.6487485603461138</v>
      </c>
      <c r="AN4" s="91">
        <f>'[2]EU Inhabitants'!AI12*([2]Sources!$C$3/1000)*('[2]Waste Bin detailed'!$F$21/100)</f>
        <v>8.6727908100850364</v>
      </c>
      <c r="AO4" s="91">
        <f>'[2]EU Inhabitants'!AJ12*([2]Sources!$C$3/1000)*('[2]Waste Bin detailed'!$F$21/100)</f>
        <v>8.6965451887214691</v>
      </c>
      <c r="AP4" s="91">
        <f>'[2]EU Inhabitants'!AK12*([2]Sources!$C$3/1000)*('[2]Waste Bin detailed'!$F$21/100)</f>
        <v>8.7219430105922733</v>
      </c>
      <c r="AQ4" s="91">
        <f>'[2]EU Inhabitants'!AL12*([2]Sources!$C$3/1000)*('[2]Waste Bin detailed'!$F$21/100)</f>
        <v>8.7470787408623014</v>
      </c>
      <c r="AR4" s="91">
        <f>'[2]EU Inhabitants'!AM12*([2]Sources!$C$3/1000)*('[2]Waste Bin detailed'!$F$21/100)</f>
        <v>8.7712642100552003</v>
      </c>
      <c r="AS4" s="91">
        <f>'[2]EU Inhabitants'!AN12*([2]Sources!$C$3/1000)*('[2]Waste Bin detailed'!$F$21/100)</f>
        <v>8.794877517529466</v>
      </c>
      <c r="AT4" s="91">
        <f>'[2]EU Inhabitants'!AO12*([2]Sources!$C$3/1000)*('[2]Waste Bin detailed'!$F$21/100)</f>
        <v>8.8175706400119349</v>
      </c>
      <c r="AU4" s="91">
        <f>'[2]EU Inhabitants'!AP12*([2]Sources!$C$3/1000)*('[2]Waste Bin detailed'!$F$21/100)</f>
        <v>8.8393758018797559</v>
      </c>
      <c r="AV4" s="91">
        <f>'[2]EU Inhabitants'!AQ12*([2]Sources!$C$3/1000)*('[2]Waste Bin detailed'!$F$21/100)</f>
        <v>8.8602163807250491</v>
      </c>
      <c r="AW4" s="91">
        <f>'[2]EU Inhabitants'!AR12*([2]Sources!$C$3/1000)*('[2]Waste Bin detailed'!$F$21/100)</f>
        <v>8.8799785170819057</v>
      </c>
      <c r="AX4" s="91">
        <f>'[2]EU Inhabitants'!AS12*([2]Sources!$C$3/1000)*('[2]Waste Bin detailed'!$F$21/100)</f>
        <v>8.8985605251379987</v>
      </c>
      <c r="AY4" s="91">
        <f>'[2]EU Inhabitants'!AT12*([2]Sources!$C$3/1000)*('[2]Waste Bin detailed'!$F$21/100)</f>
        <v>8.9159709980605708</v>
      </c>
      <c r="AZ4" s="91">
        <f>'[2]EU Inhabitants'!AU12*([2]Sources!$C$3/1000)*('[2]Waste Bin detailed'!$F$21/100)</f>
        <v>8.9322285543786375</v>
      </c>
      <c r="BA4" s="91">
        <f>'[2]EU Inhabitants'!AV12*([2]Sources!$C$3/1000)*('[2]Waste Bin detailed'!$F$21/100)</f>
        <v>8.9473775921229315</v>
      </c>
      <c r="BB4" s="91">
        <f>'[2]EU Inhabitants'!AW12*([2]Sources!$C$3/1000)*('[2]Waste Bin detailed'!$F$21/100)</f>
        <v>8.9610636431448611</v>
      </c>
      <c r="BC4" s="91">
        <f>'[2]EU Inhabitants'!AX12*([2]Sources!$C$3/1000)*('[2]Waste Bin detailed'!$F$21/100)</f>
        <v>8.9733368342533204</v>
      </c>
      <c r="BD4" s="91">
        <f>'[2]EU Inhabitants'!AY12*([2]Sources!$C$3/1000)*('[2]Waste Bin detailed'!$F$21/100)</f>
        <v>8.9840947635387138</v>
      </c>
      <c r="BE4" s="91">
        <f>'[2]EU Inhabitants'!AZ12*([2]Sources!$C$3/1000)*('[2]Waste Bin detailed'!$F$21/100)</f>
        <v>8.9936066835745194</v>
      </c>
    </row>
    <row r="5" spans="1:57" x14ac:dyDescent="0.35">
      <c r="A5" s="86" t="s">
        <v>636</v>
      </c>
      <c r="C5" s="86" t="s">
        <v>3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detailed'!$F$21/100)</f>
        <v>9.8065670603104618</v>
      </c>
      <c r="H5" s="91">
        <f>'[2]EU Inhabitants'!C13*('[2]Weighted Average'!C11/1000)*('[2]Waste Bin detailed'!$F$21/100)</f>
        <v>9.7569611751465892</v>
      </c>
      <c r="I5" s="91">
        <f>'[2]EU Inhabitants'!D13*('[2]Weighted Average'!D11/1000)*('[2]Waste Bin detailed'!$F$21/100)</f>
        <v>9.4212170602086545</v>
      </c>
      <c r="J5" s="91">
        <f>'[2]EU Inhabitants'!E13*('[2]Weighted Average'!E11/1000)*('[2]Waste Bin detailed'!$F$21/100)</f>
        <v>9.3453980077395613</v>
      </c>
      <c r="K5" s="91">
        <f>'[2]EU Inhabitants'!F13*('[2]Weighted Average'!F11/1000)*('[2]Waste Bin detailed'!$F$21/100)</f>
        <v>9.273556229658519</v>
      </c>
      <c r="L5" s="91">
        <f>'[2]EU Inhabitants'!G13*('[2]Weighted Average'!G11/1000)*('[2]Waste Bin detailed'!$F$21/100)</f>
        <v>9.2066542563461145</v>
      </c>
      <c r="M5" s="91">
        <f>'[2]EU Inhabitants'!H13*('[2]Weighted Average'!H11/1000)*('[2]Waste Bin detailed'!$F$21/100)</f>
        <v>9.1357413603845785</v>
      </c>
      <c r="N5" s="91">
        <f>'[2]EU Inhabitants'!I13*('[2]Weighted Average'!I11/1000)*('[2]Waste Bin detailed'!$F$21/100)</f>
        <v>9.0664675022464447</v>
      </c>
      <c r="O5" s="91">
        <f>'[2]EU Inhabitants'!J13*('[2]Weighted Average'!J11/1000)*('[2]Waste Bin detailed'!$F$21/100)</f>
        <v>8.999154584013711</v>
      </c>
      <c r="P5" s="91">
        <f>'[2]EU Inhabitants'!K13*('[2]Weighted Average'!K11/1000)*('[2]Waste Bin detailed'!$F$21/100)</f>
        <v>8.9363290684573382</v>
      </c>
      <c r="Q5" s="91">
        <f>'[2]EU Inhabitants'!L13*('[2]Weighted Average'!L11/1000)*('[2]Waste Bin detailed'!$F$21/100)</f>
        <v>8.8796716118533379</v>
      </c>
      <c r="R5" s="91">
        <f>'[2]EU Inhabitants'!M13*('[2]Weighted Average'!M11/1000)*('[2]Waste Bin detailed'!$F$21/100)</f>
        <v>8.8120230494473191</v>
      </c>
      <c r="S5" s="91">
        <f>'[2]EU Inhabitants'!N13*('[2]Weighted Average'!N11/1000)*('[2]Waste Bin detailed'!$F$21/100)</f>
        <v>8.760371282195921</v>
      </c>
      <c r="T5" s="91">
        <f>'[2]EU Inhabitants'!O13*('[2]Weighted Average'!O11/1000)*('[2]Waste Bin detailed'!$F$21/100)</f>
        <v>8.7091345473570012</v>
      </c>
      <c r="U5" s="91">
        <f>'[2]EU Inhabitants'!P13*('[2]Weighted Average'!P11/1000)*('[2]Waste Bin detailed'!$F$21/100)</f>
        <v>8.6636420523755646</v>
      </c>
      <c r="V5" s="91">
        <f>'[2]EU Inhabitants'!Q13*('[2]Weighted Average'!Q11/1000)*('[2]Waste Bin detailed'!$F$21/100)</f>
        <v>8.6131098950255911</v>
      </c>
      <c r="W5" s="91">
        <f>'[2]EU Inhabitants'!R13*('[2]Weighted Average'!R11/1000)*('[2]Waste Bin detailed'!$F$21/100)</f>
        <v>8.5577827976924894</v>
      </c>
      <c r="X5" s="91">
        <f>'[2]EU Inhabitants'!S13*('[2]Weighted Average'!S11/1000)*('[2]Waste Bin detailed'!$F$21/100)</f>
        <v>8.4973697071568335</v>
      </c>
      <c r="Y5" s="91">
        <f>'[2]EU Inhabitants'!T13*('[2]Weighted Average'!T11/1000)*('[2]Waste Bin detailed'!$F$21/100)</f>
        <v>8.4358827475344711</v>
      </c>
      <c r="Z5" s="91">
        <f>'[2]EU Inhabitants'!U13*('[2]Weighted Average'!U11/1000)*('[2]Waste Bin detailed'!$F$21/100)</f>
        <v>8.5146465258900452</v>
      </c>
      <c r="AA5" s="91">
        <f>'[2]EU Inhabitants'!V13*('[2]Weighted Average'!V11/1000)*('[2]Waste Bin detailed'!$F$21/100)</f>
        <v>8.4556017169743232</v>
      </c>
      <c r="AB5" s="91">
        <f>'[2]EU Inhabitants'!W13*('[2]Weighted Average'!W11/1000)*('[2]Waste Bin detailed'!$F$21/100)</f>
        <v>8.413639226994535</v>
      </c>
      <c r="AC5" s="91">
        <f>'[2]EU Inhabitants'!X13*('[2]Weighted Average'!X11/1000)*('[2]Waste Bin detailed'!$F$21/100)</f>
        <v>8.3195556001598963</v>
      </c>
      <c r="AD5" s="91">
        <f>'[2]EU Inhabitants'!Y13*('[2]Weighted Average'!Y11/1000)*('[2]Waste Bin detailed'!$F$21/100)</f>
        <v>7.8444170517502156</v>
      </c>
      <c r="AE5" s="91">
        <f>'[2]EU Inhabitants'!Z13*('[2]Weighted Average'!Z11/1000)*('[2]Waste Bin detailed'!$F$21/100)</f>
        <v>8.4155073058897827</v>
      </c>
      <c r="AF5" s="91">
        <f>'[2]EU Inhabitants'!AA13*('[2]Weighted Average'!AA11/1000)*('[2]Waste Bin detailed'!$F$21/100)</f>
        <v>8.3439412586623636</v>
      </c>
      <c r="AG5" s="91">
        <f>'[2]EU Inhabitants'!AB13*('[2]Weighted Average'!AB11/1000)*('[2]Waste Bin detailed'!$F$21/100)</f>
        <v>8.2731498576309921</v>
      </c>
      <c r="AH5" s="91">
        <f>'[2]EU Inhabitants'!AC13*('[2]Weighted Average'!AC11/1000)*('[2]Waste Bin detailed'!$F$21/100)</f>
        <v>8.2024050422657133</v>
      </c>
      <c r="AI5" s="91">
        <f>'[2]EU Inhabitants'!AD13*('[2]Weighted Average'!AD11/1000)*('[2]Waste Bin detailed'!$F$21/100)</f>
        <v>8.1313285537069042</v>
      </c>
      <c r="AJ5" s="91">
        <f>'[2]EU Inhabitants'!AE13*('[2]Weighted Average'!AE11/1000)*('[2]Waste Bin detailed'!$F$21/100)</f>
        <v>8.0626948209899982</v>
      </c>
      <c r="AK5" s="91">
        <f>'[2]EU Inhabitants'!AF13*('[2]Weighted Average'!AF11/1000)*('[2]Waste Bin detailed'!$F$21/100)</f>
        <v>7.9958784328720798</v>
      </c>
      <c r="AL5" s="91">
        <f>'[2]EU Inhabitants'!AG13*('[2]Weighted Average'!AG11/1000)*('[2]Waste Bin detailed'!$F$21/100)</f>
        <v>7.9310878248761396</v>
      </c>
      <c r="AM5" s="91">
        <f>'[2]EU Inhabitants'!AH13*('[2]Weighted Average'!AH11/1000)*('[2]Waste Bin detailed'!$F$21/100)</f>
        <v>7.8682767458470479</v>
      </c>
      <c r="AN5" s="91">
        <f>'[2]EU Inhabitants'!AI13*('[2]Weighted Average'!AI11/1000)*('[2]Waste Bin detailed'!$F$21/100)</f>
        <v>7.807865033856876</v>
      </c>
      <c r="AO5" s="91">
        <f>'[2]EU Inhabitants'!AJ13*('[2]Weighted Average'!AJ11/1000)*('[2]Waste Bin detailed'!$F$21/100)</f>
        <v>7.7510464823776895</v>
      </c>
      <c r="AP5" s="91">
        <f>'[2]EU Inhabitants'!AK13*('[2]Weighted Average'!AK11/1000)*('[2]Waste Bin detailed'!$F$21/100)</f>
        <v>7.7037808037120312</v>
      </c>
      <c r="AQ5" s="91">
        <f>'[2]EU Inhabitants'!AL13*('[2]Weighted Average'!AL11/1000)*('[2]Waste Bin detailed'!$F$21/100)</f>
        <v>7.6577229567287759</v>
      </c>
      <c r="AR5" s="91">
        <f>'[2]EU Inhabitants'!AM13*('[2]Weighted Average'!AM11/1000)*('[2]Waste Bin detailed'!$F$21/100)</f>
        <v>7.6126338002339731</v>
      </c>
      <c r="AS5" s="91">
        <f>'[2]EU Inhabitants'!AN13*('[2]Weighted Average'!AN11/1000)*('[2]Waste Bin detailed'!$F$21/100)</f>
        <v>7.5685990528054994</v>
      </c>
      <c r="AT5" s="91">
        <f>'[2]EU Inhabitants'!AO13*('[2]Weighted Average'!AO11/1000)*('[2]Waste Bin detailed'!$F$21/100)</f>
        <v>7.5267401820918041</v>
      </c>
      <c r="AU5" s="91">
        <f>'[2]EU Inhabitants'!AP13*('[2]Weighted Average'!AP11/1000)*('[2]Waste Bin detailed'!$F$21/100)</f>
        <v>7.4867605006524922</v>
      </c>
      <c r="AV5" s="91">
        <f>'[2]EU Inhabitants'!AQ13*('[2]Weighted Average'!AQ11/1000)*('[2]Waste Bin detailed'!$F$21/100)</f>
        <v>7.4476248070742255</v>
      </c>
      <c r="AW5" s="91">
        <f>'[2]EU Inhabitants'!AR13*('[2]Weighted Average'!AR11/1000)*('[2]Waste Bin detailed'!$F$21/100)</f>
        <v>7.4095915096058462</v>
      </c>
      <c r="AX5" s="91">
        <f>'[2]EU Inhabitants'!AS13*('[2]Weighted Average'!AS11/1000)*('[2]Waste Bin detailed'!$F$21/100)</f>
        <v>7.3723431963644073</v>
      </c>
      <c r="AY5" s="91">
        <f>'[2]EU Inhabitants'!AT13*('[2]Weighted Average'!AT11/1000)*('[2]Waste Bin detailed'!$F$21/100)</f>
        <v>7.3356267418105547</v>
      </c>
      <c r="AZ5" s="91">
        <f>'[2]EU Inhabitants'!AU13*('[2]Weighted Average'!AU11/1000)*('[2]Waste Bin detailed'!$F$21/100)</f>
        <v>7.2997185518575769</v>
      </c>
      <c r="BA5" s="91">
        <f>'[2]EU Inhabitants'!AV13*('[2]Weighted Average'!AV11/1000)*('[2]Waste Bin detailed'!$F$21/100)</f>
        <v>7.263929339665248</v>
      </c>
      <c r="BB5" s="91">
        <f>'[2]EU Inhabitants'!AW13*('[2]Weighted Average'!AW11/1000)*('[2]Waste Bin detailed'!$F$21/100)</f>
        <v>7.2286138052184388</v>
      </c>
      <c r="BC5" s="91">
        <f>'[2]EU Inhabitants'!AX13*('[2]Weighted Average'!AX11/1000)*('[2]Waste Bin detailed'!$F$21/100)</f>
        <v>7.1936458389273783</v>
      </c>
      <c r="BD5" s="91">
        <f>'[2]EU Inhabitants'!AY13*('[2]Weighted Average'!AY11/1000)*('[2]Waste Bin detailed'!$F$21/100)</f>
        <v>7.1591309341545308</v>
      </c>
      <c r="BE5" s="91">
        <f>'[2]EU Inhabitants'!AZ13*('[2]Weighted Average'!AZ11/1000)*('[2]Waste Bin detailed'!$F$21/100)</f>
        <v>7.1249661153871946</v>
      </c>
    </row>
    <row r="6" spans="1:57" x14ac:dyDescent="0.35">
      <c r="A6" s="86" t="s">
        <v>636</v>
      </c>
      <c r="C6" s="86" t="s">
        <v>3</v>
      </c>
      <c r="D6" s="87" t="s">
        <v>621</v>
      </c>
      <c r="E6" s="87"/>
      <c r="F6" s="90" t="s">
        <v>46</v>
      </c>
      <c r="G6" s="91">
        <f>'[2]EU Inhabitants'!B14*('[2]Weighted Average'!B11/1000)*('[2]Waste Bin detailed'!$F$21/100)</f>
        <v>12.30550398876052</v>
      </c>
      <c r="H6" s="91">
        <f>'[2]EU Inhabitants'!C14*('[2]Weighted Average'!C11/1000)*('[2]Waste Bin detailed'!$F$21/100)</f>
        <v>12.250307649781755</v>
      </c>
      <c r="I6" s="91">
        <f>'[2]EU Inhabitants'!D14*('[2]Weighted Average'!D11/1000)*('[2]Waste Bin detailed'!$F$21/100)</f>
        <v>12.213725941287656</v>
      </c>
      <c r="J6" s="91">
        <f>'[2]EU Inhabitants'!E14*('[2]Weighted Average'!E11/1000)*('[2]Waste Bin detailed'!$F$21/100)</f>
        <v>12.203483240956913</v>
      </c>
      <c r="K6" s="91">
        <f>'[2]EU Inhabitants'!F14*('[2]Weighted Average'!F11/1000)*('[2]Waste Bin detailed'!$F$21/100)</f>
        <v>12.207272978212073</v>
      </c>
      <c r="L6" s="91">
        <f>'[2]EU Inhabitants'!G14*('[2]Weighted Average'!G11/1000)*('[2]Waste Bin detailed'!$F$21/100)</f>
        <v>12.212582464341153</v>
      </c>
      <c r="M6" s="91">
        <f>'[2]EU Inhabitants'!H14*('[2]Weighted Average'!H11/1000)*('[2]Waste Bin detailed'!$F$21/100)</f>
        <v>12.242156692861899</v>
      </c>
      <c r="N6" s="91">
        <f>'[2]EU Inhabitants'!I14*('[2]Weighted Average'!I11/1000)*('[2]Waste Bin detailed'!$F$21/100)</f>
        <v>12.276995224138567</v>
      </c>
      <c r="O6" s="91">
        <f>'[2]EU Inhabitants'!J14*('[2]Weighted Average'!J11/1000)*('[2]Waste Bin detailed'!$F$21/100)</f>
        <v>12.38122223240806</v>
      </c>
      <c r="P6" s="91">
        <f>'[2]EU Inhabitants'!K14*('[2]Weighted Average'!K11/1000)*('[2]Waste Bin detailed'!$F$21/100)</f>
        <v>12.477131767195401</v>
      </c>
      <c r="Q6" s="91">
        <f>'[2]EU Inhabitants'!L14*('[2]Weighted Average'!L11/1000)*('[2]Waste Bin detailed'!$F$21/100)</f>
        <v>12.517223773197843</v>
      </c>
      <c r="R6" s="91">
        <f>'[2]EU Inhabitants'!M14*('[2]Weighted Average'!M11/1000)*('[2]Waste Bin detailed'!$F$21/100)</f>
        <v>12.539545493451765</v>
      </c>
      <c r="S6" s="91">
        <f>'[2]EU Inhabitants'!N14*('[2]Weighted Average'!N11/1000)*('[2]Waste Bin detailed'!$F$21/100)</f>
        <v>12.560227268156225</v>
      </c>
      <c r="T6" s="91">
        <f>'[2]EU Inhabitants'!O14*('[2]Weighted Average'!O11/1000)*('[2]Waste Bin detailed'!$F$21/100)</f>
        <v>12.572680865182189</v>
      </c>
      <c r="U6" s="91">
        <f>'[2]EU Inhabitants'!P14*('[2]Weighted Average'!P11/1000)*('[2]Waste Bin detailed'!$F$21/100)</f>
        <v>12.569679178438657</v>
      </c>
      <c r="V6" s="91">
        <f>'[2]EU Inhabitants'!Q14*('[2]Weighted Average'!Q11/1000)*('[2]Waste Bin detailed'!$F$21/100)</f>
        <v>12.602724984650633</v>
      </c>
      <c r="W6" s="91">
        <f>'[2]EU Inhabitants'!R14*('[2]Weighted Average'!R11/1000)*('[2]Waste Bin detailed'!$F$21/100)</f>
        <v>12.625136022410979</v>
      </c>
      <c r="X6" s="91">
        <f>'[2]EU Inhabitants'!S14*('[2]Weighted Average'!S11/1000)*('[2]Waste Bin detailed'!$F$21/100)</f>
        <v>12.657551298253718</v>
      </c>
      <c r="Y6" s="91">
        <f>'[2]EU Inhabitants'!T14*('[2]Weighted Average'!T11/1000)*('[2]Waste Bin detailed'!$F$21/100)</f>
        <v>12.695708974579677</v>
      </c>
      <c r="Z6" s="91">
        <f>'[2]EU Inhabitants'!U14*('[2]Weighted Average'!U11/1000)*('[2]Waste Bin detailed'!$F$21/100)</f>
        <v>12.954111051584686</v>
      </c>
      <c r="AA6" s="91">
        <f>'[2]EU Inhabitants'!V14*('[2]Weighted Average'!V11/1000)*('[2]Waste Bin detailed'!$F$21/100)</f>
        <v>13.007828973680528</v>
      </c>
      <c r="AB6" s="91">
        <f>'[2]EU Inhabitants'!W14*('[2]Weighted Average'!W11/1000)*('[2]Waste Bin detailed'!$F$21/100)</f>
        <v>12.766449947354436</v>
      </c>
      <c r="AC6" s="91">
        <f>'[2]EU Inhabitants'!X14*('[2]Weighted Average'!X11/1000)*('[2]Waste Bin detailed'!$F$21/100)</f>
        <v>12.793556749695279</v>
      </c>
      <c r="AD6" s="91">
        <f>'[2]EU Inhabitants'!Y14*('[2]Weighted Average'!Y11/1000)*('[2]Waste Bin detailed'!$F$21/100)</f>
        <v>13.172995236435876</v>
      </c>
      <c r="AE6" s="91">
        <f>'[2]EU Inhabitants'!Z14*('[2]Weighted Average'!Z11/1000)*('[2]Waste Bin detailed'!$F$21/100)</f>
        <v>13.43998458348165</v>
      </c>
      <c r="AF6" s="91">
        <f>'[2]EU Inhabitants'!AA14*('[2]Weighted Average'!AA11/1000)*('[2]Waste Bin detailed'!$F$21/100)</f>
        <v>13.399908099522701</v>
      </c>
      <c r="AG6" s="91">
        <f>'[2]EU Inhabitants'!AB14*('[2]Weighted Average'!AB11/1000)*('[2]Waste Bin detailed'!$F$21/100)</f>
        <v>13.358857404457028</v>
      </c>
      <c r="AH6" s="91">
        <f>'[2]EU Inhabitants'!AC14*('[2]Weighted Average'!AC11/1000)*('[2]Waste Bin detailed'!$F$21/100)</f>
        <v>13.317518716088772</v>
      </c>
      <c r="AI6" s="91">
        <f>'[2]EU Inhabitants'!AD14*('[2]Weighted Average'!AD11/1000)*('[2]Waste Bin detailed'!$F$21/100)</f>
        <v>13.274988870882359</v>
      </c>
      <c r="AJ6" s="91">
        <f>'[2]EU Inhabitants'!AE14*('[2]Weighted Average'!AE11/1000)*('[2]Waste Bin detailed'!$F$21/100)</f>
        <v>13.2356850492137</v>
      </c>
      <c r="AK6" s="91">
        <f>'[2]EU Inhabitants'!AF14*('[2]Weighted Average'!AF11/1000)*('[2]Waste Bin detailed'!$F$21/100)</f>
        <v>13.198001877124435</v>
      </c>
      <c r="AL6" s="91">
        <f>'[2]EU Inhabitants'!AG14*('[2]Weighted Average'!AG11/1000)*('[2]Waste Bin detailed'!$F$21/100)</f>
        <v>13.161092993791854</v>
      </c>
      <c r="AM6" s="91">
        <f>'[2]EU Inhabitants'!AH14*('[2]Weighted Average'!AH11/1000)*('[2]Waste Bin detailed'!$F$21/100)</f>
        <v>13.124969014810299</v>
      </c>
      <c r="AN6" s="91">
        <f>'[2]EU Inhabitants'!AI14*('[2]Weighted Average'!AI11/1000)*('[2]Waste Bin detailed'!$F$21/100)</f>
        <v>13.0904811293991</v>
      </c>
      <c r="AO6" s="91">
        <f>'[2]EU Inhabitants'!AJ14*('[2]Weighted Average'!AJ11/1000)*('[2]Waste Bin detailed'!$F$21/100)</f>
        <v>13.058048501390182</v>
      </c>
      <c r="AP6" s="91">
        <f>'[2]EU Inhabitants'!AK14*('[2]Weighted Average'!AK11/1000)*('[2]Waste Bin detailed'!$F$21/100)</f>
        <v>13.049806743548629</v>
      </c>
      <c r="AQ6" s="91">
        <f>'[2]EU Inhabitants'!AL14*('[2]Weighted Average'!AL11/1000)*('[2]Waste Bin detailed'!$F$21/100)</f>
        <v>13.042899833686281</v>
      </c>
      <c r="AR6" s="91">
        <f>'[2]EU Inhabitants'!AM14*('[2]Weighted Average'!AM11/1000)*('[2]Waste Bin detailed'!$F$21/100)</f>
        <v>13.036666779399463</v>
      </c>
      <c r="AS6" s="91">
        <f>'[2]EU Inhabitants'!AN14*('[2]Weighted Average'!AN11/1000)*('[2]Waste Bin detailed'!$F$21/100)</f>
        <v>13.033784247111535</v>
      </c>
      <c r="AT6" s="91">
        <f>'[2]EU Inhabitants'!AO14*('[2]Weighted Average'!AO11/1000)*('[2]Waste Bin detailed'!$F$21/100)</f>
        <v>13.033099562012243</v>
      </c>
      <c r="AU6" s="91">
        <f>'[2]EU Inhabitants'!AP14*('[2]Weighted Average'!AP11/1000)*('[2]Waste Bin detailed'!$F$21/100)</f>
        <v>13.03478437651385</v>
      </c>
      <c r="AV6" s="91">
        <f>'[2]EU Inhabitants'!AQ14*('[2]Weighted Average'!AQ11/1000)*('[2]Waste Bin detailed'!$F$21/100)</f>
        <v>13.037537338614552</v>
      </c>
      <c r="AW6" s="91">
        <f>'[2]EU Inhabitants'!AR14*('[2]Weighted Average'!AR11/1000)*('[2]Waste Bin detailed'!$F$21/100)</f>
        <v>13.041144369489077</v>
      </c>
      <c r="AX6" s="91">
        <f>'[2]EU Inhabitants'!AS14*('[2]Weighted Average'!AS11/1000)*('[2]Waste Bin detailed'!$F$21/100)</f>
        <v>13.045322191035842</v>
      </c>
      <c r="AY6" s="91">
        <f>'[2]EU Inhabitants'!AT14*('[2]Weighted Average'!AT11/1000)*('[2]Waste Bin detailed'!$F$21/100)</f>
        <v>13.050201613692272</v>
      </c>
      <c r="AZ6" s="91">
        <f>'[2]EU Inhabitants'!AU14*('[2]Weighted Average'!AU11/1000)*('[2]Waste Bin detailed'!$F$21/100)</f>
        <v>13.055250386642422</v>
      </c>
      <c r="BA6" s="91">
        <f>'[2]EU Inhabitants'!AV14*('[2]Weighted Average'!AV11/1000)*('[2]Waste Bin detailed'!$F$21/100)</f>
        <v>13.059267892183785</v>
      </c>
      <c r="BB6" s="91">
        <f>'[2]EU Inhabitants'!AW14*('[2]Weighted Average'!AW11/1000)*('[2]Waste Bin detailed'!$F$21/100)</f>
        <v>13.062789477891183</v>
      </c>
      <c r="BC6" s="91">
        <f>'[2]EU Inhabitants'!AX14*('[2]Weighted Average'!AX11/1000)*('[2]Waste Bin detailed'!$F$21/100)</f>
        <v>13.066424143257901</v>
      </c>
      <c r="BD6" s="91">
        <f>'[2]EU Inhabitants'!AY14*('[2]Weighted Average'!AY11/1000)*('[2]Waste Bin detailed'!$F$21/100)</f>
        <v>13.069690662586462</v>
      </c>
      <c r="BE6" s="91">
        <f>'[2]EU Inhabitants'!AZ14*('[2]Weighted Average'!AZ11/1000)*('[2]Waste Bin detailed'!$F$21/100)</f>
        <v>13.072610083696187</v>
      </c>
    </row>
    <row r="7" spans="1:57" x14ac:dyDescent="0.35">
      <c r="A7" s="86" t="s">
        <v>636</v>
      </c>
      <c r="C7" s="86" t="s">
        <v>3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detailed'!$F$21/100)</f>
        <v>6.3813929746703488</v>
      </c>
      <c r="H7" s="91">
        <f>'[2]EU Inhabitants'!C15*('[2]Weighted Average'!C11/1000)*('[2]Waste Bin detailed'!$F$21/100)</f>
        <v>6.4043510326843709</v>
      </c>
      <c r="I7" s="91">
        <f>'[2]EU Inhabitants'!D15*('[2]Weighted Average'!D11/1000)*('[2]Waste Bin detailed'!$F$21/100)</f>
        <v>6.4274516925406635</v>
      </c>
      <c r="J7" s="91">
        <f>'[2]EU Inhabitants'!E15*('[2]Weighted Average'!E11/1000)*('[2]Waste Bin detailed'!$F$21/100)</f>
        <v>6.4455802855640592</v>
      </c>
      <c r="K7" s="91">
        <f>'[2]EU Inhabitants'!F15*('[2]Weighted Average'!F11/1000)*('[2]Waste Bin detailed'!$F$21/100)</f>
        <v>6.4627976780110199</v>
      </c>
      <c r="L7" s="91">
        <f>'[2]EU Inhabitants'!G15*('[2]Weighted Average'!G11/1000)*('[2]Waste Bin detailed'!$F$21/100)</f>
        <v>6.4798675743941878</v>
      </c>
      <c r="M7" s="91">
        <f>'[2]EU Inhabitants'!H15*('[2]Weighted Average'!H11/1000)*('[2]Waste Bin detailed'!$F$21/100)</f>
        <v>6.4990759615820917</v>
      </c>
      <c r="N7" s="91">
        <f>'[2]EU Inhabitants'!I15*('[2]Weighted Average'!I11/1000)*('[2]Waste Bin detailed'!$F$21/100)</f>
        <v>6.5215822825053413</v>
      </c>
      <c r="O7" s="91">
        <f>'[2]EU Inhabitants'!J15*('[2]Weighted Average'!J11/1000)*('[2]Waste Bin detailed'!$F$21/100)</f>
        <v>6.5545991712626597</v>
      </c>
      <c r="P7" s="91">
        <f>'[2]EU Inhabitants'!K15*('[2]Weighted Average'!K11/1000)*('[2]Waste Bin detailed'!$F$21/100)</f>
        <v>6.5958691405183529</v>
      </c>
      <c r="Q7" s="91">
        <f>'[2]EU Inhabitants'!L15*('[2]Weighted Average'!L11/1000)*('[2]Waste Bin detailed'!$F$21/100)</f>
        <v>6.6219624679147682</v>
      </c>
      <c r="R7" s="91">
        <f>'[2]EU Inhabitants'!M15*('[2]Weighted Average'!M11/1000)*('[2]Waste Bin detailed'!$F$21/100)</f>
        <v>6.64914049746882</v>
      </c>
      <c r="S7" s="91">
        <f>'[2]EU Inhabitants'!N15*('[2]Weighted Average'!N11/1000)*('[2]Waste Bin detailed'!$F$21/100)</f>
        <v>6.6720209599481128</v>
      </c>
      <c r="T7" s="91">
        <f>'[2]EU Inhabitants'!O15*('[2]Weighted Average'!O11/1000)*('[2]Waste Bin detailed'!$F$21/100)</f>
        <v>6.6982898976889267</v>
      </c>
      <c r="U7" s="91">
        <f>'[2]EU Inhabitants'!P15*('[2]Weighted Average'!P11/1000)*('[2]Waste Bin detailed'!$F$21/100)</f>
        <v>6.7284740659291886</v>
      </c>
      <c r="V7" s="91">
        <f>'[2]EU Inhabitants'!Q15*('[2]Weighted Average'!Q11/1000)*('[2]Waste Bin detailed'!$F$21/100)</f>
        <v>6.7684541954448854</v>
      </c>
      <c r="W7" s="91">
        <f>'[2]EU Inhabitants'!R15*('[2]Weighted Average'!R11/1000)*('[2]Waste Bin detailed'!$F$21/100)</f>
        <v>6.8273538074274072</v>
      </c>
      <c r="X7" s="91">
        <f>'[2]EU Inhabitants'!S15*('[2]Weighted Average'!S11/1000)*('[2]Waste Bin detailed'!$F$21/100)</f>
        <v>6.8783983959752346</v>
      </c>
      <c r="Y7" s="91">
        <f>'[2]EU Inhabitants'!T15*('[2]Weighted Average'!T11/1000)*('[2]Waste Bin detailed'!$F$21/100)</f>
        <v>6.9176178414485401</v>
      </c>
      <c r="Z7" s="91">
        <f>'[2]EU Inhabitants'!U15*('[2]Weighted Average'!U11/1000)*('[2]Waste Bin detailed'!$F$21/100)</f>
        <v>7.0623502834321634</v>
      </c>
      <c r="AA7" s="91">
        <f>'[2]EU Inhabitants'!V15*('[2]Weighted Average'!V11/1000)*('[2]Waste Bin detailed'!$F$21/100)</f>
        <v>7.0826573125463836</v>
      </c>
      <c r="AB7" s="91">
        <f>'[2]EU Inhabitants'!W15*('[2]Weighted Average'!W11/1000)*('[2]Waste Bin detailed'!$F$21/100)</f>
        <v>7.1041264658921328</v>
      </c>
      <c r="AC7" s="91">
        <f>'[2]EU Inhabitants'!X15*('[2]Weighted Average'!X11/1000)*('[2]Waste Bin detailed'!$F$21/100)</f>
        <v>7.145005759387919</v>
      </c>
      <c r="AD7" s="91">
        <f>'[2]EU Inhabitants'!Y15*('[2]Weighted Average'!Y11/1000)*('[2]Waste Bin detailed'!$F$21/100)</f>
        <v>7.2177892925913412</v>
      </c>
      <c r="AE7" s="91">
        <f>'[2]EU Inhabitants'!Z15*('[2]Weighted Average'!Z11/1000)*('[2]Waste Bin detailed'!$F$21/100)</f>
        <v>7.248607053516098</v>
      </c>
      <c r="AF7" s="91">
        <f>'[2]EU Inhabitants'!AA15*('[2]Weighted Average'!AA11/1000)*('[2]Waste Bin detailed'!$F$21/100)</f>
        <v>7.2731189896119393</v>
      </c>
      <c r="AG7" s="91">
        <f>'[2]EU Inhabitants'!AB15*('[2]Weighted Average'!AB11/1000)*('[2]Waste Bin detailed'!$F$21/100)</f>
        <v>7.2956748299899319</v>
      </c>
      <c r="AH7" s="91">
        <f>'[2]EU Inhabitants'!AC15*('[2]Weighted Average'!AC11/1000)*('[2]Waste Bin detailed'!$F$21/100)</f>
        <v>7.3163356409503075</v>
      </c>
      <c r="AI7" s="91">
        <f>'[2]EU Inhabitants'!AD15*('[2]Weighted Average'!AD11/1000)*('[2]Waste Bin detailed'!$F$21/100)</f>
        <v>7.3347621592312855</v>
      </c>
      <c r="AJ7" s="91">
        <f>'[2]EU Inhabitants'!AE15*('[2]Weighted Average'!AE11/1000)*('[2]Waste Bin detailed'!$F$21/100)</f>
        <v>7.3529841679416847</v>
      </c>
      <c r="AK7" s="91">
        <f>'[2]EU Inhabitants'!AF15*('[2]Weighted Average'!AF11/1000)*('[2]Waste Bin detailed'!$F$21/100)</f>
        <v>7.3701686808622355</v>
      </c>
      <c r="AL7" s="91">
        <f>'[2]EU Inhabitants'!AG15*('[2]Weighted Average'!AG11/1000)*('[2]Waste Bin detailed'!$F$21/100)</f>
        <v>7.3861818220077167</v>
      </c>
      <c r="AM7" s="91">
        <f>'[2]EU Inhabitants'!AH15*('[2]Weighted Average'!AH11/1000)*('[2]Waste Bin detailed'!$F$21/100)</f>
        <v>7.4007528711355279</v>
      </c>
      <c r="AN7" s="91">
        <f>'[2]EU Inhabitants'!AI15*('[2]Weighted Average'!AI11/1000)*('[2]Waste Bin detailed'!$F$21/100)</f>
        <v>7.4133212276884004</v>
      </c>
      <c r="AO7" s="91">
        <f>'[2]EU Inhabitants'!AJ15*('[2]Weighted Average'!AJ11/1000)*('[2]Waste Bin detailed'!$F$21/100)</f>
        <v>7.423921983210473</v>
      </c>
      <c r="AP7" s="91">
        <f>'[2]EU Inhabitants'!AK15*('[2]Weighted Average'!AK11/1000)*('[2]Waste Bin detailed'!$F$21/100)</f>
        <v>7.4344782376737752</v>
      </c>
      <c r="AQ7" s="91">
        <f>'[2]EU Inhabitants'!AL15*('[2]Weighted Average'!AL11/1000)*('[2]Waste Bin detailed'!$F$21/100)</f>
        <v>7.443710713591031</v>
      </c>
      <c r="AR7" s="91">
        <f>'[2]EU Inhabitants'!AM15*('[2]Weighted Average'!AM11/1000)*('[2]Waste Bin detailed'!$F$21/100)</f>
        <v>7.4517523628913072</v>
      </c>
      <c r="AS7" s="91">
        <f>'[2]EU Inhabitants'!AN15*('[2]Weighted Average'!AN11/1000)*('[2]Waste Bin detailed'!$F$21/100)</f>
        <v>7.4593481134011359</v>
      </c>
      <c r="AT7" s="91">
        <f>'[2]EU Inhabitants'!AO15*('[2]Weighted Average'!AO11/1000)*('[2]Waste Bin detailed'!$F$21/100)</f>
        <v>7.4648409772417761</v>
      </c>
      <c r="AU7" s="91">
        <f>'[2]EU Inhabitants'!AP15*('[2]Weighted Average'!AP11/1000)*('[2]Waste Bin detailed'!$F$21/100)</f>
        <v>7.4693219094400067</v>
      </c>
      <c r="AV7" s="91">
        <f>'[2]EU Inhabitants'!AQ15*('[2]Weighted Average'!AQ11/1000)*('[2]Waste Bin detailed'!$F$21/100)</f>
        <v>7.4730060886109264</v>
      </c>
      <c r="AW7" s="91">
        <f>'[2]EU Inhabitants'!AR15*('[2]Weighted Average'!AR11/1000)*('[2]Waste Bin detailed'!$F$21/100)</f>
        <v>7.4755412889788921</v>
      </c>
      <c r="AX7" s="91">
        <f>'[2]EU Inhabitants'!AS15*('[2]Weighted Average'!AS11/1000)*('[2]Waste Bin detailed'!$F$21/100)</f>
        <v>7.4773569623875078</v>
      </c>
      <c r="AY7" s="91">
        <f>'[2]EU Inhabitants'!AT15*('[2]Weighted Average'!AT11/1000)*('[2]Waste Bin detailed'!$F$21/100)</f>
        <v>7.478643916231654</v>
      </c>
      <c r="AZ7" s="91">
        <f>'[2]EU Inhabitants'!AU15*('[2]Weighted Average'!AU11/1000)*('[2]Waste Bin detailed'!$F$21/100)</f>
        <v>7.4795082599191538</v>
      </c>
      <c r="BA7" s="91">
        <f>'[2]EU Inhabitants'!AV15*('[2]Weighted Average'!AV11/1000)*('[2]Waste Bin detailed'!$F$21/100)</f>
        <v>7.4800686464569841</v>
      </c>
      <c r="BB7" s="91">
        <f>'[2]EU Inhabitants'!AW15*('[2]Weighted Average'!AW11/1000)*('[2]Waste Bin detailed'!$F$21/100)</f>
        <v>7.4804196915067642</v>
      </c>
      <c r="BC7" s="91">
        <f>'[2]EU Inhabitants'!AX15*('[2]Weighted Average'!AX11/1000)*('[2]Waste Bin detailed'!$F$21/100)</f>
        <v>7.4805955454787005</v>
      </c>
      <c r="BD7" s="91">
        <f>'[2]EU Inhabitants'!AY15*('[2]Weighted Average'!AY11/1000)*('[2]Waste Bin detailed'!$F$21/100)</f>
        <v>7.4806685653685676</v>
      </c>
      <c r="BE7" s="91">
        <f>'[2]EU Inhabitants'!AZ15*('[2]Weighted Average'!AZ11/1000)*('[2]Waste Bin detailed'!$F$21/100)</f>
        <v>7.4806646878202194</v>
      </c>
    </row>
    <row r="8" spans="1:57" x14ac:dyDescent="0.35">
      <c r="A8" s="86" t="s">
        <v>636</v>
      </c>
      <c r="C8" s="86" t="s">
        <v>3</v>
      </c>
      <c r="D8" s="87" t="s">
        <v>621</v>
      </c>
      <c r="E8" s="87"/>
      <c r="F8" s="90" t="s">
        <v>629</v>
      </c>
      <c r="G8" s="91">
        <f>'[2]EU Inhabitants'!B16*([2]Sources!$C$8/1000)*('[2]Waste Bin detailed'!$F$21/100)</f>
        <v>98.552042219901537</v>
      </c>
      <c r="H8" s="91">
        <f>'[2]EU Inhabitants'!C16*([2]Sources!$C$8/1000)*('[2]Waste Bin detailed'!$F$21/100)</f>
        <v>98.66726862598837</v>
      </c>
      <c r="I8" s="91">
        <f>'[2]EU Inhabitants'!D16*([2]Sources!$C$8/1000)*('[2]Waste Bin detailed'!$F$21/100)</f>
        <v>98.884094339847834</v>
      </c>
      <c r="J8" s="91">
        <f>'[2]EU Inhabitants'!E16*([2]Sources!$C$8/1000)*('[2]Waste Bin detailed'!$F$21/100)</f>
        <v>98.999687781590325</v>
      </c>
      <c r="K8" s="91">
        <f>'[2]EU Inhabitants'!F16*([2]Sources!$C$8/1000)*('[2]Waste Bin detailed'!$F$21/100)</f>
        <v>98.993679671788755</v>
      </c>
      <c r="L8" s="91">
        <f>'[2]EU Inhabitants'!G16*([2]Sources!$C$8/1000)*('[2]Waste Bin detailed'!$F$21/100)</f>
        <v>98.956709825451298</v>
      </c>
      <c r="M8" s="91">
        <f>'[2]EU Inhabitants'!H16*([2]Sources!$C$8/1000)*('[2]Waste Bin detailed'!$F$21/100)</f>
        <v>98.881318782634636</v>
      </c>
      <c r="N8" s="91">
        <f>'[2]EU Inhabitants'!I16*([2]Sources!$C$8/1000)*('[2]Waste Bin detailed'!$F$21/100)</f>
        <v>98.733678090407281</v>
      </c>
      <c r="O8" s="91">
        <f>'[2]EU Inhabitants'!J16*([2]Sources!$C$8/1000)*('[2]Waste Bin detailed'!$F$21/100)</f>
        <v>98.617247423541713</v>
      </c>
      <c r="P8" s="91">
        <f>'[2]EU Inhabitants'!K16*([2]Sources!$C$8/1000)*('[2]Waste Bin detailed'!$F$21/100)</f>
        <v>98.358785952558563</v>
      </c>
      <c r="Q8" s="91">
        <f>'[2]EU Inhabitants'!L16*([2]Sources!$C$8/1000)*('[2]Waste Bin detailed'!$F$21/100)</f>
        <v>98.118774620319257</v>
      </c>
      <c r="R8" s="91">
        <f>'[2]EU Inhabitants'!M16*([2]Sources!$C$8/1000)*('[2]Waste Bin detailed'!$F$21/100)</f>
        <v>96.223392898702073</v>
      </c>
      <c r="S8" s="91">
        <f>'[2]EU Inhabitants'!N16*([2]Sources!$C$8/1000)*('[2]Waste Bin detailed'!$F$21/100)</f>
        <v>96.350338057586157</v>
      </c>
      <c r="T8" s="91">
        <f>'[2]EU Inhabitants'!O16*([2]Sources!$C$8/1000)*('[2]Waste Bin detailed'!$F$21/100)</f>
        <v>96.585248073996723</v>
      </c>
      <c r="U8" s="91">
        <f>'[2]EU Inhabitants'!P16*([2]Sources!$C$8/1000)*('[2]Waste Bin detailed'!$F$21/100)</f>
        <v>96.877577580187975</v>
      </c>
      <c r="V8" s="91">
        <f>'[2]EU Inhabitants'!Q16*([2]Sources!$C$8/1000)*('[2]Waste Bin detailed'!$F$21/100)</f>
        <v>97.393435399075045</v>
      </c>
      <c r="W8" s="91">
        <f>'[2]EU Inhabitants'!R16*([2]Sources!$C$8/1000)*('[2]Waste Bin detailed'!$F$21/100)</f>
        <v>98.566686462777866</v>
      </c>
      <c r="X8" s="91">
        <f>'[2]EU Inhabitants'!S16*([2]Sources!$C$8/1000)*('[2]Waste Bin detailed'!$F$21/100)</f>
        <v>98.9816634521856</v>
      </c>
      <c r="Y8" s="91">
        <f>'[2]EU Inhabitants'!T16*([2]Sources!$C$8/1000)*('[2]Waste Bin detailed'!$F$21/100)</f>
        <v>99.306355667611513</v>
      </c>
      <c r="Z8" s="91">
        <f>'[2]EU Inhabitants'!U16*([2]Sources!$C$8/1000)*('[2]Waste Bin detailed'!$F$21/100)</f>
        <v>99.578468226167388</v>
      </c>
      <c r="AA8" s="91">
        <f>'[2]EU Inhabitants'!V16*([2]Sources!$C$8/1000)*('[2]Waste Bin detailed'!$F$21/100)</f>
        <v>99.755386608981055</v>
      </c>
      <c r="AB8" s="91">
        <f>'[2]EU Inhabitants'!W16*([2]Sources!$C$8/1000)*('[2]Waste Bin detailed'!$F$21/100)</f>
        <v>99.741376881993148</v>
      </c>
      <c r="AC8" s="91">
        <f>'[2]EU Inhabitants'!X16*([2]Sources!$C$8/1000)*('[2]Waste Bin detailed'!$F$21/100)</f>
        <v>99.839844392063256</v>
      </c>
      <c r="AD8" s="91">
        <f>'[2]EU Inhabitants'!Y16*([2]Sources!$C$8/1000)*('[2]Waste Bin detailed'!$F$21/100)</f>
        <v>101.18530714605401</v>
      </c>
      <c r="AE8" s="91">
        <f>'[2]EU Inhabitants'!Z16*([2]Sources!$C$8/1000)*('[2]Waste Bin detailed'!$F$21/100)</f>
        <v>102.00465547366851</v>
      </c>
      <c r="AF8" s="91">
        <f>'[2]EU Inhabitants'!AA16*([2]Sources!$C$8/1000)*('[2]Waste Bin detailed'!$F$21/100)</f>
        <v>102.20325414888856</v>
      </c>
      <c r="AG8" s="91">
        <f>'[2]EU Inhabitants'!AB16*([2]Sources!$C$8/1000)*('[2]Waste Bin detailed'!$F$21/100)</f>
        <v>102.32587884230941</v>
      </c>
      <c r="AH8" s="91">
        <f>'[2]EU Inhabitants'!AC16*([2]Sources!$C$8/1000)*('[2]Waste Bin detailed'!$F$21/100)</f>
        <v>102.37540586603015</v>
      </c>
      <c r="AI8" s="91">
        <f>'[2]EU Inhabitants'!AD16*([2]Sources!$C$8/1000)*('[2]Waste Bin detailed'!$F$21/100)</f>
        <v>102.34407589437566</v>
      </c>
      <c r="AJ8" s="91">
        <f>'[2]EU Inhabitants'!AE16*([2]Sources!$C$8/1000)*('[2]Waste Bin detailed'!$F$21/100)</f>
        <v>102.31929978815457</v>
      </c>
      <c r="AK8" s="91">
        <f>'[2]EU Inhabitants'!AF16*([2]Sources!$C$8/1000)*('[2]Waste Bin detailed'!$F$21/100)</f>
        <v>102.29530333283606</v>
      </c>
      <c r="AL8" s="91">
        <f>'[2]EU Inhabitants'!AG16*([2]Sources!$C$8/1000)*('[2]Waste Bin detailed'!$F$21/100)</f>
        <v>102.27026094584515</v>
      </c>
      <c r="AM8" s="91">
        <f>'[2]EU Inhabitants'!AH16*([2]Sources!$C$8/1000)*('[2]Waste Bin detailed'!$F$21/100)</f>
        <v>102.24480954199612</v>
      </c>
      <c r="AN8" s="91">
        <f>'[2]EU Inhabitants'!AI16*([2]Sources!$C$8/1000)*('[2]Waste Bin detailed'!$F$21/100)</f>
        <v>102.21959803073251</v>
      </c>
      <c r="AO8" s="91">
        <f>'[2]EU Inhabitants'!AJ16*([2]Sources!$C$8/1000)*('[2]Waste Bin detailed'!$F$21/100)</f>
        <v>102.19461201849917</v>
      </c>
      <c r="AP8" s="91">
        <f>'[2]EU Inhabitants'!AK16*([2]Sources!$C$8/1000)*('[2]Waste Bin detailed'!$F$21/100)</f>
        <v>102.21370746829777</v>
      </c>
      <c r="AQ8" s="91">
        <f>'[2]EU Inhabitants'!AL16*([2]Sources!$C$8/1000)*('[2]Waste Bin detailed'!$F$21/100)</f>
        <v>102.22177625540803</v>
      </c>
      <c r="AR8" s="91">
        <f>'[2]EU Inhabitants'!AM16*([2]Sources!$C$8/1000)*('[2]Waste Bin detailed'!$F$21/100)</f>
        <v>102.220790296882</v>
      </c>
      <c r="AS8" s="91">
        <f>'[2]EU Inhabitants'!AN16*([2]Sources!$C$8/1000)*('[2]Waste Bin detailed'!$F$21/100)</f>
        <v>102.21198863792333</v>
      </c>
      <c r="AT8" s="91">
        <f>'[2]EU Inhabitants'!AO16*([2]Sources!$C$8/1000)*('[2]Waste Bin detailed'!$F$21/100)</f>
        <v>102.19594582127405</v>
      </c>
      <c r="AU8" s="91">
        <f>'[2]EU Inhabitants'!AP16*([2]Sources!$C$8/1000)*('[2]Waste Bin detailed'!$F$21/100)</f>
        <v>102.17498400716097</v>
      </c>
      <c r="AV8" s="91">
        <f>'[2]EU Inhabitants'!AQ16*([2]Sources!$C$8/1000)*('[2]Waste Bin detailed'!$F$21/100)</f>
        <v>102.14861981202448</v>
      </c>
      <c r="AW8" s="91">
        <f>'[2]EU Inhabitants'!AR16*([2]Sources!$C$8/1000)*('[2]Waste Bin detailed'!$F$21/100)</f>
        <v>102.11653897657764</v>
      </c>
      <c r="AX8" s="91">
        <f>'[2]EU Inhabitants'!AS16*([2]Sources!$C$8/1000)*('[2]Waste Bin detailed'!$F$21/100)</f>
        <v>102.07932443980307</v>
      </c>
      <c r="AY8" s="91">
        <f>'[2]EU Inhabitants'!AT16*([2]Sources!$C$8/1000)*('[2]Waste Bin detailed'!$F$21/100)</f>
        <v>102.03757713262718</v>
      </c>
      <c r="AZ8" s="91">
        <f>'[2]EU Inhabitants'!AU16*([2]Sources!$C$8/1000)*('[2]Waste Bin detailed'!$F$21/100)</f>
        <v>101.99173365955542</v>
      </c>
      <c r="BA8" s="91">
        <f>'[2]EU Inhabitants'!AV16*([2]Sources!$C$8/1000)*('[2]Waste Bin detailed'!$F$21/100)</f>
        <v>101.94722159033269</v>
      </c>
      <c r="BB8" s="91">
        <f>'[2]EU Inhabitants'!AW16*([2]Sources!$C$8/1000)*('[2]Waste Bin detailed'!$F$21/100)</f>
        <v>101.89850660301359</v>
      </c>
      <c r="BC8" s="91">
        <f>'[2]EU Inhabitants'!AX16*([2]Sources!$C$8/1000)*('[2]Waste Bin detailed'!$F$21/100)</f>
        <v>101.8473758973594</v>
      </c>
      <c r="BD8" s="91">
        <f>'[2]EU Inhabitants'!AY16*([2]Sources!$C$8/1000)*('[2]Waste Bin detailed'!$F$21/100)</f>
        <v>101.79074445472178</v>
      </c>
      <c r="BE8" s="91">
        <f>'[2]EU Inhabitants'!AZ16*([2]Sources!$C$8/1000)*('[2]Waste Bin detailed'!$F$21/100)</f>
        <v>101.73108796658214</v>
      </c>
    </row>
    <row r="9" spans="1:57" x14ac:dyDescent="0.35">
      <c r="A9" s="86" t="s">
        <v>636</v>
      </c>
      <c r="C9" s="86" t="s">
        <v>3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detailed'!$F$21/100)</f>
        <v>1.6776535370893215</v>
      </c>
      <c r="H9" s="91">
        <f>'[2]EU Inhabitants'!C17*('[2]Weighted Average'!C11/1000)*('[2]Waste Bin detailed'!$F$21/100)</f>
        <v>1.6674358335844939</v>
      </c>
      <c r="I9" s="91">
        <f>'[2]EU Inhabitants'!D17*('[2]Weighted Average'!D11/1000)*('[2]Waste Bin detailed'!$F$21/100)</f>
        <v>1.6564562789910902</v>
      </c>
      <c r="J9" s="91">
        <f>'[2]EU Inhabitants'!E17*('[2]Weighted Average'!E11/1000)*('[2]Waste Bin detailed'!$F$21/100)</f>
        <v>1.6464913211601357</v>
      </c>
      <c r="K9" s="91">
        <f>'[2]EU Inhabitants'!F17*('[2]Weighted Average'!F11/1000)*('[2]Waste Bin detailed'!$F$21/100)</f>
        <v>1.6358625857935236</v>
      </c>
      <c r="L9" s="91">
        <f>'[2]EU Inhabitants'!G17*('[2]Weighted Average'!G11/1000)*('[2]Waste Bin detailed'!$F$21/100)</f>
        <v>1.6271500753437496</v>
      </c>
      <c r="M9" s="91">
        <f>'[2]EU Inhabitants'!H17*('[2]Weighted Average'!H11/1000)*('[2]Waste Bin detailed'!$F$21/100)</f>
        <v>1.6173870500558238</v>
      </c>
      <c r="N9" s="91">
        <f>'[2]EU Inhabitants'!I17*('[2]Weighted Average'!I11/1000)*('[2]Waste Bin detailed'!$F$21/100)</f>
        <v>1.6078259998968389</v>
      </c>
      <c r="O9" s="91">
        <f>'[2]EU Inhabitants'!J17*('[2]Weighted Average'!J11/1000)*('[2]Waste Bin detailed'!$F$21/100)</f>
        <v>1.6021315851508569</v>
      </c>
      <c r="P9" s="91">
        <f>'[2]EU Inhabitants'!K17*('[2]Weighted Average'!K11/1000)*('[2]Waste Bin detailed'!$F$21/100)</f>
        <v>1.5985565771619825</v>
      </c>
      <c r="Q9" s="91">
        <f>'[2]EU Inhabitants'!L17*('[2]Weighted Average'!L11/1000)*('[2]Waste Bin detailed'!$F$21/100)</f>
        <v>1.5951967986282423</v>
      </c>
      <c r="R9" s="91">
        <f>'[2]EU Inhabitants'!M17*('[2]Weighted Average'!M11/1000)*('[2]Waste Bin detailed'!$F$21/100)</f>
        <v>1.5899456237432879</v>
      </c>
      <c r="S9" s="91">
        <f>'[2]EU Inhabitants'!N17*('[2]Weighted Average'!N11/1000)*('[2]Waste Bin detailed'!$F$21/100)</f>
        <v>1.5844190036332766</v>
      </c>
      <c r="T9" s="91">
        <f>'[2]EU Inhabitants'!O17*('[2]Weighted Average'!O11/1000)*('[2]Waste Bin detailed'!$F$21/100)</f>
        <v>1.5783500470478464</v>
      </c>
      <c r="U9" s="91">
        <f>'[2]EU Inhabitants'!P17*('[2]Weighted Average'!P11/1000)*('[2]Waste Bin detailed'!$F$21/100)</f>
        <v>1.5733222474193593</v>
      </c>
      <c r="V9" s="91">
        <f>'[2]EU Inhabitants'!Q17*('[2]Weighted Average'!Q11/1000)*('[2]Waste Bin detailed'!$F$21/100)</f>
        <v>1.5724532715807451</v>
      </c>
      <c r="W9" s="91">
        <f>'[2]EU Inhabitants'!R17*('[2]Weighted Average'!R11/1000)*('[2]Waste Bin detailed'!$F$21/100)</f>
        <v>1.574210645153201</v>
      </c>
      <c r="X9" s="91">
        <f>'[2]EU Inhabitants'!S17*('[2]Weighted Average'!S11/1000)*('[2]Waste Bin detailed'!$F$21/100)</f>
        <v>1.5741564278698408</v>
      </c>
      <c r="Y9" s="91">
        <f>'[2]EU Inhabitants'!T17*('[2]Weighted Average'!T11/1000)*('[2]Waste Bin detailed'!$F$21/100)</f>
        <v>1.5784393829027479</v>
      </c>
      <c r="Z9" s="91">
        <f>'[2]EU Inhabitants'!U17*('[2]Weighted Average'!U11/1000)*('[2]Waste Bin detailed'!$F$21/100)</f>
        <v>1.611473023283106</v>
      </c>
      <c r="AA9" s="91">
        <f>'[2]EU Inhabitants'!V17*('[2]Weighted Average'!V11/1000)*('[2]Waste Bin detailed'!$F$21/100)</f>
        <v>1.6165318053643336</v>
      </c>
      <c r="AB9" s="91">
        <f>'[2]EU Inhabitants'!W17*('[2]Weighted Average'!W11/1000)*('[2]Waste Bin detailed'!$F$21/100)</f>
        <v>1.6179620671135613</v>
      </c>
      <c r="AC9" s="91">
        <f>'[2]EU Inhabitants'!X17*('[2]Weighted Average'!X11/1000)*('[2]Waste Bin detailed'!$F$21/100)</f>
        <v>1.6201276411919792</v>
      </c>
      <c r="AD9" s="91">
        <f>'[2]EU Inhabitants'!Y17*('[2]Weighted Average'!Y11/1000)*('[2]Waste Bin detailed'!$F$21/100)</f>
        <v>1.6617626630715077</v>
      </c>
      <c r="AE9" s="91">
        <f>'[2]EU Inhabitants'!Z17*('[2]Weighted Average'!Z11/1000)*('[2]Waste Bin detailed'!$F$21/100)</f>
        <v>1.6787513170565438</v>
      </c>
      <c r="AF9" s="91">
        <f>'[2]EU Inhabitants'!AA17*('[2]Weighted Average'!AA11/1000)*('[2]Waste Bin detailed'!$F$21/100)</f>
        <v>1.6754158744243655</v>
      </c>
      <c r="AG9" s="91">
        <f>'[2]EU Inhabitants'!AB17*('[2]Weighted Average'!AB11/1000)*('[2]Waste Bin detailed'!$F$21/100)</f>
        <v>1.6714943376822524</v>
      </c>
      <c r="AH9" s="91">
        <f>'[2]EU Inhabitants'!AC17*('[2]Weighted Average'!AC11/1000)*('[2]Waste Bin detailed'!$F$21/100)</f>
        <v>1.6670161090305549</v>
      </c>
      <c r="AI9" s="91">
        <f>'[2]EU Inhabitants'!AD17*('[2]Weighted Average'!AD11/1000)*('[2]Waste Bin detailed'!$F$21/100)</f>
        <v>1.6619451483429448</v>
      </c>
      <c r="AJ9" s="91">
        <f>'[2]EU Inhabitants'!AE17*('[2]Weighted Average'!AE11/1000)*('[2]Waste Bin detailed'!$F$21/100)</f>
        <v>1.6570553292029577</v>
      </c>
      <c r="AK9" s="91">
        <f>'[2]EU Inhabitants'!AF17*('[2]Weighted Average'!AF11/1000)*('[2]Waste Bin detailed'!$F$21/100)</f>
        <v>1.6524240299188</v>
      </c>
      <c r="AL9" s="91">
        <f>'[2]EU Inhabitants'!AG17*('[2]Weighted Average'!AG11/1000)*('[2]Waste Bin detailed'!$F$21/100)</f>
        <v>1.647954734472471</v>
      </c>
      <c r="AM9" s="91">
        <f>'[2]EU Inhabitants'!AH17*('[2]Weighted Average'!AH11/1000)*('[2]Waste Bin detailed'!$F$21/100)</f>
        <v>1.6437687267827861</v>
      </c>
      <c r="AN9" s="91">
        <f>'[2]EU Inhabitants'!AI17*('[2]Weighted Average'!AI11/1000)*('[2]Waste Bin detailed'!$F$21/100)</f>
        <v>1.6399181357338257</v>
      </c>
      <c r="AO9" s="91">
        <f>'[2]EU Inhabitants'!AJ17*('[2]Weighted Average'!AJ11/1000)*('[2]Waste Bin detailed'!$F$21/100)</f>
        <v>1.6364313398620733</v>
      </c>
      <c r="AP9" s="91">
        <f>'[2]EU Inhabitants'!AK17*('[2]Weighted Average'!AK11/1000)*('[2]Waste Bin detailed'!$F$21/100)</f>
        <v>1.6352667558736471</v>
      </c>
      <c r="AQ9" s="91">
        <f>'[2]EU Inhabitants'!AL17*('[2]Weighted Average'!AL11/1000)*('[2]Waste Bin detailed'!$F$21/100)</f>
        <v>1.6344259142847404</v>
      </c>
      <c r="AR9" s="91">
        <f>'[2]EU Inhabitants'!AM17*('[2]Weighted Average'!AM11/1000)*('[2]Waste Bin detailed'!$F$21/100)</f>
        <v>1.6337673680064726</v>
      </c>
      <c r="AS9" s="91">
        <f>'[2]EU Inhabitants'!AN17*('[2]Weighted Average'!AN11/1000)*('[2]Waste Bin detailed'!$F$21/100)</f>
        <v>1.6334329079502417</v>
      </c>
      <c r="AT9" s="91">
        <f>'[2]EU Inhabitants'!AO17*('[2]Weighted Average'!AO11/1000)*('[2]Waste Bin detailed'!$F$21/100)</f>
        <v>1.6330443080139256</v>
      </c>
      <c r="AU9" s="91">
        <f>'[2]EU Inhabitants'!AP17*('[2]Weighted Average'!AP11/1000)*('[2]Waste Bin detailed'!$F$21/100)</f>
        <v>1.6327651874832572</v>
      </c>
      <c r="AV9" s="91">
        <f>'[2]EU Inhabitants'!AQ17*('[2]Weighted Average'!AQ11/1000)*('[2]Waste Bin detailed'!$F$21/100)</f>
        <v>1.6325575506583989</v>
      </c>
      <c r="AW9" s="91">
        <f>'[2]EU Inhabitants'!AR17*('[2]Weighted Average'!AR11/1000)*('[2]Waste Bin detailed'!$F$21/100)</f>
        <v>1.6324151632622843</v>
      </c>
      <c r="AX9" s="91">
        <f>'[2]EU Inhabitants'!AS17*('[2]Weighted Average'!AS11/1000)*('[2]Waste Bin detailed'!$F$21/100)</f>
        <v>1.6323050496777556</v>
      </c>
      <c r="AY9" s="91">
        <f>'[2]EU Inhabitants'!AT17*('[2]Weighted Average'!AT11/1000)*('[2]Waste Bin detailed'!$F$21/100)</f>
        <v>1.6321436679688621</v>
      </c>
      <c r="AZ9" s="91">
        <f>'[2]EU Inhabitants'!AU17*('[2]Weighted Average'!AU11/1000)*('[2]Waste Bin detailed'!$F$21/100)</f>
        <v>1.631961489776216</v>
      </c>
      <c r="BA9" s="91">
        <f>'[2]EU Inhabitants'!AV17*('[2]Weighted Average'!AV11/1000)*('[2]Waste Bin detailed'!$F$21/100)</f>
        <v>1.6317486203811664</v>
      </c>
      <c r="BB9" s="91">
        <f>'[2]EU Inhabitants'!AW17*('[2]Weighted Average'!AW11/1000)*('[2]Waste Bin detailed'!$F$21/100)</f>
        <v>1.6314787730406406</v>
      </c>
      <c r="BC9" s="91">
        <f>'[2]EU Inhabitants'!AX17*('[2]Weighted Average'!AX11/1000)*('[2]Waste Bin detailed'!$F$21/100)</f>
        <v>1.6311298522107125</v>
      </c>
      <c r="BD9" s="91">
        <f>'[2]EU Inhabitants'!AY17*('[2]Weighted Average'!AY11/1000)*('[2]Waste Bin detailed'!$F$21/100)</f>
        <v>1.6307660787735589</v>
      </c>
      <c r="BE9" s="91">
        <f>'[2]EU Inhabitants'!AZ17*('[2]Weighted Average'!AZ11/1000)*('[2]Waste Bin detailed'!$F$21/100)</f>
        <v>1.6302758995975213</v>
      </c>
    </row>
    <row r="10" spans="1:57" x14ac:dyDescent="0.35">
      <c r="A10" s="86" t="s">
        <v>636</v>
      </c>
      <c r="C10" s="86" t="s">
        <v>3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detailed'!$F$21/100)</f>
        <v>4.5227084987224426</v>
      </c>
      <c r="H10" s="91">
        <f>'[2]EU Inhabitants'!C18*('[2]Weighted Average'!C11/1000)*('[2]Waste Bin detailed'!$F$21/100)</f>
        <v>4.5888044377573927</v>
      </c>
      <c r="I10" s="91">
        <f>'[2]EU Inhabitants'!D18*('[2]Weighted Average'!D11/1000)*('[2]Waste Bin detailed'!$F$21/100)</f>
        <v>4.6690561427775092</v>
      </c>
      <c r="J10" s="91">
        <f>'[2]EU Inhabitants'!E18*('[2]Weighted Average'!E11/1000)*('[2]Waste Bin detailed'!$F$21/100)</f>
        <v>4.7462576639745198</v>
      </c>
      <c r="K10" s="91">
        <f>'[2]EU Inhabitants'!F18*('[2]Weighted Average'!F11/1000)*('[2]Waste Bin detailed'!$F$21/100)</f>
        <v>4.8238950518842261</v>
      </c>
      <c r="L10" s="91">
        <f>'[2]EU Inhabitants'!G18*('[2]Weighted Average'!G11/1000)*('[2]Waste Bin detailed'!$F$21/100)</f>
        <v>4.9235069393890321</v>
      </c>
      <c r="M10" s="91">
        <f>'[2]EU Inhabitants'!H18*('[2]Weighted Average'!H11/1000)*('[2]Waste Bin detailed'!$F$21/100)</f>
        <v>5.0390294062446994</v>
      </c>
      <c r="N10" s="91">
        <f>'[2]EU Inhabitants'!I18*('[2]Weighted Average'!I11/1000)*('[2]Waste Bin detailed'!$F$21/100)</f>
        <v>5.1962548498944603</v>
      </c>
      <c r="O10" s="91">
        <f>'[2]EU Inhabitants'!J18*('[2]Weighted Average'!J11/1000)*('[2]Waste Bin detailed'!$F$21/100)</f>
        <v>5.3360076698843493</v>
      </c>
      <c r="P10" s="91">
        <f>'[2]EU Inhabitants'!K18*('[2]Weighted Average'!K11/1000)*('[2]Waste Bin detailed'!$F$21/100)</f>
        <v>5.410925045717855</v>
      </c>
      <c r="Q10" s="91">
        <f>'[2]EU Inhabitants'!L18*('[2]Weighted Average'!L11/1000)*('[2]Waste Bin detailed'!$F$21/100)</f>
        <v>5.4431016366954585</v>
      </c>
      <c r="R10" s="91">
        <f>'[2]EU Inhabitants'!M18*('[2]Weighted Average'!M11/1000)*('[2]Waste Bin detailed'!$F$21/100)</f>
        <v>5.4656470395449546</v>
      </c>
      <c r="S10" s="91">
        <f>'[2]EU Inhabitants'!N18*('[2]Weighted Average'!N11/1000)*('[2]Waste Bin detailed'!$F$21/100)</f>
        <v>5.4869153775775201</v>
      </c>
      <c r="T10" s="91">
        <f>'[2]EU Inhabitants'!O18*('[2]Weighted Average'!O11/1000)*('[2]Waste Bin detailed'!$F$21/100)</f>
        <v>5.5112772267369099</v>
      </c>
      <c r="U10" s="91">
        <f>'[2]EU Inhabitants'!P18*('[2]Weighted Average'!P11/1000)*('[2]Waste Bin detailed'!$F$21/100)</f>
        <v>5.5454707158342984</v>
      </c>
      <c r="V10" s="91">
        <f>'[2]EU Inhabitants'!Q18*('[2]Weighted Average'!Q11/1000)*('[2]Waste Bin detailed'!$F$21/100)</f>
        <v>5.5939749780468233</v>
      </c>
      <c r="W10" s="91">
        <f>'[2]EU Inhabitants'!R18*('[2]Weighted Average'!R11/1000)*('[2]Waste Bin detailed'!$F$21/100)</f>
        <v>5.6538650073548276</v>
      </c>
      <c r="X10" s="91">
        <f>'[2]EU Inhabitants'!S18*('[2]Weighted Average'!S11/1000)*('[2]Waste Bin detailed'!$F$21/100)</f>
        <v>5.7245111697706381</v>
      </c>
      <c r="Y10" s="91">
        <f>'[2]EU Inhabitants'!T18*('[2]Weighted Average'!T11/1000)*('[2]Waste Bin detailed'!$F$21/100)</f>
        <v>5.7799183006250088</v>
      </c>
      <c r="Z10" s="91">
        <f>'[2]EU Inhabitants'!U18*('[2]Weighted Average'!U11/1000)*('[2]Waste Bin detailed'!$F$21/100)</f>
        <v>5.9653767754909648</v>
      </c>
      <c r="AA10" s="91">
        <f>'[2]EU Inhabitants'!V18*('[2]Weighted Average'!V11/1000)*('[2]Waste Bin detailed'!$F$21/100)</f>
        <v>6.0386155625255169</v>
      </c>
      <c r="AB10" s="91">
        <f>'[2]EU Inhabitants'!W18*('[2]Weighted Average'!W11/1000)*('[2]Waste Bin detailed'!$F$21/100)</f>
        <v>6.0899460235719021</v>
      </c>
      <c r="AC10" s="91">
        <f>'[2]EU Inhabitants'!X18*('[2]Weighted Average'!X11/1000)*('[2]Waste Bin detailed'!$F$21/100)</f>
        <v>6.1554865346809713</v>
      </c>
      <c r="AD10" s="91">
        <f>'[2]EU Inhabitants'!Y18*('[2]Weighted Average'!Y11/1000)*('[2]Waste Bin detailed'!$F$21/100)</f>
        <v>6.4132879463423178</v>
      </c>
      <c r="AE10" s="91">
        <f>'[2]EU Inhabitants'!Z18*('[2]Weighted Average'!Z11/1000)*('[2]Waste Bin detailed'!$F$21/100)</f>
        <v>6.3564747679388267</v>
      </c>
      <c r="AF10" s="91">
        <f>'[2]EU Inhabitants'!AA18*('[2]Weighted Average'!AA11/1000)*('[2]Waste Bin detailed'!$F$21/100)</f>
        <v>6.3943240972565842</v>
      </c>
      <c r="AG10" s="91">
        <f>'[2]EU Inhabitants'!AB18*('[2]Weighted Average'!AB11/1000)*('[2]Waste Bin detailed'!$F$21/100)</f>
        <v>6.4325338903576155</v>
      </c>
      <c r="AH10" s="91">
        <f>'[2]EU Inhabitants'!AC18*('[2]Weighted Average'!AC11/1000)*('[2]Waste Bin detailed'!$F$21/100)</f>
        <v>6.4712093128920243</v>
      </c>
      <c r="AI10" s="91">
        <f>'[2]EU Inhabitants'!AD18*('[2]Weighted Average'!AD11/1000)*('[2]Waste Bin detailed'!$F$21/100)</f>
        <v>6.5104124964415542</v>
      </c>
      <c r="AJ10" s="91">
        <f>'[2]EU Inhabitants'!AE18*('[2]Weighted Average'!AE11/1000)*('[2]Waste Bin detailed'!$F$21/100)</f>
        <v>6.5494417413160555</v>
      </c>
      <c r="AK10" s="91">
        <f>'[2]EU Inhabitants'!AF18*('[2]Weighted Average'!AF11/1000)*('[2]Waste Bin detailed'!$F$21/100)</f>
        <v>6.588390895639705</v>
      </c>
      <c r="AL10" s="91">
        <f>'[2]EU Inhabitants'!AG18*('[2]Weighted Average'!AG11/1000)*('[2]Waste Bin detailed'!$F$21/100)</f>
        <v>6.6272891792263922</v>
      </c>
      <c r="AM10" s="91">
        <f>'[2]EU Inhabitants'!AH18*('[2]Weighted Average'!AH11/1000)*('[2]Waste Bin detailed'!$F$21/100)</f>
        <v>6.6661699733416571</v>
      </c>
      <c r="AN10" s="91">
        <f>'[2]EU Inhabitants'!AI18*('[2]Weighted Average'!AI11/1000)*('[2]Waste Bin detailed'!$F$21/100)</f>
        <v>6.7050213129956306</v>
      </c>
      <c r="AO10" s="91">
        <f>'[2]EU Inhabitants'!AJ18*('[2]Weighted Average'!AJ11/1000)*('[2]Waste Bin detailed'!$F$21/100)</f>
        <v>6.7438252489417083</v>
      </c>
      <c r="AP10" s="91">
        <f>'[2]EU Inhabitants'!AK18*('[2]Weighted Average'!AK11/1000)*('[2]Waste Bin detailed'!$F$21/100)</f>
        <v>6.7862037807903954</v>
      </c>
      <c r="AQ10" s="91">
        <f>'[2]EU Inhabitants'!AL18*('[2]Weighted Average'!AL11/1000)*('[2]Waste Bin detailed'!$F$21/100)</f>
        <v>6.8280061868017734</v>
      </c>
      <c r="AR10" s="91">
        <f>'[2]EU Inhabitants'!AM18*('[2]Weighted Average'!AM11/1000)*('[2]Waste Bin detailed'!$F$21/100)</f>
        <v>6.8691720069604205</v>
      </c>
      <c r="AS10" s="91">
        <f>'[2]EU Inhabitants'!AN18*('[2]Weighted Average'!AN11/1000)*('[2]Waste Bin detailed'!$F$21/100)</f>
        <v>6.9096122742219404</v>
      </c>
      <c r="AT10" s="91">
        <f>'[2]EU Inhabitants'!AO18*('[2]Weighted Average'!AO11/1000)*('[2]Waste Bin detailed'!$F$21/100)</f>
        <v>6.9497870472882521</v>
      </c>
      <c r="AU10" s="91">
        <f>'[2]EU Inhabitants'!AP18*('[2]Weighted Average'!AP11/1000)*('[2]Waste Bin detailed'!$F$21/100)</f>
        <v>6.9893477054513697</v>
      </c>
      <c r="AV10" s="91">
        <f>'[2]EU Inhabitants'!AQ18*('[2]Weighted Average'!AQ11/1000)*('[2]Waste Bin detailed'!$F$21/100)</f>
        <v>7.0281117663531596</v>
      </c>
      <c r="AW10" s="91">
        <f>'[2]EU Inhabitants'!AR18*('[2]Weighted Average'!AR11/1000)*('[2]Waste Bin detailed'!$F$21/100)</f>
        <v>7.0658437929175895</v>
      </c>
      <c r="AX10" s="91">
        <f>'[2]EU Inhabitants'!AS18*('[2]Weighted Average'!AS11/1000)*('[2]Waste Bin detailed'!$F$21/100)</f>
        <v>7.1024584501808494</v>
      </c>
      <c r="AY10" s="91">
        <f>'[2]EU Inhabitants'!AT18*('[2]Weighted Average'!AT11/1000)*('[2]Waste Bin detailed'!$F$21/100)</f>
        <v>7.1377952370162037</v>
      </c>
      <c r="AZ10" s="91">
        <f>'[2]EU Inhabitants'!AU18*('[2]Weighted Average'!AU11/1000)*('[2]Waste Bin detailed'!$F$21/100)</f>
        <v>7.1720003765681435</v>
      </c>
      <c r="BA10" s="91">
        <f>'[2]EU Inhabitants'!AV18*('[2]Weighted Average'!AV11/1000)*('[2]Waste Bin detailed'!$F$21/100)</f>
        <v>7.20439785841464</v>
      </c>
      <c r="BB10" s="91">
        <f>'[2]EU Inhabitants'!AW18*('[2]Weighted Average'!AW11/1000)*('[2]Waste Bin detailed'!$F$21/100)</f>
        <v>7.2344121351218114</v>
      </c>
      <c r="BC10" s="91">
        <f>'[2]EU Inhabitants'!AX18*('[2]Weighted Average'!AX11/1000)*('[2]Waste Bin detailed'!$F$21/100)</f>
        <v>7.2619695724134301</v>
      </c>
      <c r="BD10" s="91">
        <f>'[2]EU Inhabitants'!AY18*('[2]Weighted Average'!AY11/1000)*('[2]Waste Bin detailed'!$F$21/100)</f>
        <v>7.2869225136168918</v>
      </c>
      <c r="BE10" s="91">
        <f>'[2]EU Inhabitants'!AZ18*('[2]Weighted Average'!AZ11/1000)*('[2]Waste Bin detailed'!$F$21/100)</f>
        <v>7.3091520225034463</v>
      </c>
    </row>
    <row r="11" spans="1:57" x14ac:dyDescent="0.35">
      <c r="A11" s="86" t="s">
        <v>636</v>
      </c>
      <c r="C11" s="86" t="s">
        <v>3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detailed'!$F$21/100)</f>
        <v>12.901173060414054</v>
      </c>
      <c r="H11" s="91">
        <f>'[2]EU Inhabitants'!C19*('[2]Weighted Average'!C11/1000)*('[2]Waste Bin detailed'!$F$21/100)</f>
        <v>12.973401940754353</v>
      </c>
      <c r="I11" s="91">
        <f>'[2]EU Inhabitants'!D19*('[2]Weighted Average'!D11/1000)*('[2]Waste Bin detailed'!$F$21/100)</f>
        <v>13.036371139113871</v>
      </c>
      <c r="J11" s="91">
        <f>'[2]EU Inhabitants'!E19*('[2]Weighted Average'!E11/1000)*('[2]Waste Bin detailed'!$F$21/100)</f>
        <v>13.069263569965004</v>
      </c>
      <c r="K11" s="91">
        <f>'[2]EU Inhabitants'!F19*('[2]Weighted Average'!F11/1000)*('[2]Waste Bin detailed'!$F$21/100)</f>
        <v>13.099315880604069</v>
      </c>
      <c r="L11" s="91">
        <f>'[2]EU Inhabitants'!G19*('[2]Weighted Average'!G11/1000)*('[2]Waste Bin detailed'!$F$21/100)</f>
        <v>13.135881912878023</v>
      </c>
      <c r="M11" s="91">
        <f>'[2]EU Inhabitants'!H19*('[2]Weighted Average'!H11/1000)*('[2]Waste Bin detailed'!$F$21/100)</f>
        <v>13.177526577287425</v>
      </c>
      <c r="N11" s="91">
        <f>'[2]EU Inhabitants'!I19*('[2]Weighted Average'!I11/1000)*('[2]Waste Bin detailed'!$F$21/100)</f>
        <v>13.212984092477225</v>
      </c>
      <c r="O11" s="91">
        <f>'[2]EU Inhabitants'!J19*('[2]Weighted Average'!J11/1000)*('[2]Waste Bin detailed'!$F$21/100)</f>
        <v>13.240097822139029</v>
      </c>
      <c r="P11" s="91">
        <f>'[2]EU Inhabitants'!K19*('[2]Weighted Average'!K11/1000)*('[2]Waste Bin detailed'!$F$21/100)</f>
        <v>13.277716914732672</v>
      </c>
      <c r="Q11" s="91">
        <f>'[2]EU Inhabitants'!L19*('[2]Weighted Average'!L11/1000)*('[2]Waste Bin detailed'!$F$21/100)</f>
        <v>13.303523026365031</v>
      </c>
      <c r="R11" s="91">
        <f>'[2]EU Inhabitants'!M19*('[2]Weighted Average'!M11/1000)*('[2]Waste Bin detailed'!$F$21/100)</f>
        <v>13.300835124453693</v>
      </c>
      <c r="S11" s="91">
        <f>'[2]EU Inhabitants'!N19*('[2]Weighted Average'!N11/1000)*('[2]Waste Bin detailed'!$F$21/100)</f>
        <v>13.254819662284726</v>
      </c>
      <c r="T11" s="91">
        <f>'[2]EU Inhabitants'!O19*('[2]Weighted Average'!O11/1000)*('[2]Waste Bin detailed'!$F$21/100)</f>
        <v>13.155505450756028</v>
      </c>
      <c r="U11" s="91">
        <f>'[2]EU Inhabitants'!P19*('[2]Weighted Average'!P11/1000)*('[2]Waste Bin detailed'!$F$21/100)</f>
        <v>13.065162112993953</v>
      </c>
      <c r="V11" s="91">
        <f>'[2]EU Inhabitants'!Q19*('[2]Weighted Average'!Q11/1000)*('[2]Waste Bin detailed'!$F$21/100)</f>
        <v>12.985105696367413</v>
      </c>
      <c r="W11" s="91">
        <f>'[2]EU Inhabitants'!R19*('[2]Weighted Average'!R11/1000)*('[2]Waste Bin detailed'!$F$21/100)</f>
        <v>12.900162086114259</v>
      </c>
      <c r="X11" s="91">
        <f>'[2]EU Inhabitants'!S19*('[2]Weighted Average'!S11/1000)*('[2]Waste Bin detailed'!$F$21/100)</f>
        <v>12.884135970457633</v>
      </c>
      <c r="Y11" s="91">
        <f>'[2]EU Inhabitants'!T19*('[2]Weighted Average'!T11/1000)*('[2]Waste Bin detailed'!$F$21/100)</f>
        <v>12.85259170550399</v>
      </c>
      <c r="Z11" s="91">
        <f>'[2]EU Inhabitants'!U19*('[2]Weighted Average'!U11/1000)*('[2]Waste Bin detailed'!$F$21/100)</f>
        <v>13.045094408318848</v>
      </c>
      <c r="AA11" s="91">
        <f>'[2]EU Inhabitants'!V19*('[2]Weighted Average'!V11/1000)*('[2]Waste Bin detailed'!$F$21/100)</f>
        <v>13.037783398921393</v>
      </c>
      <c r="AB11" s="91">
        <f>'[2]EU Inhabitants'!W19*('[2]Weighted Average'!W11/1000)*('[2]Waste Bin detailed'!$F$21/100)</f>
        <v>12.990028708806635</v>
      </c>
      <c r="AC11" s="91">
        <f>'[2]EU Inhabitants'!X19*('[2]Weighted Average'!X11/1000)*('[2]Waste Bin detailed'!$F$21/100)</f>
        <v>12.724307580922545</v>
      </c>
      <c r="AD11" s="91">
        <f>'[2]EU Inhabitants'!Y19*('[2]Weighted Average'!Y11/1000)*('[2]Waste Bin detailed'!$F$21/100)</f>
        <v>12.669865421586859</v>
      </c>
      <c r="AE11" s="91">
        <f>'[2]EU Inhabitants'!Z19*('[2]Weighted Average'!Z11/1000)*('[2]Waste Bin detailed'!$F$21/100)</f>
        <v>12.615432548263874</v>
      </c>
      <c r="AF11" s="91">
        <f>'[2]EU Inhabitants'!AA19*('[2]Weighted Average'!AA11/1000)*('[2]Waste Bin detailed'!$F$21/100)</f>
        <v>12.552205577881498</v>
      </c>
      <c r="AG11" s="91">
        <f>'[2]EU Inhabitants'!AB19*('[2]Weighted Average'!AB11/1000)*('[2]Waste Bin detailed'!$F$21/100)</f>
        <v>12.485873728764817</v>
      </c>
      <c r="AH11" s="91">
        <f>'[2]EU Inhabitants'!AC19*('[2]Weighted Average'!AC11/1000)*('[2]Waste Bin detailed'!$F$21/100)</f>
        <v>12.416166657457191</v>
      </c>
      <c r="AI11" s="91">
        <f>'[2]EU Inhabitants'!AD19*('[2]Weighted Average'!AD11/1000)*('[2]Waste Bin detailed'!$F$21/100)</f>
        <v>12.343731273783964</v>
      </c>
      <c r="AJ11" s="91">
        <f>'[2]EU Inhabitants'!AE19*('[2]Weighted Average'!AE11/1000)*('[2]Waste Bin detailed'!$F$21/100)</f>
        <v>12.272427076380088</v>
      </c>
      <c r="AK11" s="91">
        <f>'[2]EU Inhabitants'!AF19*('[2]Weighted Average'!AF11/1000)*('[2]Waste Bin detailed'!$F$21/100)</f>
        <v>12.202181816017761</v>
      </c>
      <c r="AL11" s="91">
        <f>'[2]EU Inhabitants'!AG19*('[2]Weighted Average'!AG11/1000)*('[2]Waste Bin detailed'!$F$21/100)</f>
        <v>12.132997237614282</v>
      </c>
      <c r="AM11" s="91">
        <f>'[2]EU Inhabitants'!AH19*('[2]Weighted Average'!AH11/1000)*('[2]Waste Bin detailed'!$F$21/100)</f>
        <v>12.065170308647065</v>
      </c>
      <c r="AN11" s="91">
        <f>'[2]EU Inhabitants'!AI19*('[2]Weighted Average'!AI11/1000)*('[2]Waste Bin detailed'!$F$21/100)</f>
        <v>11.999036548904924</v>
      </c>
      <c r="AO11" s="91">
        <f>'[2]EU Inhabitants'!AJ19*('[2]Weighted Average'!AJ11/1000)*('[2]Waste Bin detailed'!$F$21/100)</f>
        <v>11.93382341844411</v>
      </c>
      <c r="AP11" s="91">
        <f>'[2]EU Inhabitants'!AK19*('[2]Weighted Average'!AK11/1000)*('[2]Waste Bin detailed'!$F$21/100)</f>
        <v>11.869918551239211</v>
      </c>
      <c r="AQ11" s="91">
        <f>'[2]EU Inhabitants'!AL19*('[2]Weighted Average'!AL11/1000)*('[2]Waste Bin detailed'!$F$21/100)</f>
        <v>11.806023402824993</v>
      </c>
      <c r="AR11" s="91">
        <f>'[2]EU Inhabitants'!AM19*('[2]Weighted Average'!AM11/1000)*('[2]Waste Bin detailed'!$F$21/100)</f>
        <v>11.742376905286735</v>
      </c>
      <c r="AS11" s="91">
        <f>'[2]EU Inhabitants'!AN19*('[2]Weighted Average'!AN11/1000)*('[2]Waste Bin detailed'!$F$21/100)</f>
        <v>11.679978765830487</v>
      </c>
      <c r="AT11" s="91">
        <f>'[2]EU Inhabitants'!AO19*('[2]Weighted Average'!AO11/1000)*('[2]Waste Bin detailed'!$F$21/100)</f>
        <v>11.617544173660708</v>
      </c>
      <c r="AU11" s="91">
        <f>'[2]EU Inhabitants'!AP19*('[2]Weighted Average'!AP11/1000)*('[2]Waste Bin detailed'!$F$21/100)</f>
        <v>11.555850260331017</v>
      </c>
      <c r="AV11" s="91">
        <f>'[2]EU Inhabitants'!AQ19*('[2]Weighted Average'!AQ11/1000)*('[2]Waste Bin detailed'!$F$21/100)</f>
        <v>11.494167618917889</v>
      </c>
      <c r="AW11" s="91">
        <f>'[2]EU Inhabitants'!AR19*('[2]Weighted Average'!AR11/1000)*('[2]Waste Bin detailed'!$F$21/100)</f>
        <v>11.43243196075727</v>
      </c>
      <c r="AX11" s="91">
        <f>'[2]EU Inhabitants'!AS19*('[2]Weighted Average'!AS11/1000)*('[2]Waste Bin detailed'!$F$21/100)</f>
        <v>11.370053647062917</v>
      </c>
      <c r="AY11" s="91">
        <f>'[2]EU Inhabitants'!AT19*('[2]Weighted Average'!AT11/1000)*('[2]Waste Bin detailed'!$F$21/100)</f>
        <v>11.307120503894435</v>
      </c>
      <c r="AZ11" s="91">
        <f>'[2]EU Inhabitants'!AU19*('[2]Weighted Average'!AU11/1000)*('[2]Waste Bin detailed'!$F$21/100)</f>
        <v>11.243376338423644</v>
      </c>
      <c r="BA11" s="91">
        <f>'[2]EU Inhabitants'!AV19*('[2]Weighted Average'!AV11/1000)*('[2]Waste Bin detailed'!$F$21/100)</f>
        <v>11.178729666679965</v>
      </c>
      <c r="BB11" s="91">
        <f>'[2]EU Inhabitants'!AW19*('[2]Weighted Average'!AW11/1000)*('[2]Waste Bin detailed'!$F$21/100)</f>
        <v>11.112268761908398</v>
      </c>
      <c r="BC11" s="91">
        <f>'[2]EU Inhabitants'!AX19*('[2]Weighted Average'!AX11/1000)*('[2]Waste Bin detailed'!$F$21/100)</f>
        <v>11.044536200977085</v>
      </c>
      <c r="BD11" s="91">
        <f>'[2]EU Inhabitants'!AY19*('[2]Weighted Average'!AY11/1000)*('[2]Waste Bin detailed'!$F$21/100)</f>
        <v>10.975456450799287</v>
      </c>
      <c r="BE11" s="91">
        <f>'[2]EU Inhabitants'!AZ19*('[2]Weighted Average'!AZ11/1000)*('[2]Waste Bin detailed'!$F$21/100)</f>
        <v>10.904652530242723</v>
      </c>
    </row>
    <row r="12" spans="1:57" x14ac:dyDescent="0.35">
      <c r="A12" s="86" t="s">
        <v>636</v>
      </c>
      <c r="C12" s="86" t="s">
        <v>3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detailed'!$F$21/100)</f>
        <v>48.453126836002568</v>
      </c>
      <c r="H12" s="91">
        <f>'[2]EU Inhabitants'!C20*('[2]Weighted Average'!C11/1000)*('[2]Waste Bin detailed'!$F$21/100)</f>
        <v>48.686876705470411</v>
      </c>
      <c r="I12" s="91">
        <f>'[2]EU Inhabitants'!D20*('[2]Weighted Average'!D11/1000)*('[2]Waste Bin detailed'!$F$21/100)</f>
        <v>49.130937906661273</v>
      </c>
      <c r="J12" s="91">
        <f>'[2]EU Inhabitants'!E20*('[2]Weighted Average'!E11/1000)*('[2]Waste Bin detailed'!$F$21/100)</f>
        <v>50.079750616200037</v>
      </c>
      <c r="K12" s="91">
        <f>'[2]EU Inhabitants'!F20*('[2]Weighted Average'!F11/1000)*('[2]Waste Bin detailed'!$F$21/100)</f>
        <v>50.943665662787375</v>
      </c>
      <c r="L12" s="91">
        <f>'[2]EU Inhabitants'!G20*('[2]Weighted Average'!G11/1000)*('[2]Waste Bin detailed'!$F$21/100)</f>
        <v>51.845045177030904</v>
      </c>
      <c r="M12" s="91">
        <f>'[2]EU Inhabitants'!H20*('[2]Weighted Average'!H11/1000)*('[2]Waste Bin detailed'!$F$21/100)</f>
        <v>52.699457443349637</v>
      </c>
      <c r="N12" s="91">
        <f>'[2]EU Inhabitants'!I20*('[2]Weighted Average'!I11/1000)*('[2]Waste Bin detailed'!$F$21/100)</f>
        <v>53.618942596354188</v>
      </c>
      <c r="O12" s="91">
        <f>'[2]EU Inhabitants'!J20*('[2]Weighted Average'!J11/1000)*('[2]Waste Bin detailed'!$F$21/100)</f>
        <v>54.666365046044483</v>
      </c>
      <c r="P12" s="91">
        <f>'[2]EU Inhabitants'!K20*('[2]Weighted Average'!K11/1000)*('[2]Waste Bin detailed'!$F$21/100)</f>
        <v>55.337186860720252</v>
      </c>
      <c r="Q12" s="91">
        <f>'[2]EU Inhabitants'!L20*('[2]Weighted Average'!L11/1000)*('[2]Waste Bin detailed'!$F$21/100)</f>
        <v>55.618286950214006</v>
      </c>
      <c r="R12" s="91">
        <f>'[2]EU Inhabitants'!M20*('[2]Weighted Average'!M11/1000)*('[2]Waste Bin detailed'!$F$21/100)</f>
        <v>55.802437520694426</v>
      </c>
      <c r="S12" s="91">
        <f>'[2]EU Inhabitants'!N20*('[2]Weighted Average'!N11/1000)*('[2]Waste Bin detailed'!$F$21/100)</f>
        <v>55.975493749223361</v>
      </c>
      <c r="T12" s="91">
        <f>'[2]EU Inhabitants'!O20*('[2]Weighted Average'!O11/1000)*('[2]Waste Bin detailed'!$F$21/100)</f>
        <v>55.866095969127244</v>
      </c>
      <c r="U12" s="91">
        <f>'[2]EU Inhabitants'!P20*('[2]Weighted Average'!P11/1000)*('[2]Waste Bin detailed'!$F$21/100)</f>
        <v>55.614546881521306</v>
      </c>
      <c r="V12" s="91">
        <f>'[2]EU Inhabitants'!Q20*('[2]Weighted Average'!Q11/1000)*('[2]Waste Bin detailed'!$F$21/100)</f>
        <v>55.549043211688208</v>
      </c>
      <c r="W12" s="91">
        <f>'[2]EU Inhabitants'!R20*('[2]Weighted Average'!R11/1000)*('[2]Waste Bin detailed'!$F$21/100)</f>
        <v>55.554414327485453</v>
      </c>
      <c r="X12" s="91">
        <f>'[2]EU Inhabitants'!S20*('[2]Weighted Average'!S11/1000)*('[2]Waste Bin detailed'!$F$21/100)</f>
        <v>55.670750668446964</v>
      </c>
      <c r="Y12" s="91">
        <f>'[2]EU Inhabitants'!T20*('[2]Weighted Average'!T11/1000)*('[2]Waste Bin detailed'!$F$21/100)</f>
        <v>55.830253878782926</v>
      </c>
      <c r="Z12" s="91">
        <f>'[2]EU Inhabitants'!U20*('[2]Weighted Average'!U11/1000)*('[2]Waste Bin detailed'!$F$21/100)</f>
        <v>57.092892605954425</v>
      </c>
      <c r="AA12" s="91">
        <f>'[2]EU Inhabitants'!V20*('[2]Weighted Average'!V11/1000)*('[2]Waste Bin detailed'!$F$21/100)</f>
        <v>57.574159324196316</v>
      </c>
      <c r="AB12" s="91">
        <f>'[2]EU Inhabitants'!W20*('[2]Weighted Average'!W11/1000)*('[2]Waste Bin detailed'!$F$21/100)</f>
        <v>57.658172770629186</v>
      </c>
      <c r="AC12" s="91">
        <f>'[2]EU Inhabitants'!X20*('[2]Weighted Average'!X11/1000)*('[2]Waste Bin detailed'!$F$21/100)</f>
        <v>57.702036236031297</v>
      </c>
      <c r="AD12" s="91">
        <f>'[2]EU Inhabitants'!Y20*('[2]Weighted Average'!Y11/1000)*('[2]Waste Bin detailed'!$F$21/100)</f>
        <v>58.501642562702848</v>
      </c>
      <c r="AE12" s="91">
        <f>'[2]EU Inhabitants'!Z20*('[2]Weighted Average'!Z11/1000)*('[2]Waste Bin detailed'!$F$21/100)</f>
        <v>58.805909682866599</v>
      </c>
      <c r="AF12" s="91">
        <f>'[2]EU Inhabitants'!AA20*('[2]Weighted Average'!AA11/1000)*('[2]Waste Bin detailed'!$F$21/100)</f>
        <v>59.127146590514229</v>
      </c>
      <c r="AG12" s="91">
        <f>'[2]EU Inhabitants'!AB20*('[2]Weighted Average'!AB11/1000)*('[2]Waste Bin detailed'!$F$21/100)</f>
        <v>59.378682351338043</v>
      </c>
      <c r="AH12" s="91">
        <f>'[2]EU Inhabitants'!AC20*('[2]Weighted Average'!AC11/1000)*('[2]Waste Bin detailed'!$F$21/100)</f>
        <v>59.560865876683486</v>
      </c>
      <c r="AI12" s="91">
        <f>'[2]EU Inhabitants'!AD20*('[2]Weighted Average'!AD11/1000)*('[2]Waste Bin detailed'!$F$21/100)</f>
        <v>59.679354258438558</v>
      </c>
      <c r="AJ12" s="91">
        <f>'[2]EU Inhabitants'!AE20*('[2]Weighted Average'!AE11/1000)*('[2]Waste Bin detailed'!$F$21/100)</f>
        <v>59.800049011569421</v>
      </c>
      <c r="AK12" s="91">
        <f>'[2]EU Inhabitants'!AF20*('[2]Weighted Average'!AF11/1000)*('[2]Waste Bin detailed'!$F$21/100)</f>
        <v>59.921389575329087</v>
      </c>
      <c r="AL12" s="91">
        <f>'[2]EU Inhabitants'!AG20*('[2]Weighted Average'!AG11/1000)*('[2]Waste Bin detailed'!$F$21/100)</f>
        <v>60.040021285381542</v>
      </c>
      <c r="AM12" s="91">
        <f>'[2]EU Inhabitants'!AH20*('[2]Weighted Average'!AH11/1000)*('[2]Waste Bin detailed'!$F$21/100)</f>
        <v>60.158065903298969</v>
      </c>
      <c r="AN12" s="91">
        <f>'[2]EU Inhabitants'!AI20*('[2]Weighted Average'!AI11/1000)*('[2]Waste Bin detailed'!$F$21/100)</f>
        <v>60.278245585105786</v>
      </c>
      <c r="AO12" s="91">
        <f>'[2]EU Inhabitants'!AJ20*('[2]Weighted Average'!AJ11/1000)*('[2]Waste Bin detailed'!$F$21/100)</f>
        <v>60.398032732761784</v>
      </c>
      <c r="AP12" s="91">
        <f>'[2]EU Inhabitants'!AK20*('[2]Weighted Average'!AK11/1000)*('[2]Waste Bin detailed'!$F$21/100)</f>
        <v>60.525109501121719</v>
      </c>
      <c r="AQ12" s="91">
        <f>'[2]EU Inhabitants'!AL20*('[2]Weighted Average'!AL11/1000)*('[2]Waste Bin detailed'!$F$21/100)</f>
        <v>60.650372751469916</v>
      </c>
      <c r="AR12" s="91">
        <f>'[2]EU Inhabitants'!AM20*('[2]Weighted Average'!AM11/1000)*('[2]Waste Bin detailed'!$F$21/100)</f>
        <v>60.77189258645079</v>
      </c>
      <c r="AS12" s="91">
        <f>'[2]EU Inhabitants'!AN20*('[2]Weighted Average'!AN11/1000)*('[2]Waste Bin detailed'!$F$21/100)</f>
        <v>60.889476066050186</v>
      </c>
      <c r="AT12" s="91">
        <f>'[2]EU Inhabitants'!AO20*('[2]Weighted Average'!AO11/1000)*('[2]Waste Bin detailed'!$F$21/100)</f>
        <v>61.000417205339005</v>
      </c>
      <c r="AU12" s="91">
        <f>'[2]EU Inhabitants'!AP20*('[2]Weighted Average'!AP11/1000)*('[2]Waste Bin detailed'!$F$21/100)</f>
        <v>61.1052432440339</v>
      </c>
      <c r="AV12" s="91">
        <f>'[2]EU Inhabitants'!AQ20*('[2]Weighted Average'!AQ11/1000)*('[2]Waste Bin detailed'!$F$21/100)</f>
        <v>61.201168842294628</v>
      </c>
      <c r="AW12" s="91">
        <f>'[2]EU Inhabitants'!AR20*('[2]Weighted Average'!AR11/1000)*('[2]Waste Bin detailed'!$F$21/100)</f>
        <v>61.287181057515994</v>
      </c>
      <c r="AX12" s="91">
        <f>'[2]EU Inhabitants'!AS20*('[2]Weighted Average'!AS11/1000)*('[2]Waste Bin detailed'!$F$21/100)</f>
        <v>61.359706719870466</v>
      </c>
      <c r="AY12" s="91">
        <f>'[2]EU Inhabitants'!AT20*('[2]Weighted Average'!AT11/1000)*('[2]Waste Bin detailed'!$F$21/100)</f>
        <v>61.418040756117826</v>
      </c>
      <c r="AZ12" s="91">
        <f>'[2]EU Inhabitants'!AU20*('[2]Weighted Average'!AU11/1000)*('[2]Waste Bin detailed'!$F$21/100)</f>
        <v>61.458548628347074</v>
      </c>
      <c r="BA12" s="91">
        <f>'[2]EU Inhabitants'!AV20*('[2]Weighted Average'!AV11/1000)*('[2]Waste Bin detailed'!$F$21/100)</f>
        <v>61.481792566420353</v>
      </c>
      <c r="BB12" s="91">
        <f>'[2]EU Inhabitants'!AW20*('[2]Weighted Average'!AW11/1000)*('[2]Waste Bin detailed'!$F$21/100)</f>
        <v>61.485683694664353</v>
      </c>
      <c r="BC12" s="91">
        <f>'[2]EU Inhabitants'!AX20*('[2]Weighted Average'!AX11/1000)*('[2]Waste Bin detailed'!$F$21/100)</f>
        <v>61.469954767025477</v>
      </c>
      <c r="BD12" s="91">
        <f>'[2]EU Inhabitants'!AY20*('[2]Weighted Average'!AY11/1000)*('[2]Waste Bin detailed'!$F$21/100)</f>
        <v>61.433366985873917</v>
      </c>
      <c r="BE12" s="91">
        <f>'[2]EU Inhabitants'!AZ20*('[2]Weighted Average'!AZ11/1000)*('[2]Waste Bin detailed'!$F$21/100)</f>
        <v>61.377658277532632</v>
      </c>
    </row>
    <row r="13" spans="1:57" x14ac:dyDescent="0.35">
      <c r="A13" s="86" t="s">
        <v>636</v>
      </c>
      <c r="C13" s="86" t="s">
        <v>3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detailed'!$F$21/100)</f>
        <v>72.487828946619643</v>
      </c>
      <c r="H13" s="91">
        <f>'[2]EU Inhabitants'!C21*('[2]Weighted Average'!C11/1000)*('[2]Waste Bin detailed'!$F$21/100)</f>
        <v>73.007564290335765</v>
      </c>
      <c r="I13" s="91">
        <f>'[2]EU Inhabitants'!D21*('[2]Weighted Average'!D11/1000)*('[2]Waste Bin detailed'!$F$21/100)</f>
        <v>73.542099524524403</v>
      </c>
      <c r="J13" s="91">
        <f>'[2]EU Inhabitants'!E21*('[2]Weighted Average'!E11/1000)*('[2]Waste Bin detailed'!$F$21/100)</f>
        <v>74.068807934530426</v>
      </c>
      <c r="K13" s="91">
        <f>'[2]EU Inhabitants'!F21*('[2]Weighted Average'!F11/1000)*('[2]Waste Bin detailed'!$F$21/100)</f>
        <v>74.584846431570625</v>
      </c>
      <c r="L13" s="91">
        <f>'[2]EU Inhabitants'!G21*('[2]Weighted Average'!G11/1000)*('[2]Waste Bin detailed'!$F$21/100)</f>
        <v>75.167148802327986</v>
      </c>
      <c r="M13" s="91">
        <f>'[2]EU Inhabitants'!H21*('[2]Weighted Average'!H11/1000)*('[2]Waste Bin detailed'!$F$21/100)</f>
        <v>75.713920803106888</v>
      </c>
      <c r="N13" s="91">
        <f>'[2]EU Inhabitants'!I21*('[2]Weighted Average'!I11/1000)*('[2]Waste Bin detailed'!$F$21/100)</f>
        <v>76.199766383793758</v>
      </c>
      <c r="O13" s="91">
        <f>'[2]EU Inhabitants'!J21*('[2]Weighted Average'!J11/1000)*('[2]Waste Bin detailed'!$F$21/100)</f>
        <v>76.617514107578089</v>
      </c>
      <c r="P13" s="91">
        <f>'[2]EU Inhabitants'!K21*('[2]Weighted Average'!K11/1000)*('[2]Waste Bin detailed'!$F$21/100)</f>
        <v>77.011601819336093</v>
      </c>
      <c r="Q13" s="91">
        <f>'[2]EU Inhabitants'!L21*('[2]Weighted Average'!L11/1000)*('[2]Waste Bin detailed'!$F$21/100)</f>
        <v>77.360214277587417</v>
      </c>
      <c r="R13" s="91">
        <f>'[2]EU Inhabitants'!M21*('[2]Weighted Average'!M11/1000)*('[2]Waste Bin detailed'!$F$21/100)</f>
        <v>77.698534279730211</v>
      </c>
      <c r="S13" s="91">
        <f>'[2]EU Inhabitants'!N21*('[2]Weighted Average'!N11/1000)*('[2]Waste Bin detailed'!$F$21/100)</f>
        <v>78.044646548487023</v>
      </c>
      <c r="T13" s="91">
        <f>'[2]EU Inhabitants'!O21*('[2]Weighted Average'!O11/1000)*('[2]Waste Bin detailed'!$F$21/100)</f>
        <v>78.429294554244507</v>
      </c>
      <c r="U13" s="91">
        <f>'[2]EU Inhabitants'!P21*('[2]Weighted Average'!P11/1000)*('[2]Waste Bin detailed'!$F$21/100)</f>
        <v>79.114535020625468</v>
      </c>
      <c r="V13" s="91">
        <f>'[2]EU Inhabitants'!Q21*('[2]Weighted Average'!Q11/1000)*('[2]Waste Bin detailed'!$F$21/100)</f>
        <v>79.477317231409728</v>
      </c>
      <c r="W13" s="91">
        <f>'[2]EU Inhabitants'!R21*('[2]Weighted Average'!R11/1000)*('[2]Waste Bin detailed'!$F$21/100)</f>
        <v>79.716815068180154</v>
      </c>
      <c r="X13" s="91">
        <f>'[2]EU Inhabitants'!S21*('[2]Weighted Average'!S11/1000)*('[2]Waste Bin detailed'!$F$21/100)</f>
        <v>79.937901698572432</v>
      </c>
      <c r="Y13" s="91">
        <f>'[2]EU Inhabitants'!T21*('[2]Weighted Average'!T11/1000)*('[2]Waste Bin detailed'!$F$21/100)</f>
        <v>80.201792881279857</v>
      </c>
      <c r="Z13" s="91">
        <f>'[2]EU Inhabitants'!U21*('[2]Weighted Average'!U11/1000)*('[2]Waste Bin detailed'!$F$21/100)</f>
        <v>81.850197566849971</v>
      </c>
      <c r="AA13" s="91">
        <f>'[2]EU Inhabitants'!V21*('[2]Weighted Average'!V11/1000)*('[2]Waste Bin detailed'!$F$21/100)</f>
        <v>82.087642864431473</v>
      </c>
      <c r="AB13" s="91">
        <f>'[2]EU Inhabitants'!W21*('[2]Weighted Average'!W11/1000)*('[2]Waste Bin detailed'!$F$21/100)</f>
        <v>82.301013980311438</v>
      </c>
      <c r="AC13" s="91">
        <f>'[2]EU Inhabitants'!X21*('[2]Weighted Average'!X11/1000)*('[2]Waste Bin detailed'!$F$21/100)</f>
        <v>82.566085011074463</v>
      </c>
      <c r="AD13" s="91">
        <f>'[2]EU Inhabitants'!Y21*('[2]Weighted Average'!Y11/1000)*('[2]Waste Bin detailed'!$F$21/100)</f>
        <v>82.94065075001437</v>
      </c>
      <c r="AE13" s="91">
        <f>'[2]EU Inhabitants'!Z21*('[2]Weighted Average'!Z11/1000)*('[2]Waste Bin detailed'!$F$21/100)</f>
        <v>83.280615514464799</v>
      </c>
      <c r="AF13" s="91">
        <f>'[2]EU Inhabitants'!AA21*('[2]Weighted Average'!AA11/1000)*('[2]Waste Bin detailed'!$F$21/100)</f>
        <v>83.505981931260536</v>
      </c>
      <c r="AG13" s="91">
        <f>'[2]EU Inhabitants'!AB21*('[2]Weighted Average'!AB11/1000)*('[2]Waste Bin detailed'!$F$21/100)</f>
        <v>83.709568327531031</v>
      </c>
      <c r="AH13" s="91">
        <f>'[2]EU Inhabitants'!AC21*('[2]Weighted Average'!AC11/1000)*('[2]Waste Bin detailed'!$F$21/100)</f>
        <v>83.89424706480979</v>
      </c>
      <c r="AI13" s="91">
        <f>'[2]EU Inhabitants'!AD21*('[2]Weighted Average'!AD11/1000)*('[2]Waste Bin detailed'!$F$21/100)</f>
        <v>84.060019907539655</v>
      </c>
      <c r="AJ13" s="91">
        <f>'[2]EU Inhabitants'!AE21*('[2]Weighted Average'!AE11/1000)*('[2]Waste Bin detailed'!$F$21/100)</f>
        <v>84.226826843519135</v>
      </c>
      <c r="AK13" s="91">
        <f>'[2]EU Inhabitants'!AF21*('[2]Weighted Average'!AF11/1000)*('[2]Waste Bin detailed'!$F$21/100)</f>
        <v>84.391663545647859</v>
      </c>
      <c r="AL13" s="91">
        <f>'[2]EU Inhabitants'!AG21*('[2]Weighted Average'!AG11/1000)*('[2]Waste Bin detailed'!$F$21/100)</f>
        <v>84.554426644961069</v>
      </c>
      <c r="AM13" s="91">
        <f>'[2]EU Inhabitants'!AH21*('[2]Weighted Average'!AH11/1000)*('[2]Waste Bin detailed'!$F$21/100)</f>
        <v>84.714768794809316</v>
      </c>
      <c r="AN13" s="91">
        <f>'[2]EU Inhabitants'!AI21*('[2]Weighted Average'!AI11/1000)*('[2]Waste Bin detailed'!$F$21/100)</f>
        <v>84.870020261474693</v>
      </c>
      <c r="AO13" s="91">
        <f>'[2]EU Inhabitants'!AJ21*('[2]Weighted Average'!AJ11/1000)*('[2]Waste Bin detailed'!$F$21/100)</f>
        <v>85.021636143102256</v>
      </c>
      <c r="AP13" s="91">
        <f>'[2]EU Inhabitants'!AK21*('[2]Weighted Average'!AK11/1000)*('[2]Waste Bin detailed'!$F$21/100)</f>
        <v>85.17426604269086</v>
      </c>
      <c r="AQ13" s="91">
        <f>'[2]EU Inhabitants'!AL21*('[2]Weighted Average'!AL11/1000)*('[2]Waste Bin detailed'!$F$21/100)</f>
        <v>85.321194500549041</v>
      </c>
      <c r="AR13" s="91">
        <f>'[2]EU Inhabitants'!AM21*('[2]Weighted Average'!AM11/1000)*('[2]Waste Bin detailed'!$F$21/100)</f>
        <v>85.460110533322464</v>
      </c>
      <c r="AS13" s="91">
        <f>'[2]EU Inhabitants'!AN21*('[2]Weighted Average'!AN11/1000)*('[2]Waste Bin detailed'!$F$21/100)</f>
        <v>85.582539541174526</v>
      </c>
      <c r="AT13" s="91">
        <f>'[2]EU Inhabitants'!AO21*('[2]Weighted Average'!AO11/1000)*('[2]Waste Bin detailed'!$F$21/100)</f>
        <v>85.692342079023447</v>
      </c>
      <c r="AU13" s="91">
        <f>'[2]EU Inhabitants'!AP21*('[2]Weighted Average'!AP11/1000)*('[2]Waste Bin detailed'!$F$21/100)</f>
        <v>85.78451340994657</v>
      </c>
      <c r="AV13" s="91">
        <f>'[2]EU Inhabitants'!AQ21*('[2]Weighted Average'!AQ11/1000)*('[2]Waste Bin detailed'!$F$21/100)</f>
        <v>85.858194105477509</v>
      </c>
      <c r="AW13" s="91">
        <f>'[2]EU Inhabitants'!AR21*('[2]Weighted Average'!AR11/1000)*('[2]Waste Bin detailed'!$F$21/100)</f>
        <v>85.914733458784738</v>
      </c>
      <c r="AX13" s="91">
        <f>'[2]EU Inhabitants'!AS21*('[2]Weighted Average'!AS11/1000)*('[2]Waste Bin detailed'!$F$21/100)</f>
        <v>85.959304260929684</v>
      </c>
      <c r="AY13" s="91">
        <f>'[2]EU Inhabitants'!AT21*('[2]Weighted Average'!AT11/1000)*('[2]Waste Bin detailed'!$F$21/100)</f>
        <v>85.989307225152714</v>
      </c>
      <c r="AZ13" s="91">
        <f>'[2]EU Inhabitants'!AU21*('[2]Weighted Average'!AU11/1000)*('[2]Waste Bin detailed'!$F$21/100)</f>
        <v>86.007135739485108</v>
      </c>
      <c r="BA13" s="91">
        <f>'[2]EU Inhabitants'!AV21*('[2]Weighted Average'!AV11/1000)*('[2]Waste Bin detailed'!$F$21/100)</f>
        <v>86.017278459843666</v>
      </c>
      <c r="BB13" s="91">
        <f>'[2]EU Inhabitants'!AW21*('[2]Weighted Average'!AW11/1000)*('[2]Waste Bin detailed'!$F$21/100)</f>
        <v>86.013226143477681</v>
      </c>
      <c r="BC13" s="91">
        <f>'[2]EU Inhabitants'!AX21*('[2]Weighted Average'!AX11/1000)*('[2]Waste Bin detailed'!$F$21/100)</f>
        <v>85.997216602786963</v>
      </c>
      <c r="BD13" s="91">
        <f>'[2]EU Inhabitants'!AY21*('[2]Weighted Average'!AY11/1000)*('[2]Waste Bin detailed'!$F$21/100)</f>
        <v>85.96519030507045</v>
      </c>
      <c r="BE13" s="91">
        <f>'[2]EU Inhabitants'!AZ21*('[2]Weighted Average'!AZ11/1000)*('[2]Waste Bin detailed'!$F$21/100)</f>
        <v>85.925725210404906</v>
      </c>
    </row>
    <row r="14" spans="1:57" x14ac:dyDescent="0.35">
      <c r="A14" s="86" t="s">
        <v>636</v>
      </c>
      <c r="C14" s="86" t="s">
        <v>3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detailed'!$F$21/100)</f>
        <v>5.384935615800492</v>
      </c>
      <c r="H14" s="91">
        <f>'[2]EU Inhabitants'!C22*('[2]Weighted Average'!C11/1000)*('[2]Waste Bin detailed'!$F$21/100)</f>
        <v>5.1426804269299184</v>
      </c>
      <c r="I14" s="91">
        <f>'[2]EU Inhabitants'!D22*('[2]Weighted Average'!D11/1000)*('[2]Waste Bin detailed'!$F$21/100)</f>
        <v>5.1549049666850717</v>
      </c>
      <c r="J14" s="91">
        <f>'[2]EU Inhabitants'!E22*('[2]Weighted Average'!E11/1000)*('[2]Waste Bin detailed'!$F$21/100)</f>
        <v>5.1547621712357641</v>
      </c>
      <c r="K14" s="91">
        <f>'[2]EU Inhabitants'!F22*('[2]Weighted Average'!F11/1000)*('[2]Waste Bin detailed'!$F$21/100)</f>
        <v>5.1554067207435104</v>
      </c>
      <c r="L14" s="91">
        <f>'[2]EU Inhabitants'!G22*('[2]Weighted Average'!G11/1000)*('[2]Waste Bin detailed'!$F$21/100)</f>
        <v>5.1620250954457303</v>
      </c>
      <c r="M14" s="91">
        <f>'[2]EU Inhabitants'!H22*('[2]Weighted Average'!H11/1000)*('[2]Waste Bin detailed'!$F$21/100)</f>
        <v>5.1639598928956012</v>
      </c>
      <c r="N14" s="91">
        <f>'[2]EU Inhabitants'!I22*('[2]Weighted Average'!I11/1000)*('[2]Waste Bin detailed'!$F$21/100)</f>
        <v>5.1644220693228275</v>
      </c>
      <c r="O14" s="91">
        <f>'[2]EU Inhabitants'!J22*('[2]Weighted Average'!J11/1000)*('[2]Waste Bin detailed'!$F$21/100)</f>
        <v>5.1614854045218195</v>
      </c>
      <c r="P14" s="91">
        <f>'[2]EU Inhabitants'!K22*('[2]Weighted Average'!K11/1000)*('[2]Waste Bin detailed'!$F$21/100)</f>
        <v>5.1577797640457002</v>
      </c>
      <c r="Q14" s="91">
        <f>'[2]EU Inhabitants'!L22*('[2]Weighted Average'!L11/1000)*('[2]Waste Bin detailed'!$F$21/100)</f>
        <v>5.1480831322421512</v>
      </c>
      <c r="R14" s="91">
        <f>'[2]EU Inhabitants'!M22*('[2]Weighted Average'!M11/1000)*('[2]Waste Bin detailed'!$F$21/100)</f>
        <v>5.1296116026912975</v>
      </c>
      <c r="S14" s="91">
        <f>'[2]EU Inhabitants'!N22*('[2]Weighted Average'!N11/1000)*('[2]Waste Bin detailed'!$F$21/100)</f>
        <v>5.1123327793348805</v>
      </c>
      <c r="T14" s="91">
        <f>'[2]EU Inhabitants'!O22*('[2]Weighted Average'!O11/1000)*('[2]Waste Bin detailed'!$F$21/100)</f>
        <v>5.0956532014147431</v>
      </c>
      <c r="U14" s="91">
        <f>'[2]EU Inhabitants'!P22*('[2]Weighted Average'!P11/1000)*('[2]Waste Bin detailed'!$F$21/100)</f>
        <v>5.077901352876621</v>
      </c>
      <c r="V14" s="91">
        <f>'[2]EU Inhabitants'!Q22*('[2]Weighted Average'!Q11/1000)*('[2]Waste Bin detailed'!$F$21/100)</f>
        <v>5.0530561710758226</v>
      </c>
      <c r="W14" s="91">
        <f>'[2]EU Inhabitants'!R22*('[2]Weighted Average'!R11/1000)*('[2]Waste Bin detailed'!$F$21/100)</f>
        <v>5.0131280283306277</v>
      </c>
      <c r="X14" s="91">
        <f>'[2]EU Inhabitants'!S22*('[2]Weighted Average'!S11/1000)*('[2]Waste Bin detailed'!$F$21/100)</f>
        <v>4.9705131717311071</v>
      </c>
      <c r="Y14" s="91">
        <f>'[2]EU Inhabitants'!T22*('[2]Weighted Average'!T11/1000)*('[2]Waste Bin detailed'!$F$21/100)</f>
        <v>4.912523481280167</v>
      </c>
      <c r="Z14" s="91">
        <f>'[2]EU Inhabitants'!U22*('[2]Weighted Average'!U11/1000)*('[2]Waste Bin detailed'!$F$21/100)</f>
        <v>4.9582286388080403</v>
      </c>
      <c r="AA14" s="91">
        <f>'[2]EU Inhabitants'!V22*('[2]Weighted Average'!V11/1000)*('[2]Waste Bin detailed'!$F$21/100)</f>
        <v>4.9362462481763032</v>
      </c>
      <c r="AB14" s="91">
        <f>'[2]EU Inhabitants'!W22*('[2]Weighted Average'!W11/1000)*('[2]Waste Bin detailed'!$F$21/100)</f>
        <v>4.9100266147325993</v>
      </c>
      <c r="AC14" s="91">
        <f>'[2]EU Inhabitants'!X22*('[2]Weighted Average'!X11/1000)*('[2]Waste Bin detailed'!$F$21/100)</f>
        <v>4.698487673197687</v>
      </c>
      <c r="AD14" s="91">
        <f>'[2]EU Inhabitants'!Y22*('[2]Weighted Average'!Y11/1000)*('[2]Waste Bin detailed'!$F$21/100)</f>
        <v>4.6850771139028566</v>
      </c>
      <c r="AE14" s="91">
        <f>'[2]EU Inhabitants'!Z22*('[2]Weighted Average'!Z11/1000)*('[2]Waste Bin detailed'!$F$21/100)</f>
        <v>4.6634848905743578</v>
      </c>
      <c r="AF14" s="91">
        <f>'[2]EU Inhabitants'!AA22*('[2]Weighted Average'!AA11/1000)*('[2]Waste Bin detailed'!$F$21/100)</f>
        <v>4.6346995161053837</v>
      </c>
      <c r="AG14" s="91">
        <f>'[2]EU Inhabitants'!AB22*('[2]Weighted Average'!AB11/1000)*('[2]Waste Bin detailed'!$F$21/100)</f>
        <v>4.6071168199754435</v>
      </c>
      <c r="AH14" s="91">
        <f>'[2]EU Inhabitants'!AC22*('[2]Weighted Average'!AC11/1000)*('[2]Waste Bin detailed'!$F$21/100)</f>
        <v>4.5808214661585254</v>
      </c>
      <c r="AI14" s="91">
        <f>'[2]EU Inhabitants'!AD22*('[2]Weighted Average'!AD11/1000)*('[2]Waste Bin detailed'!$F$21/100)</f>
        <v>4.5420280175220027</v>
      </c>
      <c r="AJ14" s="91">
        <f>'[2]EU Inhabitants'!AE22*('[2]Weighted Average'!AE11/1000)*('[2]Waste Bin detailed'!$F$21/100)</f>
        <v>4.5168440431544763</v>
      </c>
      <c r="AK14" s="91">
        <f>'[2]EU Inhabitants'!AF22*('[2]Weighted Average'!AF11/1000)*('[2]Waste Bin detailed'!$F$21/100)</f>
        <v>4.4918982268215784</v>
      </c>
      <c r="AL14" s="91">
        <f>'[2]EU Inhabitants'!AG22*('[2]Weighted Average'!AG11/1000)*('[2]Waste Bin detailed'!$F$21/100)</f>
        <v>4.4675232972421632</v>
      </c>
      <c r="AM14" s="91">
        <f>'[2]EU Inhabitants'!AH22*('[2]Weighted Average'!AH11/1000)*('[2]Waste Bin detailed'!$F$21/100)</f>
        <v>4.443227047426018</v>
      </c>
      <c r="AN14" s="91">
        <f>'[2]EU Inhabitants'!AI22*('[2]Weighted Average'!AI11/1000)*('[2]Waste Bin detailed'!$F$21/100)</f>
        <v>4.4188405176290493</v>
      </c>
      <c r="AO14" s="91">
        <f>'[2]EU Inhabitants'!AJ22*('[2]Weighted Average'!AJ11/1000)*('[2]Waste Bin detailed'!$F$21/100)</f>
        <v>4.394245253664594</v>
      </c>
      <c r="AP14" s="91">
        <f>'[2]EU Inhabitants'!AK22*('[2]Weighted Average'!AK11/1000)*('[2]Waste Bin detailed'!$F$21/100)</f>
        <v>4.3705862305098995</v>
      </c>
      <c r="AQ14" s="91">
        <f>'[2]EU Inhabitants'!AL22*('[2]Weighted Average'!AL11/1000)*('[2]Waste Bin detailed'!$F$21/100)</f>
        <v>4.346630621312535</v>
      </c>
      <c r="AR14" s="91">
        <f>'[2]EU Inhabitants'!AM22*('[2]Weighted Average'!AM11/1000)*('[2]Waste Bin detailed'!$F$21/100)</f>
        <v>4.3227623938596347</v>
      </c>
      <c r="AS14" s="91">
        <f>'[2]EU Inhabitants'!AN22*('[2]Weighted Average'!AN11/1000)*('[2]Waste Bin detailed'!$F$21/100)</f>
        <v>4.2987593051877635</v>
      </c>
      <c r="AT14" s="91">
        <f>'[2]EU Inhabitants'!AO22*('[2]Weighted Average'!AO11/1000)*('[2]Waste Bin detailed'!$F$21/100)</f>
        <v>4.2752645950886778</v>
      </c>
      <c r="AU14" s="91">
        <f>'[2]EU Inhabitants'!AP22*('[2]Weighted Average'!AP11/1000)*('[2]Waste Bin detailed'!$F$21/100)</f>
        <v>4.2517917524422657</v>
      </c>
      <c r="AV14" s="91">
        <f>'[2]EU Inhabitants'!AQ22*('[2]Weighted Average'!AQ11/1000)*('[2]Waste Bin detailed'!$F$21/100)</f>
        <v>4.2284069251711367</v>
      </c>
      <c r="AW14" s="91">
        <f>'[2]EU Inhabitants'!AR22*('[2]Weighted Average'!AR11/1000)*('[2]Waste Bin detailed'!$F$21/100)</f>
        <v>4.2051510871036371</v>
      </c>
      <c r="AX14" s="91">
        <f>'[2]EU Inhabitants'!AS22*('[2]Weighted Average'!AS11/1000)*('[2]Waste Bin detailed'!$F$21/100)</f>
        <v>4.1820367587353964</v>
      </c>
      <c r="AY14" s="91">
        <f>'[2]EU Inhabitants'!AT22*('[2]Weighted Average'!AT11/1000)*('[2]Waste Bin detailed'!$F$21/100)</f>
        <v>4.1590690939345434</v>
      </c>
      <c r="AZ14" s="91">
        <f>'[2]EU Inhabitants'!AU22*('[2]Weighted Average'!AU11/1000)*('[2]Waste Bin detailed'!$F$21/100)</f>
        <v>4.1363857075241013</v>
      </c>
      <c r="BA14" s="91">
        <f>'[2]EU Inhabitants'!AV22*('[2]Weighted Average'!AV11/1000)*('[2]Waste Bin detailed'!$F$21/100)</f>
        <v>4.1138548783634699</v>
      </c>
      <c r="BB14" s="91">
        <f>'[2]EU Inhabitants'!AW22*('[2]Weighted Average'!AW11/1000)*('[2]Waste Bin detailed'!$F$21/100)</f>
        <v>4.0914728415884021</v>
      </c>
      <c r="BC14" s="91">
        <f>'[2]EU Inhabitants'!AX22*('[2]Weighted Average'!AX11/1000)*('[2]Waste Bin detailed'!$F$21/100)</f>
        <v>4.069374021878291</v>
      </c>
      <c r="BD14" s="91">
        <f>'[2]EU Inhabitants'!AY22*('[2]Weighted Average'!AY11/1000)*('[2]Waste Bin detailed'!$F$21/100)</f>
        <v>4.0475572281167</v>
      </c>
      <c r="BE14" s="91">
        <f>'[2]EU Inhabitants'!AZ22*('[2]Weighted Average'!AZ11/1000)*('[2]Waste Bin detailed'!$F$21/100)</f>
        <v>4.0261511062481121</v>
      </c>
    </row>
    <row r="15" spans="1:57" x14ac:dyDescent="0.35">
      <c r="A15" s="86" t="s">
        <v>636</v>
      </c>
      <c r="C15" s="86" t="s">
        <v>3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detailed'!$F$21/100)</f>
        <v>68.151972440455935</v>
      </c>
      <c r="H15" s="91">
        <f>'[2]EU Inhabitants'!C23*('[2]Weighted Average'!C11/1000)*('[2]Waste Bin detailed'!$F$21/100)</f>
        <v>68.196262670579586</v>
      </c>
      <c r="I15" s="91">
        <f>'[2]EU Inhabitants'!D23*('[2]Weighted Average'!D11/1000)*('[2]Waste Bin detailed'!$F$21/100)</f>
        <v>68.230308269689914</v>
      </c>
      <c r="J15" s="91">
        <f>'[2]EU Inhabitants'!E23*('[2]Weighted Average'!E11/1000)*('[2]Waste Bin detailed'!$F$21/100)</f>
        <v>68.401371666814811</v>
      </c>
      <c r="K15" s="91">
        <f>'[2]EU Inhabitants'!F23*('[2]Weighted Average'!F11/1000)*('[2]Waste Bin detailed'!$F$21/100)</f>
        <v>68.842006694620949</v>
      </c>
      <c r="L15" s="91">
        <f>'[2]EU Inhabitants'!G23*('[2]Weighted Average'!G11/1000)*('[2]Waste Bin detailed'!$F$21/100)</f>
        <v>69.301916108805898</v>
      </c>
      <c r="M15" s="91">
        <f>'[2]EU Inhabitants'!H23*('[2]Weighted Average'!H11/1000)*('[2]Waste Bin detailed'!$F$21/100)</f>
        <v>69.528620563611511</v>
      </c>
      <c r="N15" s="91">
        <f>'[2]EU Inhabitants'!I23*('[2]Weighted Average'!I11/1000)*('[2]Waste Bin detailed'!$F$21/100)</f>
        <v>69.709029141376689</v>
      </c>
      <c r="O15" s="91">
        <f>'[2]EU Inhabitants'!J23*('[2]Weighted Average'!J11/1000)*('[2]Waste Bin detailed'!$F$21/100)</f>
        <v>70.208319833093043</v>
      </c>
      <c r="P15" s="91">
        <f>'[2]EU Inhabitants'!K23*('[2]Weighted Average'!K11/1000)*('[2]Waste Bin detailed'!$F$21/100)</f>
        <v>70.609381172017891</v>
      </c>
      <c r="Q15" s="91">
        <f>'[2]EU Inhabitants'!L23*('[2]Weighted Average'!L11/1000)*('[2]Waste Bin detailed'!$F$21/100)</f>
        <v>70.817246528473092</v>
      </c>
      <c r="R15" s="91">
        <f>'[2]EU Inhabitants'!M23*('[2]Weighted Average'!M11/1000)*('[2]Waste Bin detailed'!$F$21/100)</f>
        <v>70.985536957099498</v>
      </c>
      <c r="S15" s="91">
        <f>'[2]EU Inhabitants'!N23*('[2]Weighted Average'!N11/1000)*('[2]Waste Bin detailed'!$F$21/100)</f>
        <v>71.011245914086956</v>
      </c>
      <c r="T15" s="91">
        <f>'[2]EU Inhabitants'!O23*('[2]Weighted Average'!O11/1000)*('[2]Waste Bin detailed'!$F$21/100)</f>
        <v>71.357397466933435</v>
      </c>
      <c r="U15" s="91">
        <f>'[2]EU Inhabitants'!P23*('[2]Weighted Average'!P11/1000)*('[2]Waste Bin detailed'!$F$21/100)</f>
        <v>72.677719216628418</v>
      </c>
      <c r="V15" s="91">
        <f>'[2]EU Inhabitants'!Q23*('[2]Weighted Average'!Q11/1000)*('[2]Waste Bin detailed'!$F$21/100)</f>
        <v>72.705483422052069</v>
      </c>
      <c r="W15" s="91">
        <f>'[2]EU Inhabitants'!R23*('[2]Weighted Average'!R11/1000)*('[2]Waste Bin detailed'!$F$21/100)</f>
        <v>72.57174786942636</v>
      </c>
      <c r="X15" s="91">
        <f>'[2]EU Inhabitants'!S23*('[2]Weighted Average'!S11/1000)*('[2]Waste Bin detailed'!$F$21/100)</f>
        <v>72.495231814155289</v>
      </c>
      <c r="Y15" s="91">
        <f>'[2]EU Inhabitants'!T23*('[2]Weighted Average'!T11/1000)*('[2]Waste Bin detailed'!$F$21/100)</f>
        <v>72.373509735277992</v>
      </c>
      <c r="Z15" s="91">
        <f>'[2]EU Inhabitants'!U23*('[2]Weighted Average'!U11/1000)*('[2]Waste Bin detailed'!$F$21/100)</f>
        <v>72.759284191095347</v>
      </c>
      <c r="AA15" s="91">
        <f>'[2]EU Inhabitants'!V23*('[2]Weighted Average'!V11/1000)*('[2]Waste Bin detailed'!$F$21/100)</f>
        <v>72.546353185652137</v>
      </c>
      <c r="AB15" s="91">
        <f>'[2]EU Inhabitants'!W23*('[2]Weighted Average'!W11/1000)*('[2]Waste Bin detailed'!$F$21/100)</f>
        <v>72.057929093444258</v>
      </c>
      <c r="AC15" s="91">
        <f>'[2]EU Inhabitants'!X23*('[2]Weighted Average'!X11/1000)*('[2]Waste Bin detailed'!$F$21/100)</f>
        <v>71.810059601124195</v>
      </c>
      <c r="AD15" s="91">
        <f>'[2]EU Inhabitants'!Y23*('[2]Weighted Average'!Y11/1000)*('[2]Waste Bin detailed'!$F$21/100)</f>
        <v>71.777212301721832</v>
      </c>
      <c r="AE15" s="91">
        <f>'[2]EU Inhabitants'!Z23*('[2]Weighted Average'!Z11/1000)*('[2]Waste Bin detailed'!$F$21/100)</f>
        <v>71.77882302378535</v>
      </c>
      <c r="AF15" s="91">
        <f>'[2]EU Inhabitants'!AA23*('[2]Weighted Average'!AA11/1000)*('[2]Waste Bin detailed'!$F$21/100)</f>
        <v>71.699597967289009</v>
      </c>
      <c r="AG15" s="91">
        <f>'[2]EU Inhabitants'!AB23*('[2]Weighted Average'!AB11/1000)*('[2]Waste Bin detailed'!$F$21/100)</f>
        <v>71.633012798679999</v>
      </c>
      <c r="AH15" s="91">
        <f>'[2]EU Inhabitants'!AC23*('[2]Weighted Average'!AC11/1000)*('[2]Waste Bin detailed'!$F$21/100)</f>
        <v>71.581855561218148</v>
      </c>
      <c r="AI15" s="91">
        <f>'[2]EU Inhabitants'!AD23*('[2]Weighted Average'!AD11/1000)*('[2]Waste Bin detailed'!$F$21/100)</f>
        <v>71.545127938764367</v>
      </c>
      <c r="AJ15" s="91">
        <f>'[2]EU Inhabitants'!AE23*('[2]Weighted Average'!AE11/1000)*('[2]Waste Bin detailed'!$F$21/100)</f>
        <v>71.511894819821066</v>
      </c>
      <c r="AK15" s="91">
        <f>'[2]EU Inhabitants'!AF23*('[2]Weighted Average'!AF11/1000)*('[2]Waste Bin detailed'!$F$21/100)</f>
        <v>71.484193310986782</v>
      </c>
      <c r="AL15" s="91">
        <f>'[2]EU Inhabitants'!AG23*('[2]Weighted Average'!AG11/1000)*('[2]Waste Bin detailed'!$F$21/100)</f>
        <v>71.454866243133537</v>
      </c>
      <c r="AM15" s="91">
        <f>'[2]EU Inhabitants'!AH23*('[2]Weighted Average'!AH11/1000)*('[2]Waste Bin detailed'!$F$21/100)</f>
        <v>71.42553407599533</v>
      </c>
      <c r="AN15" s="91">
        <f>'[2]EU Inhabitants'!AI23*('[2]Weighted Average'!AI11/1000)*('[2]Waste Bin detailed'!$F$21/100)</f>
        <v>71.395301014802797</v>
      </c>
      <c r="AO15" s="91">
        <f>'[2]EU Inhabitants'!AJ23*('[2]Weighted Average'!AJ11/1000)*('[2]Waste Bin detailed'!$F$21/100)</f>
        <v>71.365403089293451</v>
      </c>
      <c r="AP15" s="91">
        <f>'[2]EU Inhabitants'!AK23*('[2]Weighted Average'!AK11/1000)*('[2]Waste Bin detailed'!$F$21/100)</f>
        <v>71.344065933600589</v>
      </c>
      <c r="AQ15" s="91">
        <f>'[2]EU Inhabitants'!AL23*('[2]Weighted Average'!AL11/1000)*('[2]Waste Bin detailed'!$F$21/100)</f>
        <v>71.318623386669628</v>
      </c>
      <c r="AR15" s="91">
        <f>'[2]EU Inhabitants'!AM23*('[2]Weighted Average'!AM11/1000)*('[2]Waste Bin detailed'!$F$21/100)</f>
        <v>71.291356250719289</v>
      </c>
      <c r="AS15" s="91">
        <f>'[2]EU Inhabitants'!AN23*('[2]Weighted Average'!AN11/1000)*('[2]Waste Bin detailed'!$F$21/100)</f>
        <v>71.259618535731306</v>
      </c>
      <c r="AT15" s="91">
        <f>'[2]EU Inhabitants'!AO23*('[2]Weighted Average'!AO11/1000)*('[2]Waste Bin detailed'!$F$21/100)</f>
        <v>71.222266281801467</v>
      </c>
      <c r="AU15" s="91">
        <f>'[2]EU Inhabitants'!AP23*('[2]Weighted Average'!AP11/1000)*('[2]Waste Bin detailed'!$F$21/100)</f>
        <v>71.179418986005786</v>
      </c>
      <c r="AV15" s="91">
        <f>'[2]EU Inhabitants'!AQ23*('[2]Weighted Average'!AQ11/1000)*('[2]Waste Bin detailed'!$F$21/100)</f>
        <v>71.125111260850275</v>
      </c>
      <c r="AW15" s="91">
        <f>'[2]EU Inhabitants'!AR23*('[2]Weighted Average'!AR11/1000)*('[2]Waste Bin detailed'!$F$21/100)</f>
        <v>71.05751437260929</v>
      </c>
      <c r="AX15" s="91">
        <f>'[2]EU Inhabitants'!AS23*('[2]Weighted Average'!AS11/1000)*('[2]Waste Bin detailed'!$F$21/100)</f>
        <v>70.975906651129236</v>
      </c>
      <c r="AY15" s="91">
        <f>'[2]EU Inhabitants'!AT23*('[2]Weighted Average'!AT11/1000)*('[2]Waste Bin detailed'!$F$21/100)</f>
        <v>70.880110778014696</v>
      </c>
      <c r="AZ15" s="91">
        <f>'[2]EU Inhabitants'!AU23*('[2]Weighted Average'!AU11/1000)*('[2]Waste Bin detailed'!$F$21/100)</f>
        <v>70.767368392542508</v>
      </c>
      <c r="BA15" s="91">
        <f>'[2]EU Inhabitants'!AV23*('[2]Weighted Average'!AV11/1000)*('[2]Waste Bin detailed'!$F$21/100)</f>
        <v>70.638833470405743</v>
      </c>
      <c r="BB15" s="91">
        <f>'[2]EU Inhabitants'!AW23*('[2]Weighted Average'!AW11/1000)*('[2]Waste Bin detailed'!$F$21/100)</f>
        <v>70.494134212574025</v>
      </c>
      <c r="BC15" s="91">
        <f>'[2]EU Inhabitants'!AX23*('[2]Weighted Average'!AX11/1000)*('[2]Waste Bin detailed'!$F$21/100)</f>
        <v>70.334409091444954</v>
      </c>
      <c r="BD15" s="91">
        <f>'[2]EU Inhabitants'!AY23*('[2]Weighted Average'!AY11/1000)*('[2]Waste Bin detailed'!$F$21/100)</f>
        <v>70.15697502860813</v>
      </c>
      <c r="BE15" s="91">
        <f>'[2]EU Inhabitants'!AZ23*('[2]Weighted Average'!AZ11/1000)*('[2]Waste Bin detailed'!$F$21/100)</f>
        <v>69.963130669287011</v>
      </c>
    </row>
    <row r="16" spans="1:57" x14ac:dyDescent="0.35">
      <c r="A16" s="86" t="s">
        <v>636</v>
      </c>
      <c r="C16" s="86" t="s">
        <v>3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detailed'!$F$21/100)</f>
        <v>0.82670097013349886</v>
      </c>
      <c r="H16" s="91">
        <f>'[2]EU Inhabitants'!C24*('[2]Weighted Average'!C11/1000)*('[2]Waste Bin detailed'!$F$21/100)</f>
        <v>0.8351414485905494</v>
      </c>
      <c r="I16" s="91">
        <f>'[2]EU Inhabitants'!D24*('[2]Weighted Average'!D11/1000)*('[2]Waste Bin detailed'!$F$21/100)</f>
        <v>0.84473152100316928</v>
      </c>
      <c r="J16" s="91">
        <f>'[2]EU Inhabitants'!E24*('[2]Weighted Average'!E11/1000)*('[2]Waste Bin detailed'!$F$21/100)</f>
        <v>0.85452467349123551</v>
      </c>
      <c r="K16" s="91">
        <f>'[2]EU Inhabitants'!F24*('[2]Weighted Average'!F11/1000)*('[2]Waste Bin detailed'!$F$21/100)</f>
        <v>0.86554701718721894</v>
      </c>
      <c r="L16" s="91">
        <f>'[2]EU Inhabitants'!G24*('[2]Weighted Average'!G11/1000)*('[2]Waste Bin detailed'!$F$21/100)</f>
        <v>0.87780845883064096</v>
      </c>
      <c r="M16" s="91">
        <f>'[2]EU Inhabitants'!H24*('[2]Weighted Average'!H11/1000)*('[2]Waste Bin detailed'!$F$21/100)</f>
        <v>0.89091359389441294</v>
      </c>
      <c r="N16" s="91">
        <f>'[2]EU Inhabitants'!I24*('[2]Weighted Average'!I11/1000)*('[2]Waste Bin detailed'!$F$21/100)</f>
        <v>0.90742341355986411</v>
      </c>
      <c r="O16" s="91">
        <f>'[2]EU Inhabitants'!J24*('[2]Weighted Average'!J11/1000)*('[2]Waste Bin detailed'!$F$21/100)</f>
        <v>0.92928156652141314</v>
      </c>
      <c r="P16" s="91">
        <f>'[2]EU Inhabitants'!K24*('[2]Weighted Average'!K11/1000)*('[2]Waste Bin detailed'!$F$21/100)</f>
        <v>0.95373178390831947</v>
      </c>
      <c r="Q16" s="91">
        <f>'[2]EU Inhabitants'!L24*('[2]Weighted Average'!L11/1000)*('[2]Waste Bin detailed'!$F$21/100)</f>
        <v>0.9800489808131303</v>
      </c>
      <c r="R16" s="91">
        <f>'[2]EU Inhabitants'!M24*('[2]Weighted Average'!M11/1000)*('[2]Waste Bin detailed'!$F$21/100)</f>
        <v>1.0041352131251973</v>
      </c>
      <c r="S16" s="91">
        <f>'[2]EU Inhabitants'!N24*('[2]Weighted Average'!N11/1000)*('[2]Waste Bin detailed'!$F$21/100)</f>
        <v>1.0306135596969586</v>
      </c>
      <c r="T16" s="91">
        <f>'[2]EU Inhabitants'!O24*('[2]Weighted Average'!O11/1000)*('[2]Waste Bin detailed'!$F$21/100)</f>
        <v>1.0352109510092571</v>
      </c>
      <c r="U16" s="91">
        <f>'[2]EU Inhabitants'!P24*('[2]Weighted Average'!P11/1000)*('[2]Waste Bin detailed'!$F$21/100)</f>
        <v>1.0259089497003846</v>
      </c>
      <c r="V16" s="91">
        <f>'[2]EU Inhabitants'!Q24*('[2]Weighted Average'!Q11/1000)*('[2]Waste Bin detailed'!$F$21/100)</f>
        <v>1.012937020888045</v>
      </c>
      <c r="W16" s="91">
        <f>'[2]EU Inhabitants'!R24*('[2]Weighted Average'!R11/1000)*('[2]Waste Bin detailed'!$F$21/100)</f>
        <v>1.0148097489602279</v>
      </c>
      <c r="X16" s="91">
        <f>'[2]EU Inhabitants'!S24*('[2]Weighted Average'!S11/1000)*('[2]Waste Bin detailed'!$F$21/100)</f>
        <v>1.0227700409733671</v>
      </c>
      <c r="Y16" s="91">
        <f>'[2]EU Inhabitants'!T24*('[2]Weighted Average'!T11/1000)*('[2]Waste Bin detailed'!$F$21/100)</f>
        <v>1.0341217591572185</v>
      </c>
      <c r="Z16" s="91">
        <f>'[2]EU Inhabitants'!U24*('[2]Weighted Average'!U11/1000)*('[2]Waste Bin detailed'!$F$21/100)</f>
        <v>1.0654184037232601</v>
      </c>
      <c r="AA16" s="91">
        <f>'[2]EU Inhabitants'!V24*('[2]Weighted Average'!V11/1000)*('[2]Waste Bin detailed'!$F$21/100)</f>
        <v>1.0801461620244119</v>
      </c>
      <c r="AB16" s="91">
        <f>'[2]EU Inhabitants'!W24*('[2]Weighted Average'!W11/1000)*('[2]Waste Bin detailed'!$F$21/100)</f>
        <v>1.0899482867554295</v>
      </c>
      <c r="AC16" s="91">
        <f>'[2]EU Inhabitants'!X24*('[2]Weighted Average'!X11/1000)*('[2]Waste Bin detailed'!$F$21/100)</f>
        <v>1.1005721428992048</v>
      </c>
      <c r="AD16" s="91">
        <f>'[2]EU Inhabitants'!Y24*('[2]Weighted Average'!Y11/1000)*('[2]Waste Bin detailed'!$F$21/100)</f>
        <v>1.1201438377289727</v>
      </c>
      <c r="AE16" s="91">
        <f>'[2]EU Inhabitants'!Z24*('[2]Weighted Average'!Z11/1000)*('[2]Waste Bin detailed'!$F$21/100)</f>
        <v>1.1386019347960454</v>
      </c>
      <c r="AF16" s="91">
        <f>'[2]EU Inhabitants'!AA24*('[2]Weighted Average'!AA11/1000)*('[2]Waste Bin detailed'!$F$21/100)</f>
        <v>1.1454274176815438</v>
      </c>
      <c r="AG16" s="91">
        <f>'[2]EU Inhabitants'!AB24*('[2]Weighted Average'!AB11/1000)*('[2]Waste Bin detailed'!$F$21/100)</f>
        <v>1.1510649894061709</v>
      </c>
      <c r="AH16" s="91">
        <f>'[2]EU Inhabitants'!AC24*('[2]Weighted Average'!AC11/1000)*('[2]Waste Bin detailed'!$F$21/100)</f>
        <v>1.1555664025368317</v>
      </c>
      <c r="AI16" s="91">
        <f>'[2]EU Inhabitants'!AD24*('[2]Weighted Average'!AD11/1000)*('[2]Waste Bin detailed'!$F$21/100)</f>
        <v>1.1588398294894644</v>
      </c>
      <c r="AJ16" s="91">
        <f>'[2]EU Inhabitants'!AE24*('[2]Weighted Average'!AE11/1000)*('[2]Waste Bin detailed'!$F$21/100)</f>
        <v>1.1619698528399511</v>
      </c>
      <c r="AK16" s="91">
        <f>'[2]EU Inhabitants'!AF24*('[2]Weighted Average'!AF11/1000)*('[2]Waste Bin detailed'!$F$21/100)</f>
        <v>1.1648655870669022</v>
      </c>
      <c r="AL16" s="91">
        <f>'[2]EU Inhabitants'!AG24*('[2]Weighted Average'!AG11/1000)*('[2]Waste Bin detailed'!$F$21/100)</f>
        <v>1.1675247101895725</v>
      </c>
      <c r="AM16" s="91">
        <f>'[2]EU Inhabitants'!AH24*('[2]Weighted Average'!AH11/1000)*('[2]Waste Bin detailed'!$F$21/100)</f>
        <v>1.1699420504115943</v>
      </c>
      <c r="AN16" s="91">
        <f>'[2]EU Inhabitants'!AI24*('[2]Weighted Average'!AI11/1000)*('[2]Waste Bin detailed'!$F$21/100)</f>
        <v>1.1721447047168387</v>
      </c>
      <c r="AO16" s="91">
        <f>'[2]EU Inhabitants'!AJ24*('[2]Weighted Average'!AJ11/1000)*('[2]Waste Bin detailed'!$F$21/100)</f>
        <v>1.1741070413669876</v>
      </c>
      <c r="AP16" s="91">
        <f>'[2]EU Inhabitants'!AK24*('[2]Weighted Average'!AK11/1000)*('[2]Waste Bin detailed'!$F$21/100)</f>
        <v>1.176431416164561</v>
      </c>
      <c r="AQ16" s="91">
        <f>'[2]EU Inhabitants'!AL24*('[2]Weighted Average'!AL11/1000)*('[2]Waste Bin detailed'!$F$21/100)</f>
        <v>1.1784928692209828</v>
      </c>
      <c r="AR16" s="91">
        <f>'[2]EU Inhabitants'!AM24*('[2]Weighted Average'!AM11/1000)*('[2]Waste Bin detailed'!$F$21/100)</f>
        <v>1.1802796844490164</v>
      </c>
      <c r="AS16" s="91">
        <f>'[2]EU Inhabitants'!AN24*('[2]Weighted Average'!AN11/1000)*('[2]Waste Bin detailed'!$F$21/100)</f>
        <v>1.1818635747441932</v>
      </c>
      <c r="AT16" s="91">
        <f>'[2]EU Inhabitants'!AO24*('[2]Weighted Average'!AO11/1000)*('[2]Waste Bin detailed'!$F$21/100)</f>
        <v>1.183292883660487</v>
      </c>
      <c r="AU16" s="91">
        <f>'[2]EU Inhabitants'!AP24*('[2]Weighted Average'!AP11/1000)*('[2]Waste Bin detailed'!$F$21/100)</f>
        <v>1.1845592143161097</v>
      </c>
      <c r="AV16" s="91">
        <f>'[2]EU Inhabitants'!AQ24*('[2]Weighted Average'!AQ11/1000)*('[2]Waste Bin detailed'!$F$21/100)</f>
        <v>1.1857061439135199</v>
      </c>
      <c r="AW16" s="91">
        <f>'[2]EU Inhabitants'!AR24*('[2]Weighted Average'!AR11/1000)*('[2]Waste Bin detailed'!$F$21/100)</f>
        <v>1.1868491123516323</v>
      </c>
      <c r="AX16" s="91">
        <f>'[2]EU Inhabitants'!AS24*('[2]Weighted Average'!AS11/1000)*('[2]Waste Bin detailed'!$F$21/100)</f>
        <v>1.1878770027789813</v>
      </c>
      <c r="AY16" s="91">
        <f>'[2]EU Inhabitants'!AT24*('[2]Weighted Average'!AT11/1000)*('[2]Waste Bin detailed'!$F$21/100)</f>
        <v>1.1889059794965695</v>
      </c>
      <c r="AZ16" s="91">
        <f>'[2]EU Inhabitants'!AU24*('[2]Weighted Average'!AU11/1000)*('[2]Waste Bin detailed'!$F$21/100)</f>
        <v>1.1899056797572252</v>
      </c>
      <c r="BA16" s="91">
        <f>'[2]EU Inhabitants'!AV24*('[2]Weighted Average'!AV11/1000)*('[2]Waste Bin detailed'!$F$21/100)</f>
        <v>1.1909215473606058</v>
      </c>
      <c r="BB16" s="91">
        <f>'[2]EU Inhabitants'!AW24*('[2]Weighted Average'!AW11/1000)*('[2]Waste Bin detailed'!$F$21/100)</f>
        <v>1.1919016297409066</v>
      </c>
      <c r="BC16" s="91">
        <f>'[2]EU Inhabitants'!AX24*('[2]Weighted Average'!AX11/1000)*('[2]Waste Bin detailed'!$F$21/100)</f>
        <v>1.1928780643660206</v>
      </c>
      <c r="BD16" s="91">
        <f>'[2]EU Inhabitants'!AY24*('[2]Weighted Average'!AY11/1000)*('[2]Waste Bin detailed'!$F$21/100)</f>
        <v>1.1939166808277064</v>
      </c>
      <c r="BE16" s="91">
        <f>'[2]EU Inhabitants'!AZ24*('[2]Weighted Average'!AZ11/1000)*('[2]Waste Bin detailed'!$F$21/100)</f>
        <v>1.1949751615935906</v>
      </c>
    </row>
    <row r="17" spans="1:57" x14ac:dyDescent="0.35">
      <c r="A17" s="86" t="s">
        <v>636</v>
      </c>
      <c r="C17" s="86" t="s">
        <v>3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detailed'!$F$21/100)</f>
        <v>2.85152013851111</v>
      </c>
      <c r="H17" s="91">
        <f>'[2]EU Inhabitants'!C25*('[2]Weighted Average'!C11/1000)*('[2]Waste Bin detailed'!$F$21/100)</f>
        <v>2.8175920585504697</v>
      </c>
      <c r="I17" s="91">
        <f>'[2]EU Inhabitants'!D25*('[2]Weighted Average'!D11/1000)*('[2]Waste Bin detailed'!$F$21/100)</f>
        <v>2.7788466577488018</v>
      </c>
      <c r="J17" s="91">
        <f>'[2]EU Inhabitants'!E25*('[2]Weighted Average'!E11/1000)*('[2]Waste Bin detailed'!$F$21/100)</f>
        <v>2.7530200764711821</v>
      </c>
      <c r="K17" s="91">
        <f>'[2]EU Inhabitants'!F25*('[2]Weighted Average'!F11/1000)*('[2]Waste Bin detailed'!$F$21/100)</f>
        <v>2.7257631427708491</v>
      </c>
      <c r="L17" s="91">
        <f>'[2]EU Inhabitants'!G25*('[2]Weighted Average'!G11/1000)*('[2]Waste Bin detailed'!$F$21/100)</f>
        <v>2.6939239622494329</v>
      </c>
      <c r="M17" s="91">
        <f>'[2]EU Inhabitants'!H25*('[2]Weighted Average'!H11/1000)*('[2]Waste Bin detailed'!$F$21/100)</f>
        <v>2.6677534291523419</v>
      </c>
      <c r="N17" s="91">
        <f>'[2]EU Inhabitants'!I25*('[2]Weighted Average'!I11/1000)*('[2]Waste Bin detailed'!$F$21/100)</f>
        <v>2.6445584112323401</v>
      </c>
      <c r="O17" s="91">
        <f>'[2]EU Inhabitants'!J25*('[2]Weighted Average'!J11/1000)*('[2]Waste Bin detailed'!$F$21/100)</f>
        <v>2.6236275288018134</v>
      </c>
      <c r="P17" s="91">
        <f>'[2]EU Inhabitants'!K25*('[2]Weighted Average'!K11/1000)*('[2]Waste Bin detailed'!$F$21/100)</f>
        <v>2.5883873478443102</v>
      </c>
      <c r="Q17" s="91">
        <f>'[2]EU Inhabitants'!L25*('[2]Weighted Average'!L11/1000)*('[2]Waste Bin detailed'!$F$21/100)</f>
        <v>2.5370483482801061</v>
      </c>
      <c r="R17" s="91">
        <f>'[2]EU Inhabitants'!M25*('[2]Weighted Average'!M11/1000)*('[2]Waste Bin detailed'!$F$21/100)</f>
        <v>2.4807162287697184</v>
      </c>
      <c r="S17" s="91">
        <f>'[2]EU Inhabitants'!N25*('[2]Weighted Average'!N11/1000)*('[2]Waste Bin detailed'!$F$21/100)</f>
        <v>2.4447623114375769</v>
      </c>
      <c r="T17" s="91">
        <f>'[2]EU Inhabitants'!O25*('[2]Weighted Average'!O11/1000)*('[2]Waste Bin detailed'!$F$21/100)</f>
        <v>2.4196085394551079</v>
      </c>
      <c r="U17" s="91">
        <f>'[2]EU Inhabitants'!P25*('[2]Weighted Average'!P11/1000)*('[2]Waste Bin detailed'!$F$21/100)</f>
        <v>2.3931514379241605</v>
      </c>
      <c r="V17" s="91">
        <f>'[2]EU Inhabitants'!Q25*('[2]Weighted Average'!Q11/1000)*('[2]Waste Bin detailed'!$F$21/100)</f>
        <v>2.3751725667734696</v>
      </c>
      <c r="W17" s="91">
        <f>'[2]EU Inhabitants'!R25*('[2]Weighted Average'!R11/1000)*('[2]Waste Bin detailed'!$F$21/100)</f>
        <v>2.3553837163655222</v>
      </c>
      <c r="X17" s="91">
        <f>'[2]EU Inhabitants'!S25*('[2]Weighted Average'!S11/1000)*('[2]Waste Bin detailed'!$F$21/100)</f>
        <v>2.3333125346253505</v>
      </c>
      <c r="Y17" s="91">
        <f>'[2]EU Inhabitants'!T25*('[2]Weighted Average'!T11/1000)*('[2]Waste Bin detailed'!$F$21/100)</f>
        <v>2.3146263455315226</v>
      </c>
      <c r="Z17" s="91">
        <f>'[2]EU Inhabitants'!U25*('[2]Weighted Average'!U11/1000)*('[2]Waste Bin detailed'!$F$21/100)</f>
        <v>2.3353939686650405</v>
      </c>
      <c r="AA17" s="91">
        <f>'[2]EU Inhabitants'!V25*('[2]Weighted Average'!V11/1000)*('[2]Waste Bin detailed'!$F$21/100)</f>
        <v>2.3204462020370609</v>
      </c>
      <c r="AB17" s="91">
        <f>'[2]EU Inhabitants'!W25*('[2]Weighted Average'!W11/1000)*('[2]Waste Bin detailed'!$F$21/100)</f>
        <v>2.303012326126888</v>
      </c>
      <c r="AC17" s="91">
        <f>'[2]EU Inhabitants'!X25*('[2]Weighted Average'!X11/1000)*('[2]Waste Bin detailed'!$F$21/100)</f>
        <v>2.2818553020577799</v>
      </c>
      <c r="AD17" s="91">
        <f>'[2]EU Inhabitants'!Y25*('[2]Weighted Average'!Y11/1000)*('[2]Waste Bin detailed'!$F$21/100)</f>
        <v>2.2909063937090952</v>
      </c>
      <c r="AE17" s="91">
        <f>'[2]EU Inhabitants'!Z25*('[2]Weighted Average'!Z11/1000)*('[2]Waste Bin detailed'!$F$21/100)</f>
        <v>2.2908743957582245</v>
      </c>
      <c r="AF17" s="91">
        <f>'[2]EU Inhabitants'!AA25*('[2]Weighted Average'!AA11/1000)*('[2]Waste Bin detailed'!$F$21/100)</f>
        <v>2.2659933446038978</v>
      </c>
      <c r="AG17" s="91">
        <f>'[2]EU Inhabitants'!AB25*('[2]Weighted Average'!AB11/1000)*('[2]Waste Bin detailed'!$F$21/100)</f>
        <v>2.2407445324820396</v>
      </c>
      <c r="AH17" s="91">
        <f>'[2]EU Inhabitants'!AC25*('[2]Weighted Average'!AC11/1000)*('[2]Waste Bin detailed'!$F$21/100)</f>
        <v>2.214916278871649</v>
      </c>
      <c r="AI17" s="91">
        <f>'[2]EU Inhabitants'!AD25*('[2]Weighted Average'!AD11/1000)*('[2]Waste Bin detailed'!$F$21/100)</f>
        <v>2.1882437313686416</v>
      </c>
      <c r="AJ17" s="91">
        <f>'[2]EU Inhabitants'!AE25*('[2]Weighted Average'!AE11/1000)*('[2]Waste Bin detailed'!$F$21/100)</f>
        <v>2.1619887085932943</v>
      </c>
      <c r="AK17" s="91">
        <f>'[2]EU Inhabitants'!AF25*('[2]Weighted Average'!AF11/1000)*('[2]Waste Bin detailed'!$F$21/100)</f>
        <v>2.1361585517586756</v>
      </c>
      <c r="AL17" s="91">
        <f>'[2]EU Inhabitants'!AG25*('[2]Weighted Average'!AG11/1000)*('[2]Waste Bin detailed'!$F$21/100)</f>
        <v>2.1108387689216599</v>
      </c>
      <c r="AM17" s="91">
        <f>'[2]EU Inhabitants'!AH25*('[2]Weighted Average'!AH11/1000)*('[2]Waste Bin detailed'!$F$21/100)</f>
        <v>2.0863112731870825</v>
      </c>
      <c r="AN17" s="91">
        <f>'[2]EU Inhabitants'!AI25*('[2]Weighted Average'!AI11/1000)*('[2]Waste Bin detailed'!$F$21/100)</f>
        <v>2.0626849095802262</v>
      </c>
      <c r="AO17" s="91">
        <f>'[2]EU Inhabitants'!AJ25*('[2]Weighted Average'!AJ11/1000)*('[2]Waste Bin detailed'!$F$21/100)</f>
        <v>2.0400323457634215</v>
      </c>
      <c r="AP17" s="91">
        <f>'[2]EU Inhabitants'!AK25*('[2]Weighted Average'!AK11/1000)*('[2]Waste Bin detailed'!$F$21/100)</f>
        <v>2.0200137252324195</v>
      </c>
      <c r="AQ17" s="91">
        <f>'[2]EU Inhabitants'!AL25*('[2]Weighted Average'!AL11/1000)*('[2]Waste Bin detailed'!$F$21/100)</f>
        <v>2.0007937104954654</v>
      </c>
      <c r="AR17" s="91">
        <f>'[2]EU Inhabitants'!AM25*('[2]Weighted Average'!AM11/1000)*('[2]Waste Bin detailed'!$F$21/100)</f>
        <v>1.9822347513927585</v>
      </c>
      <c r="AS17" s="91">
        <f>'[2]EU Inhabitants'!AN25*('[2]Weighted Average'!AN11/1000)*('[2]Waste Bin detailed'!$F$21/100)</f>
        <v>1.9643980589507639</v>
      </c>
      <c r="AT17" s="91">
        <f>'[2]EU Inhabitants'!AO25*('[2]Weighted Average'!AO11/1000)*('[2]Waste Bin detailed'!$F$21/100)</f>
        <v>1.9470383330409469</v>
      </c>
      <c r="AU17" s="91">
        <f>'[2]EU Inhabitants'!AP25*('[2]Weighted Average'!AP11/1000)*('[2]Waste Bin detailed'!$F$21/100)</f>
        <v>1.9302453919492315</v>
      </c>
      <c r="AV17" s="91">
        <f>'[2]EU Inhabitants'!AQ25*('[2]Weighted Average'!AQ11/1000)*('[2]Waste Bin detailed'!$F$21/100)</f>
        <v>1.9139982199969685</v>
      </c>
      <c r="AW17" s="91">
        <f>'[2]EU Inhabitants'!AR25*('[2]Weighted Average'!AR11/1000)*('[2]Waste Bin detailed'!$F$21/100)</f>
        <v>1.8981908279968376</v>
      </c>
      <c r="AX17" s="91">
        <f>'[2]EU Inhabitants'!AS25*('[2]Weighted Average'!AS11/1000)*('[2]Waste Bin detailed'!$F$21/100)</f>
        <v>1.8827721744659189</v>
      </c>
      <c r="AY17" s="91">
        <f>'[2]EU Inhabitants'!AT25*('[2]Weighted Average'!AT11/1000)*('[2]Waste Bin detailed'!$F$21/100)</f>
        <v>1.8676841236171255</v>
      </c>
      <c r="AZ17" s="91">
        <f>'[2]EU Inhabitants'!AU25*('[2]Weighted Average'!AU11/1000)*('[2]Waste Bin detailed'!$F$21/100)</f>
        <v>1.8529401329992765</v>
      </c>
      <c r="BA17" s="91">
        <f>'[2]EU Inhabitants'!AV25*('[2]Weighted Average'!AV11/1000)*('[2]Waste Bin detailed'!$F$21/100)</f>
        <v>1.8384965419546715</v>
      </c>
      <c r="BB17" s="91">
        <f>'[2]EU Inhabitants'!AW25*('[2]Weighted Average'!AW11/1000)*('[2]Waste Bin detailed'!$F$21/100)</f>
        <v>1.8243136858917264</v>
      </c>
      <c r="BC17" s="91">
        <f>'[2]EU Inhabitants'!AX25*('[2]Weighted Average'!AX11/1000)*('[2]Waste Bin detailed'!$F$21/100)</f>
        <v>1.8103861455169792</v>
      </c>
      <c r="BD17" s="91">
        <f>'[2]EU Inhabitants'!AY25*('[2]Weighted Average'!AY11/1000)*('[2]Waste Bin detailed'!$F$21/100)</f>
        <v>1.7967682661420947</v>
      </c>
      <c r="BE17" s="91">
        <f>'[2]EU Inhabitants'!AZ25*('[2]Weighted Average'!AZ11/1000)*('[2]Waste Bin detailed'!$F$21/100)</f>
        <v>1.7832050359563876</v>
      </c>
    </row>
    <row r="18" spans="1:57" x14ac:dyDescent="0.35">
      <c r="A18" s="86" t="s">
        <v>636</v>
      </c>
      <c r="C18" s="86" t="s">
        <v>3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detailed'!$F$21/100)</f>
        <v>4.2048480775161048</v>
      </c>
      <c r="H18" s="91">
        <f>'[2]EU Inhabitants'!C26*('[2]Weighted Average'!C11/1000)*('[2]Waste Bin detailed'!$F$21/100)</f>
        <v>4.1748128962300122</v>
      </c>
      <c r="I18" s="91">
        <f>'[2]EU Inhabitants'!D26*('[2]Weighted Average'!D11/1000)*('[2]Waste Bin detailed'!$F$21/100)</f>
        <v>4.1361863306264084</v>
      </c>
      <c r="J18" s="91">
        <f>'[2]EU Inhabitants'!E26*('[2]Weighted Average'!E11/1000)*('[2]Waste Bin detailed'!$F$21/100)</f>
        <v>4.1084723049811611</v>
      </c>
      <c r="K18" s="91">
        <f>'[2]EU Inhabitants'!F26*('[2]Weighted Average'!F11/1000)*('[2]Waste Bin detailed'!$F$21/100)</f>
        <v>4.0696657148169049</v>
      </c>
      <c r="L18" s="91">
        <f>'[2]EU Inhabitants'!G26*('[2]Weighted Average'!G11/1000)*('[2]Waste Bin detailed'!$F$21/100)</f>
        <v>4.0176961958971598</v>
      </c>
      <c r="M18" s="91">
        <f>'[2]EU Inhabitants'!H26*('[2]Weighted Average'!H11/1000)*('[2]Waste Bin detailed'!$F$21/100)</f>
        <v>3.9393918159623906</v>
      </c>
      <c r="N18" s="91">
        <f>'[2]EU Inhabitants'!I26*('[2]Weighted Average'!I11/1000)*('[2]Waste Bin detailed'!$F$21/100)</f>
        <v>3.891078520405332</v>
      </c>
      <c r="O18" s="91">
        <f>'[2]EU Inhabitants'!J26*('[2]Weighted Average'!J11/1000)*('[2]Waste Bin detailed'!$F$21/100)</f>
        <v>3.8455335622915992</v>
      </c>
      <c r="P18" s="91">
        <f>'[2]EU Inhabitants'!K26*('[2]Weighted Average'!K11/1000)*('[2]Waste Bin detailed'!$F$21/100)</f>
        <v>3.8103028654802884</v>
      </c>
      <c r="Q18" s="91">
        <f>'[2]EU Inhabitants'!L26*('[2]Weighted Average'!L11/1000)*('[2]Waste Bin detailed'!$F$21/100)</f>
        <v>3.7591747156033355</v>
      </c>
      <c r="R18" s="91">
        <f>'[2]EU Inhabitants'!M26*('[2]Weighted Average'!M11/1000)*('[2]Waste Bin detailed'!$F$21/100)</f>
        <v>3.6501428422989903</v>
      </c>
      <c r="S18" s="91">
        <f>'[2]EU Inhabitants'!N26*('[2]Weighted Average'!N11/1000)*('[2]Waste Bin detailed'!$F$21/100)</f>
        <v>3.5911295135000971</v>
      </c>
      <c r="T18" s="91">
        <f>'[2]EU Inhabitants'!O26*('[2]Weighted Average'!O11/1000)*('[2]Waste Bin detailed'!$F$21/100)</f>
        <v>3.5530970891501648</v>
      </c>
      <c r="U18" s="91">
        <f>'[2]EU Inhabitants'!P26*('[2]Weighted Average'!P11/1000)*('[2]Waste Bin detailed'!$F$21/100)</f>
        <v>3.5195038088490569</v>
      </c>
      <c r="V18" s="91">
        <f>'[2]EU Inhabitants'!Q26*('[2]Weighted Average'!Q11/1000)*('[2]Waste Bin detailed'!$F$21/100)</f>
        <v>3.4935377558576213</v>
      </c>
      <c r="W18" s="91">
        <f>'[2]EU Inhabitants'!R26*('[2]Weighted Average'!R11/1000)*('[2]Waste Bin detailed'!$F$21/100)</f>
        <v>3.4554652422462047</v>
      </c>
      <c r="X18" s="91">
        <f>'[2]EU Inhabitants'!S26*('[2]Weighted Average'!S11/1000)*('[2]Waste Bin detailed'!$F$21/100)</f>
        <v>3.4075152968385849</v>
      </c>
      <c r="Y18" s="91">
        <f>'[2]EU Inhabitants'!T26*('[2]Weighted Average'!T11/1000)*('[2]Waste Bin detailed'!$F$21/100)</f>
        <v>3.361056058088844</v>
      </c>
      <c r="Z18" s="91">
        <f>'[2]EU Inhabitants'!U26*('[2]Weighted Average'!U11/1000)*('[2]Waste Bin detailed'!$F$21/100)</f>
        <v>3.3987652194934275</v>
      </c>
      <c r="AA18" s="91">
        <f>'[2]EU Inhabitants'!V26*('[2]Weighted Average'!V11/1000)*('[2]Waste Bin detailed'!$F$21/100)</f>
        <v>3.3986583294584936</v>
      </c>
      <c r="AB18" s="91">
        <f>'[2]EU Inhabitants'!W26*('[2]Weighted Average'!W11/1000)*('[2]Waste Bin detailed'!$F$21/100)</f>
        <v>3.4008067194970795</v>
      </c>
      <c r="AC18" s="91">
        <f>'[2]EU Inhabitants'!X26*('[2]Weighted Average'!X11/1000)*('[2]Waste Bin detailed'!$F$21/100)</f>
        <v>3.4134919469118472</v>
      </c>
      <c r="AD18" s="91">
        <f>'[2]EU Inhabitants'!Y26*('[2]Weighted Average'!Y11/1000)*('[2]Waste Bin detailed'!$F$21/100)</f>
        <v>3.4762245989983733</v>
      </c>
      <c r="AE18" s="91">
        <f>'[2]EU Inhabitants'!Z26*('[2]Weighted Average'!Z11/1000)*('[2]Waste Bin detailed'!$F$21/100)</f>
        <v>3.4972633599375444</v>
      </c>
      <c r="AF18" s="91">
        <f>'[2]EU Inhabitants'!AA26*('[2]Weighted Average'!AA11/1000)*('[2]Waste Bin detailed'!$F$21/100)</f>
        <v>3.4790664935630025</v>
      </c>
      <c r="AG18" s="91">
        <f>'[2]EU Inhabitants'!AB26*('[2]Weighted Average'!AB11/1000)*('[2]Waste Bin detailed'!$F$21/100)</f>
        <v>3.4565492578581014</v>
      </c>
      <c r="AH18" s="91">
        <f>'[2]EU Inhabitants'!AC26*('[2]Weighted Average'!AC11/1000)*('[2]Waste Bin detailed'!$F$21/100)</f>
        <v>3.4296236220396232</v>
      </c>
      <c r="AI18" s="91">
        <f>'[2]EU Inhabitants'!AD26*('[2]Weighted Average'!AD11/1000)*('[2]Waste Bin detailed'!$F$21/100)</f>
        <v>3.3976660389347968</v>
      </c>
      <c r="AJ18" s="91">
        <f>'[2]EU Inhabitants'!AE26*('[2]Weighted Average'!AE11/1000)*('[2]Waste Bin detailed'!$F$21/100)</f>
        <v>3.3661171217193222</v>
      </c>
      <c r="AK18" s="91">
        <f>'[2]EU Inhabitants'!AF26*('[2]Weighted Average'!AF11/1000)*('[2]Waste Bin detailed'!$F$21/100)</f>
        <v>3.3348957597746272</v>
      </c>
      <c r="AL18" s="91">
        <f>'[2]EU Inhabitants'!AG26*('[2]Weighted Average'!AG11/1000)*('[2]Waste Bin detailed'!$F$21/100)</f>
        <v>3.3039125614935214</v>
      </c>
      <c r="AM18" s="91">
        <f>'[2]EU Inhabitants'!AH26*('[2]Weighted Average'!AH11/1000)*('[2]Waste Bin detailed'!$F$21/100)</f>
        <v>3.2734382492354039</v>
      </c>
      <c r="AN18" s="91">
        <f>'[2]EU Inhabitants'!AI26*('[2]Weighted Average'!AI11/1000)*('[2]Waste Bin detailed'!$F$21/100)</f>
        <v>3.2436246616716162</v>
      </c>
      <c r="AO18" s="91">
        <f>'[2]EU Inhabitants'!AJ26*('[2]Weighted Average'!AJ11/1000)*('[2]Waste Bin detailed'!$F$21/100)</f>
        <v>3.2145018465585973</v>
      </c>
      <c r="AP18" s="91">
        <f>'[2]EU Inhabitants'!AK26*('[2]Weighted Average'!AK11/1000)*('[2]Waste Bin detailed'!$F$21/100)</f>
        <v>3.1893065702519516</v>
      </c>
      <c r="AQ18" s="91">
        <f>'[2]EU Inhabitants'!AL26*('[2]Weighted Average'!AL11/1000)*('[2]Waste Bin detailed'!$F$21/100)</f>
        <v>3.1646663628223553</v>
      </c>
      <c r="AR18" s="91">
        <f>'[2]EU Inhabitants'!AM26*('[2]Weighted Average'!AM11/1000)*('[2]Waste Bin detailed'!$F$21/100)</f>
        <v>3.1403480515754922</v>
      </c>
      <c r="AS18" s="91">
        <f>'[2]EU Inhabitants'!AN26*('[2]Weighted Average'!AN11/1000)*('[2]Waste Bin detailed'!$F$21/100)</f>
        <v>3.1163581117036823</v>
      </c>
      <c r="AT18" s="91">
        <f>'[2]EU Inhabitants'!AO26*('[2]Weighted Average'!AO11/1000)*('[2]Waste Bin detailed'!$F$21/100)</f>
        <v>3.0921614594328402</v>
      </c>
      <c r="AU18" s="91">
        <f>'[2]EU Inhabitants'!AP26*('[2]Weighted Average'!AP11/1000)*('[2]Waste Bin detailed'!$F$21/100)</f>
        <v>3.0682469613019396</v>
      </c>
      <c r="AV18" s="91">
        <f>'[2]EU Inhabitants'!AQ26*('[2]Weighted Average'!AQ11/1000)*('[2]Waste Bin detailed'!$F$21/100)</f>
        <v>3.0446481350574088</v>
      </c>
      <c r="AW18" s="91">
        <f>'[2]EU Inhabitants'!AR26*('[2]Weighted Average'!AR11/1000)*('[2]Waste Bin detailed'!$F$21/100)</f>
        <v>3.0213963354809801</v>
      </c>
      <c r="AX18" s="91">
        <f>'[2]EU Inhabitants'!AS26*('[2]Weighted Average'!AS11/1000)*('[2]Waste Bin detailed'!$F$21/100)</f>
        <v>2.9984059922562971</v>
      </c>
      <c r="AY18" s="91">
        <f>'[2]EU Inhabitants'!AT26*('[2]Weighted Average'!AT11/1000)*('[2]Waste Bin detailed'!$F$21/100)</f>
        <v>2.9756889438596024</v>
      </c>
      <c r="AZ18" s="91">
        <f>'[2]EU Inhabitants'!AU26*('[2]Weighted Average'!AU11/1000)*('[2]Waste Bin detailed'!$F$21/100)</f>
        <v>2.9531528712330752</v>
      </c>
      <c r="BA18" s="91">
        <f>'[2]EU Inhabitants'!AV26*('[2]Weighted Average'!AV11/1000)*('[2]Waste Bin detailed'!$F$21/100)</f>
        <v>2.9307714460587229</v>
      </c>
      <c r="BB18" s="91">
        <f>'[2]EU Inhabitants'!AW26*('[2]Weighted Average'!AW11/1000)*('[2]Waste Bin detailed'!$F$21/100)</f>
        <v>2.9085600219976788</v>
      </c>
      <c r="BC18" s="91">
        <f>'[2]EU Inhabitants'!AX26*('[2]Weighted Average'!AX11/1000)*('[2]Waste Bin detailed'!$F$21/100)</f>
        <v>2.886462749490065</v>
      </c>
      <c r="BD18" s="91">
        <f>'[2]EU Inhabitants'!AY26*('[2]Weighted Average'!AY11/1000)*('[2]Waste Bin detailed'!$F$21/100)</f>
        <v>2.8646960071240741</v>
      </c>
      <c r="BE18" s="91">
        <f>'[2]EU Inhabitants'!AZ26*('[2]Weighted Average'!AZ11/1000)*('[2]Waste Bin detailed'!$F$21/100)</f>
        <v>2.843043956962565</v>
      </c>
    </row>
    <row r="19" spans="1:57" x14ac:dyDescent="0.35">
      <c r="A19" s="86" t="s">
        <v>636</v>
      </c>
      <c r="C19" s="86" t="s">
        <v>3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detailed'!$F$21/100)</f>
        <v>0.5191297582029829</v>
      </c>
      <c r="H19" s="91">
        <f>'[2]EU Inhabitants'!C27*('[2]Weighted Average'!C11/1000)*('[2]Waste Bin detailed'!$F$21/100)</f>
        <v>0.52559332166091732</v>
      </c>
      <c r="I19" s="91">
        <f>'[2]EU Inhabitants'!D27*('[2]Weighted Average'!D11/1000)*('[2]Waste Bin detailed'!$F$21/100)</f>
        <v>0.53165456750294071</v>
      </c>
      <c r="J19" s="91">
        <f>'[2]EU Inhabitants'!E27*('[2]Weighted Average'!E11/1000)*('[2]Waste Bin detailed'!$F$21/100)</f>
        <v>0.53674187514168137</v>
      </c>
      <c r="K19" s="91">
        <f>'[2]EU Inhabitants'!F27*('[2]Weighted Average'!F11/1000)*('[2]Waste Bin detailed'!$F$21/100)</f>
        <v>0.54474074439716125</v>
      </c>
      <c r="L19" s="91">
        <f>'[2]EU Inhabitants'!G27*('[2]Weighted Average'!G11/1000)*('[2]Waste Bin detailed'!$F$21/100)</f>
        <v>0.55229821485137987</v>
      </c>
      <c r="M19" s="91">
        <f>'[2]EU Inhabitants'!H27*('[2]Weighted Average'!H11/1000)*('[2]Waste Bin detailed'!$F$21/100)</f>
        <v>0.56170402144257503</v>
      </c>
      <c r="N19" s="91">
        <f>'[2]EU Inhabitants'!I27*('[2]Weighted Average'!I11/1000)*('[2]Waste Bin detailed'!$F$21/100)</f>
        <v>0.57012021521228073</v>
      </c>
      <c r="O19" s="91">
        <f>'[2]EU Inhabitants'!J27*('[2]Weighted Average'!J11/1000)*('[2]Waste Bin detailed'!$F$21/100)</f>
        <v>0.5791142365473233</v>
      </c>
      <c r="P19" s="91">
        <f>'[2]EU Inhabitants'!K27*('[2]Weighted Average'!K11/1000)*('[2]Waste Bin detailed'!$F$21/100)</f>
        <v>0.59059972062634813</v>
      </c>
      <c r="Q19" s="91">
        <f>'[2]EU Inhabitants'!L27*('[2]Weighted Average'!L11/1000)*('[2]Waste Bin detailed'!$F$21/100)</f>
        <v>0.60069007935264429</v>
      </c>
      <c r="R19" s="91">
        <f>'[2]EU Inhabitants'!M27*('[2]Weighted Average'!M11/1000)*('[2]Waste Bin detailed'!$F$21/100)</f>
        <v>0.61203448103783265</v>
      </c>
      <c r="S19" s="91">
        <f>'[2]EU Inhabitants'!N27*('[2]Weighted Average'!N11/1000)*('[2]Waste Bin detailed'!$F$21/100)</f>
        <v>0.62751011141113944</v>
      </c>
      <c r="T19" s="91">
        <f>'[2]EU Inhabitants'!O27*('[2]Weighted Average'!O11/1000)*('[2]Waste Bin detailed'!$F$21/100)</f>
        <v>0.64206349383984862</v>
      </c>
      <c r="U19" s="91">
        <f>'[2]EU Inhabitants'!P27*('[2]Weighted Average'!P11/1000)*('[2]Waste Bin detailed'!$F$21/100)</f>
        <v>0.65725131873112763</v>
      </c>
      <c r="V19" s="91">
        <f>'[2]EU Inhabitants'!Q27*('[2]Weighted Average'!Q11/1000)*('[2]Waste Bin detailed'!$F$21/100)</f>
        <v>0.67324157434769449</v>
      </c>
      <c r="W19" s="91">
        <f>'[2]EU Inhabitants'!R27*('[2]Weighted Average'!R11/1000)*('[2]Waste Bin detailed'!$F$21/100)</f>
        <v>0.68934339915595721</v>
      </c>
      <c r="X19" s="91">
        <f>'[2]EU Inhabitants'!S27*('[2]Weighted Average'!S11/1000)*('[2]Waste Bin detailed'!$F$21/100)</f>
        <v>0.70673268405035994</v>
      </c>
      <c r="Y19" s="91">
        <f>'[2]EU Inhabitants'!T27*('[2]Weighted Average'!T11/1000)*('[2]Waste Bin detailed'!$F$21/100)</f>
        <v>0.72034313500182978</v>
      </c>
      <c r="Z19" s="91">
        <f>'[2]EU Inhabitants'!U27*('[2]Weighted Average'!U11/1000)*('[2]Waste Bin detailed'!$F$21/100)</f>
        <v>0.74672304173801651</v>
      </c>
      <c r="AA19" s="91">
        <f>'[2]EU Inhabitants'!V27*('[2]Weighted Average'!V11/1000)*('[2]Waste Bin detailed'!$F$21/100)</f>
        <v>0.76158146993854825</v>
      </c>
      <c r="AB19" s="91">
        <f>'[2]EU Inhabitants'!W27*('[2]Weighted Average'!W11/1000)*('[2]Waste Bin detailed'!$F$21/100)</f>
        <v>0.77211771342441948</v>
      </c>
      <c r="AC19" s="91">
        <f>'[2]EU Inhabitants'!X27*('[2]Weighted Average'!X11/1000)*('[2]Waste Bin detailed'!$F$21/100)</f>
        <v>0.78512438785097693</v>
      </c>
      <c r="AD19" s="91">
        <f>'[2]EU Inhabitants'!Y27*('[2]Weighted Average'!Y11/1000)*('[2]Waste Bin detailed'!$F$21/100)</f>
        <v>0.80395386696206983</v>
      </c>
      <c r="AE19" s="91">
        <f>'[2]EU Inhabitants'!Z27*('[2]Weighted Average'!Z11/1000)*('[2]Waste Bin detailed'!$F$21/100)</f>
        <v>0.82177754725755214</v>
      </c>
      <c r="AF19" s="91">
        <f>'[2]EU Inhabitants'!AA27*('[2]Weighted Average'!AA11/1000)*('[2]Waste Bin detailed'!$F$21/100)</f>
        <v>0.83566645136318807</v>
      </c>
      <c r="AG19" s="91">
        <f>'[2]EU Inhabitants'!AB27*('[2]Weighted Average'!AB11/1000)*('[2]Waste Bin detailed'!$F$21/100)</f>
        <v>0.8492482454506538</v>
      </c>
      <c r="AH19" s="91">
        <f>'[2]EU Inhabitants'!AC27*('[2]Weighted Average'!AC11/1000)*('[2]Waste Bin detailed'!$F$21/100)</f>
        <v>0.8625105635888739</v>
      </c>
      <c r="AI19" s="91">
        <f>'[2]EU Inhabitants'!AD27*('[2]Weighted Average'!AD11/1000)*('[2]Waste Bin detailed'!$F$21/100)</f>
        <v>0.87540524940145026</v>
      </c>
      <c r="AJ19" s="91">
        <f>'[2]EU Inhabitants'!AE27*('[2]Weighted Average'!AE11/1000)*('[2]Waste Bin detailed'!$F$21/100)</f>
        <v>0.88808698425670685</v>
      </c>
      <c r="AK19" s="91">
        <f>'[2]EU Inhabitants'!AF27*('[2]Weighted Average'!AF11/1000)*('[2]Waste Bin detailed'!$F$21/100)</f>
        <v>0.90054312841017614</v>
      </c>
      <c r="AL19" s="91">
        <f>'[2]EU Inhabitants'!AG27*('[2]Weighted Average'!AG11/1000)*('[2]Waste Bin detailed'!$F$21/100)</f>
        <v>0.91273446103354838</v>
      </c>
      <c r="AM19" s="91">
        <f>'[2]EU Inhabitants'!AH27*('[2]Weighted Average'!AH11/1000)*('[2]Waste Bin detailed'!$F$21/100)</f>
        <v>0.92466795217030706</v>
      </c>
      <c r="AN19" s="91">
        <f>'[2]EU Inhabitants'!AI27*('[2]Weighted Average'!AI11/1000)*('[2]Waste Bin detailed'!$F$21/100)</f>
        <v>0.93631556206726385</v>
      </c>
      <c r="AO19" s="91">
        <f>'[2]EU Inhabitants'!AJ27*('[2]Weighted Average'!AJ11/1000)*('[2]Waste Bin detailed'!$F$21/100)</f>
        <v>0.94766233806652034</v>
      </c>
      <c r="AP19" s="91">
        <f>'[2]EU Inhabitants'!AK27*('[2]Weighted Average'!AK11/1000)*('[2]Waste Bin detailed'!$F$21/100)</f>
        <v>0.9589549496183023</v>
      </c>
      <c r="AQ19" s="91">
        <f>'[2]EU Inhabitants'!AL27*('[2]Weighted Average'!AL11/1000)*('[2]Waste Bin detailed'!$F$21/100)</f>
        <v>0.9699200279093928</v>
      </c>
      <c r="AR19" s="91">
        <f>'[2]EU Inhabitants'!AM27*('[2]Weighted Average'!AM11/1000)*('[2]Waste Bin detailed'!$F$21/100)</f>
        <v>0.98054139286081465</v>
      </c>
      <c r="AS19" s="91">
        <f>'[2]EU Inhabitants'!AN27*('[2]Weighted Average'!AN11/1000)*('[2]Waste Bin detailed'!$F$21/100)</f>
        <v>0.99082890494937403</v>
      </c>
      <c r="AT19" s="91">
        <f>'[2]EU Inhabitants'!AO27*('[2]Weighted Average'!AO11/1000)*('[2]Waste Bin detailed'!$F$21/100)</f>
        <v>1.0008027401889936</v>
      </c>
      <c r="AU19" s="91">
        <f>'[2]EU Inhabitants'!AP27*('[2]Weighted Average'!AP11/1000)*('[2]Waste Bin detailed'!$F$21/100)</f>
        <v>1.0104542755169261</v>
      </c>
      <c r="AV19" s="91">
        <f>'[2]EU Inhabitants'!AQ27*('[2]Weighted Average'!AQ11/1000)*('[2]Waste Bin detailed'!$F$21/100)</f>
        <v>1.0198259008440504</v>
      </c>
      <c r="AW19" s="91">
        <f>'[2]EU Inhabitants'!AR27*('[2]Weighted Average'!AR11/1000)*('[2]Waste Bin detailed'!$F$21/100)</f>
        <v>1.0288822404048066</v>
      </c>
      <c r="AX19" s="91">
        <f>'[2]EU Inhabitants'!AS27*('[2]Weighted Average'!AS11/1000)*('[2]Waste Bin detailed'!$F$21/100)</f>
        <v>1.0376337045842605</v>
      </c>
      <c r="AY19" s="91">
        <f>'[2]EU Inhabitants'!AT27*('[2]Weighted Average'!AT11/1000)*('[2]Waste Bin detailed'!$F$21/100)</f>
        <v>1.0461065298094496</v>
      </c>
      <c r="AZ19" s="91">
        <f>'[2]EU Inhabitants'!AU27*('[2]Weighted Average'!AU11/1000)*('[2]Waste Bin detailed'!$F$21/100)</f>
        <v>1.0543019696170137</v>
      </c>
      <c r="BA19" s="91">
        <f>'[2]EU Inhabitants'!AV27*('[2]Weighted Average'!AV11/1000)*('[2]Waste Bin detailed'!$F$21/100)</f>
        <v>1.0622069022137908</v>
      </c>
      <c r="BB19" s="91">
        <f>'[2]EU Inhabitants'!AW27*('[2]Weighted Average'!AW11/1000)*('[2]Waste Bin detailed'!$F$21/100)</f>
        <v>1.0698508600399956</v>
      </c>
      <c r="BC19" s="91">
        <f>'[2]EU Inhabitants'!AX27*('[2]Weighted Average'!AX11/1000)*('[2]Waste Bin detailed'!$F$21/100)</f>
        <v>1.0772114608092198</v>
      </c>
      <c r="BD19" s="91">
        <f>'[2]EU Inhabitants'!AY27*('[2]Weighted Average'!AY11/1000)*('[2]Waste Bin detailed'!$F$21/100)</f>
        <v>1.0843144892379157</v>
      </c>
      <c r="BE19" s="91">
        <f>'[2]EU Inhabitants'!AZ27*('[2]Weighted Average'!AZ11/1000)*('[2]Waste Bin detailed'!$F$21/100)</f>
        <v>1.0911613751359761</v>
      </c>
    </row>
    <row r="20" spans="1:57" x14ac:dyDescent="0.35">
      <c r="A20" s="86" t="s">
        <v>636</v>
      </c>
      <c r="C20" s="86" t="s">
        <v>3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detailed'!$F$21/100)</f>
        <v>12.237914156266077</v>
      </c>
      <c r="H20" s="91">
        <f>'[2]EU Inhabitants'!C28*('[2]Weighted Average'!C11/1000)*('[2]Waste Bin detailed'!$F$21/100)</f>
        <v>12.212320063214605</v>
      </c>
      <c r="I20" s="91">
        <f>'[2]EU Inhabitants'!D28*('[2]Weighted Average'!D11/1000)*('[2]Waste Bin detailed'!$F$21/100)</f>
        <v>12.18220261484292</v>
      </c>
      <c r="J20" s="91">
        <f>'[2]EU Inhabitants'!E28*('[2]Weighted Average'!E11/1000)*('[2]Waste Bin detailed'!$F$21/100)</f>
        <v>12.143275481253033</v>
      </c>
      <c r="K20" s="91">
        <f>'[2]EU Inhabitants'!F28*('[2]Weighted Average'!F11/1000)*('[2]Waste Bin detailed'!$F$21/100)</f>
        <v>12.113156250997948</v>
      </c>
      <c r="L20" s="91">
        <f>'[2]EU Inhabitants'!G28*('[2]Weighted Average'!G11/1000)*('[2]Waste Bin detailed'!$F$21/100)</f>
        <v>12.091273956755494</v>
      </c>
      <c r="M20" s="91">
        <f>'[2]EU Inhabitants'!H28*('[2]Weighted Average'!H11/1000)*('[2]Waste Bin detailed'!$F$21/100)</f>
        <v>12.066137275663404</v>
      </c>
      <c r="N20" s="91">
        <f>'[2]EU Inhabitants'!I28*('[2]Weighted Average'!I11/1000)*('[2]Waste Bin detailed'!$F$21/100)</f>
        <v>12.051820325462101</v>
      </c>
      <c r="O20" s="91">
        <f>'[2]EU Inhabitants'!J28*('[2]Weighted Average'!J11/1000)*('[2]Waste Bin detailed'!$F$21/100)</f>
        <v>12.024486885931385</v>
      </c>
      <c r="P20" s="91">
        <f>'[2]EU Inhabitants'!K28*('[2]Weighted Average'!K11/1000)*('[2]Waste Bin detailed'!$F$21/100)</f>
        <v>12.004642416636033</v>
      </c>
      <c r="Q20" s="91">
        <f>'[2]EU Inhabitants'!L28*('[2]Weighted Average'!L11/1000)*('[2]Waste Bin detailed'!$F$21/100)</f>
        <v>11.981502587753583</v>
      </c>
      <c r="R20" s="91">
        <f>'[2]EU Inhabitants'!M28*('[2]Weighted Average'!M11/1000)*('[2]Waste Bin detailed'!$F$21/100)</f>
        <v>11.940462218775531</v>
      </c>
      <c r="S20" s="91">
        <f>'[2]EU Inhabitants'!N28*('[2]Weighted Average'!N11/1000)*('[2]Waste Bin detailed'!$F$21/100)</f>
        <v>11.874531274999061</v>
      </c>
      <c r="T20" s="91">
        <f>'[2]EU Inhabitants'!O28*('[2]Weighted Average'!O11/1000)*('[2]Waste Bin detailed'!$F$21/100)</f>
        <v>11.846583699942284</v>
      </c>
      <c r="U20" s="91">
        <f>'[2]EU Inhabitants'!P28*('[2]Weighted Average'!P11/1000)*('[2]Waste Bin detailed'!$F$21/100)</f>
        <v>11.810346332118112</v>
      </c>
      <c r="V20" s="91">
        <f>'[2]EU Inhabitants'!Q28*('[2]Weighted Average'!Q11/1000)*('[2]Waste Bin detailed'!$F$21/100)</f>
        <v>11.786279147175247</v>
      </c>
      <c r="W20" s="91">
        <f>'[2]EU Inhabitants'!R28*('[2]Weighted Average'!R11/1000)*('[2]Waste Bin detailed'!$F$21/100)</f>
        <v>11.759812069524891</v>
      </c>
      <c r="X20" s="91">
        <f>'[2]EU Inhabitants'!S28*('[2]Weighted Average'!S11/1000)*('[2]Waste Bin detailed'!$F$21/100)</f>
        <v>11.722775409286669</v>
      </c>
      <c r="Y20" s="91">
        <f>'[2]EU Inhabitants'!T28*('[2]Weighted Average'!T11/1000)*('[2]Waste Bin detailed'!$F$21/100)</f>
        <v>11.700538070864821</v>
      </c>
      <c r="Z20" s="91">
        <f>'[2]EU Inhabitants'!U28*('[2]Weighted Average'!U11/1000)*('[2]Waste Bin detailed'!$F$21/100)</f>
        <v>11.887299902724983</v>
      </c>
      <c r="AA20" s="91">
        <f>'[2]EU Inhabitants'!V28*('[2]Weighted Average'!V11/1000)*('[2]Waste Bin detailed'!$F$21/100)</f>
        <v>11.88339706836978</v>
      </c>
      <c r="AB20" s="91">
        <f>'[2]EU Inhabitants'!W28*('[2]Weighted Average'!W11/1000)*('[2]Waste Bin detailed'!$F$21/100)</f>
        <v>11.837003807121713</v>
      </c>
      <c r="AC20" s="91">
        <f>'[2]EU Inhabitants'!X28*('[2]Weighted Average'!X11/1000)*('[2]Waste Bin detailed'!$F$21/100)</f>
        <v>11.786664712002063</v>
      </c>
      <c r="AD20" s="91">
        <f>'[2]EU Inhabitants'!Y28*('[2]Weighted Average'!Y11/1000)*('[2]Waste Bin detailed'!$F$21/100)</f>
        <v>11.67924666680679</v>
      </c>
      <c r="AE20" s="91">
        <f>'[2]EU Inhabitants'!Z28*('[2]Weighted Average'!Z11/1000)*('[2]Waste Bin detailed'!$F$21/100)</f>
        <v>11.762212425920055</v>
      </c>
      <c r="AF20" s="91">
        <f>'[2]EU Inhabitants'!AA28*('[2]Weighted Average'!AA11/1000)*('[2]Waste Bin detailed'!$F$21/100)</f>
        <v>11.730603911956363</v>
      </c>
      <c r="AG20" s="91">
        <f>'[2]EU Inhabitants'!AB28*('[2]Weighted Average'!AB11/1000)*('[2]Waste Bin detailed'!$F$21/100)</f>
        <v>11.701086708650454</v>
      </c>
      <c r="AH20" s="91">
        <f>'[2]EU Inhabitants'!AC28*('[2]Weighted Average'!AC11/1000)*('[2]Waste Bin detailed'!$F$21/100)</f>
        <v>11.6723332372369</v>
      </c>
      <c r="AI20" s="91">
        <f>'[2]EU Inhabitants'!AD28*('[2]Weighted Average'!AD11/1000)*('[2]Waste Bin detailed'!$F$21/100)</f>
        <v>11.643266722784805</v>
      </c>
      <c r="AJ20" s="91">
        <f>'[2]EU Inhabitants'!AE28*('[2]Weighted Average'!AE11/1000)*('[2]Waste Bin detailed'!$F$21/100)</f>
        <v>11.615130327365716</v>
      </c>
      <c r="AK20" s="91">
        <f>'[2]EU Inhabitants'!AF28*('[2]Weighted Average'!AF11/1000)*('[2]Waste Bin detailed'!$F$21/100)</f>
        <v>11.587013388248121</v>
      </c>
      <c r="AL20" s="91">
        <f>'[2]EU Inhabitants'!AG28*('[2]Weighted Average'!AG11/1000)*('[2]Waste Bin detailed'!$F$21/100)</f>
        <v>11.55946254289047</v>
      </c>
      <c r="AM20" s="91">
        <f>'[2]EU Inhabitants'!AH28*('[2]Weighted Average'!AH11/1000)*('[2]Waste Bin detailed'!$F$21/100)</f>
        <v>11.532269766237924</v>
      </c>
      <c r="AN20" s="91">
        <f>'[2]EU Inhabitants'!AI28*('[2]Weighted Average'!AI11/1000)*('[2]Waste Bin detailed'!$F$21/100)</f>
        <v>11.50681432141776</v>
      </c>
      <c r="AO20" s="91">
        <f>'[2]EU Inhabitants'!AJ28*('[2]Weighted Average'!AJ11/1000)*('[2]Waste Bin detailed'!$F$21/100)</f>
        <v>11.482621029383099</v>
      </c>
      <c r="AP20" s="91">
        <f>'[2]EU Inhabitants'!AK28*('[2]Weighted Average'!AK11/1000)*('[2]Waste Bin detailed'!$F$21/100)</f>
        <v>11.460435319931817</v>
      </c>
      <c r="AQ20" s="91">
        <f>'[2]EU Inhabitants'!AL28*('[2]Weighted Average'!AL11/1000)*('[2]Waste Bin detailed'!$F$21/100)</f>
        <v>11.438536588349494</v>
      </c>
      <c r="AR20" s="91">
        <f>'[2]EU Inhabitants'!AM28*('[2]Weighted Average'!AM11/1000)*('[2]Waste Bin detailed'!$F$21/100)</f>
        <v>11.416972340824557</v>
      </c>
      <c r="AS20" s="91">
        <f>'[2]EU Inhabitants'!AN28*('[2]Weighted Average'!AN11/1000)*('[2]Waste Bin detailed'!$F$21/100)</f>
        <v>11.396890874647763</v>
      </c>
      <c r="AT20" s="91">
        <f>'[2]EU Inhabitants'!AO28*('[2]Weighted Average'!AO11/1000)*('[2]Waste Bin detailed'!$F$21/100)</f>
        <v>11.377099394435838</v>
      </c>
      <c r="AU20" s="91">
        <f>'[2]EU Inhabitants'!AP28*('[2]Weighted Average'!AP11/1000)*('[2]Waste Bin detailed'!$F$21/100)</f>
        <v>11.360852339648815</v>
      </c>
      <c r="AV20" s="91">
        <f>'[2]EU Inhabitants'!AQ28*('[2]Weighted Average'!AQ11/1000)*('[2]Waste Bin detailed'!$F$21/100)</f>
        <v>11.346300094412515</v>
      </c>
      <c r="AW20" s="91">
        <f>'[2]EU Inhabitants'!AR28*('[2]Weighted Average'!AR11/1000)*('[2]Waste Bin detailed'!$F$21/100)</f>
        <v>11.33192727024057</v>
      </c>
      <c r="AX20" s="91">
        <f>'[2]EU Inhabitants'!AS28*('[2]Weighted Average'!AS11/1000)*('[2]Waste Bin detailed'!$F$21/100)</f>
        <v>11.317825305475791</v>
      </c>
      <c r="AY20" s="91">
        <f>'[2]EU Inhabitants'!AT28*('[2]Weighted Average'!AT11/1000)*('[2]Waste Bin detailed'!$F$21/100)</f>
        <v>11.303966536099963</v>
      </c>
      <c r="AZ20" s="91">
        <f>'[2]EU Inhabitants'!AU28*('[2]Weighted Average'!AU11/1000)*('[2]Waste Bin detailed'!$F$21/100)</f>
        <v>11.290521692552312</v>
      </c>
      <c r="BA20" s="91">
        <f>'[2]EU Inhabitants'!AV28*('[2]Weighted Average'!AV11/1000)*('[2]Waste Bin detailed'!$F$21/100)</f>
        <v>11.27724251219348</v>
      </c>
      <c r="BB20" s="91">
        <f>'[2]EU Inhabitants'!AW28*('[2]Weighted Average'!AW11/1000)*('[2]Waste Bin detailed'!$F$21/100)</f>
        <v>11.26445211535092</v>
      </c>
      <c r="BC20" s="91">
        <f>'[2]EU Inhabitants'!AX28*('[2]Weighted Average'!AX11/1000)*('[2]Waste Bin detailed'!$F$21/100)</f>
        <v>11.251858610721676</v>
      </c>
      <c r="BD20" s="91">
        <f>'[2]EU Inhabitants'!AY28*('[2]Weighted Average'!AY11/1000)*('[2]Waste Bin detailed'!$F$21/100)</f>
        <v>11.239533423788084</v>
      </c>
      <c r="BE20" s="91">
        <f>'[2]EU Inhabitants'!AZ28*('[2]Weighted Average'!AZ11/1000)*('[2]Waste Bin detailed'!$F$21/100)</f>
        <v>11.227886487681211</v>
      </c>
    </row>
    <row r="21" spans="1:57" x14ac:dyDescent="0.35">
      <c r="A21" s="86" t="s">
        <v>636</v>
      </c>
      <c r="C21" s="86" t="s">
        <v>3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detailed'!$F$21/100)</f>
        <v>0.46544364776114722</v>
      </c>
      <c r="H21" s="91">
        <f>'[2]EU Inhabitants'!C29*('[2]Weighted Average'!C11/1000)*('[2]Waste Bin detailed'!$F$21/100)</f>
        <v>0.46862211844625956</v>
      </c>
      <c r="I21" s="91">
        <f>'[2]EU Inhabitants'!D29*('[2]Weighted Average'!D11/1000)*('[2]Waste Bin detailed'!$F$21/100)</f>
        <v>0.47249789477294907</v>
      </c>
      <c r="J21" s="91">
        <f>'[2]EU Inhabitants'!E29*('[2]Weighted Average'!E11/1000)*('[2]Waste Bin detailed'!$F$21/100)</f>
        <v>0.4756756636767554</v>
      </c>
      <c r="K21" s="91">
        <f>'[2]EU Inhabitants'!F29*('[2]Weighted Average'!F11/1000)*('[2]Waste Bin detailed'!$F$21/100)</f>
        <v>0.47877582037950522</v>
      </c>
      <c r="L21" s="91">
        <f>'[2]EU Inhabitants'!G29*('[2]Weighted Average'!G11/1000)*('[2]Waste Bin detailed'!$F$21/100)</f>
        <v>0.48217335727896155</v>
      </c>
      <c r="M21" s="91">
        <f>'[2]EU Inhabitants'!H29*('[2]Weighted Average'!H11/1000)*('[2]Waste Bin detailed'!$F$21/100)</f>
        <v>0.48496345442034394</v>
      </c>
      <c r="N21" s="91">
        <f>'[2]EU Inhabitants'!I29*('[2]Weighted Average'!I11/1000)*('[2]Waste Bin detailed'!$F$21/100)</f>
        <v>0.48562829563500148</v>
      </c>
      <c r="O21" s="91">
        <f>'[2]EU Inhabitants'!J29*('[2]Weighted Average'!J11/1000)*('[2]Waste Bin detailed'!$F$21/100)</f>
        <v>0.48818066453127834</v>
      </c>
      <c r="P21" s="91">
        <f>'[2]EU Inhabitants'!K29*('[2]Weighted Average'!K11/1000)*('[2]Waste Bin detailed'!$F$21/100)</f>
        <v>0.4917786844946358</v>
      </c>
      <c r="Q21" s="91">
        <f>'[2]EU Inhabitants'!L29*('[2]Weighted Average'!L11/1000)*('[2]Waste Bin detailed'!$F$21/100)</f>
        <v>0.49535700781199538</v>
      </c>
      <c r="R21" s="91">
        <f>'[2]EU Inhabitants'!M29*('[2]Weighted Average'!M11/1000)*('[2]Waste Bin detailed'!$F$21/100)</f>
        <v>0.49622455699321877</v>
      </c>
      <c r="S21" s="91">
        <f>'[2]EU Inhabitants'!N29*('[2]Weighted Average'!N11/1000)*('[2]Waste Bin detailed'!$F$21/100)</f>
        <v>0.49921470769772808</v>
      </c>
      <c r="T21" s="91">
        <f>'[2]EU Inhabitants'!O29*('[2]Weighted Average'!O11/1000)*('[2]Waste Bin detailed'!$F$21/100)</f>
        <v>0.50513576242839087</v>
      </c>
      <c r="U21" s="91">
        <f>'[2]EU Inhabitants'!P29*('[2]Weighted Average'!P11/1000)*('[2]Waste Bin detailed'!$F$21/100)</f>
        <v>0.51346145083465966</v>
      </c>
      <c r="V21" s="91">
        <f>'[2]EU Inhabitants'!Q29*('[2]Weighted Average'!Q11/1000)*('[2]Waste Bin detailed'!$F$21/100)</f>
        <v>0.52582654668112394</v>
      </c>
      <c r="W21" s="91">
        <f>'[2]EU Inhabitants'!R29*('[2]Weighted Average'!R11/1000)*('[2]Waste Bin detailed'!$F$21/100)</f>
        <v>0.53881326844962929</v>
      </c>
      <c r="X21" s="91">
        <f>'[2]EU Inhabitants'!S29*('[2]Weighted Average'!S11/1000)*('[2]Waste Bin detailed'!$F$21/100)</f>
        <v>0.55074506324261985</v>
      </c>
      <c r="Y21" s="91">
        <f>'[2]EU Inhabitants'!T29*('[2]Weighted Average'!T11/1000)*('[2]Waste Bin detailed'!$F$21/100)</f>
        <v>0.56921113556117542</v>
      </c>
      <c r="Z21" s="91">
        <f>'[2]EU Inhabitants'!U29*('[2]Weighted Average'!U11/1000)*('[2]Waste Bin detailed'!$F$21/100)</f>
        <v>0.6003510015689576</v>
      </c>
      <c r="AA21" s="91">
        <f>'[2]EU Inhabitants'!V29*('[2]Weighted Average'!V11/1000)*('[2]Waste Bin detailed'!$F$21/100)</f>
        <v>0.62590225248273323</v>
      </c>
      <c r="AB21" s="91">
        <f>'[2]EU Inhabitants'!W29*('[2]Weighted Average'!W11/1000)*('[2]Waste Bin detailed'!$F$21/100)</f>
        <v>0.62781017424470709</v>
      </c>
      <c r="AC21" s="91">
        <f>'[2]EU Inhabitants'!X29*('[2]Weighted Average'!X11/1000)*('[2]Waste Bin detailed'!$F$21/100)</f>
        <v>0.63376036371893785</v>
      </c>
      <c r="AD21" s="91">
        <f>'[2]EU Inhabitants'!Y29*('[2]Weighted Average'!Y11/1000)*('[2]Waste Bin detailed'!$F$21/100)</f>
        <v>0.65947043327293808</v>
      </c>
      <c r="AE21" s="91">
        <f>'[2]EU Inhabitants'!Z29*('[2]Weighted Average'!Z11/1000)*('[2]Waste Bin detailed'!$F$21/100)</f>
        <v>0.66084143305101306</v>
      </c>
      <c r="AF21" s="91">
        <f>'[2]EU Inhabitants'!AA29*('[2]Weighted Average'!AA11/1000)*('[2]Waste Bin detailed'!$F$21/100)</f>
        <v>0.67334734595053891</v>
      </c>
      <c r="AG21" s="91">
        <f>'[2]EU Inhabitants'!AB29*('[2]Weighted Average'!AB11/1000)*('[2]Waste Bin detailed'!$F$21/100)</f>
        <v>0.68592669101949977</v>
      </c>
      <c r="AH21" s="91">
        <f>'[2]EU Inhabitants'!AC29*('[2]Weighted Average'!AC11/1000)*('[2]Waste Bin detailed'!$F$21/100)</f>
        <v>0.69856435523360805</v>
      </c>
      <c r="AI21" s="91">
        <f>'[2]EU Inhabitants'!AD29*('[2]Weighted Average'!AD11/1000)*('[2]Waste Bin detailed'!$F$21/100)</f>
        <v>0.71124631748509193</v>
      </c>
      <c r="AJ21" s="91">
        <f>'[2]EU Inhabitants'!AE29*('[2]Weighted Average'!AE11/1000)*('[2]Waste Bin detailed'!$F$21/100)</f>
        <v>0.72355877258260781</v>
      </c>
      <c r="AK21" s="91">
        <f>'[2]EU Inhabitants'!AF29*('[2]Weighted Average'!AF11/1000)*('[2]Waste Bin detailed'!$F$21/100)</f>
        <v>0.73550517870141352</v>
      </c>
      <c r="AL21" s="91">
        <f>'[2]EU Inhabitants'!AG29*('[2]Weighted Average'!AG11/1000)*('[2]Waste Bin detailed'!$F$21/100)</f>
        <v>0.7470461197686854</v>
      </c>
      <c r="AM21" s="91">
        <f>'[2]EU Inhabitants'!AH29*('[2]Weighted Average'!AH11/1000)*('[2]Waste Bin detailed'!$F$21/100)</f>
        <v>0.75821293072403972</v>
      </c>
      <c r="AN21" s="91">
        <f>'[2]EU Inhabitants'!AI29*('[2]Weighted Average'!AI11/1000)*('[2]Waste Bin detailed'!$F$21/100)</f>
        <v>0.76896761874410957</v>
      </c>
      <c r="AO21" s="91">
        <f>'[2]EU Inhabitants'!AJ29*('[2]Weighted Average'!AJ11/1000)*('[2]Waste Bin detailed'!$F$21/100)</f>
        <v>0.77932790872956625</v>
      </c>
      <c r="AP21" s="91">
        <f>'[2]EU Inhabitants'!AK29*('[2]Weighted Average'!AK11/1000)*('[2]Waste Bin detailed'!$F$21/100)</f>
        <v>0.78940506661737786</v>
      </c>
      <c r="AQ21" s="91">
        <f>'[2]EU Inhabitants'!AL29*('[2]Weighted Average'!AL11/1000)*('[2]Waste Bin detailed'!$F$21/100)</f>
        <v>0.79909337552246107</v>
      </c>
      <c r="AR21" s="91">
        <f>'[2]EU Inhabitants'!AM29*('[2]Weighted Average'!AM11/1000)*('[2]Waste Bin detailed'!$F$21/100)</f>
        <v>0.80841864058240687</v>
      </c>
      <c r="AS21" s="91">
        <f>'[2]EU Inhabitants'!AN29*('[2]Weighted Average'!AN11/1000)*('[2]Waste Bin detailed'!$F$21/100)</f>
        <v>0.8173848284040085</v>
      </c>
      <c r="AT21" s="91">
        <f>'[2]EU Inhabitants'!AO29*('[2]Weighted Average'!AO11/1000)*('[2]Waste Bin detailed'!$F$21/100)</f>
        <v>0.8260594239073179</v>
      </c>
      <c r="AU21" s="91">
        <f>'[2]EU Inhabitants'!AP29*('[2]Weighted Average'!AP11/1000)*('[2]Waste Bin detailed'!$F$21/100)</f>
        <v>0.83441901348036984</v>
      </c>
      <c r="AV21" s="91">
        <f>'[2]EU Inhabitants'!AQ29*('[2]Weighted Average'!AQ11/1000)*('[2]Waste Bin detailed'!$F$21/100)</f>
        <v>0.84251088383838879</v>
      </c>
      <c r="AW21" s="91">
        <f>'[2]EU Inhabitants'!AR29*('[2]Weighted Average'!AR11/1000)*('[2]Waste Bin detailed'!$F$21/100)</f>
        <v>0.85035319545352961</v>
      </c>
      <c r="AX21" s="91">
        <f>'[2]EU Inhabitants'!AS29*('[2]Weighted Average'!AS11/1000)*('[2]Waste Bin detailed'!$F$21/100)</f>
        <v>0.857958673433867</v>
      </c>
      <c r="AY21" s="91">
        <f>'[2]EU Inhabitants'!AT29*('[2]Weighted Average'!AT11/1000)*('[2]Waste Bin detailed'!$F$21/100)</f>
        <v>0.86533904899837444</v>
      </c>
      <c r="AZ21" s="91">
        <f>'[2]EU Inhabitants'!AU29*('[2]Weighted Average'!AU11/1000)*('[2]Waste Bin detailed'!$F$21/100)</f>
        <v>0.87251989597074198</v>
      </c>
      <c r="BA21" s="91">
        <f>'[2]EU Inhabitants'!AV29*('[2]Weighted Average'!AV11/1000)*('[2]Waste Bin detailed'!$F$21/100)</f>
        <v>0.87949148797636034</v>
      </c>
      <c r="BB21" s="91">
        <f>'[2]EU Inhabitants'!AW29*('[2]Weighted Average'!AW11/1000)*('[2]Waste Bin detailed'!$F$21/100)</f>
        <v>0.88626019037448478</v>
      </c>
      <c r="BC21" s="91">
        <f>'[2]EU Inhabitants'!AX29*('[2]Weighted Average'!AX11/1000)*('[2]Waste Bin detailed'!$F$21/100)</f>
        <v>0.89283067462982035</v>
      </c>
      <c r="BD21" s="91">
        <f>'[2]EU Inhabitants'!AY29*('[2]Weighted Average'!AY11/1000)*('[2]Waste Bin detailed'!$F$21/100)</f>
        <v>0.89922281054450859</v>
      </c>
      <c r="BE21" s="91">
        <f>'[2]EU Inhabitants'!AZ29*('[2]Weighted Average'!AZ11/1000)*('[2]Waste Bin detailed'!$F$21/100)</f>
        <v>0.90540028344055901</v>
      </c>
    </row>
    <row r="22" spans="1:57" x14ac:dyDescent="0.35">
      <c r="A22" s="86" t="s">
        <v>636</v>
      </c>
      <c r="C22" s="86" t="s">
        <v>3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detailed'!$F$21/100)</f>
        <v>18.993193098810451</v>
      </c>
      <c r="H22" s="91">
        <f>'[2]EU Inhabitants'!C30*('[2]Weighted Average'!C11/1000)*('[2]Waste Bin detailed'!$F$21/100)</f>
        <v>19.140546361941254</v>
      </c>
      <c r="I22" s="91">
        <f>'[2]EU Inhabitants'!D30*('[2]Weighted Average'!D11/1000)*('[2]Waste Bin detailed'!$F$21/100)</f>
        <v>19.282622072258977</v>
      </c>
      <c r="J22" s="91">
        <f>'[2]EU Inhabitants'!E30*('[2]Weighted Average'!E11/1000)*('[2]Waste Bin detailed'!$F$21/100)</f>
        <v>19.387087795330554</v>
      </c>
      <c r="K22" s="91">
        <f>'[2]EU Inhabitants'!F30*('[2]Weighted Average'!F11/1000)*('[2]Waste Bin detailed'!$F$21/100)</f>
        <v>19.466354084123587</v>
      </c>
      <c r="L22" s="91">
        <f>'[2]EU Inhabitants'!G30*('[2]Weighted Average'!G11/1000)*('[2]Waste Bin detailed'!$F$21/100)</f>
        <v>19.524993825234183</v>
      </c>
      <c r="M22" s="91">
        <f>'[2]EU Inhabitants'!H30*('[2]Weighted Average'!H11/1000)*('[2]Waste Bin detailed'!$F$21/100)</f>
        <v>19.559294978079762</v>
      </c>
      <c r="N22" s="91">
        <f>'[2]EU Inhabitants'!I30*('[2]Weighted Average'!I11/1000)*('[2]Waste Bin detailed'!$F$21/100)</f>
        <v>19.584788999869311</v>
      </c>
      <c r="O22" s="91">
        <f>'[2]EU Inhabitants'!J30*('[2]Weighted Average'!J11/1000)*('[2]Waste Bin detailed'!$F$21/100)</f>
        <v>19.637494325410387</v>
      </c>
      <c r="P22" s="91">
        <f>'[2]EU Inhabitants'!K30*('[2]Weighted Average'!K11/1000)*('[2]Waste Bin detailed'!$F$21/100)</f>
        <v>19.729485707204624</v>
      </c>
      <c r="Q22" s="91">
        <f>'[2]EU Inhabitants'!L30*('[2]Weighted Average'!L11/1000)*('[2]Waste Bin detailed'!$F$21/100)</f>
        <v>19.830921547524046</v>
      </c>
      <c r="R22" s="91">
        <f>'[2]EU Inhabitants'!M30*('[2]Weighted Average'!M11/1000)*('[2]Waste Bin detailed'!$F$21/100)</f>
        <v>19.916230261869824</v>
      </c>
      <c r="S22" s="91">
        <f>'[2]EU Inhabitants'!N30*('[2]Weighted Average'!N11/1000)*('[2]Waste Bin detailed'!$F$21/100)</f>
        <v>20.002672248090676</v>
      </c>
      <c r="T22" s="91">
        <f>'[2]EU Inhabitants'!O30*('[2]Weighted Average'!O11/1000)*('[2]Waste Bin detailed'!$F$21/100)</f>
        <v>20.061024524564843</v>
      </c>
      <c r="U22" s="91">
        <f>'[2]EU Inhabitants'!P30*('[2]Weighted Average'!P11/1000)*('[2]Waste Bin detailed'!$F$21/100)</f>
        <v>20.122748487405872</v>
      </c>
      <c r="V22" s="91">
        <f>'[2]EU Inhabitants'!Q30*('[2]Weighted Average'!Q11/1000)*('[2]Waste Bin detailed'!$F$21/100)</f>
        <v>20.211581290005675</v>
      </c>
      <c r="W22" s="91">
        <f>'[2]EU Inhabitants'!R30*('[2]Weighted Average'!R11/1000)*('[2]Waste Bin detailed'!$F$21/100)</f>
        <v>20.311435326528798</v>
      </c>
      <c r="X22" s="91">
        <f>'[2]EU Inhabitants'!S30*('[2]Weighted Average'!S11/1000)*('[2]Waste Bin detailed'!$F$21/100)</f>
        <v>20.438012094352679</v>
      </c>
      <c r="Y22" s="91">
        <f>'[2]EU Inhabitants'!T30*('[2]Weighted Average'!T11/1000)*('[2]Waste Bin detailed'!$F$21/100)</f>
        <v>20.55842710822963</v>
      </c>
      <c r="Z22" s="91">
        <f>'[2]EU Inhabitants'!U30*('[2]Weighted Average'!U11/1000)*('[2]Waste Bin detailed'!$F$21/100)</f>
        <v>21.021527044037256</v>
      </c>
      <c r="AA22" s="91">
        <f>'[2]EU Inhabitants'!V30*('[2]Weighted Average'!V11/1000)*('[2]Waste Bin detailed'!$F$21/100)</f>
        <v>21.174133172520115</v>
      </c>
      <c r="AB22" s="91">
        <f>'[2]EU Inhabitants'!W30*('[2]Weighted Average'!W11/1000)*('[2]Waste Bin detailed'!$F$21/100)</f>
        <v>21.257979725147386</v>
      </c>
      <c r="AC22" s="91">
        <f>'[2]EU Inhabitants'!X30*('[2]Weighted Average'!X11/1000)*('[2]Waste Bin detailed'!$F$21/100)</f>
        <v>21.39902352488053</v>
      </c>
      <c r="AD22" s="91">
        <f>'[2]EU Inhabitants'!Y30*('[2]Weighted Average'!Y11/1000)*('[2]Waste Bin detailed'!$F$21/100)</f>
        <v>21.669584214253611</v>
      </c>
      <c r="AE22" s="91">
        <f>'[2]EU Inhabitants'!Z30*('[2]Weighted Average'!Z11/1000)*('[2]Waste Bin detailed'!$F$21/100)</f>
        <v>21.842697133188359</v>
      </c>
      <c r="AF22" s="91">
        <f>'[2]EU Inhabitants'!AA30*('[2]Weighted Average'!AA11/1000)*('[2]Waste Bin detailed'!$F$21/100)</f>
        <v>21.951705091650361</v>
      </c>
      <c r="AG22" s="91">
        <f>'[2]EU Inhabitants'!AB30*('[2]Weighted Average'!AB11/1000)*('[2]Waste Bin detailed'!$F$21/100)</f>
        <v>22.044479078040769</v>
      </c>
      <c r="AH22" s="91">
        <f>'[2]EU Inhabitants'!AC30*('[2]Weighted Average'!AC11/1000)*('[2]Waste Bin detailed'!$F$21/100)</f>
        <v>22.122509960840958</v>
      </c>
      <c r="AI22" s="91">
        <f>'[2]EU Inhabitants'!AD30*('[2]Weighted Average'!AD11/1000)*('[2]Waste Bin detailed'!$F$21/100)</f>
        <v>22.185002992118896</v>
      </c>
      <c r="AJ22" s="91">
        <f>'[2]EU Inhabitants'!AE30*('[2]Weighted Average'!AE11/1000)*('[2]Waste Bin detailed'!$F$21/100)</f>
        <v>22.247385931505349</v>
      </c>
      <c r="AK22" s="91">
        <f>'[2]EU Inhabitants'!AF30*('[2]Weighted Average'!AF11/1000)*('[2]Waste Bin detailed'!$F$21/100)</f>
        <v>22.308274761492203</v>
      </c>
      <c r="AL22" s="91">
        <f>'[2]EU Inhabitants'!AG30*('[2]Weighted Average'!AG11/1000)*('[2]Waste Bin detailed'!$F$21/100)</f>
        <v>22.367234010017874</v>
      </c>
      <c r="AM22" s="91">
        <f>'[2]EU Inhabitants'!AH30*('[2]Weighted Average'!AH11/1000)*('[2]Waste Bin detailed'!$F$21/100)</f>
        <v>22.423250748634807</v>
      </c>
      <c r="AN22" s="91">
        <f>'[2]EU Inhabitants'!AI30*('[2]Weighted Average'!AI11/1000)*('[2]Waste Bin detailed'!$F$21/100)</f>
        <v>22.476599230971221</v>
      </c>
      <c r="AO22" s="91">
        <f>'[2]EU Inhabitants'!AJ30*('[2]Weighted Average'!AJ11/1000)*('[2]Waste Bin detailed'!$F$21/100)</f>
        <v>22.527096723267611</v>
      </c>
      <c r="AP22" s="91">
        <f>'[2]EU Inhabitants'!AK30*('[2]Weighted Average'!AK11/1000)*('[2]Waste Bin detailed'!$F$21/100)</f>
        <v>22.580406164912269</v>
      </c>
      <c r="AQ22" s="91">
        <f>'[2]EU Inhabitants'!AL30*('[2]Weighted Average'!AL11/1000)*('[2]Waste Bin detailed'!$F$21/100)</f>
        <v>22.628625579111269</v>
      </c>
      <c r="AR22" s="91">
        <f>'[2]EU Inhabitants'!AM30*('[2]Weighted Average'!AM11/1000)*('[2]Waste Bin detailed'!$F$21/100)</f>
        <v>22.669550485430189</v>
      </c>
      <c r="AS22" s="91">
        <f>'[2]EU Inhabitants'!AN30*('[2]Weighted Average'!AN11/1000)*('[2]Waste Bin detailed'!$F$21/100)</f>
        <v>22.705747288804879</v>
      </c>
      <c r="AT22" s="91">
        <f>'[2]EU Inhabitants'!AO30*('[2]Weighted Average'!AO11/1000)*('[2]Waste Bin detailed'!$F$21/100)</f>
        <v>22.734392016386359</v>
      </c>
      <c r="AU22" s="91">
        <f>'[2]EU Inhabitants'!AP30*('[2]Weighted Average'!AP11/1000)*('[2]Waste Bin detailed'!$F$21/100)</f>
        <v>22.757986728350932</v>
      </c>
      <c r="AV22" s="91">
        <f>'[2]EU Inhabitants'!AQ30*('[2]Weighted Average'!AQ11/1000)*('[2]Waste Bin detailed'!$F$21/100)</f>
        <v>22.77719027002836</v>
      </c>
      <c r="AW22" s="91">
        <f>'[2]EU Inhabitants'!AR30*('[2]Weighted Average'!AR11/1000)*('[2]Waste Bin detailed'!$F$21/100)</f>
        <v>22.792270510733609</v>
      </c>
      <c r="AX22" s="91">
        <f>'[2]EU Inhabitants'!AS30*('[2]Weighted Average'!AS11/1000)*('[2]Waste Bin detailed'!$F$21/100)</f>
        <v>22.803495537761485</v>
      </c>
      <c r="AY22" s="91">
        <f>'[2]EU Inhabitants'!AT30*('[2]Weighted Average'!AT11/1000)*('[2]Waste Bin detailed'!$F$21/100)</f>
        <v>22.811168772486308</v>
      </c>
      <c r="AZ22" s="91">
        <f>'[2]EU Inhabitants'!AU30*('[2]Weighted Average'!AU11/1000)*('[2]Waste Bin detailed'!$F$21/100)</f>
        <v>22.815562329725012</v>
      </c>
      <c r="BA22" s="91">
        <f>'[2]EU Inhabitants'!AV30*('[2]Weighted Average'!AV11/1000)*('[2]Waste Bin detailed'!$F$21/100)</f>
        <v>22.81703390286652</v>
      </c>
      <c r="BB22" s="91">
        <f>'[2]EU Inhabitants'!AW30*('[2]Weighted Average'!AW11/1000)*('[2]Waste Bin detailed'!$F$21/100)</f>
        <v>22.815852837268803</v>
      </c>
      <c r="BC22" s="91">
        <f>'[2]EU Inhabitants'!AX30*('[2]Weighted Average'!AX11/1000)*('[2]Waste Bin detailed'!$F$21/100)</f>
        <v>22.81230948714294</v>
      </c>
      <c r="BD22" s="91">
        <f>'[2]EU Inhabitants'!AY30*('[2]Weighted Average'!AY11/1000)*('[2]Waste Bin detailed'!$F$21/100)</f>
        <v>22.806688691585347</v>
      </c>
      <c r="BE22" s="91">
        <f>'[2]EU Inhabitants'!AZ30*('[2]Weighted Average'!AZ11/1000)*('[2]Waste Bin detailed'!$F$21/100)</f>
        <v>22.799301878517802</v>
      </c>
    </row>
    <row r="23" spans="1:57" x14ac:dyDescent="0.35">
      <c r="A23" s="86" t="s">
        <v>636</v>
      </c>
      <c r="C23" s="86" t="s">
        <v>3</v>
      </c>
      <c r="D23" s="87" t="s">
        <v>621</v>
      </c>
      <c r="E23" s="87"/>
      <c r="F23" s="90" t="s">
        <v>41</v>
      </c>
      <c r="G23" s="91">
        <f>'[2]EU Inhabitants'!B31*([2]Sources!$C$7/1000)*('[2]Waste Bin detailed'!$F$21/100)</f>
        <v>14.325858869163062</v>
      </c>
      <c r="H23" s="91">
        <f>'[2]EU Inhabitants'!C31*([2]Sources!$C$7/1000)*('[2]Waste Bin detailed'!$F$21/100)</f>
        <v>14.359443831120394</v>
      </c>
      <c r="I23" s="91">
        <f>'[2]EU Inhabitants'!D31*([2]Sources!$C$7/1000)*('[2]Waste Bin detailed'!$F$21/100)</f>
        <v>14.435876473220947</v>
      </c>
      <c r="J23" s="91">
        <f>'[2]EU Inhabitants'!E31*([2]Sources!$C$7/1000)*('[2]Waste Bin detailed'!$F$21/100)</f>
        <v>14.501458451439655</v>
      </c>
      <c r="K23" s="91">
        <f>'[2]EU Inhabitants'!F31*([2]Sources!$C$7/1000)*('[2]Waste Bin detailed'!$F$21/100)</f>
        <v>14.577185737729375</v>
      </c>
      <c r="L23" s="91">
        <f>'[2]EU Inhabitants'!G31*([2]Sources!$C$7/1000)*('[2]Waste Bin detailed'!$F$21/100)</f>
        <v>14.682426972997165</v>
      </c>
      <c r="M23" s="91">
        <f>'[2]EU Inhabitants'!H31*([2]Sources!$C$7/1000)*('[2]Waste Bin detailed'!$F$21/100)</f>
        <v>14.777200656422497</v>
      </c>
      <c r="N23" s="91">
        <f>'[2]EU Inhabitants'!I31*([2]Sources!$C$7/1000)*('[2]Waste Bin detailed'!$F$21/100)</f>
        <v>14.828555572131881</v>
      </c>
      <c r="O23" s="91">
        <f>'[2]EU Inhabitants'!J31*([2]Sources!$C$7/1000)*('[2]Waste Bin detailed'!$F$21/100)</f>
        <v>14.873320602715202</v>
      </c>
      <c r="P23" s="91">
        <f>'[2]EU Inhabitants'!K31*([2]Sources!$C$7/1000)*('[2]Waste Bin detailed'!$F$21/100)</f>
        <v>14.921682231836492</v>
      </c>
      <c r="Q23" s="91">
        <f>'[2]EU Inhabitants'!L31*([2]Sources!$C$7/1000)*('[2]Waste Bin detailed'!$F$21/100)</f>
        <v>14.951471878263465</v>
      </c>
      <c r="R23" s="91">
        <f>'[2]EU Inhabitants'!M31*([2]Sources!$C$7/1000)*('[2]Waste Bin detailed'!$F$21/100)</f>
        <v>14.993580187975535</v>
      </c>
      <c r="S23" s="91">
        <f>'[2]EU Inhabitants'!N31*([2]Sources!$C$7/1000)*('[2]Waste Bin detailed'!$F$21/100)</f>
        <v>15.052581232284052</v>
      </c>
      <c r="T23" s="91">
        <f>'[2]EU Inhabitants'!O31*([2]Sources!$C$7/1000)*('[2]Waste Bin detailed'!$F$21/100)</f>
        <v>15.130884678502165</v>
      </c>
      <c r="U23" s="91">
        <f>'[2]EU Inhabitants'!P31*([2]Sources!$C$7/1000)*('[2]Waste Bin detailed'!$F$21/100)</f>
        <v>15.231005818290319</v>
      </c>
      <c r="V23" s="91">
        <f>'[2]EU Inhabitants'!Q31*([2]Sources!$C$7/1000)*('[2]Waste Bin detailed'!$F$21/100)</f>
        <v>15.369105176786514</v>
      </c>
      <c r="W23" s="91">
        <f>'[2]EU Inhabitants'!R31*([2]Sources!$C$7/1000)*('[2]Waste Bin detailed'!$F$21/100)</f>
        <v>15.575958824406982</v>
      </c>
      <c r="X23" s="91">
        <f>'[2]EU Inhabitants'!S31*([2]Sources!$C$7/1000)*('[2]Waste Bin detailed'!$F$21/100)</f>
        <v>15.705561688796063</v>
      </c>
      <c r="Y23" s="91">
        <f>'[2]EU Inhabitants'!T31*([2]Sources!$C$7/1000)*('[2]Waste Bin detailed'!$F$21/100)</f>
        <v>15.794003282112488</v>
      </c>
      <c r="Z23" s="91">
        <f>'[2]EU Inhabitants'!U31*([2]Sources!$C$7/1000)*('[2]Waste Bin detailed'!$F$21/100)</f>
        <v>15.859361479934359</v>
      </c>
      <c r="AA23" s="91">
        <f>'[2]EU Inhabitants'!V31*([2]Sources!$C$7/1000)*('[2]Waste Bin detailed'!$F$21/100)</f>
        <v>15.935069073549156</v>
      </c>
      <c r="AB23" s="91">
        <f>'[2]EU Inhabitants'!W31*([2]Sources!$C$7/1000)*('[2]Waste Bin detailed'!$F$21/100)</f>
        <v>15.991640757869613</v>
      </c>
      <c r="AC23" s="91">
        <f>'[2]EU Inhabitants'!X31*([2]Sources!$C$7/1000)*('[2]Waste Bin detailed'!$F$21/100)</f>
        <v>16.07446635834701</v>
      </c>
      <c r="AD23" s="91">
        <f>'[2]EU Inhabitants'!Y31*([2]Sources!$C$7/1000)*('[2]Waste Bin detailed'!$F$21/100)</f>
        <v>16.299755930180517</v>
      </c>
      <c r="AE23" s="91">
        <f>'[2]EU Inhabitants'!Z31*([2]Sources!$C$7/1000)*('[2]Waste Bin detailed'!$F$21/100)</f>
        <v>16.293008503655081</v>
      </c>
      <c r="AF23" s="91">
        <f>'[2]EU Inhabitants'!AA31*([2]Sources!$C$7/1000)*('[2]Waste Bin detailed'!$F$21/100)</f>
        <v>16.311340593763987</v>
      </c>
      <c r="AG23" s="91">
        <f>'[2]EU Inhabitants'!AB31*([2]Sources!$C$7/1000)*('[2]Waste Bin detailed'!$F$21/100)</f>
        <v>16.337546173355214</v>
      </c>
      <c r="AH23" s="91">
        <f>'[2]EU Inhabitants'!AC31*([2]Sources!$C$7/1000)*('[2]Waste Bin detailed'!$F$21/100)</f>
        <v>16.372190959271968</v>
      </c>
      <c r="AI23" s="91">
        <f>'[2]EU Inhabitants'!AD31*([2]Sources!$C$7/1000)*('[2]Waste Bin detailed'!$F$21/100)</f>
        <v>16.41451051767865</v>
      </c>
      <c r="AJ23" s="91">
        <f>'[2]EU Inhabitants'!AE31*([2]Sources!$C$7/1000)*('[2]Waste Bin detailed'!$F$21/100)</f>
        <v>16.45627152021483</v>
      </c>
      <c r="AK23" s="91">
        <f>'[2]EU Inhabitants'!AF31*([2]Sources!$C$7/1000)*('[2]Waste Bin detailed'!$F$21/100)</f>
        <v>16.49653587945696</v>
      </c>
      <c r="AL23" s="91">
        <f>'[2]EU Inhabitants'!AG31*([2]Sources!$C$7/1000)*('[2]Waste Bin detailed'!$F$21/100)</f>
        <v>16.535257049082503</v>
      </c>
      <c r="AM23" s="91">
        <f>'[2]EU Inhabitants'!AH31*([2]Sources!$C$7/1000)*('[2]Waste Bin detailed'!$F$21/100)</f>
        <v>16.572189765776521</v>
      </c>
      <c r="AN23" s="91">
        <f>'[2]EU Inhabitants'!AI31*([2]Sources!$C$7/1000)*('[2]Waste Bin detailed'!$F$21/100)</f>
        <v>16.608062658511116</v>
      </c>
      <c r="AO23" s="91">
        <f>'[2]EU Inhabitants'!AJ31*([2]Sources!$C$7/1000)*('[2]Waste Bin detailed'!$F$21/100)</f>
        <v>16.643289273459647</v>
      </c>
      <c r="AP23" s="91">
        <f>'[2]EU Inhabitants'!AK31*([2]Sources!$C$7/1000)*('[2]Waste Bin detailed'!$F$21/100)</f>
        <v>16.683430105922724</v>
      </c>
      <c r="AQ23" s="91">
        <f>'[2]EU Inhabitants'!AL31*([2]Sources!$C$7/1000)*('[2]Waste Bin detailed'!$F$21/100)</f>
        <v>16.720971505296138</v>
      </c>
      <c r="AR23" s="91">
        <f>'[2]EU Inhabitants'!AM31*([2]Sources!$C$7/1000)*('[2]Waste Bin detailed'!$F$21/100)</f>
        <v>16.756450544532299</v>
      </c>
      <c r="AS23" s="91">
        <f>'[2]EU Inhabitants'!AN31*([2]Sources!$C$7/1000)*('[2]Waste Bin detailed'!$F$21/100)</f>
        <v>16.790017604057887</v>
      </c>
      <c r="AT23" s="91">
        <f>'[2]EU Inhabitants'!AO31*([2]Sources!$C$7/1000)*('[2]Waste Bin detailed'!$F$21/100)</f>
        <v>16.821524093689394</v>
      </c>
      <c r="AU23" s="91">
        <f>'[2]EU Inhabitants'!AP31*([2]Sources!$C$7/1000)*('[2]Waste Bin detailed'!$F$21/100)</f>
        <v>16.851575115619873</v>
      </c>
      <c r="AV23" s="91">
        <f>'[2]EU Inhabitants'!AQ31*([2]Sources!$C$7/1000)*('[2]Waste Bin detailed'!$F$21/100)</f>
        <v>16.879970162613755</v>
      </c>
      <c r="AW23" s="91">
        <f>'[2]EU Inhabitants'!AR31*([2]Sources!$C$7/1000)*('[2]Waste Bin detailed'!$F$21/100)</f>
        <v>16.906497985976429</v>
      </c>
      <c r="AX23" s="91">
        <f>'[2]EU Inhabitants'!AS31*([2]Sources!$C$7/1000)*('[2]Waste Bin detailed'!$F$21/100)</f>
        <v>16.931310756377741</v>
      </c>
      <c r="AY23" s="91">
        <f>'[2]EU Inhabitants'!AT31*([2]Sources!$C$7/1000)*('[2]Waste Bin detailed'!$F$21/100)</f>
        <v>16.954240190959272</v>
      </c>
      <c r="AZ23" s="91">
        <f>'[2]EU Inhabitants'!AU31*([2]Sources!$C$7/1000)*('[2]Waste Bin detailed'!$F$21/100)</f>
        <v>16.97534715798896</v>
      </c>
      <c r="BA23" s="91">
        <f>'[2]EU Inhabitants'!AV31*([2]Sources!$C$7/1000)*('[2]Waste Bin detailed'!$F$21/100)</f>
        <v>16.995496344920184</v>
      </c>
      <c r="BB23" s="91">
        <f>'[2]EU Inhabitants'!AW31*([2]Sources!$C$7/1000)*('[2]Waste Bin detailed'!$F$21/100)</f>
        <v>17.014066537371328</v>
      </c>
      <c r="BC23" s="91">
        <f>'[2]EU Inhabitants'!AX31*([2]Sources!$C$7/1000)*('[2]Waste Bin detailed'!$F$21/100)</f>
        <v>17.030551096523947</v>
      </c>
      <c r="BD23" s="91">
        <f>'[2]EU Inhabitants'!AY31*([2]Sources!$C$7/1000)*('[2]Waste Bin detailed'!$F$21/100)</f>
        <v>17.044307325078321</v>
      </c>
      <c r="BE23" s="91">
        <f>'[2]EU Inhabitants'!AZ31*([2]Sources!$C$7/1000)*('[2]Waste Bin detailed'!$F$21/100)</f>
        <v>17.055908100850367</v>
      </c>
    </row>
    <row r="24" spans="1:57" x14ac:dyDescent="0.35">
      <c r="A24" s="86" t="s">
        <v>636</v>
      </c>
      <c r="C24" s="86" t="s">
        <v>3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detailed'!$F$21/100)</f>
        <v>45.810929968721105</v>
      </c>
      <c r="H24" s="91">
        <f>'[2]EU Inhabitants'!C32*('[2]Weighted Average'!C11/1000)*('[2]Waste Bin detailed'!$F$21/100)</f>
        <v>45.799597437624733</v>
      </c>
      <c r="I24" s="91">
        <f>'[2]EU Inhabitants'!D32*('[2]Weighted Average'!D11/1000)*('[2]Waste Bin detailed'!$F$21/100)</f>
        <v>45.786822894712884</v>
      </c>
      <c r="J24" s="91">
        <f>'[2]EU Inhabitants'!E32*('[2]Weighted Average'!E11/1000)*('[2]Waste Bin detailed'!$F$21/100)</f>
        <v>45.758389458176396</v>
      </c>
      <c r="K24" s="91">
        <f>'[2]EU Inhabitants'!F32*('[2]Weighted Average'!F11/1000)*('[2]Waste Bin detailed'!$F$21/100)</f>
        <v>45.727053435247456</v>
      </c>
      <c r="L24" s="91">
        <f>'[2]EU Inhabitants'!G32*('[2]Weighted Average'!G11/1000)*('[2]Waste Bin detailed'!$F$21/100)</f>
        <v>45.711122269867808</v>
      </c>
      <c r="M24" s="91">
        <f>'[2]EU Inhabitants'!H32*('[2]Weighted Average'!H11/1000)*('[2]Waste Bin detailed'!$F$21/100)</f>
        <v>45.690920726488351</v>
      </c>
      <c r="N24" s="91">
        <f>'[2]EU Inhabitants'!I32*('[2]Weighted Average'!I11/1000)*('[2]Waste Bin detailed'!$F$21/100)</f>
        <v>45.646156431299659</v>
      </c>
      <c r="O24" s="91">
        <f>'[2]EU Inhabitants'!J32*('[2]Weighted Average'!J11/1000)*('[2]Waste Bin detailed'!$F$21/100)</f>
        <v>45.624960651483057</v>
      </c>
      <c r="P24" s="91">
        <f>'[2]EU Inhabitants'!K32*('[2]Weighted Average'!K11/1000)*('[2]Waste Bin detailed'!$F$21/100)</f>
        <v>45.639387459860295</v>
      </c>
      <c r="Q24" s="91">
        <f>'[2]EU Inhabitants'!L32*('[2]Weighted Average'!L11/1000)*('[2]Waste Bin detailed'!$F$21/100)</f>
        <v>45.491947665894926</v>
      </c>
      <c r="R24" s="91">
        <f>'[2]EU Inhabitants'!M32*('[2]Weighted Average'!M11/1000)*('[2]Waste Bin detailed'!$F$21/100)</f>
        <v>45.513628981750877</v>
      </c>
      <c r="S24" s="91">
        <f>'[2]EU Inhabitants'!N32*('[2]Weighted Average'!N11/1000)*('[2]Waste Bin detailed'!$F$21/100)</f>
        <v>45.508769805355868</v>
      </c>
      <c r="T24" s="91">
        <f>'[2]EU Inhabitants'!O32*('[2]Weighted Average'!O11/1000)*('[2]Waste Bin detailed'!$F$21/100)</f>
        <v>45.506125637991886</v>
      </c>
      <c r="U24" s="91">
        <f>'[2]EU Inhabitants'!P32*('[2]Weighted Average'!P11/1000)*('[2]Waste Bin detailed'!$F$21/100)</f>
        <v>45.457877294662552</v>
      </c>
      <c r="V24" s="91">
        <f>'[2]EU Inhabitants'!Q32*('[2]Weighted Average'!Q11/1000)*('[2]Waste Bin detailed'!$F$21/100)</f>
        <v>45.450920678648814</v>
      </c>
      <c r="W24" s="91">
        <f>'[2]EU Inhabitants'!R32*('[2]Weighted Average'!R11/1000)*('[2]Waste Bin detailed'!$F$21/100)</f>
        <v>45.418638311779539</v>
      </c>
      <c r="X24" s="91">
        <f>'[2]EU Inhabitants'!S32*('[2]Weighted Average'!S11/1000)*('[2]Waste Bin detailed'!$F$21/100)</f>
        <v>45.434626903259691</v>
      </c>
      <c r="Y24" s="91">
        <f>'[2]EU Inhabitants'!T32*('[2]Weighted Average'!T11/1000)*('[2]Waste Bin detailed'!$F$21/100)</f>
        <v>45.441891297519504</v>
      </c>
      <c r="Z24" s="91">
        <f>'[2]EU Inhabitants'!U32*('[2]Weighted Average'!U11/1000)*('[2]Waste Bin detailed'!$F$21/100)</f>
        <v>46.189038628795622</v>
      </c>
      <c r="AA24" s="91">
        <f>'[2]EU Inhabitants'!V32*('[2]Weighted Average'!V11/1000)*('[2]Waste Bin detailed'!$F$21/100)</f>
        <v>46.171290790359272</v>
      </c>
      <c r="AB24" s="91">
        <f>'[2]EU Inhabitants'!W32*('[2]Weighted Average'!W11/1000)*('[2]Waste Bin detailed'!$F$21/100)</f>
        <v>46.030493356384206</v>
      </c>
      <c r="AC24" s="91">
        <f>'[2]EU Inhabitants'!X32*('[2]Weighted Average'!X11/1000)*('[2]Waste Bin detailed'!$F$21/100)</f>
        <v>45.806329477615307</v>
      </c>
      <c r="AD24" s="91">
        <f>'[2]EU Inhabitants'!Y32*('[2]Weighted Average'!Y11/1000)*('[2]Waste Bin detailed'!$F$21/100)</f>
        <v>44.715353729297028</v>
      </c>
      <c r="AE24" s="91">
        <f>'[2]EU Inhabitants'!Z32*('[2]Weighted Average'!Z11/1000)*('[2]Waste Bin detailed'!$F$21/100)</f>
        <v>46.899174531839201</v>
      </c>
      <c r="AF24" s="91">
        <f>'[2]EU Inhabitants'!AA32*('[2]Weighted Average'!AA11/1000)*('[2]Waste Bin detailed'!$F$21/100)</f>
        <v>46.681528831436722</v>
      </c>
      <c r="AG24" s="91">
        <f>'[2]EU Inhabitants'!AB32*('[2]Weighted Average'!AB11/1000)*('[2]Waste Bin detailed'!$F$21/100)</f>
        <v>46.45616232686482</v>
      </c>
      <c r="AH24" s="91">
        <f>'[2]EU Inhabitants'!AC32*('[2]Weighted Average'!AC11/1000)*('[2]Waste Bin detailed'!$F$21/100)</f>
        <v>46.224386741403315</v>
      </c>
      <c r="AI24" s="91">
        <f>'[2]EU Inhabitants'!AD32*('[2]Weighted Average'!AD11/1000)*('[2]Waste Bin detailed'!$F$21/100)</f>
        <v>45.984043116376867</v>
      </c>
      <c r="AJ24" s="91">
        <f>'[2]EU Inhabitants'!AE32*('[2]Weighted Average'!AE11/1000)*('[2]Waste Bin detailed'!$F$21/100)</f>
        <v>45.748186008429741</v>
      </c>
      <c r="AK24" s="91">
        <f>'[2]EU Inhabitants'!AF32*('[2]Weighted Average'!AF11/1000)*('[2]Waste Bin detailed'!$F$21/100)</f>
        <v>45.513081426363527</v>
      </c>
      <c r="AL24" s="91">
        <f>'[2]EU Inhabitants'!AG32*('[2]Weighted Average'!AG11/1000)*('[2]Waste Bin detailed'!$F$21/100)</f>
        <v>45.280036893031678</v>
      </c>
      <c r="AM24" s="91">
        <f>'[2]EU Inhabitants'!AH32*('[2]Weighted Average'!AH11/1000)*('[2]Waste Bin detailed'!$F$21/100)</f>
        <v>45.047575708920292</v>
      </c>
      <c r="AN24" s="91">
        <f>'[2]EU Inhabitants'!AI32*('[2]Weighted Average'!AI11/1000)*('[2]Waste Bin detailed'!$F$21/100)</f>
        <v>44.815955098562242</v>
      </c>
      <c r="AO24" s="91">
        <f>'[2]EU Inhabitants'!AJ32*('[2]Weighted Average'!AJ11/1000)*('[2]Waste Bin detailed'!$F$21/100)</f>
        <v>44.589959546354713</v>
      </c>
      <c r="AP24" s="91">
        <f>'[2]EU Inhabitants'!AK32*('[2]Weighted Average'!AK11/1000)*('[2]Waste Bin detailed'!$F$21/100)</f>
        <v>44.416724844348998</v>
      </c>
      <c r="AQ24" s="91">
        <f>'[2]EU Inhabitants'!AL32*('[2]Weighted Average'!AL11/1000)*('[2]Waste Bin detailed'!$F$21/100)</f>
        <v>44.246716848922908</v>
      </c>
      <c r="AR24" s="91">
        <f>'[2]EU Inhabitants'!AM32*('[2]Weighted Average'!AM11/1000)*('[2]Waste Bin detailed'!$F$21/100)</f>
        <v>44.081099063615525</v>
      </c>
      <c r="AS24" s="91">
        <f>'[2]EU Inhabitants'!AN32*('[2]Weighted Average'!AN11/1000)*('[2]Waste Bin detailed'!$F$21/100)</f>
        <v>43.920053833589456</v>
      </c>
      <c r="AT24" s="91">
        <f>'[2]EU Inhabitants'!AO32*('[2]Weighted Average'!AO11/1000)*('[2]Waste Bin detailed'!$F$21/100)</f>
        <v>43.758424710864361</v>
      </c>
      <c r="AU24" s="91">
        <f>'[2]EU Inhabitants'!AP32*('[2]Weighted Average'!AP11/1000)*('[2]Waste Bin detailed'!$F$21/100)</f>
        <v>43.598806095910938</v>
      </c>
      <c r="AV24" s="91">
        <f>'[2]EU Inhabitants'!AQ32*('[2]Weighted Average'!AQ11/1000)*('[2]Waste Bin detailed'!$F$21/100)</f>
        <v>43.44207334516252</v>
      </c>
      <c r="AW24" s="91">
        <f>'[2]EU Inhabitants'!AR32*('[2]Weighted Average'!AR11/1000)*('[2]Waste Bin detailed'!$F$21/100)</f>
        <v>43.288261415489785</v>
      </c>
      <c r="AX24" s="91">
        <f>'[2]EU Inhabitants'!AS32*('[2]Weighted Average'!AS11/1000)*('[2]Waste Bin detailed'!$F$21/100)</f>
        <v>43.13509892304252</v>
      </c>
      <c r="AY24" s="91">
        <f>'[2]EU Inhabitants'!AT32*('[2]Weighted Average'!AT11/1000)*('[2]Waste Bin detailed'!$F$21/100)</f>
        <v>42.983455384847929</v>
      </c>
      <c r="AZ24" s="91">
        <f>'[2]EU Inhabitants'!AU32*('[2]Weighted Average'!AU11/1000)*('[2]Waste Bin detailed'!$F$21/100)</f>
        <v>42.834663191972446</v>
      </c>
      <c r="BA24" s="91">
        <f>'[2]EU Inhabitants'!AV32*('[2]Weighted Average'!AV11/1000)*('[2]Waste Bin detailed'!$F$21/100)</f>
        <v>42.687527687485584</v>
      </c>
      <c r="BB24" s="91">
        <f>'[2]EU Inhabitants'!AW32*('[2]Weighted Average'!AW11/1000)*('[2]Waste Bin detailed'!$F$21/100)</f>
        <v>42.54024830111333</v>
      </c>
      <c r="BC24" s="91">
        <f>'[2]EU Inhabitants'!AX32*('[2]Weighted Average'!AX11/1000)*('[2]Waste Bin detailed'!$F$21/100)</f>
        <v>42.396813669371774</v>
      </c>
      <c r="BD24" s="91">
        <f>'[2]EU Inhabitants'!AY32*('[2]Weighted Average'!AY11/1000)*('[2]Waste Bin detailed'!$F$21/100)</f>
        <v>42.256327220350258</v>
      </c>
      <c r="BE24" s="91">
        <f>'[2]EU Inhabitants'!AZ32*('[2]Weighted Average'!AZ11/1000)*('[2]Waste Bin detailed'!$F$21/100)</f>
        <v>42.11465064467621</v>
      </c>
    </row>
    <row r="25" spans="1:57" x14ac:dyDescent="0.35">
      <c r="A25" s="86" t="s">
        <v>636</v>
      </c>
      <c r="C25" s="86" t="s">
        <v>3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detailed'!$F$21/100)</f>
        <v>12.270692603037483</v>
      </c>
      <c r="H25" s="91">
        <f>'[2]EU Inhabitants'!C33*('[2]Weighted Average'!C11/1000)*('[2]Waste Bin detailed'!$F$21/100)</f>
        <v>12.368532624119</v>
      </c>
      <c r="I25" s="91">
        <f>'[2]EU Inhabitants'!D33*('[2]Weighted Average'!D11/1000)*('[2]Waste Bin detailed'!$F$21/100)</f>
        <v>12.445385095217263</v>
      </c>
      <c r="J25" s="91">
        <f>'[2]EU Inhabitants'!E33*('[2]Weighted Average'!E11/1000)*('[2]Waste Bin detailed'!$F$21/100)</f>
        <v>12.505130259134072</v>
      </c>
      <c r="K25" s="91">
        <f>'[2]EU Inhabitants'!F33*('[2]Weighted Average'!F11/1000)*('[2]Waste Bin detailed'!$F$21/100)</f>
        <v>12.539777239996241</v>
      </c>
      <c r="L25" s="91">
        <f>'[2]EU Inhabitants'!G33*('[2]Weighted Average'!G11/1000)*('[2]Waste Bin detailed'!$F$21/100)</f>
        <v>12.56680747360484</v>
      </c>
      <c r="M25" s="91">
        <f>'[2]EU Inhabitants'!H33*('[2]Weighted Average'!H11/1000)*('[2]Waste Bin detailed'!$F$21/100)</f>
        <v>12.587512594611844</v>
      </c>
      <c r="N25" s="91">
        <f>'[2]EU Inhabitants'!I33*('[2]Weighted Average'!I11/1000)*('[2]Waste Bin detailed'!$F$21/100)</f>
        <v>12.610258863224502</v>
      </c>
      <c r="O25" s="91">
        <f>'[2]EU Inhabitants'!J33*('[2]Weighted Average'!J11/1000)*('[2]Waste Bin detailed'!$F$21/100)</f>
        <v>12.632495846436417</v>
      </c>
      <c r="P25" s="91">
        <f>'[2]EU Inhabitants'!K33*('[2]Weighted Average'!K11/1000)*('[2]Waste Bin detailed'!$F$21/100)</f>
        <v>12.641363966306393</v>
      </c>
      <c r="Q25" s="91">
        <f>'[2]EU Inhabitants'!L33*('[2]Weighted Average'!L11/1000)*('[2]Waste Bin detailed'!$F$21/100)</f>
        <v>12.650496029493171</v>
      </c>
      <c r="R25" s="91">
        <f>'[2]EU Inhabitants'!M33*('[2]Weighted Average'!M11/1000)*('[2]Waste Bin detailed'!$F$21/100)</f>
        <v>12.642368338529216</v>
      </c>
      <c r="S25" s="91">
        <f>'[2]EU Inhabitants'!N33*('[2]Weighted Average'!N11/1000)*('[2]Waste Bin detailed'!$F$21/100)</f>
        <v>12.604407983798462</v>
      </c>
      <c r="T25" s="91">
        <f>'[2]EU Inhabitants'!O33*('[2]Weighted Average'!O11/1000)*('[2]Waste Bin detailed'!$F$21/100)</f>
        <v>12.538205635434693</v>
      </c>
      <c r="U25" s="91">
        <f>'[2]EU Inhabitants'!P33*('[2]Weighted Average'!P11/1000)*('[2]Waste Bin detailed'!$F$21/100)</f>
        <v>12.467903749556843</v>
      </c>
      <c r="V25" s="91">
        <f>'[2]EU Inhabitants'!Q33*('[2]Weighted Average'!Q11/1000)*('[2]Waste Bin detailed'!$F$21/100)</f>
        <v>12.407251512292385</v>
      </c>
      <c r="W25" s="91">
        <f>'[2]EU Inhabitants'!R33*('[2]Weighted Average'!R11/1000)*('[2]Waste Bin detailed'!$F$21/100)</f>
        <v>12.370915305698535</v>
      </c>
      <c r="X25" s="91">
        <f>'[2]EU Inhabitants'!S33*('[2]Weighted Average'!S11/1000)*('[2]Waste Bin detailed'!$F$21/100)</f>
        <v>12.335397436632014</v>
      </c>
      <c r="Y25" s="91">
        <f>'[2]EU Inhabitants'!T33*('[2]Weighted Average'!T11/1000)*('[2]Waste Bin detailed'!$F$21/100)</f>
        <v>12.313968574295023</v>
      </c>
      <c r="Z25" s="91">
        <f>'[2]EU Inhabitants'!U33*('[2]Weighted Average'!U11/1000)*('[2]Waste Bin detailed'!$F$21/100)</f>
        <v>12.500181961408012</v>
      </c>
      <c r="AA25" s="91">
        <f>'[2]EU Inhabitants'!V33*('[2]Weighted Average'!V11/1000)*('[2]Waste Bin detailed'!$F$21/100)</f>
        <v>12.523675644734659</v>
      </c>
      <c r="AB25" s="91">
        <f>'[2]EU Inhabitants'!W33*('[2]Weighted Average'!W11/1000)*('[2]Waste Bin detailed'!$F$21/100)</f>
        <v>12.527315215144164</v>
      </c>
      <c r="AC25" s="91">
        <f>'[2]EU Inhabitants'!X33*('[2]Weighted Average'!X11/1000)*('[2]Waste Bin detailed'!$F$21/100)</f>
        <v>12.593242048316931</v>
      </c>
      <c r="AD25" s="91">
        <f>'[2]EU Inhabitants'!Y33*('[2]Weighted Average'!Y11/1000)*('[2]Waste Bin detailed'!$F$21/100)</f>
        <v>12.734813497708558</v>
      </c>
      <c r="AE25" s="91">
        <f>'[2]EU Inhabitants'!Z33*('[2]Weighted Average'!Z11/1000)*('[2]Waste Bin detailed'!$F$21/100)</f>
        <v>12.63887034243553</v>
      </c>
      <c r="AF25" s="91">
        <f>'[2]EU Inhabitants'!AA33*('[2]Weighted Average'!AA11/1000)*('[2]Waste Bin detailed'!$F$21/100)</f>
        <v>12.615179669512951</v>
      </c>
      <c r="AG25" s="91">
        <f>'[2]EU Inhabitants'!AB33*('[2]Weighted Average'!AB11/1000)*('[2]Waste Bin detailed'!$F$21/100)</f>
        <v>12.588315777579979</v>
      </c>
      <c r="AH25" s="91">
        <f>'[2]EU Inhabitants'!AC33*('[2]Weighted Average'!AC11/1000)*('[2]Waste Bin detailed'!$F$21/100)</f>
        <v>12.558817359716148</v>
      </c>
      <c r="AI25" s="91">
        <f>'[2]EU Inhabitants'!AD33*('[2]Weighted Average'!AD11/1000)*('[2]Waste Bin detailed'!$F$21/100)</f>
        <v>12.527229277205434</v>
      </c>
      <c r="AJ25" s="91">
        <f>'[2]EU Inhabitants'!AE33*('[2]Weighted Average'!AE11/1000)*('[2]Waste Bin detailed'!$F$21/100)</f>
        <v>12.496161897831939</v>
      </c>
      <c r="AK25" s="91">
        <f>'[2]EU Inhabitants'!AF33*('[2]Weighted Average'!AF11/1000)*('[2]Waste Bin detailed'!$F$21/100)</f>
        <v>12.465615188713995</v>
      </c>
      <c r="AL25" s="91">
        <f>'[2]EU Inhabitants'!AG33*('[2]Weighted Average'!AG11/1000)*('[2]Waste Bin detailed'!$F$21/100)</f>
        <v>12.434454760022046</v>
      </c>
      <c r="AM25" s="91">
        <f>'[2]EU Inhabitants'!AH33*('[2]Weighted Average'!AH11/1000)*('[2]Waste Bin detailed'!$F$21/100)</f>
        <v>12.403042804409433</v>
      </c>
      <c r="AN25" s="91">
        <f>'[2]EU Inhabitants'!AI33*('[2]Weighted Average'!AI11/1000)*('[2]Waste Bin detailed'!$F$21/100)</f>
        <v>12.371513069149396</v>
      </c>
      <c r="AO25" s="91">
        <f>'[2]EU Inhabitants'!AJ33*('[2]Weighted Average'!AJ11/1000)*('[2]Waste Bin detailed'!$F$21/100)</f>
        <v>12.339597964607782</v>
      </c>
      <c r="AP25" s="91">
        <f>'[2]EU Inhabitants'!AK33*('[2]Weighted Average'!AK11/1000)*('[2]Waste Bin detailed'!$F$21/100)</f>
        <v>12.310110166547034</v>
      </c>
      <c r="AQ25" s="91">
        <f>'[2]EU Inhabitants'!AL33*('[2]Weighted Average'!AL11/1000)*('[2]Waste Bin detailed'!$F$21/100)</f>
        <v>12.28012224982829</v>
      </c>
      <c r="AR25" s="91">
        <f>'[2]EU Inhabitants'!AM33*('[2]Weighted Average'!AM11/1000)*('[2]Waste Bin detailed'!$F$21/100)</f>
        <v>12.249413484109944</v>
      </c>
      <c r="AS25" s="91">
        <f>'[2]EU Inhabitants'!AN33*('[2]Weighted Average'!AN11/1000)*('[2]Waste Bin detailed'!$F$21/100)</f>
        <v>12.217152328209767</v>
      </c>
      <c r="AT25" s="91">
        <f>'[2]EU Inhabitants'!AO33*('[2]Weighted Average'!AO11/1000)*('[2]Waste Bin detailed'!$F$21/100)</f>
        <v>12.183879934537439</v>
      </c>
      <c r="AU25" s="91">
        <f>'[2]EU Inhabitants'!AP33*('[2]Weighted Average'!AP11/1000)*('[2]Waste Bin detailed'!$F$21/100)</f>
        <v>12.149889903862405</v>
      </c>
      <c r="AV25" s="91">
        <f>'[2]EU Inhabitants'!AQ33*('[2]Weighted Average'!AQ11/1000)*('[2]Waste Bin detailed'!$F$21/100)</f>
        <v>12.114931951114388</v>
      </c>
      <c r="AW25" s="91">
        <f>'[2]EU Inhabitants'!AR33*('[2]Weighted Average'!AR11/1000)*('[2]Waste Bin detailed'!$F$21/100)</f>
        <v>12.07895630655721</v>
      </c>
      <c r="AX25" s="91">
        <f>'[2]EU Inhabitants'!AS33*('[2]Weighted Average'!AS11/1000)*('[2]Waste Bin detailed'!$F$21/100)</f>
        <v>12.041265499645009</v>
      </c>
      <c r="AY25" s="91">
        <f>'[2]EU Inhabitants'!AT33*('[2]Weighted Average'!AT11/1000)*('[2]Waste Bin detailed'!$F$21/100)</f>
        <v>12.001315748591512</v>
      </c>
      <c r="AZ25" s="91">
        <f>'[2]EU Inhabitants'!AU33*('[2]Weighted Average'!AU11/1000)*('[2]Waste Bin detailed'!$F$21/100)</f>
        <v>11.959937067563173</v>
      </c>
      <c r="BA25" s="91">
        <f>'[2]EU Inhabitants'!AV33*('[2]Weighted Average'!AV11/1000)*('[2]Waste Bin detailed'!$F$21/100)</f>
        <v>11.917490255841471</v>
      </c>
      <c r="BB25" s="91">
        <f>'[2]EU Inhabitants'!AW33*('[2]Weighted Average'!AW11/1000)*('[2]Waste Bin detailed'!$F$21/100)</f>
        <v>11.873835058839569</v>
      </c>
      <c r="BC25" s="91">
        <f>'[2]EU Inhabitants'!AX33*('[2]Weighted Average'!AX11/1000)*('[2]Waste Bin detailed'!$F$21/100)</f>
        <v>11.829483711379602</v>
      </c>
      <c r="BD25" s="91">
        <f>'[2]EU Inhabitants'!AY33*('[2]Weighted Average'!AY11/1000)*('[2]Waste Bin detailed'!$F$21/100)</f>
        <v>11.784029112848998</v>
      </c>
      <c r="BE25" s="91">
        <f>'[2]EU Inhabitants'!AZ33*('[2]Weighted Average'!AZ11/1000)*('[2]Waste Bin detailed'!$F$21/100)</f>
        <v>11.737933687132474</v>
      </c>
    </row>
    <row r="26" spans="1:57" x14ac:dyDescent="0.35">
      <c r="A26" s="86" t="s">
        <v>636</v>
      </c>
      <c r="C26" s="86" t="s">
        <v>3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detailed'!$F$21/100)</f>
        <v>26.884941186302378</v>
      </c>
      <c r="H26" s="91">
        <f>'[2]EU Inhabitants'!C34*('[2]Weighted Average'!C11/1000)*('[2]Waste Bin detailed'!$F$21/100)</f>
        <v>26.854893851941629</v>
      </c>
      <c r="I26" s="91">
        <f>'[2]EU Inhabitants'!D34*('[2]Weighted Average'!D11/1000)*('[2]Waste Bin detailed'!$F$21/100)</f>
        <v>26.140909720634632</v>
      </c>
      <c r="J26" s="91">
        <f>'[2]EU Inhabitants'!E34*('[2]Weighted Average'!E11/1000)*('[2]Waste Bin detailed'!$F$21/100)</f>
        <v>25.894244334828443</v>
      </c>
      <c r="K26" s="91">
        <f>'[2]EU Inhabitants'!F34*('[2]Weighted Average'!F11/1000)*('[2]Waste Bin detailed'!$F$21/100)</f>
        <v>25.768073925964945</v>
      </c>
      <c r="L26" s="91">
        <f>'[2]EU Inhabitants'!G34*('[2]Weighted Average'!G11/1000)*('[2]Waste Bin detailed'!$F$21/100)</f>
        <v>25.604223366910787</v>
      </c>
      <c r="M26" s="91">
        <f>'[2]EU Inhabitants'!H34*('[2]Weighted Average'!H11/1000)*('[2]Waste Bin detailed'!$F$21/100)</f>
        <v>25.454077442236947</v>
      </c>
      <c r="N26" s="91">
        <f>'[2]EU Inhabitants'!I34*('[2]Weighted Average'!I11/1000)*('[2]Waste Bin detailed'!$F$21/100)</f>
        <v>25.298731208335681</v>
      </c>
      <c r="O26" s="91">
        <f>'[2]EU Inhabitants'!J34*('[2]Weighted Average'!J11/1000)*('[2]Waste Bin detailed'!$F$21/100)</f>
        <v>24.700937091029182</v>
      </c>
      <c r="P26" s="91">
        <f>'[2]EU Inhabitants'!K34*('[2]Weighted Average'!K11/1000)*('[2]Waste Bin detailed'!$F$21/100)</f>
        <v>24.462065984846074</v>
      </c>
      <c r="Q26" s="91">
        <f>'[2]EU Inhabitants'!L34*('[2]Weighted Average'!L11/1000)*('[2]Waste Bin detailed'!$F$21/100)</f>
        <v>24.28129915530381</v>
      </c>
      <c r="R26" s="91">
        <f>'[2]EU Inhabitants'!M34*('[2]Weighted Average'!M11/1000)*('[2]Waste Bin detailed'!$F$21/100)</f>
        <v>24.153095874721714</v>
      </c>
      <c r="S26" s="91">
        <f>'[2]EU Inhabitants'!N34*('[2]Weighted Average'!N11/1000)*('[2]Waste Bin detailed'!$F$21/100)</f>
        <v>24.026614478487907</v>
      </c>
      <c r="T26" s="91">
        <f>'[2]EU Inhabitants'!O34*('[2]Weighted Average'!O11/1000)*('[2]Waste Bin detailed'!$F$21/100)</f>
        <v>23.935242430014046</v>
      </c>
      <c r="U26" s="91">
        <f>'[2]EU Inhabitants'!P34*('[2]Weighted Average'!P11/1000)*('[2]Waste Bin detailed'!$F$21/100)</f>
        <v>23.850961395520898</v>
      </c>
      <c r="V26" s="91">
        <f>'[2]EU Inhabitants'!Q34*('[2]Weighted Average'!Q11/1000)*('[2]Waste Bin detailed'!$F$21/100)</f>
        <v>23.763310352792381</v>
      </c>
      <c r="W26" s="91">
        <f>'[2]EU Inhabitants'!R34*('[2]Weighted Average'!R11/1000)*('[2]Waste Bin detailed'!$F$21/100)</f>
        <v>23.638789539262053</v>
      </c>
      <c r="X26" s="91">
        <f>'[2]EU Inhabitants'!S34*('[2]Weighted Average'!S11/1000)*('[2]Waste Bin detailed'!$F$21/100)</f>
        <v>23.503972292541118</v>
      </c>
      <c r="Y26" s="91">
        <f>'[2]EU Inhabitants'!T34*('[2]Weighted Average'!T11/1000)*('[2]Waste Bin detailed'!$F$21/100)</f>
        <v>23.373242649211679</v>
      </c>
      <c r="Z26" s="91">
        <f>'[2]EU Inhabitants'!U34*('[2]Weighted Average'!U11/1000)*('[2]Waste Bin detailed'!$F$21/100)</f>
        <v>23.615189481335491</v>
      </c>
      <c r="AA26" s="91">
        <f>'[2]EU Inhabitants'!V34*('[2]Weighted Average'!V11/1000)*('[2]Waste Bin detailed'!$F$21/100)</f>
        <v>23.511095300242243</v>
      </c>
      <c r="AB26" s="91">
        <f>'[2]EU Inhabitants'!W34*('[2]Weighted Average'!W11/1000)*('[2]Waste Bin detailed'!$F$21/100)</f>
        <v>23.357873989552356</v>
      </c>
      <c r="AC26" s="91">
        <f>'[2]EU Inhabitants'!X34*('[2]Weighted Average'!X11/1000)*('[2]Waste Bin detailed'!$F$21/100)</f>
        <v>23.165115154013382</v>
      </c>
      <c r="AD26" s="91">
        <f>'[2]EU Inhabitants'!Y34*('[2]Weighted Average'!Y11/1000)*('[2]Waste Bin detailed'!$F$21/100)</f>
        <v>23.182156338388815</v>
      </c>
      <c r="AE26" s="91">
        <f>'[2]EU Inhabitants'!Z34*('[2]Weighted Average'!Z11/1000)*('[2]Waste Bin detailed'!$F$21/100)</f>
        <v>23.042335370414925</v>
      </c>
      <c r="AF26" s="91">
        <f>'[2]EU Inhabitants'!AA34*('[2]Weighted Average'!AA11/1000)*('[2]Waste Bin detailed'!$F$21/100)</f>
        <v>22.904167399190555</v>
      </c>
      <c r="AG26" s="91">
        <f>'[2]EU Inhabitants'!AB34*('[2]Weighted Average'!AB11/1000)*('[2]Waste Bin detailed'!$F$21/100)</f>
        <v>22.760778022566235</v>
      </c>
      <c r="AH26" s="91">
        <f>'[2]EU Inhabitants'!AC34*('[2]Weighted Average'!AC11/1000)*('[2]Waste Bin detailed'!$F$21/100)</f>
        <v>22.613008343318626</v>
      </c>
      <c r="AI26" s="91">
        <f>'[2]EU Inhabitants'!AD34*('[2]Weighted Average'!AD11/1000)*('[2]Waste Bin detailed'!$F$21/100)</f>
        <v>22.459367023481356</v>
      </c>
      <c r="AJ26" s="91">
        <f>'[2]EU Inhabitants'!AE34*('[2]Weighted Average'!AE11/1000)*('[2]Waste Bin detailed'!$F$21/100)</f>
        <v>22.307947433708993</v>
      </c>
      <c r="AK26" s="91">
        <f>'[2]EU Inhabitants'!AF34*('[2]Weighted Average'!AF11/1000)*('[2]Waste Bin detailed'!$F$21/100)</f>
        <v>22.158494791775752</v>
      </c>
      <c r="AL26" s="91">
        <f>'[2]EU Inhabitants'!AG34*('[2]Weighted Average'!AG11/1000)*('[2]Waste Bin detailed'!$F$21/100)</f>
        <v>22.011353025728841</v>
      </c>
      <c r="AM26" s="91">
        <f>'[2]EU Inhabitants'!AH34*('[2]Weighted Average'!AH11/1000)*('[2]Waste Bin detailed'!$F$21/100)</f>
        <v>21.866221495433575</v>
      </c>
      <c r="AN26" s="91">
        <f>'[2]EU Inhabitants'!AI34*('[2]Weighted Average'!AI11/1000)*('[2]Waste Bin detailed'!$F$21/100)</f>
        <v>21.741527391543109</v>
      </c>
      <c r="AO26" s="91">
        <f>'[2]EU Inhabitants'!AJ34*('[2]Weighted Average'!AJ11/1000)*('[2]Waste Bin detailed'!$F$21/100)</f>
        <v>21.623074257093606</v>
      </c>
      <c r="AP26" s="91">
        <f>'[2]EU Inhabitants'!AK34*('[2]Weighted Average'!AK11/1000)*('[2]Waste Bin detailed'!$F$21/100)</f>
        <v>21.508997738271905</v>
      </c>
      <c r="AQ26" s="91">
        <f>'[2]EU Inhabitants'!AL34*('[2]Weighted Average'!AL11/1000)*('[2]Waste Bin detailed'!$F$21/100)</f>
        <v>21.395473532952952</v>
      </c>
      <c r="AR26" s="91">
        <f>'[2]EU Inhabitants'!AM34*('[2]Weighted Average'!AM11/1000)*('[2]Waste Bin detailed'!$F$21/100)</f>
        <v>21.284454334770949</v>
      </c>
      <c r="AS26" s="91">
        <f>'[2]EU Inhabitants'!AN34*('[2]Weighted Average'!AN11/1000)*('[2]Waste Bin detailed'!$F$21/100)</f>
        <v>21.174191915731399</v>
      </c>
      <c r="AT26" s="91">
        <f>'[2]EU Inhabitants'!AO34*('[2]Weighted Average'!AO11/1000)*('[2]Waste Bin detailed'!$F$21/100)</f>
        <v>21.064459966468583</v>
      </c>
      <c r="AU26" s="91">
        <f>'[2]EU Inhabitants'!AP34*('[2]Weighted Average'!AP11/1000)*('[2]Waste Bin detailed'!$F$21/100)</f>
        <v>20.960583335374395</v>
      </c>
      <c r="AV26" s="91">
        <f>'[2]EU Inhabitants'!AQ34*('[2]Weighted Average'!AQ11/1000)*('[2]Waste Bin detailed'!$F$21/100)</f>
        <v>20.85834616774634</v>
      </c>
      <c r="AW26" s="91">
        <f>'[2]EU Inhabitants'!AR34*('[2]Weighted Average'!AR11/1000)*('[2]Waste Bin detailed'!$F$21/100)</f>
        <v>20.758253788914761</v>
      </c>
      <c r="AX26" s="91">
        <f>'[2]EU Inhabitants'!AS34*('[2]Weighted Average'!AS11/1000)*('[2]Waste Bin detailed'!$F$21/100)</f>
        <v>20.660723796833906</v>
      </c>
      <c r="AY26" s="91">
        <f>'[2]EU Inhabitants'!AT34*('[2]Weighted Average'!AT11/1000)*('[2]Waste Bin detailed'!$F$21/100)</f>
        <v>20.56435533933071</v>
      </c>
      <c r="AZ26" s="91">
        <f>'[2]EU Inhabitants'!AU34*('[2]Weighted Average'!AU11/1000)*('[2]Waste Bin detailed'!$F$21/100)</f>
        <v>20.469390080473268</v>
      </c>
      <c r="BA26" s="91">
        <f>'[2]EU Inhabitants'!AV34*('[2]Weighted Average'!AV11/1000)*('[2]Waste Bin detailed'!$F$21/100)</f>
        <v>20.375390515065501</v>
      </c>
      <c r="BB26" s="91">
        <f>'[2]EU Inhabitants'!AW34*('[2]Weighted Average'!AW11/1000)*('[2]Waste Bin detailed'!$F$21/100)</f>
        <v>20.281362332123184</v>
      </c>
      <c r="BC26" s="91">
        <f>'[2]EU Inhabitants'!AX34*('[2]Weighted Average'!AX11/1000)*('[2]Waste Bin detailed'!$F$21/100)</f>
        <v>20.18600384878134</v>
      </c>
      <c r="BD26" s="91">
        <f>'[2]EU Inhabitants'!AY34*('[2]Weighted Average'!AY11/1000)*('[2]Waste Bin detailed'!$F$21/100)</f>
        <v>20.089457606136488</v>
      </c>
      <c r="BE26" s="91">
        <f>'[2]EU Inhabitants'!AZ34*('[2]Weighted Average'!AZ11/1000)*('[2]Waste Bin detailed'!$F$21/100)</f>
        <v>19.995745791962982</v>
      </c>
    </row>
    <row r="27" spans="1:57" x14ac:dyDescent="0.35">
      <c r="A27" s="86" t="s">
        <v>636</v>
      </c>
      <c r="C27" s="86" t="s">
        <v>3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detailed'!$F$21/100)</f>
        <v>2.3798495676124776</v>
      </c>
      <c r="H27" s="91">
        <f>'[2]EU Inhabitants'!C35*('[2]Weighted Average'!C11/1000)*('[2]Waste Bin detailed'!$F$21/100)</f>
        <v>2.3826426329782722</v>
      </c>
      <c r="I27" s="91">
        <f>'[2]EU Inhabitants'!D35*('[2]Weighted Average'!D11/1000)*('[2]Waste Bin detailed'!$F$21/100)</f>
        <v>2.3874181525044902</v>
      </c>
      <c r="J27" s="91">
        <f>'[2]EU Inhabitants'!E35*('[2]Weighted Average'!E11/1000)*('[2]Waste Bin detailed'!$F$21/100)</f>
        <v>2.388618678093986</v>
      </c>
      <c r="K27" s="91">
        <f>'[2]EU Inhabitants'!F35*('[2]Weighted Average'!F11/1000)*('[2]Waste Bin detailed'!$F$21/100)</f>
        <v>2.3904044279915988</v>
      </c>
      <c r="L27" s="91">
        <f>'[2]EU Inhabitants'!G35*('[2]Weighted Average'!G11/1000)*('[2]Waste Bin detailed'!$F$21/100)</f>
        <v>2.3920070051925677</v>
      </c>
      <c r="M27" s="91">
        <f>'[2]EU Inhabitants'!H35*('[2]Weighted Average'!H11/1000)*('[2]Waste Bin detailed'!$F$21/100)</f>
        <v>2.3989081852563374</v>
      </c>
      <c r="N27" s="91">
        <f>'[2]EU Inhabitants'!I35*('[2]Weighted Average'!I11/1000)*('[2]Waste Bin detailed'!$F$21/100)</f>
        <v>2.4069463632938728</v>
      </c>
      <c r="O27" s="91">
        <f>'[2]EU Inhabitants'!J35*('[2]Weighted Average'!J11/1000)*('[2]Waste Bin detailed'!$F$21/100)</f>
        <v>2.4063203875777979</v>
      </c>
      <c r="P27" s="91">
        <f>'[2]EU Inhabitants'!K35*('[2]Weighted Average'!K11/1000)*('[2]Waste Bin detailed'!$F$21/100)</f>
        <v>2.432244031229192</v>
      </c>
      <c r="Q27" s="91">
        <f>'[2]EU Inhabitants'!L35*('[2]Weighted Average'!L11/1000)*('[2]Waste Bin detailed'!$F$21/100)</f>
        <v>2.4490767665465469</v>
      </c>
      <c r="R27" s="91">
        <f>'[2]EU Inhabitants'!M35*('[2]Weighted Average'!M11/1000)*('[2]Waste Bin detailed'!$F$21/100)</f>
        <v>2.4515207108558785</v>
      </c>
      <c r="S27" s="91">
        <f>'[2]EU Inhabitants'!N35*('[2]Weighted Average'!N11/1000)*('[2]Waste Bin detailed'!$F$21/100)</f>
        <v>2.4575348220647526</v>
      </c>
      <c r="T27" s="91">
        <f>'[2]EU Inhabitants'!O35*('[2]Weighted Average'!O11/1000)*('[2]Waste Bin detailed'!$F$21/100)</f>
        <v>2.4614484319590404</v>
      </c>
      <c r="U27" s="91">
        <f>'[2]EU Inhabitants'!P35*('[2]Weighted Average'!P11/1000)*('[2]Waste Bin detailed'!$F$21/100)</f>
        <v>2.464435370155265</v>
      </c>
      <c r="V27" s="91">
        <f>'[2]EU Inhabitants'!Q35*('[2]Weighted Average'!Q11/1000)*('[2]Waste Bin detailed'!$F$21/100)</f>
        <v>2.4669913909046963</v>
      </c>
      <c r="W27" s="91">
        <f>'[2]EU Inhabitants'!R35*('[2]Weighted Average'!R11/1000)*('[2]Waste Bin detailed'!$F$21/100)</f>
        <v>2.4693047144844273</v>
      </c>
      <c r="X27" s="91">
        <f>'[2]EU Inhabitants'!S35*('[2]Weighted Average'!S11/1000)*('[2]Waste Bin detailed'!$F$21/100)</f>
        <v>2.4718420333558817</v>
      </c>
      <c r="Y27" s="91">
        <f>'[2]EU Inhabitants'!T35*('[2]Weighted Average'!T11/1000)*('[2]Waste Bin detailed'!$F$21/100)</f>
        <v>2.4731735099751364</v>
      </c>
      <c r="Z27" s="91">
        <f>'[2]EU Inhabitants'!U35*('[2]Weighted Average'!U11/1000)*('[2]Waste Bin detailed'!$F$21/100)</f>
        <v>2.5311567653975651</v>
      </c>
      <c r="AA27" s="91">
        <f>'[2]EU Inhabitants'!V35*('[2]Weighted Average'!V11/1000)*('[2]Waste Bin detailed'!$F$21/100)</f>
        <v>2.5493507528523445</v>
      </c>
      <c r="AB27" s="91">
        <f>'[2]EU Inhabitants'!W35*('[2]Weighted Average'!W11/1000)*('[2]Waste Bin detailed'!$F$21/100)</f>
        <v>2.5654664170666144</v>
      </c>
      <c r="AC27" s="91">
        <f>'[2]EU Inhabitants'!X35*('[2]Weighted Average'!X11/1000)*('[2]Waste Bin detailed'!$F$21/100)</f>
        <v>2.5633810005187838</v>
      </c>
      <c r="AD27" s="91">
        <f>'[2]EU Inhabitants'!Y35*('[2]Weighted Average'!Y11/1000)*('[2]Waste Bin detailed'!$F$21/100)</f>
        <v>2.575551824582333</v>
      </c>
      <c r="AE27" s="91">
        <f>'[2]EU Inhabitants'!Z35*('[2]Weighted Average'!Z11/1000)*('[2]Waste Bin detailed'!$F$21/100)</f>
        <v>2.5785003687920436</v>
      </c>
      <c r="AF27" s="91">
        <f>'[2]EU Inhabitants'!AA35*('[2]Weighted Average'!AA11/1000)*('[2]Waste Bin detailed'!$F$21/100)</f>
        <v>2.5793994304274288</v>
      </c>
      <c r="AG27" s="91">
        <f>'[2]EU Inhabitants'!AB35*('[2]Weighted Average'!AB11/1000)*('[2]Waste Bin detailed'!$F$21/100)</f>
        <v>2.5796567036663833</v>
      </c>
      <c r="AH27" s="91">
        <f>'[2]EU Inhabitants'!AC35*('[2]Weighted Average'!AC11/1000)*('[2]Waste Bin detailed'!$F$21/100)</f>
        <v>2.5795230723974503</v>
      </c>
      <c r="AI27" s="91">
        <f>'[2]EU Inhabitants'!AD35*('[2]Weighted Average'!AD11/1000)*('[2]Waste Bin detailed'!$F$21/100)</f>
        <v>2.5789194893092717</v>
      </c>
      <c r="AJ27" s="91">
        <f>'[2]EU Inhabitants'!AE35*('[2]Weighted Average'!AE11/1000)*('[2]Waste Bin detailed'!$F$21/100)</f>
        <v>2.5780987946664791</v>
      </c>
      <c r="AK27" s="91">
        <f>'[2]EU Inhabitants'!AF35*('[2]Weighted Average'!AF11/1000)*('[2]Waste Bin detailed'!$F$21/100)</f>
        <v>2.5770186971371007</v>
      </c>
      <c r="AL27" s="91">
        <f>'[2]EU Inhabitants'!AG35*('[2]Weighted Average'!AG11/1000)*('[2]Waste Bin detailed'!$F$21/100)</f>
        <v>2.5759558851214859</v>
      </c>
      <c r="AM27" s="91">
        <f>'[2]EU Inhabitants'!AH35*('[2]Weighted Average'!AH11/1000)*('[2]Waste Bin detailed'!$F$21/100)</f>
        <v>2.5747723203744046</v>
      </c>
      <c r="AN27" s="91">
        <f>'[2]EU Inhabitants'!AI35*('[2]Weighted Average'!AI11/1000)*('[2]Waste Bin detailed'!$F$21/100)</f>
        <v>2.5734021571721373</v>
      </c>
      <c r="AO27" s="91">
        <f>'[2]EU Inhabitants'!AJ35*('[2]Weighted Average'!AJ11/1000)*('[2]Waste Bin detailed'!$F$21/100)</f>
        <v>2.5719780458340158</v>
      </c>
      <c r="AP27" s="91">
        <f>'[2]EU Inhabitants'!AK35*('[2]Weighted Average'!AK11/1000)*('[2]Waste Bin detailed'!$F$21/100)</f>
        <v>2.5708975889001842</v>
      </c>
      <c r="AQ27" s="91">
        <f>'[2]EU Inhabitants'!AL35*('[2]Weighted Average'!AL11/1000)*('[2]Waste Bin detailed'!$F$21/100)</f>
        <v>2.5697877389998758</v>
      </c>
      <c r="AR27" s="91">
        <f>'[2]EU Inhabitants'!AM35*('[2]Weighted Average'!AM11/1000)*('[2]Waste Bin detailed'!$F$21/100)</f>
        <v>2.5687706100471948</v>
      </c>
      <c r="AS27" s="91">
        <f>'[2]EU Inhabitants'!AN35*('[2]Weighted Average'!AN11/1000)*('[2]Waste Bin detailed'!$F$21/100)</f>
        <v>2.5679857806860582</v>
      </c>
      <c r="AT27" s="91">
        <f>'[2]EU Inhabitants'!AO35*('[2]Weighted Average'!AO11/1000)*('[2]Waste Bin detailed'!$F$21/100)</f>
        <v>2.5671542735687689</v>
      </c>
      <c r="AU27" s="91">
        <f>'[2]EU Inhabitants'!AP35*('[2]Weighted Average'!AP11/1000)*('[2]Waste Bin detailed'!$F$21/100)</f>
        <v>2.5662935885046543</v>
      </c>
      <c r="AV27" s="91">
        <f>'[2]EU Inhabitants'!AQ35*('[2]Weighted Average'!AQ11/1000)*('[2]Waste Bin detailed'!$F$21/100)</f>
        <v>2.5654361112960005</v>
      </c>
      <c r="AW27" s="91">
        <f>'[2]EU Inhabitants'!AR35*('[2]Weighted Average'!AR11/1000)*('[2]Waste Bin detailed'!$F$21/100)</f>
        <v>2.564547544742509</v>
      </c>
      <c r="AX27" s="91">
        <f>'[2]EU Inhabitants'!AS35*('[2]Weighted Average'!AS11/1000)*('[2]Waste Bin detailed'!$F$21/100)</f>
        <v>2.5634337577308504</v>
      </c>
      <c r="AY27" s="91">
        <f>'[2]EU Inhabitants'!AT35*('[2]Weighted Average'!AT11/1000)*('[2]Waste Bin detailed'!$F$21/100)</f>
        <v>2.5621129054590308</v>
      </c>
      <c r="AZ27" s="91">
        <f>'[2]EU Inhabitants'!AU35*('[2]Weighted Average'!AU11/1000)*('[2]Waste Bin detailed'!$F$21/100)</f>
        <v>2.5605887359855344</v>
      </c>
      <c r="BA27" s="91">
        <f>'[2]EU Inhabitants'!AV35*('[2]Weighted Average'!AV11/1000)*('[2]Waste Bin detailed'!$F$21/100)</f>
        <v>2.5587553359400967</v>
      </c>
      <c r="BB27" s="91">
        <f>'[2]EU Inhabitants'!AW35*('[2]Weighted Average'!AW11/1000)*('[2]Waste Bin detailed'!$F$21/100)</f>
        <v>2.5565112654918853</v>
      </c>
      <c r="BC27" s="91">
        <f>'[2]EU Inhabitants'!AX35*('[2]Weighted Average'!AX11/1000)*('[2]Waste Bin detailed'!$F$21/100)</f>
        <v>2.5538085996185536</v>
      </c>
      <c r="BD27" s="91">
        <f>'[2]EU Inhabitants'!AY35*('[2]Weighted Average'!AY11/1000)*('[2]Waste Bin detailed'!$F$21/100)</f>
        <v>2.5506426144803154</v>
      </c>
      <c r="BE27" s="91">
        <f>'[2]EU Inhabitants'!AZ35*('[2]Weighted Average'!AZ11/1000)*('[2]Waste Bin detailed'!$F$21/100)</f>
        <v>2.5470831953804844</v>
      </c>
    </row>
    <row r="28" spans="1:57" x14ac:dyDescent="0.35">
      <c r="A28" s="86" t="s">
        <v>636</v>
      </c>
      <c r="C28" s="86" t="s">
        <v>3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detailed'!$F$21/100)</f>
        <v>6.4635689645545229</v>
      </c>
      <c r="H28" s="91">
        <f>'[2]EU Inhabitants'!C36*('[2]Weighted Average'!C11/1000)*('[2]Waste Bin detailed'!$F$21/100)</f>
        <v>6.4397549509413983</v>
      </c>
      <c r="I28" s="91">
        <f>'[2]EU Inhabitants'!D36*('[2]Weighted Average'!D11/1000)*('[2]Waste Bin detailed'!$F$21/100)</f>
        <v>6.440139325581602</v>
      </c>
      <c r="J28" s="91">
        <f>'[2]EU Inhabitants'!E36*('[2]Weighted Average'!E11/1000)*('[2]Waste Bin detailed'!$F$21/100)</f>
        <v>6.4352429459477909</v>
      </c>
      <c r="K28" s="91">
        <f>'[2]EU Inhabitants'!F36*('[2]Weighted Average'!F11/1000)*('[2]Waste Bin detailed'!$F$21/100)</f>
        <v>6.4319482730536768</v>
      </c>
      <c r="L28" s="91">
        <f>'[2]EU Inhabitants'!G36*('[2]Weighted Average'!G11/1000)*('[2]Waste Bin detailed'!$F$21/100)</f>
        <v>6.4335024487973165</v>
      </c>
      <c r="M28" s="91">
        <f>'[2]EU Inhabitants'!H36*('[2]Weighted Average'!H11/1000)*('[2]Waste Bin detailed'!$F$21/100)</f>
        <v>6.4337781654566797</v>
      </c>
      <c r="N28" s="91">
        <f>'[2]EU Inhabitants'!I36*('[2]Weighted Average'!I11/1000)*('[2]Waste Bin detailed'!$F$21/100)</f>
        <v>6.4330998913752842</v>
      </c>
      <c r="O28" s="91">
        <f>'[2]EU Inhabitants'!J36*('[2]Weighted Average'!J11/1000)*('[2]Waste Bin detailed'!$F$21/100)</f>
        <v>6.4352245436421924</v>
      </c>
      <c r="P28" s="91">
        <f>'[2]EU Inhabitants'!K36*('[2]Weighted Average'!K11/1000)*('[2]Waste Bin detailed'!$F$21/100)</f>
        <v>6.4414276127638841</v>
      </c>
      <c r="Q28" s="91">
        <f>'[2]EU Inhabitants'!L36*('[2]Weighted Average'!L11/1000)*('[2]Waste Bin detailed'!$F$21/100)</f>
        <v>6.4492831831737023</v>
      </c>
      <c r="R28" s="91">
        <f>'[2]EU Inhabitants'!M36*('[2]Weighted Average'!M11/1000)*('[2]Waste Bin detailed'!$F$21/100)</f>
        <v>6.4480362791781349</v>
      </c>
      <c r="S28" s="91">
        <f>'[2]EU Inhabitants'!N36*('[2]Weighted Average'!N11/1000)*('[2]Waste Bin detailed'!$F$21/100)</f>
        <v>6.4613648018048337</v>
      </c>
      <c r="T28" s="91">
        <f>'[2]EU Inhabitants'!O36*('[2]Weighted Average'!O11/1000)*('[2]Waste Bin detailed'!$F$21/100)</f>
        <v>6.4689906445424468</v>
      </c>
      <c r="U28" s="91">
        <f>'[2]EU Inhabitants'!P36*('[2]Weighted Average'!P11/1000)*('[2]Waste Bin detailed'!$F$21/100)</f>
        <v>6.4758398021222012</v>
      </c>
      <c r="V28" s="91">
        <f>'[2]EU Inhabitants'!Q36*('[2]Weighted Average'!Q11/1000)*('[2]Waste Bin detailed'!$F$21/100)</f>
        <v>6.4833922527938128</v>
      </c>
      <c r="W28" s="91">
        <f>'[2]EU Inhabitants'!R36*('[2]Weighted Average'!R11/1000)*('[2]Waste Bin detailed'!$F$21/100)</f>
        <v>6.4912060556405491</v>
      </c>
      <c r="X28" s="91">
        <f>'[2]EU Inhabitants'!S36*('[2]Weighted Average'!S11/1000)*('[2]Waste Bin detailed'!$F$21/100)</f>
        <v>6.5033843893840961</v>
      </c>
      <c r="Y28" s="91">
        <f>'[2]EU Inhabitants'!T36*('[2]Weighted Average'!T11/1000)*('[2]Waste Bin detailed'!$F$21/100)</f>
        <v>6.5130922915775784</v>
      </c>
      <c r="Z28" s="91">
        <f>'[2]EU Inhabitants'!U36*('[2]Weighted Average'!U11/1000)*('[2]Waste Bin detailed'!$F$21/100)</f>
        <v>6.6297356675138746</v>
      </c>
      <c r="AA28" s="91">
        <f>'[2]EU Inhabitants'!V36*('[2]Weighted Average'!V11/1000)*('[2]Waste Bin detailed'!$F$21/100)</f>
        <v>6.6388146167720494</v>
      </c>
      <c r="AB28" s="91">
        <f>'[2]EU Inhabitants'!W36*('[2]Weighted Average'!W11/1000)*('[2]Waste Bin detailed'!$F$21/100)</f>
        <v>6.6415540805036635</v>
      </c>
      <c r="AC28" s="91">
        <f>'[2]EU Inhabitants'!X36*('[2]Weighted Average'!X11/1000)*('[2]Waste Bin detailed'!$F$21/100)</f>
        <v>6.6113181997225876</v>
      </c>
      <c r="AD28" s="91">
        <f>'[2]EU Inhabitants'!Y36*('[2]Weighted Average'!Y11/1000)*('[2]Waste Bin detailed'!$F$21/100)</f>
        <v>6.6047803848506144</v>
      </c>
      <c r="AE28" s="91">
        <f>'[2]EU Inhabitants'!Z36*('[2]Weighted Average'!Z11/1000)*('[2]Waste Bin detailed'!$F$21/100)</f>
        <v>6.7322701003644525</v>
      </c>
      <c r="AF28" s="91">
        <f>'[2]EU Inhabitants'!AA36*('[2]Weighted Average'!AA11/1000)*('[2]Waste Bin detailed'!$F$21/100)</f>
        <v>6.715397461478724</v>
      </c>
      <c r="AG28" s="91">
        <f>'[2]EU Inhabitants'!AB36*('[2]Weighted Average'!AB11/1000)*('[2]Waste Bin detailed'!$F$21/100)</f>
        <v>6.6986088417358154</v>
      </c>
      <c r="AH28" s="91">
        <f>'[2]EU Inhabitants'!AC36*('[2]Weighted Average'!AC11/1000)*('[2]Waste Bin detailed'!$F$21/100)</f>
        <v>6.681845097434457</v>
      </c>
      <c r="AI28" s="91">
        <f>'[2]EU Inhabitants'!AD36*('[2]Weighted Average'!AD11/1000)*('[2]Waste Bin detailed'!$F$21/100)</f>
        <v>6.6646823653802372</v>
      </c>
      <c r="AJ28" s="91">
        <f>'[2]EU Inhabitants'!AE36*('[2]Weighted Average'!AE11/1000)*('[2]Waste Bin detailed'!$F$21/100)</f>
        <v>6.6471387286541299</v>
      </c>
      <c r="AK28" s="91">
        <f>'[2]EU Inhabitants'!AF36*('[2]Weighted Average'!AF11/1000)*('[2]Waste Bin detailed'!$F$21/100)</f>
        <v>6.6288388336727255</v>
      </c>
      <c r="AL28" s="91">
        <f>'[2]EU Inhabitants'!AG36*('[2]Weighted Average'!AG11/1000)*('[2]Waste Bin detailed'!$F$21/100)</f>
        <v>6.6094889878208507</v>
      </c>
      <c r="AM28" s="91">
        <f>'[2]EU Inhabitants'!AH36*('[2]Weighted Average'!AH11/1000)*('[2]Waste Bin detailed'!$F$21/100)</f>
        <v>6.5891266762500562</v>
      </c>
      <c r="AN28" s="91">
        <f>'[2]EU Inhabitants'!AI36*('[2]Weighted Average'!AI11/1000)*('[2]Waste Bin detailed'!$F$21/100)</f>
        <v>6.5679701246237538</v>
      </c>
      <c r="AO28" s="91">
        <f>'[2]EU Inhabitants'!AJ36*('[2]Weighted Average'!AJ11/1000)*('[2]Waste Bin detailed'!$F$21/100)</f>
        <v>6.5464819022816254</v>
      </c>
      <c r="AP28" s="91">
        <f>'[2]EU Inhabitants'!AK36*('[2]Weighted Average'!AK11/1000)*('[2]Waste Bin detailed'!$F$21/100)</f>
        <v>6.5298939250897092</v>
      </c>
      <c r="AQ28" s="91">
        <f>'[2]EU Inhabitants'!AL36*('[2]Weighted Average'!AL11/1000)*('[2]Waste Bin detailed'!$F$21/100)</f>
        <v>6.5130706594235548</v>
      </c>
      <c r="AR28" s="91">
        <f>'[2]EU Inhabitants'!AM36*('[2]Weighted Average'!AM11/1000)*('[2]Waste Bin detailed'!$F$21/100)</f>
        <v>6.4961189604280429</v>
      </c>
      <c r="AS28" s="91">
        <f>'[2]EU Inhabitants'!AN36*('[2]Weighted Average'!AN11/1000)*('[2]Waste Bin detailed'!$F$21/100)</f>
        <v>6.4798286633012578</v>
      </c>
      <c r="AT28" s="91">
        <f>'[2]EU Inhabitants'!AO36*('[2]Weighted Average'!AO11/1000)*('[2]Waste Bin detailed'!$F$21/100)</f>
        <v>6.4639020077161113</v>
      </c>
      <c r="AU28" s="91">
        <f>'[2]EU Inhabitants'!AP36*('[2]Weighted Average'!AP11/1000)*('[2]Waste Bin detailed'!$F$21/100)</f>
        <v>6.4484351308311174</v>
      </c>
      <c r="AV28" s="91">
        <f>'[2]EU Inhabitants'!AQ36*('[2]Weighted Average'!AQ11/1000)*('[2]Waste Bin detailed'!$F$21/100)</f>
        <v>6.4330692897495378</v>
      </c>
      <c r="AW28" s="91">
        <f>'[2]EU Inhabitants'!AR36*('[2]Weighted Average'!AR11/1000)*('[2]Waste Bin detailed'!$F$21/100)</f>
        <v>6.4180641875766495</v>
      </c>
      <c r="AX28" s="91">
        <f>'[2]EU Inhabitants'!AS36*('[2]Weighted Average'!AS11/1000)*('[2]Waste Bin detailed'!$F$21/100)</f>
        <v>6.4032586579653277</v>
      </c>
      <c r="AY28" s="91">
        <f>'[2]EU Inhabitants'!AT36*('[2]Weighted Average'!AT11/1000)*('[2]Waste Bin detailed'!$F$21/100)</f>
        <v>6.3886859221236048</v>
      </c>
      <c r="AZ28" s="91">
        <f>'[2]EU Inhabitants'!AU36*('[2]Weighted Average'!AU11/1000)*('[2]Waste Bin detailed'!$F$21/100)</f>
        <v>6.3743279874680825</v>
      </c>
      <c r="BA28" s="91">
        <f>'[2]EU Inhabitants'!AV36*('[2]Weighted Average'!AV11/1000)*('[2]Waste Bin detailed'!$F$21/100)</f>
        <v>6.3596341828156593</v>
      </c>
      <c r="BB28" s="91">
        <f>'[2]EU Inhabitants'!AW36*('[2]Weighted Average'!AW11/1000)*('[2]Waste Bin detailed'!$F$21/100)</f>
        <v>6.3448824018943233</v>
      </c>
      <c r="BC28" s="91">
        <f>'[2]EU Inhabitants'!AX36*('[2]Weighted Average'!AX11/1000)*('[2]Waste Bin detailed'!$F$21/100)</f>
        <v>6.3301608835136038</v>
      </c>
      <c r="BD28" s="91">
        <f>'[2]EU Inhabitants'!AY36*('[2]Weighted Average'!AY11/1000)*('[2]Waste Bin detailed'!$F$21/100)</f>
        <v>6.3153253037273362</v>
      </c>
      <c r="BE28" s="91">
        <f>'[2]EU Inhabitants'!AZ36*('[2]Weighted Average'!AZ11/1000)*('[2]Waste Bin detailed'!$F$21/100)</f>
        <v>6.3003223219697633</v>
      </c>
    </row>
    <row r="29" spans="1:57" x14ac:dyDescent="0.35">
      <c r="A29" s="86" t="s">
        <v>636</v>
      </c>
      <c r="C29" s="86" t="s">
        <v>3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detailed'!$F$21/100)</f>
        <v>6.1913670591665175</v>
      </c>
      <c r="H29" s="91">
        <f>'[2]EU Inhabitants'!C37*('[2]Weighted Average'!C11/1000)*('[2]Waste Bin detailed'!$F$21/100)</f>
        <v>6.2030966805403276</v>
      </c>
      <c r="I29" s="91">
        <f>'[2]EU Inhabitants'!D37*('[2]Weighted Average'!D11/1000)*('[2]Waste Bin detailed'!$F$21/100)</f>
        <v>6.2197789536664665</v>
      </c>
      <c r="J29" s="91">
        <f>'[2]EU Inhabitants'!E37*('[2]Weighted Average'!E11/1000)*('[2]Waste Bin detailed'!$F$21/100)</f>
        <v>6.2334074076305157</v>
      </c>
      <c r="K29" s="91">
        <f>'[2]EU Inhabitants'!F37*('[2]Weighted Average'!F11/1000)*('[2]Waste Bin detailed'!$F$21/100)</f>
        <v>6.2497817285776405</v>
      </c>
      <c r="L29" s="91">
        <f>'[2]EU Inhabitants'!G37*('[2]Weighted Average'!G11/1000)*('[2]Waste Bin detailed'!$F$21/100)</f>
        <v>6.2705611238885144</v>
      </c>
      <c r="M29" s="91">
        <f>'[2]EU Inhabitants'!H37*('[2]Weighted Average'!H11/1000)*('[2]Waste Bin detailed'!$F$21/100)</f>
        <v>6.2932605556617949</v>
      </c>
      <c r="N29" s="91">
        <f>'[2]EU Inhabitants'!I37*('[2]Weighted Average'!I11/1000)*('[2]Waste Bin detailed'!$F$21/100)</f>
        <v>6.3178934331796563</v>
      </c>
      <c r="O29" s="91">
        <f>'[2]EU Inhabitants'!J37*('[2]Weighted Average'!J11/1000)*('[2]Waste Bin detailed'!$F$21/100)</f>
        <v>6.344754216092432</v>
      </c>
      <c r="P29" s="91">
        <f>'[2]EU Inhabitants'!K37*('[2]Weighted Average'!K11/1000)*('[2]Waste Bin detailed'!$F$21/100)</f>
        <v>6.3743050868656672</v>
      </c>
      <c r="Q29" s="91">
        <f>'[2]EU Inhabitants'!L37*('[2]Weighted Average'!L11/1000)*('[2]Waste Bin detailed'!$F$21/100)</f>
        <v>6.4026424997507965</v>
      </c>
      <c r="R29" s="91">
        <f>'[2]EU Inhabitants'!M37*('[2]Weighted Average'!M11/1000)*('[2]Waste Bin detailed'!$F$21/100)</f>
        <v>6.4275051912611696</v>
      </c>
      <c r="S29" s="91">
        <f>'[2]EU Inhabitants'!N37*('[2]Weighted Average'!N11/1000)*('[2]Waste Bin detailed'!$F$21/100)</f>
        <v>6.457712267875598</v>
      </c>
      <c r="T29" s="91">
        <f>'[2]EU Inhabitants'!O37*('[2]Weighted Average'!O11/1000)*('[2]Waste Bin detailed'!$F$21/100)</f>
        <v>6.4879259576490096</v>
      </c>
      <c r="U29" s="91">
        <f>'[2]EU Inhabitants'!P37*('[2]Weighted Average'!P11/1000)*('[2]Waste Bin detailed'!$F$21/100)</f>
        <v>6.5180730538848675</v>
      </c>
      <c r="V29" s="91">
        <f>'[2]EU Inhabitants'!Q37*('[2]Weighted Average'!Q11/1000)*('[2]Waste Bin detailed'!$F$21/100)</f>
        <v>6.5436704055395261</v>
      </c>
      <c r="W29" s="91">
        <f>'[2]EU Inhabitants'!R37*('[2]Weighted Average'!R11/1000)*('[2]Waste Bin detailed'!$F$21/100)</f>
        <v>6.5642448818751564</v>
      </c>
      <c r="X29" s="91">
        <f>'[2]EU Inhabitants'!S37*('[2]Weighted Average'!S11/1000)*('[2]Waste Bin detailed'!$F$21/100)</f>
        <v>6.5846913064997601</v>
      </c>
      <c r="Y29" s="91">
        <f>'[2]EU Inhabitants'!T37*('[2]Weighted Average'!T11/1000)*('[2]Waste Bin detailed'!$F$21/100)</f>
        <v>6.5968643912802021</v>
      </c>
      <c r="Z29" s="91">
        <f>'[2]EU Inhabitants'!U37*('[2]Weighted Average'!U11/1000)*('[2]Waste Bin detailed'!$F$21/100)</f>
        <v>6.7118382973998676</v>
      </c>
      <c r="AA29" s="91">
        <f>'[2]EU Inhabitants'!V37*('[2]Weighted Average'!V11/1000)*('[2]Waste Bin detailed'!$F$21/100)</f>
        <v>6.7208213330602726</v>
      </c>
      <c r="AB29" s="91">
        <f>'[2]EU Inhabitants'!W37*('[2]Weighted Average'!W11/1000)*('[2]Waste Bin detailed'!$F$21/100)</f>
        <v>6.7315860251194337</v>
      </c>
      <c r="AC29" s="91">
        <f>'[2]EU Inhabitants'!X37*('[2]Weighted Average'!X11/1000)*('[2]Waste Bin detailed'!$F$21/100)</f>
        <v>6.7494260412965845</v>
      </c>
      <c r="AD29" s="91">
        <f>'[2]EU Inhabitants'!Y37*('[2]Weighted Average'!Y11/1000)*('[2]Waste Bin detailed'!$F$21/100)</f>
        <v>6.7692407294103862</v>
      </c>
      <c r="AE29" s="91">
        <f>'[2]EU Inhabitants'!Z37*('[2]Weighted Average'!Z11/1000)*('[2]Waste Bin detailed'!$F$21/100)</f>
        <v>6.8511473611345135</v>
      </c>
      <c r="AF29" s="91">
        <f>'[2]EU Inhabitants'!AA37*('[2]Weighted Average'!AA11/1000)*('[2]Waste Bin detailed'!$F$21/100)</f>
        <v>6.8601988304105443</v>
      </c>
      <c r="AG29" s="91">
        <f>'[2]EU Inhabitants'!AB37*('[2]Weighted Average'!AB11/1000)*('[2]Waste Bin detailed'!$F$21/100)</f>
        <v>6.8647945557395706</v>
      </c>
      <c r="AH29" s="91">
        <f>'[2]EU Inhabitants'!AC37*('[2]Weighted Average'!AC11/1000)*('[2]Waste Bin detailed'!$F$21/100)</f>
        <v>6.8647942916694955</v>
      </c>
      <c r="AI29" s="91">
        <f>'[2]EU Inhabitants'!AD37*('[2]Weighted Average'!AD11/1000)*('[2]Waste Bin detailed'!$F$21/100)</f>
        <v>6.8602245688592527</v>
      </c>
      <c r="AJ29" s="91">
        <f>'[2]EU Inhabitants'!AE37*('[2]Weighted Average'!AE11/1000)*('[2]Waste Bin detailed'!$F$21/100)</f>
        <v>6.8551730955944565</v>
      </c>
      <c r="AK29" s="91">
        <f>'[2]EU Inhabitants'!AF37*('[2]Weighted Average'!AF11/1000)*('[2]Waste Bin detailed'!$F$21/100)</f>
        <v>6.8493516120326809</v>
      </c>
      <c r="AL29" s="91">
        <f>'[2]EU Inhabitants'!AG37*('[2]Weighted Average'!AG11/1000)*('[2]Waste Bin detailed'!$F$21/100)</f>
        <v>6.8428448144869636</v>
      </c>
      <c r="AM29" s="91">
        <f>'[2]EU Inhabitants'!AH37*('[2]Weighted Average'!AH11/1000)*('[2]Waste Bin detailed'!$F$21/100)</f>
        <v>6.8357678816054834</v>
      </c>
      <c r="AN29" s="91">
        <f>'[2]EU Inhabitants'!AI37*('[2]Weighted Average'!AI11/1000)*('[2]Waste Bin detailed'!$F$21/100)</f>
        <v>6.8282030607352278</v>
      </c>
      <c r="AO29" s="91">
        <f>'[2]EU Inhabitants'!AJ37*('[2]Weighted Average'!AJ11/1000)*('[2]Waste Bin detailed'!$F$21/100)</f>
        <v>6.8200803878371481</v>
      </c>
      <c r="AP29" s="91">
        <f>'[2]EU Inhabitants'!AK37*('[2]Weighted Average'!AK11/1000)*('[2]Waste Bin detailed'!$F$21/100)</f>
        <v>6.8131513091117633</v>
      </c>
      <c r="AQ29" s="91">
        <f>'[2]EU Inhabitants'!AL37*('[2]Weighted Average'!AL11/1000)*('[2]Waste Bin detailed'!$F$21/100)</f>
        <v>6.8051538877163971</v>
      </c>
      <c r="AR29" s="91">
        <f>'[2]EU Inhabitants'!AM37*('[2]Weighted Average'!AM11/1000)*('[2]Waste Bin detailed'!$F$21/100)</f>
        <v>6.7957397774321038</v>
      </c>
      <c r="AS29" s="91">
        <f>'[2]EU Inhabitants'!AN37*('[2]Weighted Average'!AN11/1000)*('[2]Waste Bin detailed'!$F$21/100)</f>
        <v>6.7859417190678686</v>
      </c>
      <c r="AT29" s="91">
        <f>'[2]EU Inhabitants'!AO37*('[2]Weighted Average'!AO11/1000)*('[2]Waste Bin detailed'!$F$21/100)</f>
        <v>6.774968318338062</v>
      </c>
      <c r="AU29" s="91">
        <f>'[2]EU Inhabitants'!AP37*('[2]Weighted Average'!AP11/1000)*('[2]Waste Bin detailed'!$F$21/100)</f>
        <v>6.7640727803427758</v>
      </c>
      <c r="AV29" s="91">
        <f>'[2]EU Inhabitants'!AQ37*('[2]Weighted Average'!AQ11/1000)*('[2]Waste Bin detailed'!$F$21/100)</f>
        <v>6.7530446972087868</v>
      </c>
      <c r="AW29" s="91">
        <f>'[2]EU Inhabitants'!AR37*('[2]Weighted Average'!AR11/1000)*('[2]Waste Bin detailed'!$F$21/100)</f>
        <v>6.7417557273545015</v>
      </c>
      <c r="AX29" s="91">
        <f>'[2]EU Inhabitants'!AS37*('[2]Weighted Average'!AS11/1000)*('[2]Waste Bin detailed'!$F$21/100)</f>
        <v>6.7300631617797357</v>
      </c>
      <c r="AY29" s="91">
        <f>'[2]EU Inhabitants'!AT37*('[2]Weighted Average'!AT11/1000)*('[2]Waste Bin detailed'!$F$21/100)</f>
        <v>6.7179270754375375</v>
      </c>
      <c r="AZ29" s="91">
        <f>'[2]EU Inhabitants'!AU37*('[2]Weighted Average'!AU11/1000)*('[2]Waste Bin detailed'!$F$21/100)</f>
        <v>6.7054413890743847</v>
      </c>
      <c r="BA29" s="91">
        <f>'[2]EU Inhabitants'!AV37*('[2]Weighted Average'!AV11/1000)*('[2]Waste Bin detailed'!$F$21/100)</f>
        <v>6.6927115006805264</v>
      </c>
      <c r="BB29" s="91">
        <f>'[2]EU Inhabitants'!AW37*('[2]Weighted Average'!AW11/1000)*('[2]Waste Bin detailed'!$F$21/100)</f>
        <v>6.6797478132050365</v>
      </c>
      <c r="BC29" s="91">
        <f>'[2]EU Inhabitants'!AX37*('[2]Weighted Average'!AX11/1000)*('[2]Waste Bin detailed'!$F$21/100)</f>
        <v>6.6668265637662181</v>
      </c>
      <c r="BD29" s="91">
        <f>'[2]EU Inhabitants'!AY37*('[2]Weighted Average'!AY11/1000)*('[2]Waste Bin detailed'!$F$21/100)</f>
        <v>6.6537082494155761</v>
      </c>
      <c r="BE29" s="91">
        <f>'[2]EU Inhabitants'!AZ37*('[2]Weighted Average'!AZ11/1000)*('[2]Waste Bin detailed'!$F$21/100)</f>
        <v>6.6401778217050049</v>
      </c>
    </row>
    <row r="30" spans="1:57" x14ac:dyDescent="0.35">
      <c r="A30" s="86" t="s">
        <v>636</v>
      </c>
      <c r="C30" s="86" t="s">
        <v>3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detailed'!$F$21/100)</f>
        <v>10.609386385409653</v>
      </c>
      <c r="H30" s="91">
        <f>'[2]EU Inhabitants'!C38*('[2]Weighted Average'!C11/1000)*('[2]Waste Bin detailed'!$F$21/100)</f>
        <v>10.634934289072946</v>
      </c>
      <c r="I30" s="91">
        <f>'[2]EU Inhabitants'!D38*('[2]Weighted Average'!D11/1000)*('[2]Waste Bin detailed'!$F$21/100)</f>
        <v>10.666768592879945</v>
      </c>
      <c r="J30" s="91">
        <f>'[2]EU Inhabitants'!E38*('[2]Weighted Average'!E11/1000)*('[2]Waste Bin detailed'!$F$21/100)</f>
        <v>10.704651609110513</v>
      </c>
      <c r="K30" s="91">
        <f>'[2]EU Inhabitants'!F38*('[2]Weighted Average'!F11/1000)*('[2]Waste Bin detailed'!$F$21/100)</f>
        <v>10.746907766096511</v>
      </c>
      <c r="L30" s="91">
        <f>'[2]EU Inhabitants'!G38*('[2]Weighted Average'!G11/1000)*('[2]Waste Bin detailed'!$F$21/100)</f>
        <v>10.790659139531268</v>
      </c>
      <c r="M30" s="91">
        <f>'[2]EU Inhabitants'!H38*('[2]Weighted Average'!H11/1000)*('[2]Waste Bin detailed'!$F$21/100)</f>
        <v>10.834172589706581</v>
      </c>
      <c r="N30" s="91">
        <f>'[2]EU Inhabitants'!I38*('[2]Weighted Average'!I11/1000)*('[2]Waste Bin detailed'!$F$21/100)</f>
        <v>10.910948938389382</v>
      </c>
      <c r="O30" s="91">
        <f>'[2]EU Inhabitants'!J38*('[2]Weighted Average'!J11/1000)*('[2]Waste Bin detailed'!$F$21/100)</f>
        <v>10.992093325688563</v>
      </c>
      <c r="P30" s="91">
        <f>'[2]EU Inhabitants'!K38*('[2]Weighted Average'!K11/1000)*('[2]Waste Bin detailed'!$F$21/100)</f>
        <v>11.077600713719423</v>
      </c>
      <c r="Q30" s="91">
        <f>'[2]EU Inhabitants'!L38*('[2]Weighted Average'!L11/1000)*('[2]Waste Bin detailed'!$F$21/100)</f>
        <v>11.175532722366814</v>
      </c>
      <c r="R30" s="91">
        <f>'[2]EU Inhabitants'!M38*('[2]Weighted Average'!M11/1000)*('[2]Waste Bin detailed'!$F$21/100)</f>
        <v>11.258700958552252</v>
      </c>
      <c r="S30" s="91">
        <f>'[2]EU Inhabitants'!N38*('[2]Weighted Average'!N11/1000)*('[2]Waste Bin detailed'!$F$21/100)</f>
        <v>11.337626721283257</v>
      </c>
      <c r="T30" s="91">
        <f>'[2]EU Inhabitants'!O38*('[2]Weighted Average'!O11/1000)*('[2]Waste Bin detailed'!$F$21/100)</f>
        <v>11.424663844413073</v>
      </c>
      <c r="U30" s="91">
        <f>'[2]EU Inhabitants'!P38*('[2]Weighted Average'!P11/1000)*('[2]Waste Bin detailed'!$F$21/100)</f>
        <v>11.532345333616609</v>
      </c>
      <c r="V30" s="91">
        <f>'[2]EU Inhabitants'!Q38*('[2]Weighted Average'!Q11/1000)*('[2]Waste Bin detailed'!$F$21/100)</f>
        <v>11.656863613139652</v>
      </c>
      <c r="W30" s="91">
        <f>'[2]EU Inhabitants'!R38*('[2]Weighted Average'!R11/1000)*('[2]Waste Bin detailed'!$F$21/100)</f>
        <v>11.784373671664714</v>
      </c>
      <c r="X30" s="91">
        <f>'[2]EU Inhabitants'!S38*('[2]Weighted Average'!S11/1000)*('[2]Waste Bin detailed'!$F$21/100)</f>
        <v>11.959194109682795</v>
      </c>
      <c r="Y30" s="91">
        <f>'[2]EU Inhabitants'!T38*('[2]Weighted Average'!T11/1000)*('[2]Waste Bin detailed'!$F$21/100)</f>
        <v>12.109611796010311</v>
      </c>
      <c r="Z30" s="91">
        <f>'[2]EU Inhabitants'!U38*('[2]Weighted Average'!U11/1000)*('[2]Waste Bin detailed'!$F$21/100)</f>
        <v>12.443703409289927</v>
      </c>
      <c r="AA30" s="91">
        <f>'[2]EU Inhabitants'!V38*('[2]Weighted Average'!V11/1000)*('[2]Waste Bin detailed'!$F$21/100)</f>
        <v>12.562210371918553</v>
      </c>
      <c r="AB30" s="91">
        <f>'[2]EU Inhabitants'!W38*('[2]Weighted Average'!W11/1000)*('[2]Waste Bin detailed'!$F$21/100)</f>
        <v>12.625900024195342</v>
      </c>
      <c r="AC30" s="91">
        <f>'[2]EU Inhabitants'!X38*('[2]Weighted Average'!X11/1000)*('[2]Waste Bin detailed'!$F$21/100)</f>
        <v>12.715237369198881</v>
      </c>
      <c r="AD30" s="91">
        <f>'[2]EU Inhabitants'!Y38*('[2]Weighted Average'!Y11/1000)*('[2]Waste Bin detailed'!$F$21/100)</f>
        <v>12.800742170064222</v>
      </c>
      <c r="AE30" s="91">
        <f>'[2]EU Inhabitants'!Z38*('[2]Weighted Average'!Z11/1000)*('[2]Waste Bin detailed'!$F$21/100)</f>
        <v>12.9423866752731</v>
      </c>
      <c r="AF30" s="91">
        <f>'[2]EU Inhabitants'!AA38*('[2]Weighted Average'!AA11/1000)*('[2]Waste Bin detailed'!$F$21/100)</f>
        <v>13.021011488215127</v>
      </c>
      <c r="AG30" s="91">
        <f>'[2]EU Inhabitants'!AB38*('[2]Weighted Average'!AB11/1000)*('[2]Waste Bin detailed'!$F$21/100)</f>
        <v>13.099566436983698</v>
      </c>
      <c r="AH30" s="91">
        <f>'[2]EU Inhabitants'!AC38*('[2]Weighted Average'!AC11/1000)*('[2]Waste Bin detailed'!$F$21/100)</f>
        <v>13.177739441008193</v>
      </c>
      <c r="AI30" s="91">
        <f>'[2]EU Inhabitants'!AD38*('[2]Weighted Average'!AD11/1000)*('[2]Waste Bin detailed'!$F$21/100)</f>
        <v>13.255320204485237</v>
      </c>
      <c r="AJ30" s="91">
        <f>'[2]EU Inhabitants'!AE38*('[2]Weighted Average'!AE11/1000)*('[2]Waste Bin detailed'!$F$21/100)</f>
        <v>13.33063454823033</v>
      </c>
      <c r="AK30" s="91">
        <f>'[2]EU Inhabitants'!AF38*('[2]Weighted Average'!AF11/1000)*('[2]Waste Bin detailed'!$F$21/100)</f>
        <v>13.403721286760081</v>
      </c>
      <c r="AL30" s="91">
        <f>'[2]EU Inhabitants'!AG38*('[2]Weighted Average'!AG11/1000)*('[2]Waste Bin detailed'!$F$21/100)</f>
        <v>13.47478746363598</v>
      </c>
      <c r="AM30" s="91">
        <f>'[2]EU Inhabitants'!AH38*('[2]Weighted Average'!AH11/1000)*('[2]Waste Bin detailed'!$F$21/100)</f>
        <v>13.544091946016408</v>
      </c>
      <c r="AN30" s="91">
        <f>'[2]EU Inhabitants'!AI38*('[2]Weighted Average'!AI11/1000)*('[2]Waste Bin detailed'!$F$21/100)</f>
        <v>13.611997882680214</v>
      </c>
      <c r="AO30" s="91">
        <f>'[2]EU Inhabitants'!AJ38*('[2]Weighted Average'!AJ11/1000)*('[2]Waste Bin detailed'!$F$21/100)</f>
        <v>13.678861225627642</v>
      </c>
      <c r="AP30" s="91">
        <f>'[2]EU Inhabitants'!AK38*('[2]Weighted Average'!AK11/1000)*('[2]Waste Bin detailed'!$F$21/100)</f>
        <v>13.747492908422407</v>
      </c>
      <c r="AQ30" s="91">
        <f>'[2]EU Inhabitants'!AL38*('[2]Weighted Average'!AL11/1000)*('[2]Waste Bin detailed'!$F$21/100)</f>
        <v>13.815502884438654</v>
      </c>
      <c r="AR30" s="91">
        <f>'[2]EU Inhabitants'!AM38*('[2]Weighted Average'!AM11/1000)*('[2]Waste Bin detailed'!$F$21/100)</f>
        <v>13.883251399212963</v>
      </c>
      <c r="AS30" s="91">
        <f>'[2]EU Inhabitants'!AN38*('[2]Weighted Average'!AN11/1000)*('[2]Waste Bin detailed'!$F$21/100)</f>
        <v>13.950958168364279</v>
      </c>
      <c r="AT30" s="91">
        <f>'[2]EU Inhabitants'!AO38*('[2]Weighted Average'!AO11/1000)*('[2]Waste Bin detailed'!$F$21/100)</f>
        <v>14.018774764163906</v>
      </c>
      <c r="AU30" s="91">
        <f>'[2]EU Inhabitants'!AP38*('[2]Weighted Average'!AP11/1000)*('[2]Waste Bin detailed'!$F$21/100)</f>
        <v>14.086847030924316</v>
      </c>
      <c r="AV30" s="91">
        <f>'[2]EU Inhabitants'!AQ38*('[2]Weighted Average'!AQ11/1000)*('[2]Waste Bin detailed'!$F$21/100)</f>
        <v>14.155120156940971</v>
      </c>
      <c r="AW30" s="91">
        <f>'[2]EU Inhabitants'!AR38*('[2]Weighted Average'!AR11/1000)*('[2]Waste Bin detailed'!$F$21/100)</f>
        <v>14.223563583344275</v>
      </c>
      <c r="AX30" s="91">
        <f>'[2]EU Inhabitants'!AS38*('[2]Weighted Average'!AS11/1000)*('[2]Waste Bin detailed'!$F$21/100)</f>
        <v>14.292014006202253</v>
      </c>
      <c r="AY30" s="91">
        <f>'[2]EU Inhabitants'!AT38*('[2]Weighted Average'!AT11/1000)*('[2]Waste Bin detailed'!$F$21/100)</f>
        <v>14.360324318408125</v>
      </c>
      <c r="AZ30" s="91">
        <f>'[2]EU Inhabitants'!AU38*('[2]Weighted Average'!AU11/1000)*('[2]Waste Bin detailed'!$F$21/100)</f>
        <v>14.428308955683253</v>
      </c>
      <c r="BA30" s="91">
        <f>'[2]EU Inhabitants'!AV38*('[2]Weighted Average'!AV11/1000)*('[2]Waste Bin detailed'!$F$21/100)</f>
        <v>14.495736273913023</v>
      </c>
      <c r="BB30" s="91">
        <f>'[2]EU Inhabitants'!AW38*('[2]Weighted Average'!AW11/1000)*('[2]Waste Bin detailed'!$F$21/100)</f>
        <v>14.562351684325886</v>
      </c>
      <c r="BC30" s="91">
        <f>'[2]EU Inhabitants'!AX38*('[2]Weighted Average'!AX11/1000)*('[2]Waste Bin detailed'!$F$21/100)</f>
        <v>14.627884976172526</v>
      </c>
      <c r="BD30" s="91">
        <f>'[2]EU Inhabitants'!AY38*('[2]Weighted Average'!AY11/1000)*('[2]Waste Bin detailed'!$F$21/100)</f>
        <v>14.692089428321676</v>
      </c>
      <c r="BE30" s="91">
        <f>'[2]EU Inhabitants'!AZ38*('[2]Weighted Average'!AZ11/1000)*('[2]Waste Bin detailed'!$F$21/100)</f>
        <v>14.754723544073856</v>
      </c>
    </row>
    <row r="31" spans="1:57" x14ac:dyDescent="0.35">
      <c r="A31" s="86" t="s">
        <v>636</v>
      </c>
      <c r="C31" s="86" t="s">
        <v>3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detailed'!$F$21/100)</f>
        <v>0.33409280419000043</v>
      </c>
      <c r="H31" s="91">
        <f>'[2]EU Inhabitants'!C39*('[2]Weighted Average'!C11/1000)*('[2]Waste Bin detailed'!$F$21/100)</f>
        <v>0.33925432623954255</v>
      </c>
      <c r="I31" s="91">
        <f>'[2]EU Inhabitants'!D39*('[2]Weighted Average'!D11/1000)*('[2]Waste Bin detailed'!$F$21/100)</f>
        <v>0.34311205423298108</v>
      </c>
      <c r="J31" s="91">
        <f>'[2]EU Inhabitants'!E39*('[2]Weighted Average'!E11/1000)*('[2]Waste Bin detailed'!$F$21/100)</f>
        <v>0.34538136396162389</v>
      </c>
      <c r="K31" s="91">
        <f>'[2]EU Inhabitants'!F39*('[2]Weighted Average'!F11/1000)*('[2]Waste Bin detailed'!$F$21/100)</f>
        <v>0.34791040552902042</v>
      </c>
      <c r="L31" s="91">
        <f>'[2]EU Inhabitants'!G39*('[2]Weighted Average'!G11/1000)*('[2]Waste Bin detailed'!$F$21/100)</f>
        <v>0.35154272927048019</v>
      </c>
      <c r="M31" s="91">
        <f>'[2]EU Inhabitants'!H39*('[2]Weighted Average'!H11/1000)*('[2]Waste Bin detailed'!$F$21/100)</f>
        <v>0.35910255410401354</v>
      </c>
      <c r="N31" s="91">
        <f>'[2]EU Inhabitants'!I39*('[2]Weighted Average'!I11/1000)*('[2]Waste Bin detailed'!$F$21/100)</f>
        <v>0.36836374545040679</v>
      </c>
      <c r="O31" s="91">
        <f>'[2]EU Inhabitants'!J39*('[2]Weighted Average'!J11/1000)*('[2]Waste Bin detailed'!$F$21/100)</f>
        <v>0.37760887878433413</v>
      </c>
      <c r="P31" s="91">
        <f>'[2]EU Inhabitants'!K39*('[2]Weighted Average'!K11/1000)*('[2]Waste Bin detailed'!$F$21/100)</f>
        <v>0.38220598090576607</v>
      </c>
      <c r="Q31" s="91">
        <f>'[2]EU Inhabitants'!L39*('[2]Weighted Average'!L11/1000)*('[2]Waste Bin detailed'!$F$21/100)</f>
        <v>0.38002412014512127</v>
      </c>
      <c r="R31" s="91">
        <f>'[2]EU Inhabitants'!M39*('[2]Weighted Average'!M11/1000)*('[2]Waste Bin detailed'!$F$21/100)</f>
        <v>0.38079009955349302</v>
      </c>
      <c r="S31" s="91">
        <f>'[2]EU Inhabitants'!N39*('[2]Weighted Average'!N11/1000)*('[2]Waste Bin detailed'!$F$21/100)</f>
        <v>0.38208135202469057</v>
      </c>
      <c r="T31" s="91">
        <f>'[2]EU Inhabitants'!O39*('[2]Weighted Average'!O11/1000)*('[2]Waste Bin detailed'!$F$21/100)</f>
        <v>0.38480004233735754</v>
      </c>
      <c r="U31" s="91">
        <f>'[2]EU Inhabitants'!P39*('[2]Weighted Average'!P11/1000)*('[2]Waste Bin detailed'!$F$21/100)</f>
        <v>0.38940418829589041</v>
      </c>
      <c r="V31" s="91">
        <f>'[2]EU Inhabitants'!Q39*('[2]Weighted Average'!Q11/1000)*('[2]Waste Bin detailed'!$F$21/100)</f>
        <v>0.39357074971459016</v>
      </c>
      <c r="W31" s="91">
        <f>'[2]EU Inhabitants'!R39*('[2]Weighted Average'!R11/1000)*('[2]Waste Bin detailed'!$F$21/100)</f>
        <v>0.39779100905672943</v>
      </c>
      <c r="X31" s="91">
        <f>'[2]EU Inhabitants'!S39*('[2]Weighted Average'!S11/1000)*('[2]Waste Bin detailed'!$F$21/100)</f>
        <v>0.40483435999599643</v>
      </c>
      <c r="Y31" s="91">
        <f>'[2]EU Inhabitants'!T39*('[2]Weighted Average'!T11/1000)*('[2]Waste Bin detailed'!$F$21/100)</f>
        <v>0.41694598116525206</v>
      </c>
      <c r="Z31" s="91">
        <f>'[2]EU Inhabitants'!U39*('[2]Weighted Average'!U11/1000)*('[2]Waste Bin detailed'!$F$21/100)</f>
        <v>0.43423360611619638</v>
      </c>
      <c r="AA31" s="91">
        <f>'[2]EU Inhabitants'!V39*('[2]Weighted Average'!V11/1000)*('[2]Waste Bin detailed'!$F$21/100)</f>
        <v>0.44292311705744591</v>
      </c>
      <c r="AB31" s="91">
        <f>'[2]EU Inhabitants'!W39*('[2]Weighted Average'!W11/1000)*('[2]Waste Bin detailed'!$F$21/100)</f>
        <v>0.44861726366993609</v>
      </c>
      <c r="AC31" s="91">
        <f>'[2]EU Inhabitants'!X39*('[2]Weighted Average'!X11/1000)*('[2]Waste Bin detailed'!$F$21/100)</f>
        <v>0.45770507250599923</v>
      </c>
      <c r="AD31" s="91">
        <f>'[2]EU Inhabitants'!Y39*('[2]Weighted Average'!Y11/1000)*('[2]Waste Bin detailed'!$F$21/100)</f>
        <v>0.47175438522398805</v>
      </c>
      <c r="AE31" s="91">
        <f>'[2]EU Inhabitants'!Z39*('[2]Weighted Average'!Z11/1000)*('[2]Waste Bin detailed'!$F$21/100)</f>
        <v>0.47997425364665736</v>
      </c>
      <c r="AF31" s="91">
        <f>'[2]EU Inhabitants'!AA39*('[2]Weighted Average'!AA11/1000)*('[2]Waste Bin detailed'!$F$21/100)</f>
        <v>0.48894346243479464</v>
      </c>
      <c r="AG31" s="91">
        <f>'[2]EU Inhabitants'!AB39*('[2]Weighted Average'!AB11/1000)*('[2]Waste Bin detailed'!$F$21/100)</f>
        <v>0.49756471984088474</v>
      </c>
      <c r="AH31" s="91">
        <f>'[2]EU Inhabitants'!AC39*('[2]Weighted Average'!AC11/1000)*('[2]Waste Bin detailed'!$F$21/100)</f>
        <v>0.50583576839317701</v>
      </c>
      <c r="AI31" s="91">
        <f>'[2]EU Inhabitants'!AD39*('[2]Weighted Average'!AD11/1000)*('[2]Waste Bin detailed'!$F$21/100)</f>
        <v>0.51370222030772916</v>
      </c>
      <c r="AJ31" s="91">
        <f>'[2]EU Inhabitants'!AE39*('[2]Weighted Average'!AE11/1000)*('[2]Waste Bin detailed'!$F$21/100)</f>
        <v>0.52150101370407009</v>
      </c>
      <c r="AK31" s="91">
        <f>'[2]EU Inhabitants'!AF39*('[2]Weighted Average'!AF11/1000)*('[2]Waste Bin detailed'!$F$21/100)</f>
        <v>0.52918858547260417</v>
      </c>
      <c r="AL31" s="91">
        <f>'[2]EU Inhabitants'!AG39*('[2]Weighted Average'!AG11/1000)*('[2]Waste Bin detailed'!$F$21/100)</f>
        <v>0.53679709435453538</v>
      </c>
      <c r="AM31" s="91">
        <f>'[2]EU Inhabitants'!AH39*('[2]Weighted Average'!AH11/1000)*('[2]Waste Bin detailed'!$F$21/100)</f>
        <v>0.54426918137343516</v>
      </c>
      <c r="AN31" s="91">
        <f>'[2]EU Inhabitants'!AI39*('[2]Weighted Average'!AI11/1000)*('[2]Waste Bin detailed'!$F$21/100)</f>
        <v>0.55160795395133988</v>
      </c>
      <c r="AO31" s="91">
        <f>'[2]EU Inhabitants'!AJ39*('[2]Weighted Average'!AJ11/1000)*('[2]Waste Bin detailed'!$F$21/100)</f>
        <v>0.55882608048322091</v>
      </c>
      <c r="AP31" s="91">
        <f>'[2]EU Inhabitants'!AK39*('[2]Weighted Average'!AK11/1000)*('[2]Waste Bin detailed'!$F$21/100)</f>
        <v>0.56599296756341066</v>
      </c>
      <c r="AQ31" s="91">
        <f>'[2]EU Inhabitants'!AL39*('[2]Weighted Average'!AL11/1000)*('[2]Waste Bin detailed'!$F$21/100)</f>
        <v>0.57300546571877931</v>
      </c>
      <c r="AR31" s="91">
        <f>'[2]EU Inhabitants'!AM39*('[2]Weighted Average'!AM11/1000)*('[2]Waste Bin detailed'!$F$21/100)</f>
        <v>0.57985942739688412</v>
      </c>
      <c r="AS31" s="91">
        <f>'[2]EU Inhabitants'!AN39*('[2]Weighted Average'!AN11/1000)*('[2]Waste Bin detailed'!$F$21/100)</f>
        <v>0.5865432615496633</v>
      </c>
      <c r="AT31" s="91">
        <f>'[2]EU Inhabitants'!AO39*('[2]Weighted Average'!AO11/1000)*('[2]Waste Bin detailed'!$F$21/100)</f>
        <v>0.59306347019829786</v>
      </c>
      <c r="AU31" s="91">
        <f>'[2]EU Inhabitants'!AP39*('[2]Weighted Average'!AP11/1000)*('[2]Waste Bin detailed'!$F$21/100)</f>
        <v>0.59940732875289071</v>
      </c>
      <c r="AV31" s="91">
        <f>'[2]EU Inhabitants'!AQ39*('[2]Weighted Average'!AQ11/1000)*('[2]Waste Bin detailed'!$F$21/100)</f>
        <v>0.60559054165783477</v>
      </c>
      <c r="AW31" s="91">
        <f>'[2]EU Inhabitants'!AR39*('[2]Weighted Average'!AR11/1000)*('[2]Waste Bin detailed'!$F$21/100)</f>
        <v>0.6115923702592817</v>
      </c>
      <c r="AX31" s="91">
        <f>'[2]EU Inhabitants'!AS39*('[2]Weighted Average'!AS11/1000)*('[2]Waste Bin detailed'!$F$21/100)</f>
        <v>0.61742538189151841</v>
      </c>
      <c r="AY31" s="91">
        <f>'[2]EU Inhabitants'!AT39*('[2]Weighted Average'!AT11/1000)*('[2]Waste Bin detailed'!$F$21/100)</f>
        <v>0.62309048213279228</v>
      </c>
      <c r="AZ31" s="91">
        <f>'[2]EU Inhabitants'!AU39*('[2]Weighted Average'!AU11/1000)*('[2]Waste Bin detailed'!$F$21/100)</f>
        <v>0.62859377465192645</v>
      </c>
      <c r="BA31" s="91">
        <f>'[2]EU Inhabitants'!AV39*('[2]Weighted Average'!AV11/1000)*('[2]Waste Bin detailed'!$F$21/100)</f>
        <v>0.63394100457837266</v>
      </c>
      <c r="BB31" s="91">
        <f>'[2]EU Inhabitants'!AW39*('[2]Weighted Average'!AW11/1000)*('[2]Waste Bin detailed'!$F$21/100)</f>
        <v>0.63916157002407648</v>
      </c>
      <c r="BC31" s="91">
        <f>'[2]EU Inhabitants'!AX39*('[2]Weighted Average'!AX11/1000)*('[2]Waste Bin detailed'!$F$21/100)</f>
        <v>0.64423256083659763</v>
      </c>
      <c r="BD31" s="91">
        <f>'[2]EU Inhabitants'!AY39*('[2]Weighted Average'!AY11/1000)*('[2]Waste Bin detailed'!$F$21/100)</f>
        <v>0.64917285513940104</v>
      </c>
      <c r="BE31" s="91">
        <f>'[2]EU Inhabitants'!AZ39*('[2]Weighted Average'!AZ11/1000)*('[2]Waste Bin detailed'!$F$21/100)</f>
        <v>0.65399352645326647</v>
      </c>
    </row>
    <row r="32" spans="1:57" x14ac:dyDescent="0.35">
      <c r="A32" s="86" t="s">
        <v>636</v>
      </c>
      <c r="C32" s="86" t="s">
        <v>3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detailed'!$F$21/100)</f>
        <v>5.361902824545167</v>
      </c>
      <c r="H32" s="91">
        <f>'[2]EU Inhabitants'!C40*('[2]Weighted Average'!C11/1000)*('[2]Waste Bin detailed'!$F$21/100)</f>
        <v>5.3917446153242707</v>
      </c>
      <c r="I32" s="91">
        <f>'[2]EU Inhabitants'!D40*('[2]Weighted Average'!D11/1000)*('[2]Waste Bin detailed'!$F$21/100)</f>
        <v>5.416598024062063</v>
      </c>
      <c r="J32" s="91">
        <f>'[2]EU Inhabitants'!E40*('[2]Weighted Average'!E11/1000)*('[2]Waste Bin detailed'!$F$21/100)</f>
        <v>5.4503329792493185</v>
      </c>
      <c r="K32" s="91">
        <f>'[2]EU Inhabitants'!F40*('[2]Weighted Average'!F11/1000)*('[2]Waste Bin detailed'!$F$21/100)</f>
        <v>5.4807616793256475</v>
      </c>
      <c r="L32" s="91">
        <f>'[2]EU Inhabitants'!G40*('[2]Weighted Average'!G11/1000)*('[2]Waste Bin detailed'!$F$21/100)</f>
        <v>5.515872909085374</v>
      </c>
      <c r="M32" s="91">
        <f>'[2]EU Inhabitants'!H40*('[2]Weighted Average'!H11/1000)*('[2]Waste Bin detailed'!$F$21/100)</f>
        <v>5.556400473845402</v>
      </c>
      <c r="N32" s="91">
        <f>'[2]EU Inhabitants'!I40*('[2]Weighted Average'!I11/1000)*('[2]Waste Bin detailed'!$F$21/100)</f>
        <v>5.6045400725293311</v>
      </c>
      <c r="O32" s="91">
        <f>'[2]EU Inhabitants'!J40*('[2]Weighted Average'!J11/1000)*('[2]Waste Bin detailed'!$F$21/100)</f>
        <v>5.6704605984285212</v>
      </c>
      <c r="P32" s="91">
        <f>'[2]EU Inhabitants'!K40*('[2]Weighted Average'!K11/1000)*('[2]Waste Bin detailed'!$F$21/100)</f>
        <v>5.7435397982075838</v>
      </c>
      <c r="Q32" s="91">
        <f>'[2]EU Inhabitants'!L40*('[2]Weighted Average'!L11/1000)*('[2]Waste Bin detailed'!$F$21/100)</f>
        <v>5.8125265260362937</v>
      </c>
      <c r="R32" s="91">
        <f>'[2]EU Inhabitants'!M40*('[2]Weighted Average'!M11/1000)*('[2]Waste Bin detailed'!$F$21/100)</f>
        <v>5.8834720170812229</v>
      </c>
      <c r="S32" s="91">
        <f>'[2]EU Inhabitants'!N40*('[2]Weighted Average'!N11/1000)*('[2]Waste Bin detailed'!$F$21/100)</f>
        <v>5.9610668876456039</v>
      </c>
      <c r="T32" s="91">
        <f>'[2]EU Inhabitants'!O40*('[2]Weighted Average'!O11/1000)*('[2]Waste Bin detailed'!$F$21/100)</f>
        <v>6.0391131274374512</v>
      </c>
      <c r="U32" s="91">
        <f>'[2]EU Inhabitants'!P40*('[2]Weighted Average'!P11/1000)*('[2]Waste Bin detailed'!$F$21/100)</f>
        <v>6.1075899041970567</v>
      </c>
      <c r="V32" s="91">
        <f>'[2]EU Inhabitants'!Q40*('[2]Weighted Average'!Q11/1000)*('[2]Waste Bin detailed'!$F$21/100)</f>
        <v>6.17860991615066</v>
      </c>
      <c r="W32" s="91">
        <f>'[2]EU Inhabitants'!R40*('[2]Weighted Average'!R11/1000)*('[2]Waste Bin detailed'!$F$21/100)</f>
        <v>6.2333750274505091</v>
      </c>
      <c r="X32" s="91">
        <f>'[2]EU Inhabitants'!S40*('[2]Weighted Average'!S11/1000)*('[2]Waste Bin detailed'!$F$21/100)</f>
        <v>6.2915728947065555</v>
      </c>
      <c r="Y32" s="91">
        <f>'[2]EU Inhabitants'!T40*('[2]Weighted Average'!T11/1000)*('[2]Waste Bin detailed'!$F$21/100)</f>
        <v>6.3365965269977069</v>
      </c>
      <c r="Z32" s="91">
        <f>'[2]EU Inhabitants'!U40*('[2]Weighted Average'!U11/1000)*('[2]Waste Bin detailed'!$F$21/100)</f>
        <v>6.4810841475319858</v>
      </c>
      <c r="AA32" s="91">
        <f>'[2]EU Inhabitants'!V40*('[2]Weighted Average'!V11/1000)*('[2]Waste Bin detailed'!$F$21/100)</f>
        <v>6.528984562428132</v>
      </c>
      <c r="AB32" s="91">
        <f>'[2]EU Inhabitants'!W40*('[2]Weighted Average'!W11/1000)*('[2]Waste Bin detailed'!$F$21/100)</f>
        <v>6.5583342594603984</v>
      </c>
      <c r="AC32" s="91">
        <f>'[2]EU Inhabitants'!X40*('[2]Weighted Average'!X11/1000)*('[2]Waste Bin detailed'!$F$21/100)</f>
        <v>6.599832022268882</v>
      </c>
      <c r="AD32" s="91">
        <f>'[2]EU Inhabitants'!Y40*('[2]Weighted Average'!Y11/1000)*('[2]Waste Bin detailed'!$F$21/100)</f>
        <v>6.6780112142736101</v>
      </c>
      <c r="AE32" s="91">
        <f>'[2]EU Inhabitants'!Z40*('[2]Weighted Average'!Z11/1000)*('[2]Waste Bin detailed'!$F$21/100)</f>
        <v>6.6778823517220021</v>
      </c>
      <c r="AF32" s="91">
        <f>'[2]EU Inhabitants'!AA40*('[2]Weighted Average'!AA11/1000)*('[2]Waste Bin detailed'!$F$21/100)</f>
        <v>6.6999108726701149</v>
      </c>
      <c r="AG32" s="91">
        <f>'[2]EU Inhabitants'!AB40*('[2]Weighted Average'!AB11/1000)*('[2]Waste Bin detailed'!$F$21/100)</f>
        <v>6.7285748832259653</v>
      </c>
      <c r="AH32" s="91">
        <f>'[2]EU Inhabitants'!AC40*('[2]Weighted Average'!AC11/1000)*('[2]Waste Bin detailed'!$F$21/100)</f>
        <v>6.7638942135556084</v>
      </c>
      <c r="AI32" s="91">
        <f>'[2]EU Inhabitants'!AD40*('[2]Weighted Average'!AD11/1000)*('[2]Waste Bin detailed'!$F$21/100)</f>
        <v>6.8058851955005499</v>
      </c>
      <c r="AJ32" s="91">
        <f>'[2]EU Inhabitants'!AE40*('[2]Weighted Average'!AE11/1000)*('[2]Waste Bin detailed'!$F$21/100)</f>
        <v>6.8472906379533383</v>
      </c>
      <c r="AK32" s="91">
        <f>'[2]EU Inhabitants'!AF40*('[2]Weighted Average'!AF11/1000)*('[2]Waste Bin detailed'!$F$21/100)</f>
        <v>6.8880469196018579</v>
      </c>
      <c r="AL32" s="91">
        <f>'[2]EU Inhabitants'!AG40*('[2]Weighted Average'!AG11/1000)*('[2]Waste Bin detailed'!$F$21/100)</f>
        <v>6.928099643087676</v>
      </c>
      <c r="AM32" s="91">
        <f>'[2]EU Inhabitants'!AH40*('[2]Weighted Average'!AH11/1000)*('[2]Waste Bin detailed'!$F$21/100)</f>
        <v>6.9674297837393988</v>
      </c>
      <c r="AN32" s="91">
        <f>'[2]EU Inhabitants'!AI40*('[2]Weighted Average'!AI11/1000)*('[2]Waste Bin detailed'!$F$21/100)</f>
        <v>7.0060379212846824</v>
      </c>
      <c r="AO32" s="91">
        <f>'[2]EU Inhabitants'!AJ40*('[2]Weighted Average'!AJ11/1000)*('[2]Waste Bin detailed'!$F$21/100)</f>
        <v>7.0439453044020865</v>
      </c>
      <c r="AP32" s="91">
        <f>'[2]EU Inhabitants'!AK40*('[2]Weighted Average'!AK11/1000)*('[2]Waste Bin detailed'!$F$21/100)</f>
        <v>7.0829258065871077</v>
      </c>
      <c r="AQ32" s="91">
        <f>'[2]EU Inhabitants'!AL40*('[2]Weighted Average'!AL11/1000)*('[2]Waste Bin detailed'!$F$21/100)</f>
        <v>7.1210563928342836</v>
      </c>
      <c r="AR32" s="91">
        <f>'[2]EU Inhabitants'!AM40*('[2]Weighted Average'!AM11/1000)*('[2]Waste Bin detailed'!$F$21/100)</f>
        <v>7.1583579353220079</v>
      </c>
      <c r="AS32" s="91">
        <f>'[2]EU Inhabitants'!AN40*('[2]Weighted Average'!AN11/1000)*('[2]Waste Bin detailed'!$F$21/100)</f>
        <v>7.1948275300563935</v>
      </c>
      <c r="AT32" s="91">
        <f>'[2]EU Inhabitants'!AO40*('[2]Weighted Average'!AO11/1000)*('[2]Waste Bin detailed'!$F$21/100)</f>
        <v>7.2304912444995848</v>
      </c>
      <c r="AU32" s="91">
        <f>'[2]EU Inhabitants'!AP40*('[2]Weighted Average'!AP11/1000)*('[2]Waste Bin detailed'!$F$21/100)</f>
        <v>7.2653413566796692</v>
      </c>
      <c r="AV32" s="91">
        <f>'[2]EU Inhabitants'!AQ40*('[2]Weighted Average'!AQ11/1000)*('[2]Waste Bin detailed'!$F$21/100)</f>
        <v>7.29932426698314</v>
      </c>
      <c r="AW32" s="91">
        <f>'[2]EU Inhabitants'!AR40*('[2]Weighted Average'!AR11/1000)*('[2]Waste Bin detailed'!$F$21/100)</f>
        <v>7.3324149418961486</v>
      </c>
      <c r="AX32" s="91">
        <f>'[2]EU Inhabitants'!AS40*('[2]Weighted Average'!AS11/1000)*('[2]Waste Bin detailed'!$F$21/100)</f>
        <v>7.3645683632424221</v>
      </c>
      <c r="AY32" s="91">
        <f>'[2]EU Inhabitants'!AT40*('[2]Weighted Average'!AT11/1000)*('[2]Waste Bin detailed'!$F$21/100)</f>
        <v>7.3957284991034227</v>
      </c>
      <c r="AZ32" s="91">
        <f>'[2]EU Inhabitants'!AU40*('[2]Weighted Average'!AU11/1000)*('[2]Waste Bin detailed'!$F$21/100)</f>
        <v>7.425857917300287</v>
      </c>
      <c r="BA32" s="91">
        <f>'[2]EU Inhabitants'!AV40*('[2]Weighted Average'!AV11/1000)*('[2]Waste Bin detailed'!$F$21/100)</f>
        <v>7.4549085890500253</v>
      </c>
      <c r="BB32" s="91">
        <f>'[2]EU Inhabitants'!AW40*('[2]Weighted Average'!AW11/1000)*('[2]Waste Bin detailed'!$F$21/100)</f>
        <v>7.4828815794288168</v>
      </c>
      <c r="BC32" s="91">
        <f>'[2]EU Inhabitants'!AX40*('[2]Weighted Average'!AX11/1000)*('[2]Waste Bin detailed'!$F$21/100)</f>
        <v>7.509730835720843</v>
      </c>
      <c r="BD32" s="91">
        <f>'[2]EU Inhabitants'!AY40*('[2]Weighted Average'!AY11/1000)*('[2]Waste Bin detailed'!$F$21/100)</f>
        <v>7.535443509509105</v>
      </c>
      <c r="BE32" s="91">
        <f>'[2]EU Inhabitants'!AZ40*('[2]Weighted Average'!AZ11/1000)*('[2]Waste Bin detailed'!$F$21/100)</f>
        <v>7.5600284470764398</v>
      </c>
    </row>
    <row r="33" spans="1:57" x14ac:dyDescent="0.35">
      <c r="A33" s="86" t="s">
        <v>636</v>
      </c>
      <c r="C33" s="86" t="s">
        <v>3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detailed'!$F$21/100)</f>
        <v>8.5776662393422782</v>
      </c>
      <c r="H33" s="91">
        <f>'[2]EU Inhabitants'!C41*('[2]Weighted Average'!C11/1000)*('[2]Waste Bin detailed'!$F$21/100)</f>
        <v>8.6250642297902953</v>
      </c>
      <c r="I33" s="91">
        <f>'[2]EU Inhabitants'!D41*('[2]Weighted Average'!D11/1000)*('[2]Waste Bin detailed'!$F$21/100)</f>
        <v>8.6870871696124627</v>
      </c>
      <c r="J33" s="91">
        <f>'[2]EU Inhabitants'!E41*('[2]Weighted Average'!E11/1000)*('[2]Waste Bin detailed'!$F$21/100)</f>
        <v>8.756750331765808</v>
      </c>
      <c r="K33" s="91">
        <f>'[2]EU Inhabitants'!F41*('[2]Weighted Average'!F11/1000)*('[2]Waste Bin detailed'!$F$21/100)</f>
        <v>8.8173717763558699</v>
      </c>
      <c r="L33" s="91">
        <f>'[2]EU Inhabitants'!G41*('[2]Weighted Average'!G11/1000)*('[2]Waste Bin detailed'!$F$21/100)</f>
        <v>8.8791873849075227</v>
      </c>
      <c r="M33" s="91">
        <f>'[2]EU Inhabitants'!H41*('[2]Weighted Average'!H11/1000)*('[2]Waste Bin detailed'!$F$21/100)</f>
        <v>8.9318849721690938</v>
      </c>
      <c r="N33" s="91">
        <f>'[2]EU Inhabitants'!I41*('[2]Weighted Average'!I11/1000)*('[2]Waste Bin detailed'!$F$21/100)</f>
        <v>8.9899218052001544</v>
      </c>
      <c r="O33" s="91">
        <f>'[2]EU Inhabitants'!J41*('[2]Weighted Average'!J11/1000)*('[2]Waste Bin detailed'!$F$21/100)</f>
        <v>9.0895195743204926</v>
      </c>
      <c r="P33" s="91">
        <f>'[2]EU Inhabitants'!K41*('[2]Weighted Average'!K11/1000)*('[2]Waste Bin detailed'!$F$21/100)</f>
        <v>9.217252283494151</v>
      </c>
      <c r="Q33" s="91">
        <f>'[2]EU Inhabitants'!L41*('[2]Weighted Average'!L11/1000)*('[2]Waste Bin detailed'!$F$21/100)</f>
        <v>9.3152223491817701</v>
      </c>
      <c r="R33" s="91">
        <f>'[2]EU Inhabitants'!M41*('[2]Weighted Average'!M11/1000)*('[2]Waste Bin detailed'!$F$21/100)</f>
        <v>9.4107404235468142</v>
      </c>
      <c r="S33" s="91">
        <f>'[2]EU Inhabitants'!N41*('[2]Weighted Average'!N11/1000)*('[2]Waste Bin detailed'!$F$21/100)</f>
        <v>9.5105312113257572</v>
      </c>
      <c r="T33" s="91">
        <f>'[2]EU Inhabitants'!O41*('[2]Weighted Average'!O11/1000)*('[2]Waste Bin detailed'!$F$21/100)</f>
        <v>9.611195743303881</v>
      </c>
      <c r="U33" s="91">
        <f>'[2]EU Inhabitants'!P41*('[2]Weighted Average'!P11/1000)*('[2]Waste Bin detailed'!$F$21/100)</f>
        <v>9.7325411307210867</v>
      </c>
      <c r="V33" s="91">
        <f>'[2]EU Inhabitants'!Q41*('[2]Weighted Average'!Q11/1000)*('[2]Waste Bin detailed'!$F$21/100)</f>
        <v>9.8514262641093566</v>
      </c>
      <c r="W33" s="91">
        <f>'[2]EU Inhabitants'!R41*('[2]Weighted Average'!R11/1000)*('[2]Waste Bin detailed'!$F$21/100)</f>
        <v>9.9614044311399237</v>
      </c>
      <c r="X33" s="91">
        <f>'[2]EU Inhabitants'!S41*('[2]Weighted Average'!S11/1000)*('[2]Waste Bin detailed'!$F$21/100)</f>
        <v>10.07398613769892</v>
      </c>
      <c r="Y33" s="91">
        <f>'[2]EU Inhabitants'!T41*('[2]Weighted Average'!T11/1000)*('[2]Waste Bin detailed'!$F$21/100)</f>
        <v>10.151883791601522</v>
      </c>
      <c r="Z33" s="91">
        <f>'[2]EU Inhabitants'!U41*('[2]Weighted Average'!U11/1000)*('[2]Waste Bin detailed'!$F$21/100)</f>
        <v>10.393317399506445</v>
      </c>
      <c r="AA33" s="91">
        <f>'[2]EU Inhabitants'!V41*('[2]Weighted Average'!V11/1000)*('[2]Waste Bin detailed'!$F$21/100)</f>
        <v>10.468154475712904</v>
      </c>
      <c r="AB33" s="91">
        <f>'[2]EU Inhabitants'!W41*('[2]Weighted Average'!W11/1000)*('[2]Waste Bin detailed'!$F$21/100)</f>
        <v>10.546991966196249</v>
      </c>
      <c r="AC33" s="91">
        <f>'[2]EU Inhabitants'!X41*('[2]Weighted Average'!X11/1000)*('[2]Waste Bin detailed'!$F$21/100)</f>
        <v>10.630724863041859</v>
      </c>
      <c r="AD33" s="91">
        <f>'[2]EU Inhabitants'!Y41*('[2]Weighted Average'!Y11/1000)*('[2]Waste Bin detailed'!$F$21/100)</f>
        <v>10.724979320059845</v>
      </c>
      <c r="AE33" s="91">
        <f>'[2]EU Inhabitants'!Z41*('[2]Weighted Average'!Z11/1000)*('[2]Waste Bin detailed'!$F$21/100)</f>
        <v>10.807315408542919</v>
      </c>
      <c r="AF33" s="91">
        <f>'[2]EU Inhabitants'!AA41*('[2]Weighted Average'!AA11/1000)*('[2]Waste Bin detailed'!$F$21/100)</f>
        <v>10.853307447105305</v>
      </c>
      <c r="AG33" s="91">
        <f>'[2]EU Inhabitants'!AB41*('[2]Weighted Average'!AB11/1000)*('[2]Waste Bin detailed'!$F$21/100)</f>
        <v>10.902168618440959</v>
      </c>
      <c r="AH33" s="91">
        <f>'[2]EU Inhabitants'!AC41*('[2]Weighted Average'!AC11/1000)*('[2]Waste Bin detailed'!$F$21/100)</f>
        <v>10.953983885248595</v>
      </c>
      <c r="AI33" s="91">
        <f>'[2]EU Inhabitants'!AD41*('[2]Weighted Average'!AD11/1000)*('[2]Waste Bin detailed'!$F$21/100)</f>
        <v>11.008573987893106</v>
      </c>
      <c r="AJ33" s="91">
        <f>'[2]EU Inhabitants'!AE41*('[2]Weighted Average'!AE11/1000)*('[2]Waste Bin detailed'!$F$21/100)</f>
        <v>11.061749205701611</v>
      </c>
      <c r="AK33" s="91">
        <f>'[2]EU Inhabitants'!AF41*('[2]Weighted Average'!AF11/1000)*('[2]Waste Bin detailed'!$F$21/100)</f>
        <v>11.113074623351892</v>
      </c>
      <c r="AL33" s="91">
        <f>'[2]EU Inhabitants'!AG41*('[2]Weighted Average'!AG11/1000)*('[2]Waste Bin detailed'!$F$21/100)</f>
        <v>11.162073725865058</v>
      </c>
      <c r="AM33" s="91">
        <f>'[2]EU Inhabitants'!AH41*('[2]Weighted Average'!AH11/1000)*('[2]Waste Bin detailed'!$F$21/100)</f>
        <v>11.208877172783239</v>
      </c>
      <c r="AN33" s="91">
        <f>'[2]EU Inhabitants'!AI41*('[2]Weighted Average'!AI11/1000)*('[2]Waste Bin detailed'!$F$21/100)</f>
        <v>11.253622531655516</v>
      </c>
      <c r="AO33" s="91">
        <f>'[2]EU Inhabitants'!AJ41*('[2]Weighted Average'!AJ11/1000)*('[2]Waste Bin detailed'!$F$21/100)</f>
        <v>11.296415404145568</v>
      </c>
      <c r="AP33" s="91">
        <f>'[2]EU Inhabitants'!AK41*('[2]Weighted Average'!AK11/1000)*('[2]Waste Bin detailed'!$F$21/100)</f>
        <v>11.340568383865804</v>
      </c>
      <c r="AQ33" s="91">
        <f>'[2]EU Inhabitants'!AL41*('[2]Weighted Average'!AL11/1000)*('[2]Waste Bin detailed'!$F$21/100)</f>
        <v>11.382836237896241</v>
      </c>
      <c r="AR33" s="91">
        <f>'[2]EU Inhabitants'!AM41*('[2]Weighted Average'!AM11/1000)*('[2]Waste Bin detailed'!$F$21/100)</f>
        <v>11.423435914463223</v>
      </c>
      <c r="AS33" s="91">
        <f>'[2]EU Inhabitants'!AN41*('[2]Weighted Average'!AN11/1000)*('[2]Waste Bin detailed'!$F$21/100)</f>
        <v>11.4630532532817</v>
      </c>
      <c r="AT33" s="91">
        <f>'[2]EU Inhabitants'!AO41*('[2]Weighted Average'!AO11/1000)*('[2]Waste Bin detailed'!$F$21/100)</f>
        <v>11.500872261135269</v>
      </c>
      <c r="AU33" s="91">
        <f>'[2]EU Inhabitants'!AP41*('[2]Weighted Average'!AP11/1000)*('[2]Waste Bin detailed'!$F$21/100)</f>
        <v>11.537515230412835</v>
      </c>
      <c r="AV33" s="91">
        <f>'[2]EU Inhabitants'!AQ41*('[2]Weighted Average'!AQ11/1000)*('[2]Waste Bin detailed'!$F$21/100)</f>
        <v>11.5730834930781</v>
      </c>
      <c r="AW33" s="91">
        <f>'[2]EU Inhabitants'!AR41*('[2]Weighted Average'!AR11/1000)*('[2]Waste Bin detailed'!$F$21/100)</f>
        <v>11.607613646932549</v>
      </c>
      <c r="AX33" s="91">
        <f>'[2]EU Inhabitants'!AS41*('[2]Weighted Average'!AS11/1000)*('[2]Waste Bin detailed'!$F$21/100)</f>
        <v>11.641107294158587</v>
      </c>
      <c r="AY33" s="91">
        <f>'[2]EU Inhabitants'!AT41*('[2]Weighted Average'!AT11/1000)*('[2]Waste Bin detailed'!$F$21/100)</f>
        <v>11.673550014843601</v>
      </c>
      <c r="AZ33" s="91">
        <f>'[2]EU Inhabitants'!AU41*('[2]Weighted Average'!AU11/1000)*('[2]Waste Bin detailed'!$F$21/100)</f>
        <v>11.704924003445523</v>
      </c>
      <c r="BA33" s="91">
        <f>'[2]EU Inhabitants'!AV41*('[2]Weighted Average'!AV11/1000)*('[2]Waste Bin detailed'!$F$21/100)</f>
        <v>11.73569196431542</v>
      </c>
      <c r="BB33" s="91">
        <f>'[2]EU Inhabitants'!AW41*('[2]Weighted Average'!AW11/1000)*('[2]Waste Bin detailed'!$F$21/100)</f>
        <v>11.765352648709065</v>
      </c>
      <c r="BC33" s="91">
        <f>'[2]EU Inhabitants'!AX41*('[2]Weighted Average'!AX11/1000)*('[2]Waste Bin detailed'!$F$21/100)</f>
        <v>11.793870127987137</v>
      </c>
      <c r="BD33" s="91">
        <f>'[2]EU Inhabitants'!AY41*('[2]Weighted Average'!AY11/1000)*('[2]Waste Bin detailed'!$F$21/100)</f>
        <v>11.820715626666345</v>
      </c>
      <c r="BE33" s="91">
        <f>'[2]EU Inhabitants'!AZ41*('[2]Weighted Average'!AZ11/1000)*('[2]Waste Bin detailed'!$F$21/100)</f>
        <v>11.846161639487997</v>
      </c>
    </row>
    <row r="34" spans="1:57" x14ac:dyDescent="0.35">
      <c r="A34" s="86" t="s">
        <v>636</v>
      </c>
      <c r="C34" s="86" t="s">
        <v>3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detailed'!$F$21/100)</f>
        <v>70.380928371501085</v>
      </c>
      <c r="H34" s="91">
        <f>'[2]EU Inhabitants'!C42*('[2]Weighted Average'!C11/1000)*('[2]Waste Bin detailed'!$F$21/100)</f>
        <v>70.637564631108603</v>
      </c>
      <c r="I34" s="91">
        <f>'[2]EU Inhabitants'!D42*('[2]Weighted Average'!D11/1000)*('[2]Waste Bin detailed'!$F$21/100)</f>
        <v>70.92666316289332</v>
      </c>
      <c r="J34" s="91">
        <f>'[2]EU Inhabitants'!E42*('[2]Weighted Average'!E11/1000)*('[2]Waste Bin detailed'!$F$21/100)</f>
        <v>71.239995068266765</v>
      </c>
      <c r="K34" s="91">
        <f>'[2]EU Inhabitants'!F42*('[2]Weighted Average'!F11/1000)*('[2]Waste Bin detailed'!$F$21/100)</f>
        <v>71.593319825840652</v>
      </c>
      <c r="L34" s="91">
        <f>'[2]EU Inhabitants'!G42*('[2]Weighted Average'!G11/1000)*('[2]Waste Bin detailed'!$F$21/100)</f>
        <v>72.064780654112894</v>
      </c>
      <c r="M34" s="91">
        <f>'[2]EU Inhabitants'!H42*('[2]Weighted Average'!H11/1000)*('[2]Waste Bin detailed'!$F$21/100)</f>
        <v>72.589462390693043</v>
      </c>
      <c r="N34" s="91">
        <f>'[2]EU Inhabitants'!I42*('[2]Weighted Average'!I11/1000)*('[2]Waste Bin detailed'!$F$21/100)</f>
        <v>73.120666811987022</v>
      </c>
      <c r="O34" s="91">
        <f>'[2]EU Inhabitants'!J42*('[2]Weighted Average'!J11/1000)*('[2]Waste Bin detailed'!$F$21/100)</f>
        <v>73.702131144062491</v>
      </c>
      <c r="P34" s="91">
        <f>'[2]EU Inhabitants'!K42*('[2]Weighted Average'!K11/1000)*('[2]Waste Bin detailed'!$F$21/100)</f>
        <v>74.249626023919092</v>
      </c>
      <c r="Q34" s="91">
        <f>'[2]EU Inhabitants'!L42*('[2]Weighted Average'!L11/1000)*('[2]Waste Bin detailed'!$F$21/100)</f>
        <v>74.789480260124023</v>
      </c>
      <c r="R34" s="91">
        <f>'[2]EU Inhabitants'!M42*('[2]Weighted Average'!M11/1000)*('[2]Waste Bin detailed'!$F$21/100)</f>
        <v>75.359414399636989</v>
      </c>
      <c r="S34" s="91">
        <f>'[2]EU Inhabitants'!N42*('[2]Weighted Average'!N11/1000)*('[2]Waste Bin detailed'!$F$21/100)</f>
        <v>75.914226926282424</v>
      </c>
      <c r="T34" s="91">
        <f>'[2]EU Inhabitants'!O42*('[2]Weighted Average'!O11/1000)*('[2]Waste Bin detailed'!$F$21/100)</f>
        <v>76.40280716959181</v>
      </c>
      <c r="U34" s="91">
        <f>'[2]EU Inhabitants'!P42*('[2]Weighted Average'!P11/1000)*('[2]Waste Bin detailed'!$F$21/100)</f>
        <v>76.944609652314981</v>
      </c>
      <c r="V34" s="91">
        <f>'[2]EU Inhabitants'!Q42*('[2]Weighted Average'!Q11/1000)*('[2]Waste Bin detailed'!$F$21/100)</f>
        <v>77.558184456228972</v>
      </c>
      <c r="W34" s="91">
        <f>'[2]EU Inhabitants'!R42*('[2]Weighted Average'!R11/1000)*('[2]Waste Bin detailed'!$F$21/100)</f>
        <v>78.210309127698068</v>
      </c>
      <c r="X34" s="91">
        <f>'[2]EU Inhabitants'!S42*('[2]Weighted Average'!S11/1000)*('[2]Waste Bin detailed'!$F$21/100)</f>
        <v>78.782473381199623</v>
      </c>
      <c r="Y34" s="91">
        <f>'[2]EU Inhabitants'!T42*('[2]Weighted Average'!T11/1000)*('[2]Waste Bin detailed'!$F$21/100)</f>
        <v>79.301194348256288</v>
      </c>
      <c r="Z34" s="91">
        <f>'[2]EU Inhabitants'!U42*('[2]Weighted Average'!U11/1000)*('[2]Waste Bin detailed'!$F$21/100)</f>
        <v>81.067634144810441</v>
      </c>
      <c r="AA34" s="91">
        <f>'[2]EU Inhabitants'!V42*('[2]Weighted Average'!V11/1000)*('[2]Waste Bin detailed'!$F$21/100)</f>
        <v>81.528124221041594</v>
      </c>
      <c r="AB34" s="91">
        <f>'[2]EU Inhabitants'!W42*('[2]Weighted Average'!W11/1000)*('[2]Waste Bin detailed'!$F$21/100)</f>
        <v>81.53326332467725</v>
      </c>
      <c r="AC34" s="91">
        <f>'[2]EU Inhabitants'!X42*('[2]Weighted Average'!X11/1000)*('[2]Waste Bin detailed'!$F$21/100)</f>
        <v>81.536461485147811</v>
      </c>
      <c r="AD34" s="91">
        <f>'[2]EU Inhabitants'!Y42*('[2]Weighted Average'!Y11/1000)*('[2]Waste Bin detailed'!$F$21/100)</f>
        <v>81.544657648622575</v>
      </c>
      <c r="AE34" s="91">
        <f>'[2]EU Inhabitants'!Z42*('[2]Weighted Average'!Z11/1000)*('[2]Waste Bin detailed'!$F$21/100)</f>
        <v>81.526330252716491</v>
      </c>
      <c r="AF34" s="91">
        <f>'[2]EU Inhabitants'!AA42*('[2]Weighted Average'!AA11/1000)*('[2]Waste Bin detailed'!$F$21/100)</f>
        <v>81.520223720106245</v>
      </c>
      <c r="AG34" s="91">
        <f>'[2]EU Inhabitants'!AB42*('[2]Weighted Average'!AB11/1000)*('[2]Waste Bin detailed'!$F$21/100)</f>
        <v>81.516708164769767</v>
      </c>
      <c r="AH34" s="91">
        <f>'[2]EU Inhabitants'!AC42*('[2]Weighted Average'!AC11/1000)*('[2]Waste Bin detailed'!$F$21/100)</f>
        <v>81.515867405448091</v>
      </c>
      <c r="AI34" s="91">
        <f>'[2]EU Inhabitants'!AD42*('[2]Weighted Average'!AD11/1000)*('[2]Waste Bin detailed'!$F$21/100)</f>
        <v>81.517624640378031</v>
      </c>
      <c r="AJ34" s="91">
        <f>'[2]EU Inhabitants'!AE42*('[2]Weighted Average'!AE11/1000)*('[2]Waste Bin detailed'!$F$21/100)</f>
        <v>81.519209333120472</v>
      </c>
      <c r="AK34" s="91">
        <f>'[2]EU Inhabitants'!AF42*('[2]Weighted Average'!AF11/1000)*('[2]Waste Bin detailed'!$F$21/100)</f>
        <v>81.520476589054397</v>
      </c>
      <c r="AL34" s="91">
        <f>'[2]EU Inhabitants'!AG42*('[2]Weighted Average'!AG11/1000)*('[2]Waste Bin detailed'!$F$21/100)</f>
        <v>81.521522149651346</v>
      </c>
      <c r="AM34" s="91">
        <f>'[2]EU Inhabitants'!AH42*('[2]Weighted Average'!AH11/1000)*('[2]Waste Bin detailed'!$F$21/100)</f>
        <v>81.522326776936822</v>
      </c>
      <c r="AN34" s="91">
        <f>'[2]EU Inhabitants'!AI42*('[2]Weighted Average'!AI11/1000)*('[2]Waste Bin detailed'!$F$21/100)</f>
        <v>81.523000580135559</v>
      </c>
      <c r="AO34" s="91">
        <f>'[2]EU Inhabitants'!AJ42*('[2]Weighted Average'!AJ11/1000)*('[2]Waste Bin detailed'!$F$21/100)</f>
        <v>81.523622910519222</v>
      </c>
      <c r="AP34" s="91">
        <f>'[2]EU Inhabitants'!AK42*('[2]Weighted Average'!AK11/1000)*('[2]Waste Bin detailed'!$F$21/100)</f>
        <v>81.524382365157891</v>
      </c>
      <c r="AQ34" s="91">
        <f>'[2]EU Inhabitants'!AL42*('[2]Weighted Average'!AL11/1000)*('[2]Waste Bin detailed'!$F$21/100)</f>
        <v>81.524788808997755</v>
      </c>
      <c r="AR34" s="91">
        <f>'[2]EU Inhabitants'!AM42*('[2]Weighted Average'!AM11/1000)*('[2]Waste Bin detailed'!$F$21/100)</f>
        <v>81.525127284234443</v>
      </c>
      <c r="AS34" s="91">
        <f>'[2]EU Inhabitants'!AN42*('[2]Weighted Average'!AN11/1000)*('[2]Waste Bin detailed'!$F$21/100)</f>
        <v>81.525310928375362</v>
      </c>
      <c r="AT34" s="91">
        <f>'[2]EU Inhabitants'!AO42*('[2]Weighted Average'!AO11/1000)*('[2]Waste Bin detailed'!$F$21/100)</f>
        <v>81.525402916922374</v>
      </c>
      <c r="AU34" s="91">
        <f>'[2]EU Inhabitants'!AP42*('[2]Weighted Average'!AP11/1000)*('[2]Waste Bin detailed'!$F$21/100)</f>
        <v>81.52549541279528</v>
      </c>
      <c r="AV34" s="91">
        <f>'[2]EU Inhabitants'!AQ42*('[2]Weighted Average'!AQ11/1000)*('[2]Waste Bin detailed'!$F$21/100)</f>
        <v>81.525573951787592</v>
      </c>
      <c r="AW34" s="91">
        <f>'[2]EU Inhabitants'!AR42*('[2]Weighted Average'!AR11/1000)*('[2]Waste Bin detailed'!$F$21/100)</f>
        <v>81.52563089743353</v>
      </c>
      <c r="AX34" s="91">
        <f>'[2]EU Inhabitants'!AS42*('[2]Weighted Average'!AS11/1000)*('[2]Waste Bin detailed'!$F$21/100)</f>
        <v>81.525720269175167</v>
      </c>
      <c r="AY34" s="91">
        <f>'[2]EU Inhabitants'!AT42*('[2]Weighted Average'!AT11/1000)*('[2]Waste Bin detailed'!$F$21/100)</f>
        <v>81.525800568827819</v>
      </c>
      <c r="AZ34" s="91">
        <f>'[2]EU Inhabitants'!AU42*('[2]Weighted Average'!AU11/1000)*('[2]Waste Bin detailed'!$F$21/100)</f>
        <v>81.52587495500353</v>
      </c>
      <c r="BA34" s="91">
        <f>'[2]EU Inhabitants'!AV42*('[2]Weighted Average'!AV11/1000)*('[2]Waste Bin detailed'!$F$21/100)</f>
        <v>81.526056777983115</v>
      </c>
      <c r="BB34" s="91">
        <f>'[2]EU Inhabitants'!AW42*('[2]Weighted Average'!AW11/1000)*('[2]Waste Bin detailed'!$F$21/100)</f>
        <v>81.526369722755533</v>
      </c>
      <c r="BC34" s="91">
        <f>'[2]EU Inhabitants'!AX42*('[2]Weighted Average'!AX11/1000)*('[2]Waste Bin detailed'!$F$21/100)</f>
        <v>81.526682244683556</v>
      </c>
      <c r="BD34" s="91">
        <f>'[2]EU Inhabitants'!AY42*('[2]Weighted Average'!AY11/1000)*('[2]Waste Bin detailed'!$F$21/100)</f>
        <v>81.526921279074386</v>
      </c>
      <c r="BE34" s="91">
        <f>'[2]EU Inhabitants'!AZ42*('[2]Weighted Average'!AZ11/1000)*('[2]Waste Bin detailed'!$F$21/100)</f>
        <v>81.527104377300944</v>
      </c>
    </row>
    <row r="35" spans="1:57" x14ac:dyDescent="0.35">
      <c r="A35" s="86" t="s">
        <v>636</v>
      </c>
      <c r="C35" s="86" t="s">
        <v>3</v>
      </c>
      <c r="D35" s="87" t="s">
        <v>621</v>
      </c>
      <c r="F35" s="92" t="s">
        <v>630</v>
      </c>
      <c r="G35" s="91">
        <f>SUM(G4:G34)</f>
        <v>597.64702068405529</v>
      </c>
      <c r="H35" s="91">
        <f t="shared" ref="H35:BE35" si="0">SUM(H4:H34)</f>
        <v>598.90266990348812</v>
      </c>
      <c r="I35" s="91">
        <f t="shared" si="0"/>
        <v>599.87469046600813</v>
      </c>
      <c r="J35" s="91">
        <f t="shared" si="0"/>
        <v>602.04904663337663</v>
      </c>
      <c r="K35" s="91">
        <f t="shared" si="0"/>
        <v>604.40165327667069</v>
      </c>
      <c r="L35" s="91">
        <f t="shared" si="0"/>
        <v>607.00159577977956</v>
      </c>
      <c r="M35" s="91">
        <f t="shared" si="0"/>
        <v>609.30220636213949</v>
      </c>
      <c r="N35" s="91">
        <f t="shared" si="0"/>
        <v>611.55900545052987</v>
      </c>
      <c r="O35" s="91">
        <f t="shared" si="0"/>
        <v>614.00020413070058</v>
      </c>
      <c r="P35" s="91">
        <f t="shared" si="0"/>
        <v>616.22314501340293</v>
      </c>
      <c r="Q35" s="91">
        <f t="shared" si="0"/>
        <v>617.5194576231595</v>
      </c>
      <c r="R35" s="91">
        <f t="shared" si="0"/>
        <v>617.09697619126985</v>
      </c>
      <c r="S35" s="91">
        <f t="shared" si="0"/>
        <v>618.48919669396537</v>
      </c>
      <c r="T35" s="91">
        <f t="shared" si="0"/>
        <v>619.9889274774373</v>
      </c>
      <c r="U35" s="91">
        <f t="shared" si="0"/>
        <v>622.7295579026885</v>
      </c>
      <c r="V35" s="91">
        <f t="shared" si="0"/>
        <v>624.56301235953117</v>
      </c>
      <c r="W35" s="91">
        <f t="shared" si="0"/>
        <v>626.90253579672594</v>
      </c>
      <c r="X35" s="91">
        <f t="shared" si="0"/>
        <v>628.63452454481103</v>
      </c>
      <c r="Y35" s="91">
        <f t="shared" si="0"/>
        <v>630.12788511263932</v>
      </c>
      <c r="Z35" s="91">
        <f t="shared" si="0"/>
        <v>639.50734274881449</v>
      </c>
      <c r="AA35" s="91">
        <f t="shared" si="0"/>
        <v>641.21477374435597</v>
      </c>
      <c r="AB35" s="91">
        <f t="shared" si="0"/>
        <v>640.77272431579047</v>
      </c>
      <c r="AC35" s="91">
        <f t="shared" si="0"/>
        <v>640.59763236463027</v>
      </c>
      <c r="AD35" s="91">
        <f t="shared" si="0"/>
        <v>643.28031882691641</v>
      </c>
      <c r="AE35" s="91">
        <f t="shared" si="0"/>
        <v>648.21429120391099</v>
      </c>
      <c r="AF35" s="91">
        <f t="shared" si="0"/>
        <v>648.61302223631697</v>
      </c>
      <c r="AG35" s="91">
        <f t="shared" si="0"/>
        <v>648.82973743153593</v>
      </c>
      <c r="AH35" s="91">
        <f t="shared" si="0"/>
        <v>648.87631842021278</v>
      </c>
      <c r="AI35" s="91">
        <f t="shared" si="0"/>
        <v>648.72710497300602</v>
      </c>
      <c r="AJ35" s="91">
        <f t="shared" si="0"/>
        <v>648.61340001208396</v>
      </c>
      <c r="AK35" s="91">
        <f t="shared" si="0"/>
        <v>648.50183885125796</v>
      </c>
      <c r="AL35" s="91">
        <f t="shared" si="0"/>
        <v>648.37953027621859</v>
      </c>
      <c r="AM35" s="91">
        <f t="shared" si="0"/>
        <v>648.24804604865642</v>
      </c>
      <c r="AN35" s="91">
        <f t="shared" si="0"/>
        <v>648.13049104758193</v>
      </c>
      <c r="AO35" s="91">
        <f t="shared" si="0"/>
        <v>648.01905293605091</v>
      </c>
      <c r="AP35" s="91">
        <f t="shared" si="0"/>
        <v>648.09865438216843</v>
      </c>
      <c r="AQ35" s="91">
        <f t="shared" si="0"/>
        <v>648.14707999064615</v>
      </c>
      <c r="AR35" s="91">
        <f t="shared" si="0"/>
        <v>648.16496957674849</v>
      </c>
      <c r="AS35" s="91">
        <f t="shared" si="0"/>
        <v>648.1513515933932</v>
      </c>
      <c r="AT35" s="91">
        <f t="shared" si="0"/>
        <v>648.09262708600249</v>
      </c>
      <c r="AU35" s="91">
        <f t="shared" si="0"/>
        <v>648.00518337591689</v>
      </c>
      <c r="AV35" s="91">
        <f t="shared" si="0"/>
        <v>647.87046628020244</v>
      </c>
      <c r="AW35" s="91">
        <f t="shared" si="0"/>
        <v>647.68508744382348</v>
      </c>
      <c r="AX35" s="91">
        <f t="shared" si="0"/>
        <v>647.44663711111684</v>
      </c>
      <c r="AY35" s="91">
        <f t="shared" si="0"/>
        <v>647.15105404895417</v>
      </c>
      <c r="AZ35" s="91">
        <f t="shared" si="0"/>
        <v>646.79737587348495</v>
      </c>
      <c r="BA35" s="91">
        <f t="shared" si="0"/>
        <v>646.39400535448362</v>
      </c>
      <c r="BB35" s="91">
        <f t="shared" si="0"/>
        <v>645.92203203909662</v>
      </c>
      <c r="BC35" s="91">
        <f t="shared" si="0"/>
        <v>645.38995467904601</v>
      </c>
      <c r="BD35" s="91">
        <f t="shared" si="0"/>
        <v>644.7838444712271</v>
      </c>
      <c r="BE35" s="91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1:BE35"/>
  <sheetViews>
    <sheetView topLeftCell="A16" zoomScale="72" zoomScaleNormal="72" workbookViewId="0">
      <selection activeCell="F35" sqref="F35"/>
    </sheetView>
  </sheetViews>
  <sheetFormatPr baseColWidth="10" defaultColWidth="11.453125" defaultRowHeight="14.5" x14ac:dyDescent="0.35"/>
  <cols>
    <col min="1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632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F3" s="86" t="s">
        <v>614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4</v>
      </c>
      <c r="D4" s="87" t="s">
        <v>621</v>
      </c>
      <c r="E4" s="87"/>
      <c r="F4" s="90" t="s">
        <v>42</v>
      </c>
      <c r="G4" s="91">
        <f>'[2]EU Inhabitants'!B12*([2]Sources!$C$3/1000)*('[2]Waste Bin detailed'!$F$23/100)</f>
        <v>11.609286289721023</v>
      </c>
      <c r="H4" s="91">
        <f>'[2]EU Inhabitants'!C12*([2]Sources!$C$3/1000)*('[2]Waste Bin detailed'!$F$23/100)</f>
        <v>11.636871012979265</v>
      </c>
      <c r="I4" s="91">
        <f>'[2]EU Inhabitants'!D12*([2]Sources!$C$3/1000)*('[2]Waste Bin detailed'!$F$23/100)</f>
        <v>11.689379382366106</v>
      </c>
      <c r="J4" s="91">
        <f>'[2]EU Inhabitants'!E12*([2]Sources!$C$3/1000)*('[2]Waste Bin detailed'!$F$23/100)</f>
        <v>11.741670058182905</v>
      </c>
      <c r="K4" s="91">
        <f>'[2]EU Inhabitants'!F12*([2]Sources!$C$3/1000)*('[2]Waste Bin detailed'!$F$23/100)</f>
        <v>11.787677099806059</v>
      </c>
      <c r="L4" s="91">
        <f>'[2]EU Inhabitants'!G12*([2]Sources!$C$3/1000)*('[2]Waste Bin detailed'!$F$23/100)</f>
        <v>11.843722989706103</v>
      </c>
      <c r="M4" s="91">
        <f>'[2]EU Inhabitants'!H12*([2]Sources!$C$3/1000)*('[2]Waste Bin detailed'!$F$23/100)</f>
        <v>11.91802225869014</v>
      </c>
      <c r="N4" s="91">
        <f>'[2]EU Inhabitants'!I12*([2]Sources!$C$3/1000)*('[2]Waste Bin detailed'!$F$23/100)</f>
        <v>12.000963508876625</v>
      </c>
      <c r="O4" s="91">
        <f>'[2]EU Inhabitants'!J12*([2]Sources!$C$3/1000)*('[2]Waste Bin detailed'!$F$23/100)</f>
        <v>12.094313232880801</v>
      </c>
      <c r="P4" s="91">
        <f>'[2]EU Inhabitants'!K12*([2]Sources!$C$3/1000)*('[2]Waste Bin detailed'!$F$23/100)</f>
        <v>12.192064448754293</v>
      </c>
      <c r="Q4" s="91">
        <f>'[2]EU Inhabitants'!L12*([2]Sources!$C$3/1000)*('[2]Waste Bin detailed'!$F$23/100)</f>
        <v>12.290508429061616</v>
      </c>
      <c r="R4" s="91">
        <f>'[2]EU Inhabitants'!M12*([2]Sources!$C$3/1000)*('[2]Waste Bin detailed'!$F$23/100)</f>
        <v>12.47275082798747</v>
      </c>
      <c r="S4" s="91">
        <f>'[2]EU Inhabitants'!N12*([2]Sources!$C$3/1000)*('[2]Waste Bin detailed'!$F$23/100)</f>
        <v>12.558071967775625</v>
      </c>
      <c r="T4" s="91">
        <f>'[2]EU Inhabitants'!O12*([2]Sources!$C$3/1000)*('[2]Waste Bin detailed'!$F$23/100)</f>
        <v>12.628465224526334</v>
      </c>
      <c r="U4" s="91">
        <f>'[2]EU Inhabitants'!P12*([2]Sources!$C$3/1000)*('[2]Waste Bin detailed'!$F$23/100)</f>
        <v>12.677067581679847</v>
      </c>
      <c r="V4" s="91">
        <f>'[2]EU Inhabitants'!Q12*([2]Sources!$C$3/1000)*('[2]Waste Bin detailed'!$F$23/100)</f>
        <v>12.741053617783084</v>
      </c>
      <c r="W4" s="91">
        <f>'[2]EU Inhabitants'!R12*([2]Sources!$C$3/1000)*('[2]Waste Bin detailed'!$F$23/100)</f>
        <v>12.824778338057589</v>
      </c>
      <c r="X4" s="91">
        <f>'[2]EU Inhabitants'!S12*([2]Sources!$C$3/1000)*('[2]Waste Bin detailed'!$F$23/100)</f>
        <v>12.870822795763093</v>
      </c>
      <c r="Y4" s="91">
        <f>'[2]EU Inhabitants'!T12*([2]Sources!$C$3/1000)*('[2]Waste Bin detailed'!$F$23/100)</f>
        <v>12.923955900343133</v>
      </c>
      <c r="Z4" s="91">
        <f>'[2]EU Inhabitants'!U12*([2]Sources!$C$3/1000)*('[2]Waste Bin detailed'!$F$23/100)</f>
        <v>12.988504311502314</v>
      </c>
      <c r="AA4" s="91">
        <f>'[2]EU Inhabitants'!V12*([2]Sources!$C$3/1000)*('[2]Waste Bin detailed'!$F$23/100)</f>
        <v>13.064380725048487</v>
      </c>
      <c r="AB4" s="91">
        <f>'[2]EU Inhabitants'!W12*([2]Sources!$C$3/1000)*('[2]Waste Bin detailed'!$F$23/100)</f>
        <v>13.101033746083845</v>
      </c>
      <c r="AC4" s="91">
        <f>'[2]EU Inhabitants'!X12*([2]Sources!$C$3/1000)*('[2]Waste Bin detailed'!$F$23/100)</f>
        <v>13.172301178576758</v>
      </c>
      <c r="AD4" s="91">
        <f>'[2]EU Inhabitants'!Y12*([2]Sources!$C$3/1000)*('[2]Waste Bin detailed'!$F$23/100)</f>
        <v>13.314224914217517</v>
      </c>
      <c r="AE4" s="91">
        <f>'[2]EU Inhabitants'!Z12*([2]Sources!$C$3/1000)*('[2]Waste Bin detailed'!$F$23/100)</f>
        <v>13.367420378934806</v>
      </c>
      <c r="AF4" s="91">
        <f>'[2]EU Inhabitants'!AA12*([2]Sources!$C$3/1000)*('[2]Waste Bin detailed'!$F$23/100)</f>
        <v>13.412430792182606</v>
      </c>
      <c r="AG4" s="91">
        <f>'[2]EU Inhabitants'!AB12*([2]Sources!$C$3/1000)*('[2]Waste Bin detailed'!$F$23/100)</f>
        <v>13.455720065642252</v>
      </c>
      <c r="AH4" s="91">
        <f>'[2]EU Inhabitants'!AC12*([2]Sources!$C$3/1000)*('[2]Waste Bin detailed'!$F$23/100)</f>
        <v>13.497220170073104</v>
      </c>
      <c r="AI4" s="91">
        <f>'[2]EU Inhabitants'!AD12*([2]Sources!$C$3/1000)*('[2]Waste Bin detailed'!$F$23/100)</f>
        <v>13.536830195434883</v>
      </c>
      <c r="AJ4" s="91">
        <f>'[2]EU Inhabitants'!AE12*([2]Sources!$C$3/1000)*('[2]Waste Bin detailed'!$F$23/100)</f>
        <v>13.576445889900047</v>
      </c>
      <c r="AK4" s="91">
        <f>'[2]EU Inhabitants'!AF12*([2]Sources!$C$3/1000)*('[2]Waste Bin detailed'!$F$23/100)</f>
        <v>13.616103535730272</v>
      </c>
      <c r="AL4" s="91">
        <f>'[2]EU Inhabitants'!AG12*([2]Sources!$C$3/1000)*('[2]Waste Bin detailed'!$F$23/100)</f>
        <v>13.655305385648219</v>
      </c>
      <c r="AM4" s="91">
        <f>'[2]EU Inhabitants'!AH12*([2]Sources!$C$3/1000)*('[2]Waste Bin detailed'!$F$23/100)</f>
        <v>13.693851887214683</v>
      </c>
      <c r="AN4" s="91">
        <f>'[2]EU Inhabitants'!AI12*([2]Sources!$C$3/1000)*('[2]Waste Bin detailed'!$F$23/100)</f>
        <v>13.731918782634644</v>
      </c>
      <c r="AO4" s="91">
        <f>'[2]EU Inhabitants'!AJ12*([2]Sources!$C$3/1000)*('[2]Waste Bin detailed'!$F$23/100)</f>
        <v>13.769529882142328</v>
      </c>
      <c r="AP4" s="91">
        <f>'[2]EU Inhabitants'!AK12*([2]Sources!$C$3/1000)*('[2]Waste Bin detailed'!$F$23/100)</f>
        <v>13.809743100104434</v>
      </c>
      <c r="AQ4" s="91">
        <f>'[2]EU Inhabitants'!AL12*([2]Sources!$C$3/1000)*('[2]Waste Bin detailed'!$F$23/100)</f>
        <v>13.849541339698645</v>
      </c>
      <c r="AR4" s="91">
        <f>'[2]EU Inhabitants'!AM12*([2]Sources!$C$3/1000)*('[2]Waste Bin detailed'!$F$23/100)</f>
        <v>13.887834999254068</v>
      </c>
      <c r="AS4" s="91">
        <f>'[2]EU Inhabitants'!AN12*([2]Sources!$C$3/1000)*('[2]Waste Bin detailed'!$F$23/100)</f>
        <v>13.925222736088323</v>
      </c>
      <c r="AT4" s="91">
        <f>'[2]EU Inhabitants'!AO12*([2]Sources!$C$3/1000)*('[2]Waste Bin detailed'!$F$23/100)</f>
        <v>13.961153513352231</v>
      </c>
      <c r="AU4" s="91">
        <f>'[2]EU Inhabitants'!AP12*([2]Sources!$C$3/1000)*('[2]Waste Bin detailed'!$F$23/100)</f>
        <v>13.995678352976281</v>
      </c>
      <c r="AV4" s="91">
        <f>'[2]EU Inhabitants'!AQ12*([2]Sources!$C$3/1000)*('[2]Waste Bin detailed'!$F$23/100)</f>
        <v>14.028675936147996</v>
      </c>
      <c r="AW4" s="91">
        <f>'[2]EU Inhabitants'!AR12*([2]Sources!$C$3/1000)*('[2]Waste Bin detailed'!$F$23/100)</f>
        <v>14.059965985379684</v>
      </c>
      <c r="AX4" s="91">
        <f>'[2]EU Inhabitants'!AS12*([2]Sources!$C$3/1000)*('[2]Waste Bin detailed'!$F$23/100)</f>
        <v>14.089387498135167</v>
      </c>
      <c r="AY4" s="91">
        <f>'[2]EU Inhabitants'!AT12*([2]Sources!$C$3/1000)*('[2]Waste Bin detailed'!$F$23/100)</f>
        <v>14.116954080262571</v>
      </c>
      <c r="AZ4" s="91">
        <f>'[2]EU Inhabitants'!AU12*([2]Sources!$C$3/1000)*('[2]Waste Bin detailed'!$F$23/100)</f>
        <v>14.142695211099509</v>
      </c>
      <c r="BA4" s="91">
        <f>'[2]EU Inhabitants'!AV12*([2]Sources!$C$3/1000)*('[2]Waste Bin detailed'!$F$23/100)</f>
        <v>14.166681187527976</v>
      </c>
      <c r="BB4" s="91">
        <f>'[2]EU Inhabitants'!AW12*([2]Sources!$C$3/1000)*('[2]Waste Bin detailed'!$F$23/100)</f>
        <v>14.188350768312699</v>
      </c>
      <c r="BC4" s="91">
        <f>'[2]EU Inhabitants'!AX12*([2]Sources!$C$3/1000)*('[2]Waste Bin detailed'!$F$23/100)</f>
        <v>14.207783320901092</v>
      </c>
      <c r="BD4" s="91">
        <f>'[2]EU Inhabitants'!AY12*([2]Sources!$C$3/1000)*('[2]Waste Bin detailed'!$F$23/100)</f>
        <v>14.224816708936299</v>
      </c>
      <c r="BE4" s="91">
        <f>'[2]EU Inhabitants'!AZ12*([2]Sources!$C$3/1000)*('[2]Waste Bin detailed'!$F$23/100)</f>
        <v>14.23987724899299</v>
      </c>
    </row>
    <row r="5" spans="1:57" x14ac:dyDescent="0.35">
      <c r="A5" s="86" t="s">
        <v>636</v>
      </c>
      <c r="C5" s="86" t="s">
        <v>4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detailed'!$F$23/100)</f>
        <v>15.527064512158233</v>
      </c>
      <c r="H5" s="91">
        <f>'[2]EU Inhabitants'!C13*('[2]Weighted Average'!C11/1000)*('[2]Waste Bin detailed'!$F$23/100)</f>
        <v>15.448521860648766</v>
      </c>
      <c r="I5" s="91">
        <f>'[2]EU Inhabitants'!D13*('[2]Weighted Average'!D11/1000)*('[2]Waste Bin detailed'!$F$23/100)</f>
        <v>14.916927011997037</v>
      </c>
      <c r="J5" s="91">
        <f>'[2]EU Inhabitants'!E13*('[2]Weighted Average'!E11/1000)*('[2]Waste Bin detailed'!$F$23/100)</f>
        <v>14.796880178920974</v>
      </c>
      <c r="K5" s="91">
        <f>'[2]EU Inhabitants'!F13*('[2]Weighted Average'!F11/1000)*('[2]Waste Bin detailed'!$F$23/100)</f>
        <v>14.683130696959324</v>
      </c>
      <c r="L5" s="91">
        <f>'[2]EU Inhabitants'!G13*('[2]Weighted Average'!G11/1000)*('[2]Waste Bin detailed'!$F$23/100)</f>
        <v>14.577202572548016</v>
      </c>
      <c r="M5" s="91">
        <f>'[2]EU Inhabitants'!H13*('[2]Weighted Average'!H11/1000)*('[2]Waste Bin detailed'!$F$23/100)</f>
        <v>14.464923820608917</v>
      </c>
      <c r="N5" s="91">
        <f>'[2]EU Inhabitants'!I13*('[2]Weighted Average'!I11/1000)*('[2]Waste Bin detailed'!$F$23/100)</f>
        <v>14.355240211890205</v>
      </c>
      <c r="O5" s="91">
        <f>'[2]EU Inhabitants'!J13*('[2]Weighted Average'!J11/1000)*('[2]Waste Bin detailed'!$F$23/100)</f>
        <v>14.248661424688377</v>
      </c>
      <c r="P5" s="91">
        <f>'[2]EU Inhabitants'!K13*('[2]Weighted Average'!K11/1000)*('[2]Waste Bin detailed'!$F$23/100)</f>
        <v>14.149187691724119</v>
      </c>
      <c r="Q5" s="91">
        <f>'[2]EU Inhabitants'!L13*('[2]Weighted Average'!L11/1000)*('[2]Waste Bin detailed'!$F$23/100)</f>
        <v>14.059480052101119</v>
      </c>
      <c r="R5" s="91">
        <f>'[2]EU Inhabitants'!M13*('[2]Weighted Average'!M11/1000)*('[2]Waste Bin detailed'!$F$23/100)</f>
        <v>13.952369828291589</v>
      </c>
      <c r="S5" s="91">
        <f>'[2]EU Inhabitants'!N13*('[2]Weighted Average'!N11/1000)*('[2]Waste Bin detailed'!$F$23/100)</f>
        <v>13.870587863476876</v>
      </c>
      <c r="T5" s="91">
        <f>'[2]EU Inhabitants'!O13*('[2]Weighted Average'!O11/1000)*('[2]Waste Bin detailed'!$F$23/100)</f>
        <v>13.789463033315254</v>
      </c>
      <c r="U5" s="91">
        <f>'[2]EU Inhabitants'!P13*('[2]Weighted Average'!P11/1000)*('[2]Waste Bin detailed'!$F$23/100)</f>
        <v>13.717433249594645</v>
      </c>
      <c r="V5" s="91">
        <f>'[2]EU Inhabitants'!Q13*('[2]Weighted Average'!Q11/1000)*('[2]Waste Bin detailed'!$F$23/100)</f>
        <v>13.637424000457187</v>
      </c>
      <c r="W5" s="91">
        <f>'[2]EU Inhabitants'!R13*('[2]Weighted Average'!R11/1000)*('[2]Waste Bin detailed'!$F$23/100)</f>
        <v>13.549822763013111</v>
      </c>
      <c r="X5" s="91">
        <f>'[2]EU Inhabitants'!S13*('[2]Weighted Average'!S11/1000)*('[2]Waste Bin detailed'!$F$23/100)</f>
        <v>13.454168702998322</v>
      </c>
      <c r="Y5" s="91">
        <f>'[2]EU Inhabitants'!T13*('[2]Weighted Average'!T11/1000)*('[2]Waste Bin detailed'!$F$23/100)</f>
        <v>13.356814350262916</v>
      </c>
      <c r="Z5" s="91">
        <f>'[2]EU Inhabitants'!U13*('[2]Weighted Average'!U11/1000)*('[2]Waste Bin detailed'!$F$23/100)</f>
        <v>13.481523665992574</v>
      </c>
      <c r="AA5" s="91">
        <f>'[2]EU Inhabitants'!V13*('[2]Weighted Average'!V11/1000)*('[2]Waste Bin detailed'!$F$23/100)</f>
        <v>13.388036051876012</v>
      </c>
      <c r="AB5" s="91">
        <f>'[2]EU Inhabitants'!W13*('[2]Weighted Average'!W11/1000)*('[2]Waste Bin detailed'!$F$23/100)</f>
        <v>13.32159544274135</v>
      </c>
      <c r="AC5" s="91">
        <f>'[2]EU Inhabitants'!X13*('[2]Weighted Average'!X11/1000)*('[2]Waste Bin detailed'!$F$23/100)</f>
        <v>13.172629700253172</v>
      </c>
      <c r="AD5" s="91">
        <f>'[2]EU Inhabitants'!Y13*('[2]Weighted Average'!Y11/1000)*('[2]Waste Bin detailed'!$F$23/100)</f>
        <v>12.420326998604509</v>
      </c>
      <c r="AE5" s="91">
        <f>'[2]EU Inhabitants'!Z13*('[2]Weighted Average'!Z11/1000)*('[2]Waste Bin detailed'!$F$23/100)</f>
        <v>13.324553234325492</v>
      </c>
      <c r="AF5" s="91">
        <f>'[2]EU Inhabitants'!AA13*('[2]Weighted Average'!AA11/1000)*('[2]Waste Bin detailed'!$F$23/100)</f>
        <v>13.21124032621541</v>
      </c>
      <c r="AG5" s="91">
        <f>'[2]EU Inhabitants'!AB13*('[2]Weighted Average'!AB11/1000)*('[2]Waste Bin detailed'!$F$23/100)</f>
        <v>13.099153941249073</v>
      </c>
      <c r="AH5" s="91">
        <f>'[2]EU Inhabitants'!AC13*('[2]Weighted Average'!AC11/1000)*('[2]Waste Bin detailed'!$F$23/100)</f>
        <v>12.987141316920715</v>
      </c>
      <c r="AI5" s="91">
        <f>'[2]EU Inhabitants'!AD13*('[2]Weighted Average'!AD11/1000)*('[2]Waste Bin detailed'!$F$23/100)</f>
        <v>12.874603543369268</v>
      </c>
      <c r="AJ5" s="91">
        <f>'[2]EU Inhabitants'!AE13*('[2]Weighted Average'!AE11/1000)*('[2]Waste Bin detailed'!$F$23/100)</f>
        <v>12.765933466567498</v>
      </c>
      <c r="AK5" s="91">
        <f>'[2]EU Inhabitants'!AF13*('[2]Weighted Average'!AF11/1000)*('[2]Waste Bin detailed'!$F$23/100)</f>
        <v>12.660140852047462</v>
      </c>
      <c r="AL5" s="91">
        <f>'[2]EU Inhabitants'!AG13*('[2]Weighted Average'!AG11/1000)*('[2]Waste Bin detailed'!$F$23/100)</f>
        <v>12.557555722720556</v>
      </c>
      <c r="AM5" s="91">
        <f>'[2]EU Inhabitants'!AH13*('[2]Weighted Average'!AH11/1000)*('[2]Waste Bin detailed'!$F$23/100)</f>
        <v>12.45810484759116</v>
      </c>
      <c r="AN5" s="91">
        <f>'[2]EU Inhabitants'!AI13*('[2]Weighted Average'!AI11/1000)*('[2]Waste Bin detailed'!$F$23/100)</f>
        <v>12.362452970273388</v>
      </c>
      <c r="AO5" s="91">
        <f>'[2]EU Inhabitants'!AJ13*('[2]Weighted Average'!AJ11/1000)*('[2]Waste Bin detailed'!$F$23/100)</f>
        <v>12.272490263764677</v>
      </c>
      <c r="AP5" s="91">
        <f>'[2]EU Inhabitants'!AK13*('[2]Weighted Average'!AK11/1000)*('[2]Waste Bin detailed'!$F$23/100)</f>
        <v>12.197652939210718</v>
      </c>
      <c r="AQ5" s="91">
        <f>'[2]EU Inhabitants'!AL13*('[2]Weighted Average'!AL11/1000)*('[2]Waste Bin detailed'!$F$23/100)</f>
        <v>12.124728014820562</v>
      </c>
      <c r="AR5" s="91">
        <f>'[2]EU Inhabitants'!AM13*('[2]Weighted Average'!AM11/1000)*('[2]Waste Bin detailed'!$F$23/100)</f>
        <v>12.053336850370458</v>
      </c>
      <c r="AS5" s="91">
        <f>'[2]EU Inhabitants'!AN13*('[2]Weighted Average'!AN11/1000)*('[2]Waste Bin detailed'!$F$23/100)</f>
        <v>11.983615166942043</v>
      </c>
      <c r="AT5" s="91">
        <f>'[2]EU Inhabitants'!AO13*('[2]Weighted Average'!AO11/1000)*('[2]Waste Bin detailed'!$F$23/100)</f>
        <v>11.917338621645357</v>
      </c>
      <c r="AU5" s="91">
        <f>'[2]EU Inhabitants'!AP13*('[2]Weighted Average'!AP11/1000)*('[2]Waste Bin detailed'!$F$23/100)</f>
        <v>11.854037459366447</v>
      </c>
      <c r="AV5" s="91">
        <f>'[2]EU Inhabitants'!AQ13*('[2]Weighted Average'!AQ11/1000)*('[2]Waste Bin detailed'!$F$23/100)</f>
        <v>11.792072611200858</v>
      </c>
      <c r="AW5" s="91">
        <f>'[2]EU Inhabitants'!AR13*('[2]Weighted Average'!AR11/1000)*('[2]Waste Bin detailed'!$F$23/100)</f>
        <v>11.731853223542592</v>
      </c>
      <c r="AX5" s="91">
        <f>'[2]EU Inhabitants'!AS13*('[2]Weighted Average'!AS11/1000)*('[2]Waste Bin detailed'!$F$23/100)</f>
        <v>11.672876727576979</v>
      </c>
      <c r="AY5" s="91">
        <f>'[2]EU Inhabitants'!AT13*('[2]Weighted Average'!AT11/1000)*('[2]Waste Bin detailed'!$F$23/100)</f>
        <v>11.614742341200046</v>
      </c>
      <c r="AZ5" s="91">
        <f>'[2]EU Inhabitants'!AU13*('[2]Weighted Average'!AU11/1000)*('[2]Waste Bin detailed'!$F$23/100)</f>
        <v>11.557887707107831</v>
      </c>
      <c r="BA5" s="91">
        <f>'[2]EU Inhabitants'!AV13*('[2]Weighted Average'!AV11/1000)*('[2]Waste Bin detailed'!$F$23/100)</f>
        <v>11.501221454469977</v>
      </c>
      <c r="BB5" s="91">
        <f>'[2]EU Inhabitants'!AW13*('[2]Weighted Average'!AW11/1000)*('[2]Waste Bin detailed'!$F$23/100)</f>
        <v>11.445305191595862</v>
      </c>
      <c r="BC5" s="91">
        <f>'[2]EU Inhabitants'!AX13*('[2]Weighted Average'!AX11/1000)*('[2]Waste Bin detailed'!$F$23/100)</f>
        <v>11.38993924496835</v>
      </c>
      <c r="BD5" s="91">
        <f>'[2]EU Inhabitants'!AY13*('[2]Weighted Average'!AY11/1000)*('[2]Waste Bin detailed'!$F$23/100)</f>
        <v>11.335290645744674</v>
      </c>
      <c r="BE5" s="91">
        <f>'[2]EU Inhabitants'!AZ13*('[2]Weighted Average'!AZ11/1000)*('[2]Waste Bin detailed'!$F$23/100)</f>
        <v>11.281196349363059</v>
      </c>
    </row>
    <row r="6" spans="1:57" x14ac:dyDescent="0.35">
      <c r="A6" s="86" t="s">
        <v>636</v>
      </c>
      <c r="C6" s="86" t="s">
        <v>4</v>
      </c>
      <c r="D6" s="87" t="s">
        <v>621</v>
      </c>
      <c r="E6" s="87"/>
      <c r="F6" s="90" t="s">
        <v>46</v>
      </c>
      <c r="G6" s="91">
        <f>'[2]EU Inhabitants'!B14*('[2]Weighted Average'!B11/1000)*('[2]Waste Bin detailed'!$F$23/100)</f>
        <v>19.483714648870826</v>
      </c>
      <c r="H6" s="91">
        <f>'[2]EU Inhabitants'!C14*('[2]Weighted Average'!C11/1000)*('[2]Waste Bin detailed'!$F$23/100)</f>
        <v>19.396320445487781</v>
      </c>
      <c r="I6" s="91">
        <f>'[2]EU Inhabitants'!D14*('[2]Weighted Average'!D11/1000)*('[2]Waste Bin detailed'!$F$23/100)</f>
        <v>19.338399407038793</v>
      </c>
      <c r="J6" s="91">
        <f>'[2]EU Inhabitants'!E14*('[2]Weighted Average'!E11/1000)*('[2]Waste Bin detailed'!$F$23/100)</f>
        <v>19.322181798181781</v>
      </c>
      <c r="K6" s="91">
        <f>'[2]EU Inhabitants'!F14*('[2]Weighted Average'!F11/1000)*('[2]Waste Bin detailed'!$F$23/100)</f>
        <v>19.328182215502451</v>
      </c>
      <c r="L6" s="91">
        <f>'[2]EU Inhabitants'!G14*('[2]Weighted Average'!G11/1000)*('[2]Waste Bin detailed'!$F$23/100)</f>
        <v>19.336588901873494</v>
      </c>
      <c r="M6" s="91">
        <f>'[2]EU Inhabitants'!H14*('[2]Weighted Average'!H11/1000)*('[2]Waste Bin detailed'!$F$23/100)</f>
        <v>19.38341476369801</v>
      </c>
      <c r="N6" s="91">
        <f>'[2]EU Inhabitants'!I14*('[2]Weighted Average'!I11/1000)*('[2]Waste Bin detailed'!$F$23/100)</f>
        <v>19.438575771552731</v>
      </c>
      <c r="O6" s="91">
        <f>'[2]EU Inhabitants'!J14*('[2]Weighted Average'!J11/1000)*('[2]Waste Bin detailed'!$F$23/100)</f>
        <v>19.603601867979432</v>
      </c>
      <c r="P6" s="91">
        <f>'[2]EU Inhabitants'!K14*('[2]Weighted Average'!K11/1000)*('[2]Waste Bin detailed'!$F$23/100)</f>
        <v>19.75545863139272</v>
      </c>
      <c r="Q6" s="91">
        <f>'[2]EU Inhabitants'!L14*('[2]Weighted Average'!L11/1000)*('[2]Waste Bin detailed'!$F$23/100)</f>
        <v>19.818937640896586</v>
      </c>
      <c r="R6" s="91">
        <f>'[2]EU Inhabitants'!M14*('[2]Weighted Average'!M11/1000)*('[2]Waste Bin detailed'!$F$23/100)</f>
        <v>19.854280364631965</v>
      </c>
      <c r="S6" s="91">
        <f>'[2]EU Inhabitants'!N14*('[2]Weighted Average'!N11/1000)*('[2]Waste Bin detailed'!$F$23/100)</f>
        <v>19.887026507914026</v>
      </c>
      <c r="T6" s="91">
        <f>'[2]EU Inhabitants'!O14*('[2]Weighted Average'!O11/1000)*('[2]Waste Bin detailed'!$F$23/100)</f>
        <v>19.906744703205135</v>
      </c>
      <c r="U6" s="91">
        <f>'[2]EU Inhabitants'!P14*('[2]Weighted Average'!P11/1000)*('[2]Waste Bin detailed'!$F$23/100)</f>
        <v>19.901992032527875</v>
      </c>
      <c r="V6" s="91">
        <f>'[2]EU Inhabitants'!Q14*('[2]Weighted Average'!Q11/1000)*('[2]Waste Bin detailed'!$F$23/100)</f>
        <v>19.95431455903017</v>
      </c>
      <c r="W6" s="91">
        <f>'[2]EU Inhabitants'!R14*('[2]Weighted Average'!R11/1000)*('[2]Waste Bin detailed'!$F$23/100)</f>
        <v>19.989798702150722</v>
      </c>
      <c r="X6" s="91">
        <f>'[2]EU Inhabitants'!S14*('[2]Weighted Average'!S11/1000)*('[2]Waste Bin detailed'!$F$23/100)</f>
        <v>20.041122888901725</v>
      </c>
      <c r="Y6" s="91">
        <f>'[2]EU Inhabitants'!T14*('[2]Weighted Average'!T11/1000)*('[2]Waste Bin detailed'!$F$23/100)</f>
        <v>20.101539209751159</v>
      </c>
      <c r="Z6" s="91">
        <f>'[2]EU Inhabitants'!U14*('[2]Weighted Average'!U11/1000)*('[2]Waste Bin detailed'!$F$23/100)</f>
        <v>20.510675831675755</v>
      </c>
      <c r="AA6" s="91">
        <f>'[2]EU Inhabitants'!V14*('[2]Weighted Average'!V11/1000)*('[2]Waste Bin detailed'!$F$23/100)</f>
        <v>20.595729208327505</v>
      </c>
      <c r="AB6" s="91">
        <f>'[2]EU Inhabitants'!W14*('[2]Weighted Average'!W11/1000)*('[2]Waste Bin detailed'!$F$23/100)</f>
        <v>20.213545749977857</v>
      </c>
      <c r="AC6" s="91">
        <f>'[2]EU Inhabitants'!X14*('[2]Weighted Average'!X11/1000)*('[2]Waste Bin detailed'!$F$23/100)</f>
        <v>20.256464853684193</v>
      </c>
      <c r="AD6" s="91">
        <f>'[2]EU Inhabitants'!Y14*('[2]Weighted Average'!Y11/1000)*('[2]Waste Bin detailed'!$F$23/100)</f>
        <v>20.857242457690138</v>
      </c>
      <c r="AE6" s="91">
        <f>'[2]EU Inhabitants'!Z14*('[2]Weighted Average'!Z11/1000)*('[2]Waste Bin detailed'!$F$23/100)</f>
        <v>21.279975590512613</v>
      </c>
      <c r="AF6" s="91">
        <f>'[2]EU Inhabitants'!AA14*('[2]Weighted Average'!AA11/1000)*('[2]Waste Bin detailed'!$F$23/100)</f>
        <v>21.216521157577613</v>
      </c>
      <c r="AG6" s="91">
        <f>'[2]EU Inhabitants'!AB14*('[2]Weighted Average'!AB11/1000)*('[2]Waste Bin detailed'!$F$23/100)</f>
        <v>21.15152422372363</v>
      </c>
      <c r="AH6" s="91">
        <f>'[2]EU Inhabitants'!AC14*('[2]Weighted Average'!AC11/1000)*('[2]Waste Bin detailed'!$F$23/100)</f>
        <v>21.08607130047389</v>
      </c>
      <c r="AI6" s="91">
        <f>'[2]EU Inhabitants'!AD14*('[2]Weighted Average'!AD11/1000)*('[2]Waste Bin detailed'!$F$23/100)</f>
        <v>21.01873237889707</v>
      </c>
      <c r="AJ6" s="91">
        <f>'[2]EU Inhabitants'!AE14*('[2]Weighted Average'!AE11/1000)*('[2]Waste Bin detailed'!$F$23/100)</f>
        <v>20.956501327921693</v>
      </c>
      <c r="AK6" s="91">
        <f>'[2]EU Inhabitants'!AF14*('[2]Weighted Average'!AF11/1000)*('[2]Waste Bin detailed'!$F$23/100)</f>
        <v>20.896836305447025</v>
      </c>
      <c r="AL6" s="91">
        <f>'[2]EU Inhabitants'!AG14*('[2]Weighted Average'!AG11/1000)*('[2]Waste Bin detailed'!$F$23/100)</f>
        <v>20.838397240170437</v>
      </c>
      <c r="AM6" s="91">
        <f>'[2]EU Inhabitants'!AH14*('[2]Weighted Average'!AH11/1000)*('[2]Waste Bin detailed'!$F$23/100)</f>
        <v>20.78120094011631</v>
      </c>
      <c r="AN6" s="91">
        <f>'[2]EU Inhabitants'!AI14*('[2]Weighted Average'!AI11/1000)*('[2]Waste Bin detailed'!$F$23/100)</f>
        <v>20.726595121548577</v>
      </c>
      <c r="AO6" s="91">
        <f>'[2]EU Inhabitants'!AJ14*('[2]Weighted Average'!AJ11/1000)*('[2]Waste Bin detailed'!$F$23/100)</f>
        <v>20.675243460534457</v>
      </c>
      <c r="AP6" s="91">
        <f>'[2]EU Inhabitants'!AK14*('[2]Weighted Average'!AK11/1000)*('[2]Waste Bin detailed'!$F$23/100)</f>
        <v>20.662194010618666</v>
      </c>
      <c r="AQ6" s="91">
        <f>'[2]EU Inhabitants'!AL14*('[2]Weighted Average'!AL11/1000)*('[2]Waste Bin detailed'!$F$23/100)</f>
        <v>20.65125807000328</v>
      </c>
      <c r="AR6" s="91">
        <f>'[2]EU Inhabitants'!AM14*('[2]Weighted Average'!AM11/1000)*('[2]Waste Bin detailed'!$F$23/100)</f>
        <v>20.641389067382484</v>
      </c>
      <c r="AS6" s="91">
        <f>'[2]EU Inhabitants'!AN14*('[2]Weighted Average'!AN11/1000)*('[2]Waste Bin detailed'!$F$23/100)</f>
        <v>20.6368250579266</v>
      </c>
      <c r="AT6" s="91">
        <f>'[2]EU Inhabitants'!AO14*('[2]Weighted Average'!AO11/1000)*('[2]Waste Bin detailed'!$F$23/100)</f>
        <v>20.635740973186053</v>
      </c>
      <c r="AU6" s="91">
        <f>'[2]EU Inhabitants'!AP14*('[2]Weighted Average'!AP11/1000)*('[2]Waste Bin detailed'!$F$23/100)</f>
        <v>20.638408596146931</v>
      </c>
      <c r="AV6" s="91">
        <f>'[2]EU Inhabitants'!AQ14*('[2]Weighted Average'!AQ11/1000)*('[2]Waste Bin detailed'!$F$23/100)</f>
        <v>20.642767452806375</v>
      </c>
      <c r="AW6" s="91">
        <f>'[2]EU Inhabitants'!AR14*('[2]Weighted Average'!AR11/1000)*('[2]Waste Bin detailed'!$F$23/100)</f>
        <v>20.648478585024371</v>
      </c>
      <c r="AX6" s="91">
        <f>'[2]EU Inhabitants'!AS14*('[2]Weighted Average'!AS11/1000)*('[2]Waste Bin detailed'!$F$23/100)</f>
        <v>20.655093469140088</v>
      </c>
      <c r="AY6" s="91">
        <f>'[2]EU Inhabitants'!AT14*('[2]Weighted Average'!AT11/1000)*('[2]Waste Bin detailed'!$F$23/100)</f>
        <v>20.662819221679431</v>
      </c>
      <c r="AZ6" s="91">
        <f>'[2]EU Inhabitants'!AU14*('[2]Weighted Average'!AU11/1000)*('[2]Waste Bin detailed'!$F$23/100)</f>
        <v>20.670813112183836</v>
      </c>
      <c r="BA6" s="91">
        <f>'[2]EU Inhabitants'!AV14*('[2]Weighted Average'!AV11/1000)*('[2]Waste Bin detailed'!$F$23/100)</f>
        <v>20.677174162624329</v>
      </c>
      <c r="BB6" s="91">
        <f>'[2]EU Inhabitants'!AW14*('[2]Weighted Average'!AW11/1000)*('[2]Waste Bin detailed'!$F$23/100)</f>
        <v>20.682750006661042</v>
      </c>
      <c r="BC6" s="91">
        <f>'[2]EU Inhabitants'!AX14*('[2]Weighted Average'!AX11/1000)*('[2]Waste Bin detailed'!$F$23/100)</f>
        <v>20.688504893491679</v>
      </c>
      <c r="BD6" s="91">
        <f>'[2]EU Inhabitants'!AY14*('[2]Weighted Average'!AY11/1000)*('[2]Waste Bin detailed'!$F$23/100)</f>
        <v>20.693676882428566</v>
      </c>
      <c r="BE6" s="91">
        <f>'[2]EU Inhabitants'!AZ14*('[2]Weighted Average'!AZ11/1000)*('[2]Waste Bin detailed'!$F$23/100)</f>
        <v>20.698299299185631</v>
      </c>
    </row>
    <row r="7" spans="1:57" x14ac:dyDescent="0.35">
      <c r="A7" s="86" t="s">
        <v>636</v>
      </c>
      <c r="C7" s="86" t="s">
        <v>4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detailed'!$F$23/100)</f>
        <v>10.103872209894719</v>
      </c>
      <c r="H7" s="91">
        <f>'[2]EU Inhabitants'!C15*('[2]Weighted Average'!C11/1000)*('[2]Waste Bin detailed'!$F$23/100)</f>
        <v>10.140222468416921</v>
      </c>
      <c r="I7" s="91">
        <f>'[2]EU Inhabitants'!D15*('[2]Weighted Average'!D11/1000)*('[2]Waste Bin detailed'!$F$23/100)</f>
        <v>10.176798513189384</v>
      </c>
      <c r="J7" s="91">
        <f>'[2]EU Inhabitants'!E15*('[2]Weighted Average'!E11/1000)*('[2]Waste Bin detailed'!$F$23/100)</f>
        <v>10.205502118809761</v>
      </c>
      <c r="K7" s="91">
        <f>'[2]EU Inhabitants'!F15*('[2]Weighted Average'!F11/1000)*('[2]Waste Bin detailed'!$F$23/100)</f>
        <v>10.232762990184117</v>
      </c>
      <c r="L7" s="91">
        <f>'[2]EU Inhabitants'!G15*('[2]Weighted Average'!G11/1000)*('[2]Waste Bin detailed'!$F$23/100)</f>
        <v>10.259790326124133</v>
      </c>
      <c r="M7" s="91">
        <f>'[2]EU Inhabitants'!H15*('[2]Weighted Average'!H11/1000)*('[2]Waste Bin detailed'!$F$23/100)</f>
        <v>10.290203605838313</v>
      </c>
      <c r="N7" s="91">
        <f>'[2]EU Inhabitants'!I15*('[2]Weighted Average'!I11/1000)*('[2]Waste Bin detailed'!$F$23/100)</f>
        <v>10.325838613966791</v>
      </c>
      <c r="O7" s="91">
        <f>'[2]EU Inhabitants'!J15*('[2]Weighted Average'!J11/1000)*('[2]Waste Bin detailed'!$F$23/100)</f>
        <v>10.378115354499213</v>
      </c>
      <c r="P7" s="91">
        <f>'[2]EU Inhabitants'!K15*('[2]Weighted Average'!K11/1000)*('[2]Waste Bin detailed'!$F$23/100)</f>
        <v>10.443459472487392</v>
      </c>
      <c r="Q7" s="91">
        <f>'[2]EU Inhabitants'!L15*('[2]Weighted Average'!L11/1000)*('[2]Waste Bin detailed'!$F$23/100)</f>
        <v>10.484773907531718</v>
      </c>
      <c r="R7" s="91">
        <f>'[2]EU Inhabitants'!M15*('[2]Weighted Average'!M11/1000)*('[2]Waste Bin detailed'!$F$23/100)</f>
        <v>10.527805787658966</v>
      </c>
      <c r="S7" s="91">
        <f>'[2]EU Inhabitants'!N15*('[2]Weighted Average'!N11/1000)*('[2]Waste Bin detailed'!$F$23/100)</f>
        <v>10.564033186584513</v>
      </c>
      <c r="T7" s="91">
        <f>'[2]EU Inhabitants'!O15*('[2]Weighted Average'!O11/1000)*('[2]Waste Bin detailed'!$F$23/100)</f>
        <v>10.605625671340801</v>
      </c>
      <c r="U7" s="91">
        <f>'[2]EU Inhabitants'!P15*('[2]Weighted Average'!P11/1000)*('[2]Waste Bin detailed'!$F$23/100)</f>
        <v>10.65341727105455</v>
      </c>
      <c r="V7" s="91">
        <f>'[2]EU Inhabitants'!Q15*('[2]Weighted Average'!Q11/1000)*('[2]Waste Bin detailed'!$F$23/100)</f>
        <v>10.716719142787737</v>
      </c>
      <c r="W7" s="91">
        <f>'[2]EU Inhabitants'!R15*('[2]Weighted Average'!R11/1000)*('[2]Waste Bin detailed'!$F$23/100)</f>
        <v>10.809976861760063</v>
      </c>
      <c r="X7" s="91">
        <f>'[2]EU Inhabitants'!S15*('[2]Weighted Average'!S11/1000)*('[2]Waste Bin detailed'!$F$23/100)</f>
        <v>10.890797460294124</v>
      </c>
      <c r="Y7" s="91">
        <f>'[2]EU Inhabitants'!T15*('[2]Weighted Average'!T11/1000)*('[2]Waste Bin detailed'!$F$23/100)</f>
        <v>10.952894915626857</v>
      </c>
      <c r="Z7" s="91">
        <f>'[2]EU Inhabitants'!U15*('[2]Weighted Average'!U11/1000)*('[2]Waste Bin detailed'!$F$23/100)</f>
        <v>11.182054615434261</v>
      </c>
      <c r="AA7" s="91">
        <f>'[2]EU Inhabitants'!V15*('[2]Weighted Average'!V11/1000)*('[2]Waste Bin detailed'!$F$23/100)</f>
        <v>11.214207411531774</v>
      </c>
      <c r="AB7" s="91">
        <f>'[2]EU Inhabitants'!W15*('[2]Weighted Average'!W11/1000)*('[2]Waste Bin detailed'!$F$23/100)</f>
        <v>11.248200237662545</v>
      </c>
      <c r="AC7" s="91">
        <f>'[2]EU Inhabitants'!X15*('[2]Weighted Average'!X11/1000)*('[2]Waste Bin detailed'!$F$23/100)</f>
        <v>11.312925785697541</v>
      </c>
      <c r="AD7" s="91">
        <f>'[2]EU Inhabitants'!Y15*('[2]Weighted Average'!Y11/1000)*('[2]Waste Bin detailed'!$F$23/100)</f>
        <v>11.428166379936291</v>
      </c>
      <c r="AE7" s="91">
        <f>'[2]EU Inhabitants'!Z15*('[2]Weighted Average'!Z11/1000)*('[2]Waste Bin detailed'!$F$23/100)</f>
        <v>11.476961168067156</v>
      </c>
      <c r="AF7" s="91">
        <f>'[2]EU Inhabitants'!AA15*('[2]Weighted Average'!AA11/1000)*('[2]Waste Bin detailed'!$F$23/100)</f>
        <v>11.515771733552238</v>
      </c>
      <c r="AG7" s="91">
        <f>'[2]EU Inhabitants'!AB15*('[2]Weighted Average'!AB11/1000)*('[2]Waste Bin detailed'!$F$23/100)</f>
        <v>11.55148514748406</v>
      </c>
      <c r="AH7" s="91">
        <f>'[2]EU Inhabitants'!AC15*('[2]Weighted Average'!AC11/1000)*('[2]Waste Bin detailed'!$F$23/100)</f>
        <v>11.584198098171321</v>
      </c>
      <c r="AI7" s="91">
        <f>'[2]EU Inhabitants'!AD15*('[2]Weighted Average'!AD11/1000)*('[2]Waste Bin detailed'!$F$23/100)</f>
        <v>11.613373418782869</v>
      </c>
      <c r="AJ7" s="91">
        <f>'[2]EU Inhabitants'!AE15*('[2]Weighted Average'!AE11/1000)*('[2]Waste Bin detailed'!$F$23/100)</f>
        <v>11.642224932574335</v>
      </c>
      <c r="AK7" s="91">
        <f>'[2]EU Inhabitants'!AF15*('[2]Weighted Average'!AF11/1000)*('[2]Waste Bin detailed'!$F$23/100)</f>
        <v>11.669433744698541</v>
      </c>
      <c r="AL7" s="91">
        <f>'[2]EU Inhabitants'!AG15*('[2]Weighted Average'!AG11/1000)*('[2]Waste Bin detailed'!$F$23/100)</f>
        <v>11.694787884845553</v>
      </c>
      <c r="AM7" s="91">
        <f>'[2]EU Inhabitants'!AH15*('[2]Weighted Average'!AH11/1000)*('[2]Waste Bin detailed'!$F$23/100)</f>
        <v>11.717858712631253</v>
      </c>
      <c r="AN7" s="91">
        <f>'[2]EU Inhabitants'!AI15*('[2]Weighted Average'!AI11/1000)*('[2]Waste Bin detailed'!$F$23/100)</f>
        <v>11.737758610506635</v>
      </c>
      <c r="AO7" s="91">
        <f>'[2]EU Inhabitants'!AJ15*('[2]Weighted Average'!AJ11/1000)*('[2]Waste Bin detailed'!$F$23/100)</f>
        <v>11.75454314008325</v>
      </c>
      <c r="AP7" s="91">
        <f>'[2]EU Inhabitants'!AK15*('[2]Weighted Average'!AK11/1000)*('[2]Waste Bin detailed'!$F$23/100)</f>
        <v>11.771257209650146</v>
      </c>
      <c r="AQ7" s="91">
        <f>'[2]EU Inhabitants'!AL15*('[2]Weighted Average'!AL11/1000)*('[2]Waste Bin detailed'!$F$23/100)</f>
        <v>11.785875296519134</v>
      </c>
      <c r="AR7" s="91">
        <f>'[2]EU Inhabitants'!AM15*('[2]Weighted Average'!AM11/1000)*('[2]Waste Bin detailed'!$F$23/100)</f>
        <v>11.798607907911238</v>
      </c>
      <c r="AS7" s="91">
        <f>'[2]EU Inhabitants'!AN15*('[2]Weighted Average'!AN11/1000)*('[2]Waste Bin detailed'!$F$23/100)</f>
        <v>11.810634512885132</v>
      </c>
      <c r="AT7" s="91">
        <f>'[2]EU Inhabitants'!AO15*('[2]Weighted Average'!AO11/1000)*('[2]Waste Bin detailed'!$F$23/100)</f>
        <v>11.81933154729948</v>
      </c>
      <c r="AU7" s="91">
        <f>'[2]EU Inhabitants'!AP15*('[2]Weighted Average'!AP11/1000)*('[2]Waste Bin detailed'!$F$23/100)</f>
        <v>11.826426356613345</v>
      </c>
      <c r="AV7" s="91">
        <f>'[2]EU Inhabitants'!AQ15*('[2]Weighted Average'!AQ11/1000)*('[2]Waste Bin detailed'!$F$23/100)</f>
        <v>11.832259640300634</v>
      </c>
      <c r="AW7" s="91">
        <f>'[2]EU Inhabitants'!AR15*('[2]Weighted Average'!AR11/1000)*('[2]Waste Bin detailed'!$F$23/100)</f>
        <v>11.836273707549914</v>
      </c>
      <c r="AX7" s="91">
        <f>'[2]EU Inhabitants'!AS15*('[2]Weighted Average'!AS11/1000)*('[2]Waste Bin detailed'!$F$23/100)</f>
        <v>11.839148523780223</v>
      </c>
      <c r="AY7" s="91">
        <f>'[2]EU Inhabitants'!AT15*('[2]Weighted Average'!AT11/1000)*('[2]Waste Bin detailed'!$F$23/100)</f>
        <v>11.84118620070012</v>
      </c>
      <c r="AZ7" s="91">
        <f>'[2]EU Inhabitants'!AU15*('[2]Weighted Average'!AU11/1000)*('[2]Waste Bin detailed'!$F$23/100)</f>
        <v>11.842554744871995</v>
      </c>
      <c r="BA7" s="91">
        <f>'[2]EU Inhabitants'!AV15*('[2]Weighted Average'!AV11/1000)*('[2]Waste Bin detailed'!$F$23/100)</f>
        <v>11.843442023556893</v>
      </c>
      <c r="BB7" s="91">
        <f>'[2]EU Inhabitants'!AW15*('[2]Weighted Average'!AW11/1000)*('[2]Waste Bin detailed'!$F$23/100)</f>
        <v>11.843997844885712</v>
      </c>
      <c r="BC7" s="91">
        <f>'[2]EU Inhabitants'!AX15*('[2]Weighted Average'!AX11/1000)*('[2]Waste Bin detailed'!$F$23/100)</f>
        <v>11.844276280341276</v>
      </c>
      <c r="BD7" s="91">
        <f>'[2]EU Inhabitants'!AY15*('[2]Weighted Average'!AY11/1000)*('[2]Waste Bin detailed'!$F$23/100)</f>
        <v>11.844391895166899</v>
      </c>
      <c r="BE7" s="91">
        <f>'[2]EU Inhabitants'!AZ15*('[2]Weighted Average'!AZ11/1000)*('[2]Waste Bin detailed'!$F$23/100)</f>
        <v>11.844385755715349</v>
      </c>
    </row>
    <row r="8" spans="1:57" x14ac:dyDescent="0.35">
      <c r="A8" s="86" t="s">
        <v>636</v>
      </c>
      <c r="C8" s="86" t="s">
        <v>4</v>
      </c>
      <c r="D8" s="87" t="s">
        <v>621</v>
      </c>
      <c r="E8" s="87"/>
      <c r="F8" s="90" t="s">
        <v>629</v>
      </c>
      <c r="G8" s="91">
        <f>'[2]EU Inhabitants'!B16*([2]Sources!$C$8/1000)*('[2]Waste Bin detailed'!$F$23/100)</f>
        <v>156.04073351484413</v>
      </c>
      <c r="H8" s="91">
        <f>'[2]EU Inhabitants'!C16*([2]Sources!$C$8/1000)*('[2]Waste Bin detailed'!$F$23/100)</f>
        <v>156.22317532448159</v>
      </c>
      <c r="I8" s="91">
        <f>'[2]EU Inhabitants'!D16*([2]Sources!$C$8/1000)*('[2]Waste Bin detailed'!$F$23/100)</f>
        <v>156.5664827047591</v>
      </c>
      <c r="J8" s="91">
        <f>'[2]EU Inhabitants'!E16*([2]Sources!$C$8/1000)*('[2]Waste Bin detailed'!$F$23/100)</f>
        <v>156.7495056541847</v>
      </c>
      <c r="K8" s="91">
        <f>'[2]EU Inhabitants'!F16*([2]Sources!$C$8/1000)*('[2]Waste Bin detailed'!$F$23/100)</f>
        <v>156.73999281366554</v>
      </c>
      <c r="L8" s="91">
        <f>'[2]EU Inhabitants'!G16*([2]Sources!$C$8/1000)*('[2]Waste Bin detailed'!$F$23/100)</f>
        <v>156.68145722363124</v>
      </c>
      <c r="M8" s="91">
        <f>'[2]EU Inhabitants'!H16*([2]Sources!$C$8/1000)*('[2]Waste Bin detailed'!$F$23/100)</f>
        <v>156.56208807250485</v>
      </c>
      <c r="N8" s="91">
        <f>'[2]EU Inhabitants'!I16*([2]Sources!$C$8/1000)*('[2]Waste Bin detailed'!$F$23/100)</f>
        <v>156.32832364314487</v>
      </c>
      <c r="O8" s="91">
        <f>'[2]EU Inhabitants'!J16*([2]Sources!$C$8/1000)*('[2]Waste Bin detailed'!$F$23/100)</f>
        <v>156.14397508727438</v>
      </c>
      <c r="P8" s="91">
        <f>'[2]EU Inhabitants'!K16*([2]Sources!$C$8/1000)*('[2]Waste Bin detailed'!$F$23/100)</f>
        <v>155.73474442488441</v>
      </c>
      <c r="Q8" s="91">
        <f>'[2]EU Inhabitants'!L16*([2]Sources!$C$8/1000)*('[2]Waste Bin detailed'!$F$23/100)</f>
        <v>155.35472648217217</v>
      </c>
      <c r="R8" s="91">
        <f>'[2]EU Inhabitants'!M16*([2]Sources!$C$8/1000)*('[2]Waste Bin detailed'!$F$23/100)</f>
        <v>152.35370542294496</v>
      </c>
      <c r="S8" s="91">
        <f>'[2]EU Inhabitants'!N16*([2]Sources!$C$8/1000)*('[2]Waste Bin detailed'!$F$23/100)</f>
        <v>152.55470192451142</v>
      </c>
      <c r="T8" s="91">
        <f>'[2]EU Inhabitants'!O16*([2]Sources!$C$8/1000)*('[2]Waste Bin detailed'!$F$23/100)</f>
        <v>152.92664278382816</v>
      </c>
      <c r="U8" s="91">
        <f>'[2]EU Inhabitants'!P16*([2]Sources!$C$8/1000)*('[2]Waste Bin detailed'!$F$23/100)</f>
        <v>153.38949783529765</v>
      </c>
      <c r="V8" s="91">
        <f>'[2]EU Inhabitants'!Q16*([2]Sources!$C$8/1000)*('[2]Waste Bin detailed'!$F$23/100)</f>
        <v>154.20627271520215</v>
      </c>
      <c r="W8" s="91">
        <f>'[2]EU Inhabitants'!R16*([2]Sources!$C$8/1000)*('[2]Waste Bin detailed'!$F$23/100)</f>
        <v>156.06392023273165</v>
      </c>
      <c r="X8" s="91">
        <f>'[2]EU Inhabitants'!S16*([2]Sources!$C$8/1000)*('[2]Waste Bin detailed'!$F$23/100)</f>
        <v>156.72096713262721</v>
      </c>
      <c r="Y8" s="91">
        <f>'[2]EU Inhabitants'!T16*([2]Sources!$C$8/1000)*('[2]Waste Bin detailed'!$F$23/100)</f>
        <v>157.23506314038491</v>
      </c>
      <c r="Z8" s="91">
        <f>'[2]EU Inhabitants'!U16*([2]Sources!$C$8/1000)*('[2]Waste Bin detailed'!$F$23/100)</f>
        <v>157.66590802476506</v>
      </c>
      <c r="AA8" s="91">
        <f>'[2]EU Inhabitants'!V16*([2]Sources!$C$8/1000)*('[2]Waste Bin detailed'!$F$23/100)</f>
        <v>157.94602879755334</v>
      </c>
      <c r="AB8" s="91">
        <f>'[2]EU Inhabitants'!W16*([2]Sources!$C$8/1000)*('[2]Waste Bin detailed'!$F$23/100)</f>
        <v>157.92384672982249</v>
      </c>
      <c r="AC8" s="91">
        <f>'[2]EU Inhabitants'!X16*([2]Sources!$C$8/1000)*('[2]Waste Bin detailed'!$F$23/100)</f>
        <v>158.07975362076684</v>
      </c>
      <c r="AD8" s="91">
        <f>'[2]EU Inhabitants'!Y16*([2]Sources!$C$8/1000)*('[2]Waste Bin detailed'!$F$23/100)</f>
        <v>160.21006964791886</v>
      </c>
      <c r="AE8" s="91">
        <f>'[2]EU Inhabitants'!Z16*([2]Sources!$C$8/1000)*('[2]Waste Bin detailed'!$F$23/100)</f>
        <v>161.5073711666418</v>
      </c>
      <c r="AF8" s="91">
        <f>'[2]EU Inhabitants'!AA16*([2]Sources!$C$8/1000)*('[2]Waste Bin detailed'!$F$23/100)</f>
        <v>161.82181906907357</v>
      </c>
      <c r="AG8" s="91">
        <f>'[2]EU Inhabitants'!AB16*([2]Sources!$C$8/1000)*('[2]Waste Bin detailed'!$F$23/100)</f>
        <v>162.01597483365657</v>
      </c>
      <c r="AH8" s="91">
        <f>'[2]EU Inhabitants'!AC16*([2]Sources!$C$8/1000)*('[2]Waste Bin detailed'!$F$23/100)</f>
        <v>162.09439262121441</v>
      </c>
      <c r="AI8" s="91">
        <f>'[2]EU Inhabitants'!AD16*([2]Sources!$C$8/1000)*('[2]Waste Bin detailed'!$F$23/100)</f>
        <v>162.04478683276147</v>
      </c>
      <c r="AJ8" s="91">
        <f>'[2]EU Inhabitants'!AE16*([2]Sources!$C$8/1000)*('[2]Waste Bin detailed'!$F$23/100)</f>
        <v>162.00555799791141</v>
      </c>
      <c r="AK8" s="91">
        <f>'[2]EU Inhabitants'!AF16*([2]Sources!$C$8/1000)*('[2]Waste Bin detailed'!$F$23/100)</f>
        <v>161.96756361032377</v>
      </c>
      <c r="AL8" s="91">
        <f>'[2]EU Inhabitants'!AG16*([2]Sources!$C$8/1000)*('[2]Waste Bin detailed'!$F$23/100)</f>
        <v>161.92791316425482</v>
      </c>
      <c r="AM8" s="91">
        <f>'[2]EU Inhabitants'!AH16*([2]Sources!$C$8/1000)*('[2]Waste Bin detailed'!$F$23/100)</f>
        <v>161.88761510816056</v>
      </c>
      <c r="AN8" s="91">
        <f>'[2]EU Inhabitants'!AI16*([2]Sources!$C$8/1000)*('[2]Waste Bin detailed'!$F$23/100)</f>
        <v>161.84769688199316</v>
      </c>
      <c r="AO8" s="91">
        <f>'[2]EU Inhabitants'!AJ16*([2]Sources!$C$8/1000)*('[2]Waste Bin detailed'!$F$23/100)</f>
        <v>161.80813569595705</v>
      </c>
      <c r="AP8" s="91">
        <f>'[2]EU Inhabitants'!AK16*([2]Sources!$C$8/1000)*('[2]Waste Bin detailed'!$F$23/100)</f>
        <v>161.83837015813816</v>
      </c>
      <c r="AQ8" s="91">
        <f>'[2]EU Inhabitants'!AL16*([2]Sources!$C$8/1000)*('[2]Waste Bin detailed'!$F$23/100)</f>
        <v>161.85114573772941</v>
      </c>
      <c r="AR8" s="91">
        <f>'[2]EU Inhabitants'!AM16*([2]Sources!$C$8/1000)*('[2]Waste Bin detailed'!$F$23/100)</f>
        <v>161.84958463672984</v>
      </c>
      <c r="AS8" s="91">
        <f>'[2]EU Inhabitants'!AN16*([2]Sources!$C$8/1000)*('[2]Waste Bin detailed'!$F$23/100)</f>
        <v>161.83564867671194</v>
      </c>
      <c r="AT8" s="91">
        <f>'[2]EU Inhabitants'!AO16*([2]Sources!$C$8/1000)*('[2]Waste Bin detailed'!$F$23/100)</f>
        <v>161.8102475503506</v>
      </c>
      <c r="AU8" s="91">
        <f>'[2]EU Inhabitants'!AP16*([2]Sources!$C$8/1000)*('[2]Waste Bin detailed'!$F$23/100)</f>
        <v>161.77705801133823</v>
      </c>
      <c r="AV8" s="91">
        <f>'[2]EU Inhabitants'!AQ16*([2]Sources!$C$8/1000)*('[2]Waste Bin detailed'!$F$23/100)</f>
        <v>161.73531470237211</v>
      </c>
      <c r="AW8" s="91">
        <f>'[2]EU Inhabitants'!AR16*([2]Sources!$C$8/1000)*('[2]Waste Bin detailed'!$F$23/100)</f>
        <v>161.68452004624797</v>
      </c>
      <c r="AX8" s="91">
        <f>'[2]EU Inhabitants'!AS16*([2]Sources!$C$8/1000)*('[2]Waste Bin detailed'!$F$23/100)</f>
        <v>161.62559702968821</v>
      </c>
      <c r="AY8" s="91">
        <f>'[2]EU Inhabitants'!AT16*([2]Sources!$C$8/1000)*('[2]Waste Bin detailed'!$F$23/100)</f>
        <v>161.55949712665972</v>
      </c>
      <c r="AZ8" s="91">
        <f>'[2]EU Inhabitants'!AU16*([2]Sources!$C$8/1000)*('[2]Waste Bin detailed'!$F$23/100)</f>
        <v>161.48691162762944</v>
      </c>
      <c r="BA8" s="91">
        <f>'[2]EU Inhabitants'!AV16*([2]Sources!$C$8/1000)*('[2]Waste Bin detailed'!$F$23/100)</f>
        <v>161.41643418469346</v>
      </c>
      <c r="BB8" s="91">
        <f>'[2]EU Inhabitants'!AW16*([2]Sources!$C$8/1000)*('[2]Waste Bin detailed'!$F$23/100)</f>
        <v>161.33930212143818</v>
      </c>
      <c r="BC8" s="91">
        <f>'[2]EU Inhabitants'!AX16*([2]Sources!$C$8/1000)*('[2]Waste Bin detailed'!$F$23/100)</f>
        <v>161.25834517081907</v>
      </c>
      <c r="BD8" s="91">
        <f>'[2]EU Inhabitants'!AY16*([2]Sources!$C$8/1000)*('[2]Waste Bin detailed'!$F$23/100)</f>
        <v>161.16867871997616</v>
      </c>
      <c r="BE8" s="91">
        <f>'[2]EU Inhabitants'!AZ16*([2]Sources!$C$8/1000)*('[2]Waste Bin detailed'!$F$23/100)</f>
        <v>161.07422261375507</v>
      </c>
    </row>
    <row r="9" spans="1:57" x14ac:dyDescent="0.35">
      <c r="A9" s="86" t="s">
        <v>636</v>
      </c>
      <c r="C9" s="86" t="s">
        <v>4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detailed'!$F$23/100)</f>
        <v>2.6562847670580925</v>
      </c>
      <c r="H9" s="91">
        <f>'[2]EU Inhabitants'!C17*('[2]Weighted Average'!C11/1000)*('[2]Waste Bin detailed'!$F$23/100)</f>
        <v>2.6401067365087822</v>
      </c>
      <c r="I9" s="91">
        <f>'[2]EU Inhabitants'!D17*('[2]Weighted Average'!D11/1000)*('[2]Waste Bin detailed'!$F$23/100)</f>
        <v>2.6227224417358928</v>
      </c>
      <c r="J9" s="91">
        <f>'[2]EU Inhabitants'!E17*('[2]Weighted Average'!E11/1000)*('[2]Waste Bin detailed'!$F$23/100)</f>
        <v>2.6069445918368817</v>
      </c>
      <c r="K9" s="91">
        <f>'[2]EU Inhabitants'!F17*('[2]Weighted Average'!F11/1000)*('[2]Waste Bin detailed'!$F$23/100)</f>
        <v>2.5901157608397463</v>
      </c>
      <c r="L9" s="91">
        <f>'[2]EU Inhabitants'!G17*('[2]Weighted Average'!G11/1000)*('[2]Waste Bin detailed'!$F$23/100)</f>
        <v>2.5763209526276034</v>
      </c>
      <c r="M9" s="91">
        <f>'[2]EU Inhabitants'!H17*('[2]Weighted Average'!H11/1000)*('[2]Waste Bin detailed'!$F$23/100)</f>
        <v>2.5608628292550546</v>
      </c>
      <c r="N9" s="91">
        <f>'[2]EU Inhabitants'!I17*('[2]Weighted Average'!I11/1000)*('[2]Waste Bin detailed'!$F$23/100)</f>
        <v>2.5457244998366622</v>
      </c>
      <c r="O9" s="91">
        <f>'[2]EU Inhabitants'!J17*('[2]Weighted Average'!J11/1000)*('[2]Waste Bin detailed'!$F$23/100)</f>
        <v>2.5367083431555235</v>
      </c>
      <c r="P9" s="91">
        <f>'[2]EU Inhabitants'!K17*('[2]Weighted Average'!K11/1000)*('[2]Waste Bin detailed'!$F$23/100)</f>
        <v>2.5310479138398057</v>
      </c>
      <c r="Q9" s="91">
        <f>'[2]EU Inhabitants'!L17*('[2]Weighted Average'!L11/1000)*('[2]Waste Bin detailed'!$F$23/100)</f>
        <v>2.5257282644947172</v>
      </c>
      <c r="R9" s="91">
        <f>'[2]EU Inhabitants'!M17*('[2]Weighted Average'!M11/1000)*('[2]Waste Bin detailed'!$F$23/100)</f>
        <v>2.5174139042602062</v>
      </c>
      <c r="S9" s="91">
        <f>'[2]EU Inhabitants'!N17*('[2]Weighted Average'!N11/1000)*('[2]Waste Bin detailed'!$F$23/100)</f>
        <v>2.5086634224193549</v>
      </c>
      <c r="T9" s="91">
        <f>'[2]EU Inhabitants'!O17*('[2]Weighted Average'!O11/1000)*('[2]Waste Bin detailed'!$F$23/100)</f>
        <v>2.4990542411590906</v>
      </c>
      <c r="U9" s="91">
        <f>'[2]EU Inhabitants'!P17*('[2]Weighted Average'!P11/1000)*('[2]Waste Bin detailed'!$F$23/100)</f>
        <v>2.4910935584139859</v>
      </c>
      <c r="V9" s="91">
        <f>'[2]EU Inhabitants'!Q17*('[2]Weighted Average'!Q11/1000)*('[2]Waste Bin detailed'!$F$23/100)</f>
        <v>2.4897176800028467</v>
      </c>
      <c r="W9" s="91">
        <f>'[2]EU Inhabitants'!R17*('[2]Weighted Average'!R11/1000)*('[2]Waste Bin detailed'!$F$23/100)</f>
        <v>2.492500188159235</v>
      </c>
      <c r="X9" s="91">
        <f>'[2]EU Inhabitants'!S17*('[2]Weighted Average'!S11/1000)*('[2]Waste Bin detailed'!$F$23/100)</f>
        <v>2.4924143441272482</v>
      </c>
      <c r="Y9" s="91">
        <f>'[2]EU Inhabitants'!T17*('[2]Weighted Average'!T11/1000)*('[2]Waste Bin detailed'!$F$23/100)</f>
        <v>2.4991956895960179</v>
      </c>
      <c r="Z9" s="91">
        <f>'[2]EU Inhabitants'!U17*('[2]Weighted Average'!U11/1000)*('[2]Waste Bin detailed'!$F$23/100)</f>
        <v>2.5514989535315848</v>
      </c>
      <c r="AA9" s="91">
        <f>'[2]EU Inhabitants'!V17*('[2]Weighted Average'!V11/1000)*('[2]Waste Bin detailed'!$F$23/100)</f>
        <v>2.5595086918268617</v>
      </c>
      <c r="AB9" s="91">
        <f>'[2]EU Inhabitants'!W17*('[2]Weighted Average'!W11/1000)*('[2]Waste Bin detailed'!$F$23/100)</f>
        <v>2.5617732729298055</v>
      </c>
      <c r="AC9" s="91">
        <f>'[2]EU Inhabitants'!X17*('[2]Weighted Average'!X11/1000)*('[2]Waste Bin detailed'!$F$23/100)</f>
        <v>2.565202098553967</v>
      </c>
      <c r="AD9" s="91">
        <f>'[2]EU Inhabitants'!Y17*('[2]Weighted Average'!Y11/1000)*('[2]Waste Bin detailed'!$F$23/100)</f>
        <v>2.6311242165298871</v>
      </c>
      <c r="AE9" s="91">
        <f>'[2]EU Inhabitants'!Z17*('[2]Weighted Average'!Z11/1000)*('[2]Waste Bin detailed'!$F$23/100)</f>
        <v>2.6580229186728612</v>
      </c>
      <c r="AF9" s="91">
        <f>'[2]EU Inhabitants'!AA17*('[2]Weighted Average'!AA11/1000)*('[2]Waste Bin detailed'!$F$23/100)</f>
        <v>2.6527418011719122</v>
      </c>
      <c r="AG9" s="91">
        <f>'[2]EU Inhabitants'!AB17*('[2]Weighted Average'!AB11/1000)*('[2]Waste Bin detailed'!$F$23/100)</f>
        <v>2.6465327013302331</v>
      </c>
      <c r="AH9" s="91">
        <f>'[2]EU Inhabitants'!AC17*('[2]Weighted Average'!AC11/1000)*('[2]Waste Bin detailed'!$F$23/100)</f>
        <v>2.6394421726317119</v>
      </c>
      <c r="AI9" s="91">
        <f>'[2]EU Inhabitants'!AD17*('[2]Weighted Average'!AD11/1000)*('[2]Waste Bin detailed'!$F$23/100)</f>
        <v>2.6314131515429962</v>
      </c>
      <c r="AJ9" s="91">
        <f>'[2]EU Inhabitants'!AE17*('[2]Weighted Average'!AE11/1000)*('[2]Waste Bin detailed'!$F$23/100)</f>
        <v>2.623670937904683</v>
      </c>
      <c r="AK9" s="91">
        <f>'[2]EU Inhabitants'!AF17*('[2]Weighted Average'!AF11/1000)*('[2]Waste Bin detailed'!$F$23/100)</f>
        <v>2.6163380473714337</v>
      </c>
      <c r="AL9" s="91">
        <f>'[2]EU Inhabitants'!AG17*('[2]Weighted Average'!AG11/1000)*('[2]Waste Bin detailed'!$F$23/100)</f>
        <v>2.6092616629147458</v>
      </c>
      <c r="AM9" s="91">
        <f>'[2]EU Inhabitants'!AH17*('[2]Weighted Average'!AH11/1000)*('[2]Waste Bin detailed'!$F$23/100)</f>
        <v>2.6026338174060784</v>
      </c>
      <c r="AN9" s="91">
        <f>'[2]EU Inhabitants'!AI17*('[2]Weighted Average'!AI11/1000)*('[2]Waste Bin detailed'!$F$23/100)</f>
        <v>2.5965370482452244</v>
      </c>
      <c r="AO9" s="91">
        <f>'[2]EU Inhabitants'!AJ17*('[2]Weighted Average'!AJ11/1000)*('[2]Waste Bin detailed'!$F$23/100)</f>
        <v>2.5910162881149499</v>
      </c>
      <c r="AP9" s="91">
        <f>'[2]EU Inhabitants'!AK17*('[2]Weighted Average'!AK11/1000)*('[2]Waste Bin detailed'!$F$23/100)</f>
        <v>2.5891723634666084</v>
      </c>
      <c r="AQ9" s="91">
        <f>'[2]EU Inhabitants'!AL17*('[2]Weighted Average'!AL11/1000)*('[2]Waste Bin detailed'!$F$23/100)</f>
        <v>2.5878410309508393</v>
      </c>
      <c r="AR9" s="91">
        <f>'[2]EU Inhabitants'!AM17*('[2]Weighted Average'!AM11/1000)*('[2]Waste Bin detailed'!$F$23/100)</f>
        <v>2.5867983326769153</v>
      </c>
      <c r="AS9" s="91">
        <f>'[2]EU Inhabitants'!AN17*('[2]Weighted Average'!AN11/1000)*('[2]Waste Bin detailed'!$F$23/100)</f>
        <v>2.5862687709212162</v>
      </c>
      <c r="AT9" s="91">
        <f>'[2]EU Inhabitants'!AO17*('[2]Weighted Average'!AO11/1000)*('[2]Waste Bin detailed'!$F$23/100)</f>
        <v>2.5856534876887158</v>
      </c>
      <c r="AU9" s="91">
        <f>'[2]EU Inhabitants'!AP17*('[2]Weighted Average'!AP11/1000)*('[2]Waste Bin detailed'!$F$23/100)</f>
        <v>2.5852115468484911</v>
      </c>
      <c r="AV9" s="91">
        <f>'[2]EU Inhabitants'!AQ17*('[2]Weighted Average'!AQ11/1000)*('[2]Waste Bin detailed'!$F$23/100)</f>
        <v>2.5848827885424654</v>
      </c>
      <c r="AW9" s="91">
        <f>'[2]EU Inhabitants'!AR17*('[2]Weighted Average'!AR11/1000)*('[2]Waste Bin detailed'!$F$23/100)</f>
        <v>2.5846573418319503</v>
      </c>
      <c r="AX9" s="91">
        <f>'[2]EU Inhabitants'!AS17*('[2]Weighted Average'!AS11/1000)*('[2]Waste Bin detailed'!$F$23/100)</f>
        <v>2.5844829953231132</v>
      </c>
      <c r="AY9" s="91">
        <f>'[2]EU Inhabitants'!AT17*('[2]Weighted Average'!AT11/1000)*('[2]Waste Bin detailed'!$F$23/100)</f>
        <v>2.5842274742840319</v>
      </c>
      <c r="AZ9" s="91">
        <f>'[2]EU Inhabitants'!AU17*('[2]Weighted Average'!AU11/1000)*('[2]Waste Bin detailed'!$F$23/100)</f>
        <v>2.5839390254790091</v>
      </c>
      <c r="BA9" s="91">
        <f>'[2]EU Inhabitants'!AV17*('[2]Weighted Average'!AV11/1000)*('[2]Waste Bin detailed'!$F$23/100)</f>
        <v>2.5836019822701801</v>
      </c>
      <c r="BB9" s="91">
        <f>'[2]EU Inhabitants'!AW17*('[2]Weighted Average'!AW11/1000)*('[2]Waste Bin detailed'!$F$23/100)</f>
        <v>2.5831747239810143</v>
      </c>
      <c r="BC9" s="91">
        <f>'[2]EU Inhabitants'!AX17*('[2]Weighted Average'!AX11/1000)*('[2]Waste Bin detailed'!$F$23/100)</f>
        <v>2.5826222660002949</v>
      </c>
      <c r="BD9" s="91">
        <f>'[2]EU Inhabitants'!AY17*('[2]Weighted Average'!AY11/1000)*('[2]Waste Bin detailed'!$F$23/100)</f>
        <v>2.5820462913914688</v>
      </c>
      <c r="BE9" s="91">
        <f>'[2]EU Inhabitants'!AZ17*('[2]Weighted Average'!AZ11/1000)*('[2]Waste Bin detailed'!$F$23/100)</f>
        <v>2.5812701743627424</v>
      </c>
    </row>
    <row r="10" spans="1:57" x14ac:dyDescent="0.35">
      <c r="A10" s="86" t="s">
        <v>636</v>
      </c>
      <c r="C10" s="86" t="s">
        <v>4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detailed'!$F$23/100)</f>
        <v>7.1609551229772022</v>
      </c>
      <c r="H10" s="91">
        <f>'[2]EU Inhabitants'!C18*('[2]Weighted Average'!C11/1000)*('[2]Waste Bin detailed'!$F$23/100)</f>
        <v>7.2656070264492065</v>
      </c>
      <c r="I10" s="91">
        <f>'[2]EU Inhabitants'!D18*('[2]Weighted Average'!D11/1000)*('[2]Waste Bin detailed'!$F$23/100)</f>
        <v>7.3926722260643896</v>
      </c>
      <c r="J10" s="91">
        <f>'[2]EU Inhabitants'!E18*('[2]Weighted Average'!E11/1000)*('[2]Waste Bin detailed'!$F$23/100)</f>
        <v>7.5149079679596564</v>
      </c>
      <c r="K10" s="91">
        <f>'[2]EU Inhabitants'!F18*('[2]Weighted Average'!F11/1000)*('[2]Waste Bin detailed'!$F$23/100)</f>
        <v>7.6378338321500259</v>
      </c>
      <c r="L10" s="91">
        <f>'[2]EU Inhabitants'!G18*('[2]Weighted Average'!G11/1000)*('[2]Waste Bin detailed'!$F$23/100)</f>
        <v>7.7955526540326341</v>
      </c>
      <c r="M10" s="91">
        <f>'[2]EU Inhabitants'!H18*('[2]Weighted Average'!H11/1000)*('[2]Waste Bin detailed'!$F$23/100)</f>
        <v>7.9784632265541076</v>
      </c>
      <c r="N10" s="91">
        <f>'[2]EU Inhabitants'!I18*('[2]Weighted Average'!I11/1000)*('[2]Waste Bin detailed'!$F$23/100)</f>
        <v>8.227403512332895</v>
      </c>
      <c r="O10" s="91">
        <f>'[2]EU Inhabitants'!J18*('[2]Weighted Average'!J11/1000)*('[2]Waste Bin detailed'!$F$23/100)</f>
        <v>8.44867881065022</v>
      </c>
      <c r="P10" s="91">
        <f>'[2]EU Inhabitants'!K18*('[2]Weighted Average'!K11/1000)*('[2]Waste Bin detailed'!$F$23/100)</f>
        <v>8.5672979890532712</v>
      </c>
      <c r="Q10" s="91">
        <f>'[2]EU Inhabitants'!L18*('[2]Weighted Average'!L11/1000)*('[2]Waste Bin detailed'!$F$23/100)</f>
        <v>8.6182442581011429</v>
      </c>
      <c r="R10" s="91">
        <f>'[2]EU Inhabitants'!M18*('[2]Weighted Average'!M11/1000)*('[2]Waste Bin detailed'!$F$23/100)</f>
        <v>8.6539411459461792</v>
      </c>
      <c r="S10" s="91">
        <f>'[2]EU Inhabitants'!N18*('[2]Weighted Average'!N11/1000)*('[2]Waste Bin detailed'!$F$23/100)</f>
        <v>8.6876160144977419</v>
      </c>
      <c r="T10" s="91">
        <f>'[2]EU Inhabitants'!O18*('[2]Weighted Average'!O11/1000)*('[2]Waste Bin detailed'!$F$23/100)</f>
        <v>8.726188942333442</v>
      </c>
      <c r="U10" s="91">
        <f>'[2]EU Inhabitants'!P18*('[2]Weighted Average'!P11/1000)*('[2]Waste Bin detailed'!$F$23/100)</f>
        <v>8.7803286334043076</v>
      </c>
      <c r="V10" s="91">
        <f>'[2]EU Inhabitants'!Q18*('[2]Weighted Average'!Q11/1000)*('[2]Waste Bin detailed'!$F$23/100)</f>
        <v>8.8571270485741369</v>
      </c>
      <c r="W10" s="91">
        <f>'[2]EU Inhabitants'!R18*('[2]Weighted Average'!R11/1000)*('[2]Waste Bin detailed'!$F$23/100)</f>
        <v>8.95195292831181</v>
      </c>
      <c r="X10" s="91">
        <f>'[2]EU Inhabitants'!S18*('[2]Weighted Average'!S11/1000)*('[2]Waste Bin detailed'!$F$23/100)</f>
        <v>9.063809352136845</v>
      </c>
      <c r="Y10" s="91">
        <f>'[2]EU Inhabitants'!T18*('[2]Weighted Average'!T11/1000)*('[2]Waste Bin detailed'!$F$23/100)</f>
        <v>9.1515373093229311</v>
      </c>
      <c r="Z10" s="91">
        <f>'[2]EU Inhabitants'!U18*('[2]Weighted Average'!U11/1000)*('[2]Waste Bin detailed'!$F$23/100)</f>
        <v>9.445179894527362</v>
      </c>
      <c r="AA10" s="91">
        <f>'[2]EU Inhabitants'!V18*('[2]Weighted Average'!V11/1000)*('[2]Waste Bin detailed'!$F$23/100)</f>
        <v>9.5611413073320701</v>
      </c>
      <c r="AB10" s="91">
        <f>'[2]EU Inhabitants'!W18*('[2]Weighted Average'!W11/1000)*('[2]Waste Bin detailed'!$F$23/100)</f>
        <v>9.6424145373221783</v>
      </c>
      <c r="AC10" s="91">
        <f>'[2]EU Inhabitants'!X18*('[2]Weighted Average'!X11/1000)*('[2]Waste Bin detailed'!$F$23/100)</f>
        <v>9.7461870132448709</v>
      </c>
      <c r="AD10" s="91">
        <f>'[2]EU Inhabitants'!Y18*('[2]Weighted Average'!Y11/1000)*('[2]Waste Bin detailed'!$F$23/100)</f>
        <v>10.154372581708671</v>
      </c>
      <c r="AE10" s="91">
        <f>'[2]EU Inhabitants'!Z18*('[2]Weighted Average'!Z11/1000)*('[2]Waste Bin detailed'!$F$23/100)</f>
        <v>10.06441838256981</v>
      </c>
      <c r="AF10" s="91">
        <f>'[2]EU Inhabitants'!AA18*('[2]Weighted Average'!AA11/1000)*('[2]Waste Bin detailed'!$F$23/100)</f>
        <v>10.124346487322926</v>
      </c>
      <c r="AG10" s="91">
        <f>'[2]EU Inhabitants'!AB18*('[2]Weighted Average'!AB11/1000)*('[2]Waste Bin detailed'!$F$23/100)</f>
        <v>10.184845326399559</v>
      </c>
      <c r="AH10" s="91">
        <f>'[2]EU Inhabitants'!AC18*('[2]Weighted Average'!AC11/1000)*('[2]Waste Bin detailed'!$F$23/100)</f>
        <v>10.24608141207904</v>
      </c>
      <c r="AI10" s="91">
        <f>'[2]EU Inhabitants'!AD18*('[2]Weighted Average'!AD11/1000)*('[2]Waste Bin detailed'!$F$23/100)</f>
        <v>10.308153119365796</v>
      </c>
      <c r="AJ10" s="91">
        <f>'[2]EU Inhabitants'!AE18*('[2]Weighted Average'!AE11/1000)*('[2]Waste Bin detailed'!$F$23/100)</f>
        <v>10.369949423750422</v>
      </c>
      <c r="AK10" s="91">
        <f>'[2]EU Inhabitants'!AF18*('[2]Weighted Average'!AF11/1000)*('[2]Waste Bin detailed'!$F$23/100)</f>
        <v>10.4316189180962</v>
      </c>
      <c r="AL10" s="91">
        <f>'[2]EU Inhabitants'!AG18*('[2]Weighted Average'!AG11/1000)*('[2]Waste Bin detailed'!$F$23/100)</f>
        <v>10.493207867108456</v>
      </c>
      <c r="AM10" s="91">
        <f>'[2]EU Inhabitants'!AH18*('[2]Weighted Average'!AH11/1000)*('[2]Waste Bin detailed'!$F$23/100)</f>
        <v>10.554769124457625</v>
      </c>
      <c r="AN10" s="91">
        <f>'[2]EU Inhabitants'!AI18*('[2]Weighted Average'!AI11/1000)*('[2]Waste Bin detailed'!$F$23/100)</f>
        <v>10.616283745576416</v>
      </c>
      <c r="AO10" s="91">
        <f>'[2]EU Inhabitants'!AJ18*('[2]Weighted Average'!AJ11/1000)*('[2]Waste Bin detailed'!$F$23/100)</f>
        <v>10.677723310824373</v>
      </c>
      <c r="AP10" s="91">
        <f>'[2]EU Inhabitants'!AK18*('[2]Weighted Average'!AK11/1000)*('[2]Waste Bin detailed'!$F$23/100)</f>
        <v>10.744822652918128</v>
      </c>
      <c r="AQ10" s="91">
        <f>'[2]EU Inhabitants'!AL18*('[2]Weighted Average'!AL11/1000)*('[2]Waste Bin detailed'!$F$23/100)</f>
        <v>10.811009795769476</v>
      </c>
      <c r="AR10" s="91">
        <f>'[2]EU Inhabitants'!AM18*('[2]Weighted Average'!AM11/1000)*('[2]Waste Bin detailed'!$F$23/100)</f>
        <v>10.876189011020667</v>
      </c>
      <c r="AS10" s="91">
        <f>'[2]EU Inhabitants'!AN18*('[2]Weighted Average'!AN11/1000)*('[2]Waste Bin detailed'!$F$23/100)</f>
        <v>10.940219434184741</v>
      </c>
      <c r="AT10" s="91">
        <f>'[2]EU Inhabitants'!AO18*('[2]Weighted Average'!AO11/1000)*('[2]Waste Bin detailed'!$F$23/100)</f>
        <v>11.003829491539733</v>
      </c>
      <c r="AU10" s="91">
        <f>'[2]EU Inhabitants'!AP18*('[2]Weighted Average'!AP11/1000)*('[2]Waste Bin detailed'!$F$23/100)</f>
        <v>11.066467200298003</v>
      </c>
      <c r="AV10" s="91">
        <f>'[2]EU Inhabitants'!AQ18*('[2]Weighted Average'!AQ11/1000)*('[2]Waste Bin detailed'!$F$23/100)</f>
        <v>11.12784363005917</v>
      </c>
      <c r="AW10" s="91">
        <f>'[2]EU Inhabitants'!AR18*('[2]Weighted Average'!AR11/1000)*('[2]Waste Bin detailed'!$F$23/100)</f>
        <v>11.187586005452852</v>
      </c>
      <c r="AX10" s="91">
        <f>'[2]EU Inhabitants'!AS18*('[2]Weighted Average'!AS11/1000)*('[2]Waste Bin detailed'!$F$23/100)</f>
        <v>11.245559212786345</v>
      </c>
      <c r="AY10" s="91">
        <f>'[2]EU Inhabitants'!AT18*('[2]Weighted Average'!AT11/1000)*('[2]Waste Bin detailed'!$F$23/100)</f>
        <v>11.301509125275656</v>
      </c>
      <c r="AZ10" s="91">
        <f>'[2]EU Inhabitants'!AU18*('[2]Weighted Average'!AU11/1000)*('[2]Waste Bin detailed'!$F$23/100)</f>
        <v>11.355667262899562</v>
      </c>
      <c r="BA10" s="91">
        <f>'[2]EU Inhabitants'!AV18*('[2]Weighted Average'!AV11/1000)*('[2]Waste Bin detailed'!$F$23/100)</f>
        <v>11.40696327582318</v>
      </c>
      <c r="BB10" s="91">
        <f>'[2]EU Inhabitants'!AW18*('[2]Weighted Average'!AW11/1000)*('[2]Waste Bin detailed'!$F$23/100)</f>
        <v>11.454485880609536</v>
      </c>
      <c r="BC10" s="91">
        <f>'[2]EU Inhabitants'!AX18*('[2]Weighted Average'!AX11/1000)*('[2]Waste Bin detailed'!$F$23/100)</f>
        <v>11.498118489654598</v>
      </c>
      <c r="BD10" s="91">
        <f>'[2]EU Inhabitants'!AY18*('[2]Weighted Average'!AY11/1000)*('[2]Waste Bin detailed'!$F$23/100)</f>
        <v>11.537627313226746</v>
      </c>
      <c r="BE10" s="91">
        <f>'[2]EU Inhabitants'!AZ18*('[2]Weighted Average'!AZ11/1000)*('[2]Waste Bin detailed'!$F$23/100)</f>
        <v>11.572824035630457</v>
      </c>
    </row>
    <row r="11" spans="1:57" x14ac:dyDescent="0.35">
      <c r="A11" s="86" t="s">
        <v>636</v>
      </c>
      <c r="C11" s="86" t="s">
        <v>4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detailed'!$F$23/100)</f>
        <v>20.426857345655588</v>
      </c>
      <c r="H11" s="91">
        <f>'[2]EU Inhabitants'!C19*('[2]Weighted Average'!C11/1000)*('[2]Waste Bin detailed'!$F$23/100)</f>
        <v>20.54121973952773</v>
      </c>
      <c r="I11" s="91">
        <f>'[2]EU Inhabitants'!D19*('[2]Weighted Average'!D11/1000)*('[2]Waste Bin detailed'!$F$23/100)</f>
        <v>20.640920970263632</v>
      </c>
      <c r="J11" s="91">
        <f>'[2]EU Inhabitants'!E19*('[2]Weighted Average'!E11/1000)*('[2]Waste Bin detailed'!$F$23/100)</f>
        <v>20.693000652444592</v>
      </c>
      <c r="K11" s="91">
        <f>'[2]EU Inhabitants'!F19*('[2]Weighted Average'!F11/1000)*('[2]Waste Bin detailed'!$F$23/100)</f>
        <v>20.740583477623108</v>
      </c>
      <c r="L11" s="91">
        <f>'[2]EU Inhabitants'!G19*('[2]Weighted Average'!G11/1000)*('[2]Waste Bin detailed'!$F$23/100)</f>
        <v>20.798479695390206</v>
      </c>
      <c r="M11" s="91">
        <f>'[2]EU Inhabitants'!H19*('[2]Weighted Average'!H11/1000)*('[2]Waste Bin detailed'!$F$23/100)</f>
        <v>20.864417080705092</v>
      </c>
      <c r="N11" s="91">
        <f>'[2]EU Inhabitants'!I19*('[2]Weighted Average'!I11/1000)*('[2]Waste Bin detailed'!$F$23/100)</f>
        <v>20.920558146422273</v>
      </c>
      <c r="O11" s="91">
        <f>'[2]EU Inhabitants'!J19*('[2]Weighted Average'!J11/1000)*('[2]Waste Bin detailed'!$F$23/100)</f>
        <v>20.9634882183868</v>
      </c>
      <c r="P11" s="91">
        <f>'[2]EU Inhabitants'!K19*('[2]Weighted Average'!K11/1000)*('[2]Waste Bin detailed'!$F$23/100)</f>
        <v>21.023051781660065</v>
      </c>
      <c r="Q11" s="91">
        <f>'[2]EU Inhabitants'!L19*('[2]Weighted Average'!L11/1000)*('[2]Waste Bin detailed'!$F$23/100)</f>
        <v>21.063911458411301</v>
      </c>
      <c r="R11" s="91">
        <f>'[2]EU Inhabitants'!M19*('[2]Weighted Average'!M11/1000)*('[2]Waste Bin detailed'!$F$23/100)</f>
        <v>21.059655613718348</v>
      </c>
      <c r="S11" s="91">
        <f>'[2]EU Inhabitants'!N19*('[2]Weighted Average'!N11/1000)*('[2]Waste Bin detailed'!$F$23/100)</f>
        <v>20.986797798617484</v>
      </c>
      <c r="T11" s="91">
        <f>'[2]EU Inhabitants'!O19*('[2]Weighted Average'!O11/1000)*('[2]Waste Bin detailed'!$F$23/100)</f>
        <v>20.829550297030377</v>
      </c>
      <c r="U11" s="91">
        <f>'[2]EU Inhabitants'!P19*('[2]Weighted Average'!P11/1000)*('[2]Waste Bin detailed'!$F$23/100)</f>
        <v>20.686506678907094</v>
      </c>
      <c r="V11" s="91">
        <f>'[2]EU Inhabitants'!Q19*('[2]Weighted Average'!Q11/1000)*('[2]Waste Bin detailed'!$F$23/100)</f>
        <v>20.55975068591507</v>
      </c>
      <c r="W11" s="91">
        <f>'[2]EU Inhabitants'!R19*('[2]Weighted Average'!R11/1000)*('[2]Waste Bin detailed'!$F$23/100)</f>
        <v>20.425256636347576</v>
      </c>
      <c r="X11" s="91">
        <f>'[2]EU Inhabitants'!S19*('[2]Weighted Average'!S11/1000)*('[2]Waste Bin detailed'!$F$23/100)</f>
        <v>20.399881953224586</v>
      </c>
      <c r="Y11" s="91">
        <f>'[2]EU Inhabitants'!T19*('[2]Weighted Average'!T11/1000)*('[2]Waste Bin detailed'!$F$23/100)</f>
        <v>20.349936867047983</v>
      </c>
      <c r="Z11" s="91">
        <f>'[2]EU Inhabitants'!U19*('[2]Weighted Average'!U11/1000)*('[2]Waste Bin detailed'!$F$23/100)</f>
        <v>20.65473281317151</v>
      </c>
      <c r="AA11" s="91">
        <f>'[2]EU Inhabitants'!V19*('[2]Weighted Average'!V11/1000)*('[2]Waste Bin detailed'!$F$23/100)</f>
        <v>20.643157048292206</v>
      </c>
      <c r="AB11" s="91">
        <f>'[2]EU Inhabitants'!W19*('[2]Weighted Average'!W11/1000)*('[2]Waste Bin detailed'!$F$23/100)</f>
        <v>20.567545455610507</v>
      </c>
      <c r="AC11" s="91">
        <f>'[2]EU Inhabitants'!X19*('[2]Weighted Average'!X11/1000)*('[2]Waste Bin detailed'!$F$23/100)</f>
        <v>20.146820336460696</v>
      </c>
      <c r="AD11" s="91">
        <f>'[2]EU Inhabitants'!Y19*('[2]Weighted Average'!Y11/1000)*('[2]Waste Bin detailed'!$F$23/100)</f>
        <v>20.060620250845862</v>
      </c>
      <c r="AE11" s="91">
        <f>'[2]EU Inhabitants'!Z19*('[2]Weighted Average'!Z11/1000)*('[2]Waste Bin detailed'!$F$23/100)</f>
        <v>19.974434868084469</v>
      </c>
      <c r="AF11" s="91">
        <f>'[2]EU Inhabitants'!AA19*('[2]Weighted Average'!AA11/1000)*('[2]Waste Bin detailed'!$F$23/100)</f>
        <v>19.874325498312373</v>
      </c>
      <c r="AG11" s="91">
        <f>'[2]EU Inhabitants'!AB19*('[2]Weighted Average'!AB11/1000)*('[2]Waste Bin detailed'!$F$23/100)</f>
        <v>19.769300070544293</v>
      </c>
      <c r="AH11" s="91">
        <f>'[2]EU Inhabitants'!AC19*('[2]Weighted Average'!AC11/1000)*('[2]Waste Bin detailed'!$F$23/100)</f>
        <v>19.658930540973888</v>
      </c>
      <c r="AI11" s="91">
        <f>'[2]EU Inhabitants'!AD19*('[2]Weighted Average'!AD11/1000)*('[2]Waste Bin detailed'!$F$23/100)</f>
        <v>19.54424118349128</v>
      </c>
      <c r="AJ11" s="91">
        <f>'[2]EU Inhabitants'!AE19*('[2]Weighted Average'!AE11/1000)*('[2]Waste Bin detailed'!$F$23/100)</f>
        <v>19.431342870935143</v>
      </c>
      <c r="AK11" s="91">
        <f>'[2]EU Inhabitants'!AF19*('[2]Weighted Average'!AF11/1000)*('[2]Waste Bin detailed'!$F$23/100)</f>
        <v>19.32012120869479</v>
      </c>
      <c r="AL11" s="91">
        <f>'[2]EU Inhabitants'!AG19*('[2]Weighted Average'!AG11/1000)*('[2]Waste Bin detailed'!$F$23/100)</f>
        <v>19.210578959555949</v>
      </c>
      <c r="AM11" s="91">
        <f>'[2]EU Inhabitants'!AH19*('[2]Weighted Average'!AH11/1000)*('[2]Waste Bin detailed'!$F$23/100)</f>
        <v>19.103186322024523</v>
      </c>
      <c r="AN11" s="91">
        <f>'[2]EU Inhabitants'!AI19*('[2]Weighted Average'!AI11/1000)*('[2]Waste Bin detailed'!$F$23/100)</f>
        <v>18.998474535766132</v>
      </c>
      <c r="AO11" s="91">
        <f>'[2]EU Inhabitants'!AJ19*('[2]Weighted Average'!AJ11/1000)*('[2]Waste Bin detailed'!$F$23/100)</f>
        <v>18.89522041253651</v>
      </c>
      <c r="AP11" s="91">
        <f>'[2]EU Inhabitants'!AK19*('[2]Weighted Average'!AK11/1000)*('[2]Waste Bin detailed'!$F$23/100)</f>
        <v>18.794037706128751</v>
      </c>
      <c r="AQ11" s="91">
        <f>'[2]EU Inhabitants'!AL19*('[2]Weighted Average'!AL11/1000)*('[2]Waste Bin detailed'!$F$23/100)</f>
        <v>18.692870387806241</v>
      </c>
      <c r="AR11" s="91">
        <f>'[2]EU Inhabitants'!AM19*('[2]Weighted Average'!AM11/1000)*('[2]Waste Bin detailed'!$F$23/100)</f>
        <v>18.592096766703996</v>
      </c>
      <c r="AS11" s="91">
        <f>'[2]EU Inhabitants'!AN19*('[2]Weighted Average'!AN11/1000)*('[2]Waste Bin detailed'!$F$23/100)</f>
        <v>18.493299712564937</v>
      </c>
      <c r="AT11" s="91">
        <f>'[2]EU Inhabitants'!AO19*('[2]Weighted Average'!AO11/1000)*('[2]Waste Bin detailed'!$F$23/100)</f>
        <v>18.394444941629455</v>
      </c>
      <c r="AU11" s="91">
        <f>'[2]EU Inhabitants'!AP19*('[2]Weighted Average'!AP11/1000)*('[2]Waste Bin detailed'!$F$23/100)</f>
        <v>18.296762912190779</v>
      </c>
      <c r="AV11" s="91">
        <f>'[2]EU Inhabitants'!AQ19*('[2]Weighted Average'!AQ11/1000)*('[2]Waste Bin detailed'!$F$23/100)</f>
        <v>18.199098729953327</v>
      </c>
      <c r="AW11" s="91">
        <f>'[2]EU Inhabitants'!AR19*('[2]Weighted Average'!AR11/1000)*('[2]Waste Bin detailed'!$F$23/100)</f>
        <v>18.101350604532346</v>
      </c>
      <c r="AX11" s="91">
        <f>'[2]EU Inhabitants'!AS19*('[2]Weighted Average'!AS11/1000)*('[2]Waste Bin detailed'!$F$23/100)</f>
        <v>18.002584941182953</v>
      </c>
      <c r="AY11" s="91">
        <f>'[2]EU Inhabitants'!AT19*('[2]Weighted Average'!AT11/1000)*('[2]Waste Bin detailed'!$F$23/100)</f>
        <v>17.902940797832859</v>
      </c>
      <c r="AZ11" s="91">
        <f>'[2]EU Inhabitants'!AU19*('[2]Weighted Average'!AU11/1000)*('[2]Waste Bin detailed'!$F$23/100)</f>
        <v>17.802012535837438</v>
      </c>
      <c r="BA11" s="91">
        <f>'[2]EU Inhabitants'!AV19*('[2]Weighted Average'!AV11/1000)*('[2]Waste Bin detailed'!$F$23/100)</f>
        <v>17.699655305576613</v>
      </c>
      <c r="BB11" s="91">
        <f>'[2]EU Inhabitants'!AW19*('[2]Weighted Average'!AW11/1000)*('[2]Waste Bin detailed'!$F$23/100)</f>
        <v>17.594425539688299</v>
      </c>
      <c r="BC11" s="91">
        <f>'[2]EU Inhabitants'!AX19*('[2]Weighted Average'!AX11/1000)*('[2]Waste Bin detailed'!$F$23/100)</f>
        <v>17.487182318213719</v>
      </c>
      <c r="BD11" s="91">
        <f>'[2]EU Inhabitants'!AY19*('[2]Weighted Average'!AY11/1000)*('[2]Waste Bin detailed'!$F$23/100)</f>
        <v>17.377806047098872</v>
      </c>
      <c r="BE11" s="91">
        <f>'[2]EU Inhabitants'!AZ19*('[2]Weighted Average'!AZ11/1000)*('[2]Waste Bin detailed'!$F$23/100)</f>
        <v>17.26569983955098</v>
      </c>
    </row>
    <row r="12" spans="1:57" x14ac:dyDescent="0.35">
      <c r="A12" s="86" t="s">
        <v>636</v>
      </c>
      <c r="C12" s="86" t="s">
        <v>4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detailed'!$F$23/100)</f>
        <v>76.717450823670745</v>
      </c>
      <c r="H12" s="91">
        <f>'[2]EU Inhabitants'!C20*('[2]Weighted Average'!C11/1000)*('[2]Waste Bin detailed'!$F$23/100)</f>
        <v>77.087554783661489</v>
      </c>
      <c r="I12" s="91">
        <f>'[2]EU Inhabitants'!D20*('[2]Weighted Average'!D11/1000)*('[2]Waste Bin detailed'!$F$23/100)</f>
        <v>77.790651685547019</v>
      </c>
      <c r="J12" s="91">
        <f>'[2]EU Inhabitants'!E20*('[2]Weighted Average'!E11/1000)*('[2]Waste Bin detailed'!$F$23/100)</f>
        <v>79.292938475650061</v>
      </c>
      <c r="K12" s="91">
        <f>'[2]EU Inhabitants'!F20*('[2]Weighted Average'!F11/1000)*('[2]Waste Bin detailed'!$F$23/100)</f>
        <v>80.660803966080024</v>
      </c>
      <c r="L12" s="91">
        <f>'[2]EU Inhabitants'!G20*('[2]Weighted Average'!G11/1000)*('[2]Waste Bin detailed'!$F$23/100)</f>
        <v>82.087988196965611</v>
      </c>
      <c r="M12" s="91">
        <f>'[2]EU Inhabitants'!H20*('[2]Weighted Average'!H11/1000)*('[2]Waste Bin detailed'!$F$23/100)</f>
        <v>83.440807618636924</v>
      </c>
      <c r="N12" s="91">
        <f>'[2]EU Inhabitants'!I20*('[2]Weighted Average'!I11/1000)*('[2]Waste Bin detailed'!$F$23/100)</f>
        <v>84.896659110894149</v>
      </c>
      <c r="O12" s="91">
        <f>'[2]EU Inhabitants'!J20*('[2]Weighted Average'!J11/1000)*('[2]Waste Bin detailed'!$F$23/100)</f>
        <v>86.555077989570435</v>
      </c>
      <c r="P12" s="91">
        <f>'[2]EU Inhabitants'!K20*('[2]Weighted Average'!K11/1000)*('[2]Waste Bin detailed'!$F$23/100)</f>
        <v>87.617212529473733</v>
      </c>
      <c r="Q12" s="91">
        <f>'[2]EU Inhabitants'!L20*('[2]Weighted Average'!L11/1000)*('[2]Waste Bin detailed'!$F$23/100)</f>
        <v>88.062287671172186</v>
      </c>
      <c r="R12" s="91">
        <f>'[2]EU Inhabitants'!M20*('[2]Weighted Average'!M11/1000)*('[2]Waste Bin detailed'!$F$23/100)</f>
        <v>88.35385940776618</v>
      </c>
      <c r="S12" s="91">
        <f>'[2]EU Inhabitants'!N20*('[2]Weighted Average'!N11/1000)*('[2]Waste Bin detailed'!$F$23/100)</f>
        <v>88.627865102936994</v>
      </c>
      <c r="T12" s="91">
        <f>'[2]EU Inhabitants'!O20*('[2]Weighted Average'!O11/1000)*('[2]Waste Bin detailed'!$F$23/100)</f>
        <v>88.454651951118137</v>
      </c>
      <c r="U12" s="91">
        <f>'[2]EU Inhabitants'!P20*('[2]Weighted Average'!P11/1000)*('[2]Waste Bin detailed'!$F$23/100)</f>
        <v>88.056365895742076</v>
      </c>
      <c r="V12" s="91">
        <f>'[2]EU Inhabitants'!Q20*('[2]Weighted Average'!Q11/1000)*('[2]Waste Bin detailed'!$F$23/100)</f>
        <v>87.952651751839667</v>
      </c>
      <c r="W12" s="91">
        <f>'[2]EU Inhabitants'!R20*('[2]Weighted Average'!R11/1000)*('[2]Waste Bin detailed'!$F$23/100)</f>
        <v>87.961156018518651</v>
      </c>
      <c r="X12" s="91">
        <f>'[2]EU Inhabitants'!S20*('[2]Weighted Average'!S11/1000)*('[2]Waste Bin detailed'!$F$23/100)</f>
        <v>88.145355225041044</v>
      </c>
      <c r="Y12" s="91">
        <f>'[2]EU Inhabitants'!T20*('[2]Weighted Average'!T11/1000)*('[2]Waste Bin detailed'!$F$23/100)</f>
        <v>88.397901974739639</v>
      </c>
      <c r="Z12" s="91">
        <f>'[2]EU Inhabitants'!U20*('[2]Weighted Average'!U11/1000)*('[2]Waste Bin detailed'!$F$23/100)</f>
        <v>90.397079959427856</v>
      </c>
      <c r="AA12" s="91">
        <f>'[2]EU Inhabitants'!V20*('[2]Weighted Average'!V11/1000)*('[2]Waste Bin detailed'!$F$23/100)</f>
        <v>91.159085596644175</v>
      </c>
      <c r="AB12" s="91">
        <f>'[2]EU Inhabitants'!W20*('[2]Weighted Average'!W11/1000)*('[2]Waste Bin detailed'!$F$23/100)</f>
        <v>91.292106886829558</v>
      </c>
      <c r="AC12" s="91">
        <f>'[2]EU Inhabitants'!X20*('[2]Weighted Average'!X11/1000)*('[2]Waste Bin detailed'!$F$23/100)</f>
        <v>91.361557373716238</v>
      </c>
      <c r="AD12" s="91">
        <f>'[2]EU Inhabitants'!Y20*('[2]Weighted Average'!Y11/1000)*('[2]Waste Bin detailed'!$F$23/100)</f>
        <v>92.627600724279517</v>
      </c>
      <c r="AE12" s="91">
        <f>'[2]EU Inhabitants'!Z20*('[2]Weighted Average'!Z11/1000)*('[2]Waste Bin detailed'!$F$23/100)</f>
        <v>93.109356997872126</v>
      </c>
      <c r="AF12" s="91">
        <f>'[2]EU Inhabitants'!AA20*('[2]Weighted Average'!AA11/1000)*('[2]Waste Bin detailed'!$F$23/100)</f>
        <v>93.617982101647542</v>
      </c>
      <c r="AG12" s="91">
        <f>'[2]EU Inhabitants'!AB20*('[2]Weighted Average'!AB11/1000)*('[2]Waste Bin detailed'!$F$23/100)</f>
        <v>94.016247056285238</v>
      </c>
      <c r="AH12" s="91">
        <f>'[2]EU Inhabitants'!AC20*('[2]Weighted Average'!AC11/1000)*('[2]Waste Bin detailed'!$F$23/100)</f>
        <v>94.304704304748853</v>
      </c>
      <c r="AI12" s="91">
        <f>'[2]EU Inhabitants'!AD20*('[2]Weighted Average'!AD11/1000)*('[2]Waste Bin detailed'!$F$23/100)</f>
        <v>94.492310909194401</v>
      </c>
      <c r="AJ12" s="91">
        <f>'[2]EU Inhabitants'!AE20*('[2]Weighted Average'!AE11/1000)*('[2]Waste Bin detailed'!$F$23/100)</f>
        <v>94.68341093498492</v>
      </c>
      <c r="AK12" s="91">
        <f>'[2]EU Inhabitants'!AF20*('[2]Weighted Average'!AF11/1000)*('[2]Waste Bin detailed'!$F$23/100)</f>
        <v>94.875533494271068</v>
      </c>
      <c r="AL12" s="91">
        <f>'[2]EU Inhabitants'!AG20*('[2]Weighted Average'!AG11/1000)*('[2]Waste Bin detailed'!$F$23/100)</f>
        <v>95.063367035187454</v>
      </c>
      <c r="AM12" s="91">
        <f>'[2]EU Inhabitants'!AH20*('[2]Weighted Average'!AH11/1000)*('[2]Waste Bin detailed'!$F$23/100)</f>
        <v>95.250271013556713</v>
      </c>
      <c r="AN12" s="91">
        <f>'[2]EU Inhabitants'!AI20*('[2]Weighted Average'!AI11/1000)*('[2]Waste Bin detailed'!$F$23/100)</f>
        <v>95.440555509750837</v>
      </c>
      <c r="AO12" s="91">
        <f>'[2]EU Inhabitants'!AJ20*('[2]Weighted Average'!AJ11/1000)*('[2]Waste Bin detailed'!$F$23/100)</f>
        <v>95.630218493539502</v>
      </c>
      <c r="AP12" s="91">
        <f>'[2]EU Inhabitants'!AK20*('[2]Weighted Average'!AK11/1000)*('[2]Waste Bin detailed'!$F$23/100)</f>
        <v>95.831423376776073</v>
      </c>
      <c r="AQ12" s="91">
        <f>'[2]EU Inhabitants'!AL20*('[2]Weighted Average'!AL11/1000)*('[2]Waste Bin detailed'!$F$23/100)</f>
        <v>96.029756856494046</v>
      </c>
      <c r="AR12" s="91">
        <f>'[2]EU Inhabitants'!AM20*('[2]Weighted Average'!AM11/1000)*('[2]Waste Bin detailed'!$F$23/100)</f>
        <v>96.222163261880425</v>
      </c>
      <c r="AS12" s="91">
        <f>'[2]EU Inhabitants'!AN20*('[2]Weighted Average'!AN11/1000)*('[2]Waste Bin detailed'!$F$23/100)</f>
        <v>96.408337104579473</v>
      </c>
      <c r="AT12" s="91">
        <f>'[2]EU Inhabitants'!AO20*('[2]Weighted Average'!AO11/1000)*('[2]Waste Bin detailed'!$F$23/100)</f>
        <v>96.583993908453436</v>
      </c>
      <c r="AU12" s="91">
        <f>'[2]EU Inhabitants'!AP20*('[2]Weighted Average'!AP11/1000)*('[2]Waste Bin detailed'!$F$23/100)</f>
        <v>96.749968469720358</v>
      </c>
      <c r="AV12" s="91">
        <f>'[2]EU Inhabitants'!AQ20*('[2]Weighted Average'!AQ11/1000)*('[2]Waste Bin detailed'!$F$23/100)</f>
        <v>96.90185066696651</v>
      </c>
      <c r="AW12" s="91">
        <f>'[2]EU Inhabitants'!AR20*('[2]Weighted Average'!AR11/1000)*('[2]Waste Bin detailed'!$F$23/100)</f>
        <v>97.038036674400331</v>
      </c>
      <c r="AX12" s="91">
        <f>'[2]EU Inhabitants'!AS20*('[2]Weighted Average'!AS11/1000)*('[2]Waste Bin detailed'!$F$23/100)</f>
        <v>97.15286897312825</v>
      </c>
      <c r="AY12" s="91">
        <f>'[2]EU Inhabitants'!AT20*('[2]Weighted Average'!AT11/1000)*('[2]Waste Bin detailed'!$F$23/100)</f>
        <v>97.24523119718657</v>
      </c>
      <c r="AZ12" s="91">
        <f>'[2]EU Inhabitants'!AU20*('[2]Weighted Average'!AU11/1000)*('[2]Waste Bin detailed'!$F$23/100)</f>
        <v>97.309368661549541</v>
      </c>
      <c r="BA12" s="91">
        <f>'[2]EU Inhabitants'!AV20*('[2]Weighted Average'!AV11/1000)*('[2]Waste Bin detailed'!$F$23/100)</f>
        <v>97.346171563498899</v>
      </c>
      <c r="BB12" s="91">
        <f>'[2]EU Inhabitants'!AW20*('[2]Weighted Average'!AW11/1000)*('[2]Waste Bin detailed'!$F$23/100)</f>
        <v>97.352332516551897</v>
      </c>
      <c r="BC12" s="91">
        <f>'[2]EU Inhabitants'!AX20*('[2]Weighted Average'!AX11/1000)*('[2]Waste Bin detailed'!$F$23/100)</f>
        <v>97.327428381123681</v>
      </c>
      <c r="BD12" s="91">
        <f>'[2]EU Inhabitants'!AY20*('[2]Weighted Average'!AY11/1000)*('[2]Waste Bin detailed'!$F$23/100)</f>
        <v>97.269497727633706</v>
      </c>
      <c r="BE12" s="91">
        <f>'[2]EU Inhabitants'!AZ20*('[2]Weighted Average'!AZ11/1000)*('[2]Waste Bin detailed'!$F$23/100)</f>
        <v>97.181292272760004</v>
      </c>
    </row>
    <row r="13" spans="1:57" x14ac:dyDescent="0.35">
      <c r="A13" s="86" t="s">
        <v>636</v>
      </c>
      <c r="C13" s="86" t="s">
        <v>4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detailed'!$F$23/100)</f>
        <v>114.77239583214779</v>
      </c>
      <c r="H13" s="91">
        <f>'[2]EU Inhabitants'!C21*('[2]Weighted Average'!C11/1000)*('[2]Waste Bin detailed'!$F$23/100)</f>
        <v>115.59531012636498</v>
      </c>
      <c r="I13" s="91">
        <f>'[2]EU Inhabitants'!D21*('[2]Weighted Average'!D11/1000)*('[2]Waste Bin detailed'!$F$23/100)</f>
        <v>116.44165758049698</v>
      </c>
      <c r="J13" s="91">
        <f>'[2]EU Inhabitants'!E21*('[2]Weighted Average'!E11/1000)*('[2]Waste Bin detailed'!$F$23/100)</f>
        <v>117.27561256300652</v>
      </c>
      <c r="K13" s="91">
        <f>'[2]EU Inhabitants'!F21*('[2]Weighted Average'!F11/1000)*('[2]Waste Bin detailed'!$F$23/100)</f>
        <v>118.09267351665349</v>
      </c>
      <c r="L13" s="91">
        <f>'[2]EU Inhabitants'!G21*('[2]Weighted Average'!G11/1000)*('[2]Waste Bin detailed'!$F$23/100)</f>
        <v>119.01465227035266</v>
      </c>
      <c r="M13" s="91">
        <f>'[2]EU Inhabitants'!H21*('[2]Weighted Average'!H11/1000)*('[2]Waste Bin detailed'!$F$23/100)</f>
        <v>119.88037460491924</v>
      </c>
      <c r="N13" s="91">
        <f>'[2]EU Inhabitants'!I21*('[2]Weighted Average'!I11/1000)*('[2]Waste Bin detailed'!$F$23/100)</f>
        <v>120.64963010767346</v>
      </c>
      <c r="O13" s="91">
        <f>'[2]EU Inhabitants'!J21*('[2]Weighted Average'!J11/1000)*('[2]Waste Bin detailed'!$F$23/100)</f>
        <v>121.31106400366532</v>
      </c>
      <c r="P13" s="91">
        <f>'[2]EU Inhabitants'!K21*('[2]Weighted Average'!K11/1000)*('[2]Waste Bin detailed'!$F$23/100)</f>
        <v>121.93503621394883</v>
      </c>
      <c r="Q13" s="91">
        <f>'[2]EU Inhabitants'!L21*('[2]Weighted Average'!L11/1000)*('[2]Waste Bin detailed'!$F$23/100)</f>
        <v>122.48700593951342</v>
      </c>
      <c r="R13" s="91">
        <f>'[2]EU Inhabitants'!M21*('[2]Weighted Average'!M11/1000)*('[2]Waste Bin detailed'!$F$23/100)</f>
        <v>123.02267927623951</v>
      </c>
      <c r="S13" s="91">
        <f>'[2]EU Inhabitants'!N21*('[2]Weighted Average'!N11/1000)*('[2]Waste Bin detailed'!$F$23/100)</f>
        <v>123.57069036843779</v>
      </c>
      <c r="T13" s="91">
        <f>'[2]EU Inhabitants'!O21*('[2]Weighted Average'!O11/1000)*('[2]Waste Bin detailed'!$F$23/100)</f>
        <v>124.1797163775538</v>
      </c>
      <c r="U13" s="91">
        <f>'[2]EU Inhabitants'!P21*('[2]Weighted Average'!P11/1000)*('[2]Waste Bin detailed'!$F$23/100)</f>
        <v>125.26468044932368</v>
      </c>
      <c r="V13" s="91">
        <f>'[2]EU Inhabitants'!Q21*('[2]Weighted Average'!Q11/1000)*('[2]Waste Bin detailed'!$F$23/100)</f>
        <v>125.83908561639875</v>
      </c>
      <c r="W13" s="91">
        <f>'[2]EU Inhabitants'!R21*('[2]Weighted Average'!R11/1000)*('[2]Waste Bin detailed'!$F$23/100)</f>
        <v>126.2182905246186</v>
      </c>
      <c r="X13" s="91">
        <f>'[2]EU Inhabitants'!S21*('[2]Weighted Average'!S11/1000)*('[2]Waste Bin detailed'!$F$23/100)</f>
        <v>126.56834435607303</v>
      </c>
      <c r="Y13" s="91">
        <f>'[2]EU Inhabitants'!T21*('[2]Weighted Average'!T11/1000)*('[2]Waste Bin detailed'!$F$23/100)</f>
        <v>126.98617206202644</v>
      </c>
      <c r="Z13" s="91">
        <f>'[2]EU Inhabitants'!U21*('[2]Weighted Average'!U11/1000)*('[2]Waste Bin detailed'!$F$23/100)</f>
        <v>129.59614614751246</v>
      </c>
      <c r="AA13" s="91">
        <f>'[2]EU Inhabitants'!V21*('[2]Weighted Average'!V11/1000)*('[2]Waste Bin detailed'!$F$23/100)</f>
        <v>129.97210120201652</v>
      </c>
      <c r="AB13" s="91">
        <f>'[2]EU Inhabitants'!W21*('[2]Weighted Average'!W11/1000)*('[2]Waste Bin detailed'!$F$23/100)</f>
        <v>130.30993880215979</v>
      </c>
      <c r="AC13" s="91">
        <f>'[2]EU Inhabitants'!X21*('[2]Weighted Average'!X11/1000)*('[2]Waste Bin detailed'!$F$23/100)</f>
        <v>130.72963460086791</v>
      </c>
      <c r="AD13" s="91">
        <f>'[2]EU Inhabitants'!Y21*('[2]Weighted Average'!Y11/1000)*('[2]Waste Bin detailed'!$F$23/100)</f>
        <v>131.32269702085611</v>
      </c>
      <c r="AE13" s="91">
        <f>'[2]EU Inhabitants'!Z21*('[2]Weighted Average'!Z11/1000)*('[2]Waste Bin detailed'!$F$23/100)</f>
        <v>131.86097456456929</v>
      </c>
      <c r="AF13" s="91">
        <f>'[2]EU Inhabitants'!AA21*('[2]Weighted Average'!AA11/1000)*('[2]Waste Bin detailed'!$F$23/100)</f>
        <v>132.21780472449586</v>
      </c>
      <c r="AG13" s="91">
        <f>'[2]EU Inhabitants'!AB21*('[2]Weighted Average'!AB11/1000)*('[2]Waste Bin detailed'!$F$23/100)</f>
        <v>132.54014985192416</v>
      </c>
      <c r="AH13" s="91">
        <f>'[2]EU Inhabitants'!AC21*('[2]Weighted Average'!AC11/1000)*('[2]Waste Bin detailed'!$F$23/100)</f>
        <v>132.83255785261551</v>
      </c>
      <c r="AI13" s="91">
        <f>'[2]EU Inhabitants'!AD21*('[2]Weighted Average'!AD11/1000)*('[2]Waste Bin detailed'!$F$23/100)</f>
        <v>133.09503152027114</v>
      </c>
      <c r="AJ13" s="91">
        <f>'[2]EU Inhabitants'!AE21*('[2]Weighted Average'!AE11/1000)*('[2]Waste Bin detailed'!$F$23/100)</f>
        <v>133.35914250223863</v>
      </c>
      <c r="AK13" s="91">
        <f>'[2]EU Inhabitants'!AF21*('[2]Weighted Average'!AF11/1000)*('[2]Waste Bin detailed'!$F$23/100)</f>
        <v>133.62013394727578</v>
      </c>
      <c r="AL13" s="91">
        <f>'[2]EU Inhabitants'!AG21*('[2]Weighted Average'!AG11/1000)*('[2]Waste Bin detailed'!$F$23/100)</f>
        <v>133.87784218785504</v>
      </c>
      <c r="AM13" s="91">
        <f>'[2]EU Inhabitants'!AH21*('[2]Weighted Average'!AH11/1000)*('[2]Waste Bin detailed'!$F$23/100)</f>
        <v>134.13171725844811</v>
      </c>
      <c r="AN13" s="91">
        <f>'[2]EU Inhabitants'!AI21*('[2]Weighted Average'!AI11/1000)*('[2]Waste Bin detailed'!$F$23/100)</f>
        <v>134.37753208066829</v>
      </c>
      <c r="AO13" s="91">
        <f>'[2]EU Inhabitants'!AJ21*('[2]Weighted Average'!AJ11/1000)*('[2]Waste Bin detailed'!$F$23/100)</f>
        <v>134.61759055991192</v>
      </c>
      <c r="AP13" s="91">
        <f>'[2]EU Inhabitants'!AK21*('[2]Weighted Average'!AK11/1000)*('[2]Waste Bin detailed'!$F$23/100)</f>
        <v>134.85925456759387</v>
      </c>
      <c r="AQ13" s="91">
        <f>'[2]EU Inhabitants'!AL21*('[2]Weighted Average'!AL11/1000)*('[2]Waste Bin detailed'!$F$23/100)</f>
        <v>135.09189129253599</v>
      </c>
      <c r="AR13" s="91">
        <f>'[2]EU Inhabitants'!AM21*('[2]Weighted Average'!AM11/1000)*('[2]Waste Bin detailed'!$F$23/100)</f>
        <v>135.31184167776058</v>
      </c>
      <c r="AS13" s="91">
        <f>'[2]EU Inhabitants'!AN21*('[2]Weighted Average'!AN11/1000)*('[2]Waste Bin detailed'!$F$23/100)</f>
        <v>135.50568760685968</v>
      </c>
      <c r="AT13" s="91">
        <f>'[2]EU Inhabitants'!AO21*('[2]Weighted Average'!AO11/1000)*('[2]Waste Bin detailed'!$F$23/100)</f>
        <v>135.67954162512046</v>
      </c>
      <c r="AU13" s="91">
        <f>'[2]EU Inhabitants'!AP21*('[2]Weighted Average'!AP11/1000)*('[2]Waste Bin detailed'!$F$23/100)</f>
        <v>135.82547956574876</v>
      </c>
      <c r="AV13" s="91">
        <f>'[2]EU Inhabitants'!AQ21*('[2]Weighted Average'!AQ11/1000)*('[2]Waste Bin detailed'!$F$23/100)</f>
        <v>135.94214066700607</v>
      </c>
      <c r="AW13" s="91">
        <f>'[2]EU Inhabitants'!AR21*('[2]Weighted Average'!AR11/1000)*('[2]Waste Bin detailed'!$F$23/100)</f>
        <v>136.0316613097425</v>
      </c>
      <c r="AX13" s="91">
        <f>'[2]EU Inhabitants'!AS21*('[2]Weighted Average'!AS11/1000)*('[2]Waste Bin detailed'!$F$23/100)</f>
        <v>136.10223174647203</v>
      </c>
      <c r="AY13" s="91">
        <f>'[2]EU Inhabitants'!AT21*('[2]Weighted Average'!AT11/1000)*('[2]Waste Bin detailed'!$F$23/100)</f>
        <v>136.14973643982515</v>
      </c>
      <c r="AZ13" s="91">
        <f>'[2]EU Inhabitants'!AU21*('[2]Weighted Average'!AU11/1000)*('[2]Waste Bin detailed'!$F$23/100)</f>
        <v>136.17796492085145</v>
      </c>
      <c r="BA13" s="91">
        <f>'[2]EU Inhabitants'!AV21*('[2]Weighted Average'!AV11/1000)*('[2]Waste Bin detailed'!$F$23/100)</f>
        <v>136.19402422808582</v>
      </c>
      <c r="BB13" s="91">
        <f>'[2]EU Inhabitants'!AW21*('[2]Weighted Average'!AW11/1000)*('[2]Waste Bin detailed'!$F$23/100)</f>
        <v>136.18760806050634</v>
      </c>
      <c r="BC13" s="91">
        <f>'[2]EU Inhabitants'!AX21*('[2]Weighted Average'!AX11/1000)*('[2]Waste Bin detailed'!$F$23/100)</f>
        <v>136.16225962107936</v>
      </c>
      <c r="BD13" s="91">
        <f>'[2]EU Inhabitants'!AY21*('[2]Weighted Average'!AY11/1000)*('[2]Waste Bin detailed'!$F$23/100)</f>
        <v>136.11155131636156</v>
      </c>
      <c r="BE13" s="91">
        <f>'[2]EU Inhabitants'!AZ21*('[2]Weighted Average'!AZ11/1000)*('[2]Waste Bin detailed'!$F$23/100)</f>
        <v>136.04906491647444</v>
      </c>
    </row>
    <row r="14" spans="1:57" x14ac:dyDescent="0.35">
      <c r="A14" s="86" t="s">
        <v>636</v>
      </c>
      <c r="C14" s="86" t="s">
        <v>4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detailed'!$F$23/100)</f>
        <v>8.5261480583507794</v>
      </c>
      <c r="H14" s="91">
        <f>'[2]EU Inhabitants'!C22*('[2]Weighted Average'!C11/1000)*('[2]Waste Bin detailed'!$F$23/100)</f>
        <v>8.1425773426390382</v>
      </c>
      <c r="I14" s="91">
        <f>'[2]EU Inhabitants'!D22*('[2]Weighted Average'!D11/1000)*('[2]Waste Bin detailed'!$F$23/100)</f>
        <v>8.1619328639180306</v>
      </c>
      <c r="J14" s="91">
        <f>'[2]EU Inhabitants'!E22*('[2]Weighted Average'!E11/1000)*('[2]Waste Bin detailed'!$F$23/100)</f>
        <v>8.1617067711232938</v>
      </c>
      <c r="K14" s="91">
        <f>'[2]EU Inhabitants'!F22*('[2]Weighted Average'!F11/1000)*('[2]Waste Bin detailed'!$F$23/100)</f>
        <v>8.1627273078438911</v>
      </c>
      <c r="L14" s="91">
        <f>'[2]EU Inhabitants'!G22*('[2]Weighted Average'!G11/1000)*('[2]Waste Bin detailed'!$F$23/100)</f>
        <v>8.1732064011224068</v>
      </c>
      <c r="M14" s="91">
        <f>'[2]EU Inhabitants'!H22*('[2]Weighted Average'!H11/1000)*('[2]Waste Bin detailed'!$F$23/100)</f>
        <v>8.1762698304180361</v>
      </c>
      <c r="N14" s="91">
        <f>'[2]EU Inhabitants'!I22*('[2]Weighted Average'!I11/1000)*('[2]Waste Bin detailed'!$F$23/100)</f>
        <v>8.1770016097611453</v>
      </c>
      <c r="O14" s="91">
        <f>'[2]EU Inhabitants'!J22*('[2]Weighted Average'!J11/1000)*('[2]Waste Bin detailed'!$F$23/100)</f>
        <v>8.172351890492882</v>
      </c>
      <c r="P14" s="91">
        <f>'[2]EU Inhabitants'!K22*('[2]Weighted Average'!K11/1000)*('[2]Waste Bin detailed'!$F$23/100)</f>
        <v>8.1664846264056923</v>
      </c>
      <c r="Q14" s="91">
        <f>'[2]EU Inhabitants'!L22*('[2]Weighted Average'!L11/1000)*('[2]Waste Bin detailed'!$F$23/100)</f>
        <v>8.1511316260500735</v>
      </c>
      <c r="R14" s="91">
        <f>'[2]EU Inhabitants'!M22*('[2]Weighted Average'!M11/1000)*('[2]Waste Bin detailed'!$F$23/100)</f>
        <v>8.1218850375945539</v>
      </c>
      <c r="S14" s="91">
        <f>'[2]EU Inhabitants'!N22*('[2]Weighted Average'!N11/1000)*('[2]Waste Bin detailed'!$F$23/100)</f>
        <v>8.0945269006135607</v>
      </c>
      <c r="T14" s="91">
        <f>'[2]EU Inhabitants'!O22*('[2]Weighted Average'!O11/1000)*('[2]Waste Bin detailed'!$F$23/100)</f>
        <v>8.0681175689066773</v>
      </c>
      <c r="U14" s="91">
        <f>'[2]EU Inhabitants'!P22*('[2]Weighted Average'!P11/1000)*('[2]Waste Bin detailed'!$F$23/100)</f>
        <v>8.0400104753879837</v>
      </c>
      <c r="V14" s="91">
        <f>'[2]EU Inhabitants'!Q22*('[2]Weighted Average'!Q11/1000)*('[2]Waste Bin detailed'!$F$23/100)</f>
        <v>8.0006722708700533</v>
      </c>
      <c r="W14" s="91">
        <f>'[2]EU Inhabitants'!R22*('[2]Weighted Average'!R11/1000)*('[2]Waste Bin detailed'!$F$23/100)</f>
        <v>7.9374527115234947</v>
      </c>
      <c r="X14" s="91">
        <f>'[2]EU Inhabitants'!S22*('[2]Weighted Average'!S11/1000)*('[2]Waste Bin detailed'!$F$23/100)</f>
        <v>7.8699791885742538</v>
      </c>
      <c r="Y14" s="91">
        <f>'[2]EU Inhabitants'!T22*('[2]Weighted Average'!T11/1000)*('[2]Waste Bin detailed'!$F$23/100)</f>
        <v>7.7781621786935986</v>
      </c>
      <c r="Z14" s="91">
        <f>'[2]EU Inhabitants'!U22*('[2]Weighted Average'!U11/1000)*('[2]Waste Bin detailed'!$F$23/100)</f>
        <v>7.850528678112731</v>
      </c>
      <c r="AA14" s="91">
        <f>'[2]EU Inhabitants'!V22*('[2]Weighted Average'!V11/1000)*('[2]Waste Bin detailed'!$F$23/100)</f>
        <v>7.8157232262791467</v>
      </c>
      <c r="AB14" s="91">
        <f>'[2]EU Inhabitants'!W22*('[2]Weighted Average'!W11/1000)*('[2]Waste Bin detailed'!$F$23/100)</f>
        <v>7.7742088066599493</v>
      </c>
      <c r="AC14" s="91">
        <f>'[2]EU Inhabitants'!X22*('[2]Weighted Average'!X11/1000)*('[2]Waste Bin detailed'!$F$23/100)</f>
        <v>7.4392721492296721</v>
      </c>
      <c r="AD14" s="91">
        <f>'[2]EU Inhabitants'!Y22*('[2]Weighted Average'!Y11/1000)*('[2]Waste Bin detailed'!$F$23/100)</f>
        <v>7.4180387636795242</v>
      </c>
      <c r="AE14" s="91">
        <f>'[2]EU Inhabitants'!Z22*('[2]Weighted Average'!Z11/1000)*('[2]Waste Bin detailed'!$F$23/100)</f>
        <v>7.3838510767427339</v>
      </c>
      <c r="AF14" s="91">
        <f>'[2]EU Inhabitants'!AA22*('[2]Weighted Average'!AA11/1000)*('[2]Waste Bin detailed'!$F$23/100)</f>
        <v>7.3382742338335243</v>
      </c>
      <c r="AG14" s="91">
        <f>'[2]EU Inhabitants'!AB22*('[2]Weighted Average'!AB11/1000)*('[2]Waste Bin detailed'!$F$23/100)</f>
        <v>7.2946016316277866</v>
      </c>
      <c r="AH14" s="91">
        <f>'[2]EU Inhabitants'!AC22*('[2]Weighted Average'!AC11/1000)*('[2]Waste Bin detailed'!$F$23/100)</f>
        <v>7.2529673214176658</v>
      </c>
      <c r="AI14" s="91">
        <f>'[2]EU Inhabitants'!AD22*('[2]Weighted Average'!AD11/1000)*('[2]Waste Bin detailed'!$F$23/100)</f>
        <v>7.1915443610765051</v>
      </c>
      <c r="AJ14" s="91">
        <f>'[2]EU Inhabitants'!AE22*('[2]Weighted Average'!AE11/1000)*('[2]Waste Bin detailed'!$F$23/100)</f>
        <v>7.151669734994587</v>
      </c>
      <c r="AK14" s="91">
        <f>'[2]EU Inhabitants'!AF22*('[2]Weighted Average'!AF11/1000)*('[2]Waste Bin detailed'!$F$23/100)</f>
        <v>7.1121721924674999</v>
      </c>
      <c r="AL14" s="91">
        <f>'[2]EU Inhabitants'!AG22*('[2]Weighted Average'!AG11/1000)*('[2]Waste Bin detailed'!$F$23/100)</f>
        <v>7.0735785539667582</v>
      </c>
      <c r="AM14" s="91">
        <f>'[2]EU Inhabitants'!AH22*('[2]Weighted Average'!AH11/1000)*('[2]Waste Bin detailed'!$F$23/100)</f>
        <v>7.0351094917578632</v>
      </c>
      <c r="AN14" s="91">
        <f>'[2]EU Inhabitants'!AI22*('[2]Weighted Average'!AI11/1000)*('[2]Waste Bin detailed'!$F$23/100)</f>
        <v>6.9964974862459952</v>
      </c>
      <c r="AO14" s="91">
        <f>'[2]EU Inhabitants'!AJ22*('[2]Weighted Average'!AJ11/1000)*('[2]Waste Bin detailed'!$F$23/100)</f>
        <v>6.9575549849689411</v>
      </c>
      <c r="AP14" s="91">
        <f>'[2]EU Inhabitants'!AK22*('[2]Weighted Average'!AK11/1000)*('[2]Waste Bin detailed'!$F$23/100)</f>
        <v>6.9200948649740077</v>
      </c>
      <c r="AQ14" s="91">
        <f>'[2]EU Inhabitants'!AL22*('[2]Weighted Average'!AL11/1000)*('[2]Waste Bin detailed'!$F$23/100)</f>
        <v>6.882165150411514</v>
      </c>
      <c r="AR14" s="91">
        <f>'[2]EU Inhabitants'!AM22*('[2]Weighted Average'!AM11/1000)*('[2]Waste Bin detailed'!$F$23/100)</f>
        <v>6.8443737902777553</v>
      </c>
      <c r="AS14" s="91">
        <f>'[2]EU Inhabitants'!AN22*('[2]Weighted Average'!AN11/1000)*('[2]Waste Bin detailed'!$F$23/100)</f>
        <v>6.806368899880626</v>
      </c>
      <c r="AT14" s="91">
        <f>'[2]EU Inhabitants'!AO22*('[2]Weighted Average'!AO11/1000)*('[2]Waste Bin detailed'!$F$23/100)</f>
        <v>6.7691689422237404</v>
      </c>
      <c r="AU14" s="91">
        <f>'[2]EU Inhabitants'!AP22*('[2]Weighted Average'!AP11/1000)*('[2]Waste Bin detailed'!$F$23/100)</f>
        <v>6.7320036080335877</v>
      </c>
      <c r="AV14" s="91">
        <f>'[2]EU Inhabitants'!AQ22*('[2]Weighted Average'!AQ11/1000)*('[2]Waste Bin detailed'!$F$23/100)</f>
        <v>6.6949776315209677</v>
      </c>
      <c r="AW14" s="91">
        <f>'[2]EU Inhabitants'!AR22*('[2]Weighted Average'!AR11/1000)*('[2]Waste Bin detailed'!$F$23/100)</f>
        <v>6.6581558879140932</v>
      </c>
      <c r="AX14" s="91">
        <f>'[2]EU Inhabitants'!AS22*('[2]Weighted Average'!AS11/1000)*('[2]Waste Bin detailed'!$F$23/100)</f>
        <v>6.6215582013310446</v>
      </c>
      <c r="AY14" s="91">
        <f>'[2]EU Inhabitants'!AT22*('[2]Weighted Average'!AT11/1000)*('[2]Waste Bin detailed'!$F$23/100)</f>
        <v>6.5851927320630281</v>
      </c>
      <c r="AZ14" s="91">
        <f>'[2]EU Inhabitants'!AU22*('[2]Weighted Average'!AU11/1000)*('[2]Waste Bin detailed'!$F$23/100)</f>
        <v>6.5492773702464948</v>
      </c>
      <c r="BA14" s="91">
        <f>'[2]EU Inhabitants'!AV22*('[2]Weighted Average'!AV11/1000)*('[2]Waste Bin detailed'!$F$23/100)</f>
        <v>6.5136035574088273</v>
      </c>
      <c r="BB14" s="91">
        <f>'[2]EU Inhabitants'!AW22*('[2]Weighted Average'!AW11/1000)*('[2]Waste Bin detailed'!$F$23/100)</f>
        <v>6.4781653325149708</v>
      </c>
      <c r="BC14" s="91">
        <f>'[2]EU Inhabitants'!AX22*('[2]Weighted Average'!AX11/1000)*('[2]Waste Bin detailed'!$F$23/100)</f>
        <v>6.4431755346406279</v>
      </c>
      <c r="BD14" s="91">
        <f>'[2]EU Inhabitants'!AY22*('[2]Weighted Average'!AY11/1000)*('[2]Waste Bin detailed'!$F$23/100)</f>
        <v>6.4086322778514422</v>
      </c>
      <c r="BE14" s="91">
        <f>'[2]EU Inhabitants'!AZ22*('[2]Weighted Average'!AZ11/1000)*('[2]Waste Bin detailed'!$F$23/100)</f>
        <v>6.3747392515595109</v>
      </c>
    </row>
    <row r="15" spans="1:57" x14ac:dyDescent="0.35">
      <c r="A15" s="86" t="s">
        <v>636</v>
      </c>
      <c r="C15" s="86" t="s">
        <v>4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detailed'!$F$23/100)</f>
        <v>107.90728969738859</v>
      </c>
      <c r="H15" s="91">
        <f>'[2]EU Inhabitants'!C23*('[2]Weighted Average'!C11/1000)*('[2]Waste Bin detailed'!$F$23/100)</f>
        <v>107.97741589508435</v>
      </c>
      <c r="I15" s="91">
        <f>'[2]EU Inhabitants'!D23*('[2]Weighted Average'!D11/1000)*('[2]Waste Bin detailed'!$F$23/100)</f>
        <v>108.03132142700903</v>
      </c>
      <c r="J15" s="91">
        <f>'[2]EU Inhabitants'!E23*('[2]Weighted Average'!E11/1000)*('[2]Waste Bin detailed'!$F$23/100)</f>
        <v>108.30217180579012</v>
      </c>
      <c r="K15" s="91">
        <f>'[2]EU Inhabitants'!F23*('[2]Weighted Average'!F11/1000)*('[2]Waste Bin detailed'!$F$23/100)</f>
        <v>108.99984393314983</v>
      </c>
      <c r="L15" s="91">
        <f>'[2]EU Inhabitants'!G23*('[2]Weighted Average'!G11/1000)*('[2]Waste Bin detailed'!$F$23/100)</f>
        <v>109.72803383894268</v>
      </c>
      <c r="M15" s="91">
        <f>'[2]EU Inhabitants'!H23*('[2]Weighted Average'!H11/1000)*('[2]Waste Bin detailed'!$F$23/100)</f>
        <v>110.08698255905156</v>
      </c>
      <c r="N15" s="91">
        <f>'[2]EU Inhabitants'!I23*('[2]Weighted Average'!I11/1000)*('[2]Waste Bin detailed'!$F$23/100)</f>
        <v>110.37262947384643</v>
      </c>
      <c r="O15" s="91">
        <f>'[2]EU Inhabitants'!J23*('[2]Weighted Average'!J11/1000)*('[2]Waste Bin detailed'!$F$23/100)</f>
        <v>111.163173069064</v>
      </c>
      <c r="P15" s="91">
        <f>'[2]EU Inhabitants'!K23*('[2]Weighted Average'!K11/1000)*('[2]Waste Bin detailed'!$F$23/100)</f>
        <v>111.79818685569501</v>
      </c>
      <c r="Q15" s="91">
        <f>'[2]EU Inhabitants'!L23*('[2]Weighted Average'!L11/1000)*('[2]Waste Bin detailed'!$F$23/100)</f>
        <v>112.12730700341572</v>
      </c>
      <c r="R15" s="91">
        <f>'[2]EU Inhabitants'!M23*('[2]Weighted Average'!M11/1000)*('[2]Waste Bin detailed'!$F$23/100)</f>
        <v>112.39376684874088</v>
      </c>
      <c r="S15" s="91">
        <f>'[2]EU Inhabitants'!N23*('[2]Weighted Average'!N11/1000)*('[2]Waste Bin detailed'!$F$23/100)</f>
        <v>112.43447269730436</v>
      </c>
      <c r="T15" s="91">
        <f>'[2]EU Inhabitants'!O23*('[2]Weighted Average'!O11/1000)*('[2]Waste Bin detailed'!$F$23/100)</f>
        <v>112.98254598931129</v>
      </c>
      <c r="U15" s="91">
        <f>'[2]EU Inhabitants'!P23*('[2]Weighted Average'!P11/1000)*('[2]Waste Bin detailed'!$F$23/100)</f>
        <v>115.07305542632832</v>
      </c>
      <c r="V15" s="91">
        <f>'[2]EU Inhabitants'!Q23*('[2]Weighted Average'!Q11/1000)*('[2]Waste Bin detailed'!$F$23/100)</f>
        <v>115.11701541824912</v>
      </c>
      <c r="W15" s="91">
        <f>'[2]EU Inhabitants'!R23*('[2]Weighted Average'!R11/1000)*('[2]Waste Bin detailed'!$F$23/100)</f>
        <v>114.90526745992508</v>
      </c>
      <c r="X15" s="91">
        <f>'[2]EU Inhabitants'!S23*('[2]Weighted Average'!S11/1000)*('[2]Waste Bin detailed'!$F$23/100)</f>
        <v>114.78411703907922</v>
      </c>
      <c r="Y15" s="91">
        <f>'[2]EU Inhabitants'!T23*('[2]Weighted Average'!T11/1000)*('[2]Waste Bin detailed'!$F$23/100)</f>
        <v>114.59139041419016</v>
      </c>
      <c r="Z15" s="91">
        <f>'[2]EU Inhabitants'!U23*('[2]Weighted Average'!U11/1000)*('[2]Waste Bin detailed'!$F$23/100)</f>
        <v>115.20219996923431</v>
      </c>
      <c r="AA15" s="91">
        <f>'[2]EU Inhabitants'!V23*('[2]Weighted Average'!V11/1000)*('[2]Waste Bin detailed'!$F$23/100)</f>
        <v>114.8650592106159</v>
      </c>
      <c r="AB15" s="91">
        <f>'[2]EU Inhabitants'!W23*('[2]Weighted Average'!W11/1000)*('[2]Waste Bin detailed'!$F$23/100)</f>
        <v>114.09172106462009</v>
      </c>
      <c r="AC15" s="91">
        <f>'[2]EU Inhabitants'!X23*('[2]Weighted Average'!X11/1000)*('[2]Waste Bin detailed'!$F$23/100)</f>
        <v>113.69926103511332</v>
      </c>
      <c r="AD15" s="91">
        <f>'[2]EU Inhabitants'!Y23*('[2]Weighted Average'!Y11/1000)*('[2]Waste Bin detailed'!$F$23/100)</f>
        <v>113.64725281105957</v>
      </c>
      <c r="AE15" s="91">
        <f>'[2]EU Inhabitants'!Z23*('[2]Weighted Average'!Z11/1000)*('[2]Waste Bin detailed'!$F$23/100)</f>
        <v>113.64980312099348</v>
      </c>
      <c r="AF15" s="91">
        <f>'[2]EU Inhabitants'!AA23*('[2]Weighted Average'!AA11/1000)*('[2]Waste Bin detailed'!$F$23/100)</f>
        <v>113.52436344820759</v>
      </c>
      <c r="AG15" s="91">
        <f>'[2]EU Inhabitants'!AB23*('[2]Weighted Average'!AB11/1000)*('[2]Waste Bin detailed'!$F$23/100)</f>
        <v>113.41893693124335</v>
      </c>
      <c r="AH15" s="91">
        <f>'[2]EU Inhabitants'!AC23*('[2]Weighted Average'!AC11/1000)*('[2]Waste Bin detailed'!$F$23/100)</f>
        <v>113.33793797192874</v>
      </c>
      <c r="AI15" s="91">
        <f>'[2]EU Inhabitants'!AD23*('[2]Weighted Average'!AD11/1000)*('[2]Waste Bin detailed'!$F$23/100)</f>
        <v>113.27978590304359</v>
      </c>
      <c r="AJ15" s="91">
        <f>'[2]EU Inhabitants'!AE23*('[2]Weighted Average'!AE11/1000)*('[2]Waste Bin detailed'!$F$23/100)</f>
        <v>113.22716679805004</v>
      </c>
      <c r="AK15" s="91">
        <f>'[2]EU Inhabitants'!AF23*('[2]Weighted Average'!AF11/1000)*('[2]Waste Bin detailed'!$F$23/100)</f>
        <v>113.18330607572908</v>
      </c>
      <c r="AL15" s="91">
        <f>'[2]EU Inhabitants'!AG23*('[2]Weighted Average'!AG11/1000)*('[2]Waste Bin detailed'!$F$23/100)</f>
        <v>113.1368715516281</v>
      </c>
      <c r="AM15" s="91">
        <f>'[2]EU Inhabitants'!AH23*('[2]Weighted Average'!AH11/1000)*('[2]Waste Bin detailed'!$F$23/100)</f>
        <v>113.09042895365927</v>
      </c>
      <c r="AN15" s="91">
        <f>'[2]EU Inhabitants'!AI23*('[2]Weighted Average'!AI11/1000)*('[2]Waste Bin detailed'!$F$23/100)</f>
        <v>113.04255994010444</v>
      </c>
      <c r="AO15" s="91">
        <f>'[2]EU Inhabitants'!AJ23*('[2]Weighted Average'!AJ11/1000)*('[2]Waste Bin detailed'!$F$23/100)</f>
        <v>112.99522155804799</v>
      </c>
      <c r="AP15" s="91">
        <f>'[2]EU Inhabitants'!AK23*('[2]Weighted Average'!AK11/1000)*('[2]Waste Bin detailed'!$F$23/100)</f>
        <v>112.96143772820095</v>
      </c>
      <c r="AQ15" s="91">
        <f>'[2]EU Inhabitants'!AL23*('[2]Weighted Average'!AL11/1000)*('[2]Waste Bin detailed'!$F$23/100)</f>
        <v>112.92115369556026</v>
      </c>
      <c r="AR15" s="91">
        <f>'[2]EU Inhabitants'!AM23*('[2]Weighted Average'!AM11/1000)*('[2]Waste Bin detailed'!$F$23/100)</f>
        <v>112.87798073030555</v>
      </c>
      <c r="AS15" s="91">
        <f>'[2]EU Inhabitants'!AN23*('[2]Weighted Average'!AN11/1000)*('[2]Waste Bin detailed'!$F$23/100)</f>
        <v>112.82772934824125</v>
      </c>
      <c r="AT15" s="91">
        <f>'[2]EU Inhabitants'!AO23*('[2]Weighted Average'!AO11/1000)*('[2]Waste Bin detailed'!$F$23/100)</f>
        <v>112.76858827951901</v>
      </c>
      <c r="AU15" s="91">
        <f>'[2]EU Inhabitants'!AP23*('[2]Weighted Average'!AP11/1000)*('[2]Waste Bin detailed'!$F$23/100)</f>
        <v>112.7007467278425</v>
      </c>
      <c r="AV15" s="91">
        <f>'[2]EU Inhabitants'!AQ23*('[2]Weighted Average'!AQ11/1000)*('[2]Waste Bin detailed'!$F$23/100)</f>
        <v>112.61475949634627</v>
      </c>
      <c r="AW15" s="91">
        <f>'[2]EU Inhabitants'!AR23*('[2]Weighted Average'!AR11/1000)*('[2]Waste Bin detailed'!$F$23/100)</f>
        <v>112.50773108996472</v>
      </c>
      <c r="AX15" s="91">
        <f>'[2]EU Inhabitants'!AS23*('[2]Weighted Average'!AS11/1000)*('[2]Waste Bin detailed'!$F$23/100)</f>
        <v>112.37851886428797</v>
      </c>
      <c r="AY15" s="91">
        <f>'[2]EU Inhabitants'!AT23*('[2]Weighted Average'!AT11/1000)*('[2]Waste Bin detailed'!$F$23/100)</f>
        <v>112.22684206518994</v>
      </c>
      <c r="AZ15" s="91">
        <f>'[2]EU Inhabitants'!AU23*('[2]Weighted Average'!AU11/1000)*('[2]Waste Bin detailed'!$F$23/100)</f>
        <v>112.04833328819231</v>
      </c>
      <c r="BA15" s="91">
        <f>'[2]EU Inhabitants'!AV23*('[2]Weighted Average'!AV11/1000)*('[2]Waste Bin detailed'!$F$23/100)</f>
        <v>111.84481966147578</v>
      </c>
      <c r="BB15" s="91">
        <f>'[2]EU Inhabitants'!AW23*('[2]Weighted Average'!AW11/1000)*('[2]Waste Bin detailed'!$F$23/100)</f>
        <v>111.61571250324222</v>
      </c>
      <c r="BC15" s="91">
        <f>'[2]EU Inhabitants'!AX23*('[2]Weighted Average'!AX11/1000)*('[2]Waste Bin detailed'!$F$23/100)</f>
        <v>111.36281439478785</v>
      </c>
      <c r="BD15" s="91">
        <f>'[2]EU Inhabitants'!AY23*('[2]Weighted Average'!AY11/1000)*('[2]Waste Bin detailed'!$F$23/100)</f>
        <v>111.08187712862954</v>
      </c>
      <c r="BE15" s="91">
        <f>'[2]EU Inhabitants'!AZ23*('[2]Weighted Average'!AZ11/1000)*('[2]Waste Bin detailed'!$F$23/100)</f>
        <v>110.77495689303778</v>
      </c>
    </row>
    <row r="16" spans="1:57" x14ac:dyDescent="0.35">
      <c r="A16" s="86" t="s">
        <v>636</v>
      </c>
      <c r="C16" s="86" t="s">
        <v>4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detailed'!$F$23/100)</f>
        <v>1.3089432027113732</v>
      </c>
      <c r="H16" s="91">
        <f>'[2]EU Inhabitants'!C24*('[2]Weighted Average'!C11/1000)*('[2]Waste Bin detailed'!$F$23/100)</f>
        <v>1.3223072936017035</v>
      </c>
      <c r="I16" s="91">
        <f>'[2]EU Inhabitants'!D24*('[2]Weighted Average'!D11/1000)*('[2]Waste Bin detailed'!$F$23/100)</f>
        <v>1.3374915749216849</v>
      </c>
      <c r="J16" s="91">
        <f>'[2]EU Inhabitants'!E24*('[2]Weighted Average'!E11/1000)*('[2]Waste Bin detailed'!$F$23/100)</f>
        <v>1.3529973996944564</v>
      </c>
      <c r="K16" s="91">
        <f>'[2]EU Inhabitants'!F24*('[2]Weighted Average'!F11/1000)*('[2]Waste Bin detailed'!$F$23/100)</f>
        <v>1.3704494438797634</v>
      </c>
      <c r="L16" s="91">
        <f>'[2]EU Inhabitants'!G24*('[2]Weighted Average'!G11/1000)*('[2]Waste Bin detailed'!$F$23/100)</f>
        <v>1.3898633931485149</v>
      </c>
      <c r="M16" s="91">
        <f>'[2]EU Inhabitants'!H24*('[2]Weighted Average'!H11/1000)*('[2]Waste Bin detailed'!$F$23/100)</f>
        <v>1.4106131903328205</v>
      </c>
      <c r="N16" s="91">
        <f>'[2]EU Inhabitants'!I24*('[2]Weighted Average'!I11/1000)*('[2]Waste Bin detailed'!$F$23/100)</f>
        <v>1.4367537381364515</v>
      </c>
      <c r="O16" s="91">
        <f>'[2]EU Inhabitants'!J24*('[2]Weighted Average'!J11/1000)*('[2]Waste Bin detailed'!$F$23/100)</f>
        <v>1.4713624803255709</v>
      </c>
      <c r="P16" s="91">
        <f>'[2]EU Inhabitants'!K24*('[2]Weighted Average'!K11/1000)*('[2]Waste Bin detailed'!$F$23/100)</f>
        <v>1.5100753245215059</v>
      </c>
      <c r="Q16" s="91">
        <f>'[2]EU Inhabitants'!L24*('[2]Weighted Average'!L11/1000)*('[2]Waste Bin detailed'!$F$23/100)</f>
        <v>1.5517442196207898</v>
      </c>
      <c r="R16" s="91">
        <f>'[2]EU Inhabitants'!M24*('[2]Weighted Average'!M11/1000)*('[2]Waste Bin detailed'!$F$23/100)</f>
        <v>1.5898807541148958</v>
      </c>
      <c r="S16" s="91">
        <f>'[2]EU Inhabitants'!N24*('[2]Weighted Average'!N11/1000)*('[2]Waste Bin detailed'!$F$23/100)</f>
        <v>1.6318048028535179</v>
      </c>
      <c r="T16" s="91">
        <f>'[2]EU Inhabitants'!O24*('[2]Weighted Average'!O11/1000)*('[2]Waste Bin detailed'!$F$23/100)</f>
        <v>1.6390840057646572</v>
      </c>
      <c r="U16" s="91">
        <f>'[2]EU Inhabitants'!P24*('[2]Weighted Average'!P11/1000)*('[2]Waste Bin detailed'!$F$23/100)</f>
        <v>1.6243558370256093</v>
      </c>
      <c r="V16" s="91">
        <f>'[2]EU Inhabitants'!Q24*('[2]Weighted Average'!Q11/1000)*('[2]Waste Bin detailed'!$F$23/100)</f>
        <v>1.6038169497394048</v>
      </c>
      <c r="W16" s="91">
        <f>'[2]EU Inhabitants'!R24*('[2]Weighted Average'!R11/1000)*('[2]Waste Bin detailed'!$F$23/100)</f>
        <v>1.606782102520361</v>
      </c>
      <c r="X16" s="91">
        <f>'[2]EU Inhabitants'!S24*('[2]Weighted Average'!S11/1000)*('[2]Waste Bin detailed'!$F$23/100)</f>
        <v>1.6193858982078313</v>
      </c>
      <c r="Y16" s="91">
        <f>'[2]EU Inhabitants'!T24*('[2]Weighted Average'!T11/1000)*('[2]Waste Bin detailed'!$F$23/100)</f>
        <v>1.6373594519989294</v>
      </c>
      <c r="Z16" s="91">
        <f>'[2]EU Inhabitants'!U24*('[2]Weighted Average'!U11/1000)*('[2]Waste Bin detailed'!$F$23/100)</f>
        <v>1.6869124725618285</v>
      </c>
      <c r="AA16" s="91">
        <f>'[2]EU Inhabitants'!V24*('[2]Weighted Average'!V11/1000)*('[2]Waste Bin detailed'!$F$23/100)</f>
        <v>1.7102314232053193</v>
      </c>
      <c r="AB16" s="91">
        <f>'[2]EU Inhabitants'!W24*('[2]Weighted Average'!W11/1000)*('[2]Waste Bin detailed'!$F$23/100)</f>
        <v>1.7257514540294303</v>
      </c>
      <c r="AC16" s="91">
        <f>'[2]EU Inhabitants'!X24*('[2]Weighted Average'!X11/1000)*('[2]Waste Bin detailed'!$F$23/100)</f>
        <v>1.7425725595904078</v>
      </c>
      <c r="AD16" s="91">
        <f>'[2]EU Inhabitants'!Y24*('[2]Weighted Average'!Y11/1000)*('[2]Waste Bin detailed'!$F$23/100)</f>
        <v>1.7735610764042069</v>
      </c>
      <c r="AE16" s="91">
        <f>'[2]EU Inhabitants'!Z24*('[2]Weighted Average'!Z11/1000)*('[2]Waste Bin detailed'!$F$23/100)</f>
        <v>1.8027863967604056</v>
      </c>
      <c r="AF16" s="91">
        <f>'[2]EU Inhabitants'!AA24*('[2]Weighted Average'!AA11/1000)*('[2]Waste Bin detailed'!$F$23/100)</f>
        <v>1.8135934113291112</v>
      </c>
      <c r="AG16" s="91">
        <f>'[2]EU Inhabitants'!AB24*('[2]Weighted Average'!AB11/1000)*('[2]Waste Bin detailed'!$F$23/100)</f>
        <v>1.8225195665597709</v>
      </c>
      <c r="AH16" s="91">
        <f>'[2]EU Inhabitants'!AC24*('[2]Weighted Average'!AC11/1000)*('[2]Waste Bin detailed'!$F$23/100)</f>
        <v>1.8296468040166505</v>
      </c>
      <c r="AI16" s="91">
        <f>'[2]EU Inhabitants'!AD24*('[2]Weighted Average'!AD11/1000)*('[2]Waste Bin detailed'!$F$23/100)</f>
        <v>1.8348297300249854</v>
      </c>
      <c r="AJ16" s="91">
        <f>'[2]EU Inhabitants'!AE24*('[2]Weighted Average'!AE11/1000)*('[2]Waste Bin detailed'!$F$23/100)</f>
        <v>1.8397856003299229</v>
      </c>
      <c r="AK16" s="91">
        <f>'[2]EU Inhabitants'!AF24*('[2]Weighted Average'!AF11/1000)*('[2]Waste Bin detailed'!$F$23/100)</f>
        <v>1.8443705128559287</v>
      </c>
      <c r="AL16" s="91">
        <f>'[2]EU Inhabitants'!AG24*('[2]Weighted Average'!AG11/1000)*('[2]Waste Bin detailed'!$F$23/100)</f>
        <v>1.8485807911334902</v>
      </c>
      <c r="AM16" s="91">
        <f>'[2]EU Inhabitants'!AH24*('[2]Weighted Average'!AH11/1000)*('[2]Waste Bin detailed'!$F$23/100)</f>
        <v>1.8524082464850244</v>
      </c>
      <c r="AN16" s="91">
        <f>'[2]EU Inhabitants'!AI24*('[2]Weighted Average'!AI11/1000)*('[2]Waste Bin detailed'!$F$23/100)</f>
        <v>1.855895782468328</v>
      </c>
      <c r="AO16" s="91">
        <f>'[2]EU Inhabitants'!AJ24*('[2]Weighted Average'!AJ11/1000)*('[2]Waste Bin detailed'!$F$23/100)</f>
        <v>1.8590028154977305</v>
      </c>
      <c r="AP16" s="91">
        <f>'[2]EU Inhabitants'!AK24*('[2]Weighted Average'!AK11/1000)*('[2]Waste Bin detailed'!$F$23/100)</f>
        <v>1.8626830755938886</v>
      </c>
      <c r="AQ16" s="91">
        <f>'[2]EU Inhabitants'!AL24*('[2]Weighted Average'!AL11/1000)*('[2]Waste Bin detailed'!$F$23/100)</f>
        <v>1.865947042933223</v>
      </c>
      <c r="AR16" s="91">
        <f>'[2]EU Inhabitants'!AM24*('[2]Weighted Average'!AM11/1000)*('[2]Waste Bin detailed'!$F$23/100)</f>
        <v>1.8687761670442764</v>
      </c>
      <c r="AS16" s="91">
        <f>'[2]EU Inhabitants'!AN24*('[2]Weighted Average'!AN11/1000)*('[2]Waste Bin detailed'!$F$23/100)</f>
        <v>1.8712839933449728</v>
      </c>
      <c r="AT16" s="91">
        <f>'[2]EU Inhabitants'!AO24*('[2]Weighted Average'!AO11/1000)*('[2]Waste Bin detailed'!$F$23/100)</f>
        <v>1.8735470657957713</v>
      </c>
      <c r="AU16" s="91">
        <f>'[2]EU Inhabitants'!AP24*('[2]Weighted Average'!AP11/1000)*('[2]Waste Bin detailed'!$F$23/100)</f>
        <v>1.8755520893338404</v>
      </c>
      <c r="AV16" s="91">
        <f>'[2]EU Inhabitants'!AQ24*('[2]Weighted Average'!AQ11/1000)*('[2]Waste Bin detailed'!$F$23/100)</f>
        <v>1.8773680611964068</v>
      </c>
      <c r="AW16" s="91">
        <f>'[2]EU Inhabitants'!AR24*('[2]Weighted Average'!AR11/1000)*('[2]Waste Bin detailed'!$F$23/100)</f>
        <v>1.879177761223418</v>
      </c>
      <c r="AX16" s="91">
        <f>'[2]EU Inhabitants'!AS24*('[2]Weighted Average'!AS11/1000)*('[2]Waste Bin detailed'!$F$23/100)</f>
        <v>1.880805254400054</v>
      </c>
      <c r="AY16" s="91">
        <f>'[2]EU Inhabitants'!AT24*('[2]Weighted Average'!AT11/1000)*('[2]Waste Bin detailed'!$F$23/100)</f>
        <v>1.8824344675362354</v>
      </c>
      <c r="AZ16" s="91">
        <f>'[2]EU Inhabitants'!AU24*('[2]Weighted Average'!AU11/1000)*('[2]Waste Bin detailed'!$F$23/100)</f>
        <v>1.8840173262822733</v>
      </c>
      <c r="BA16" s="91">
        <f>'[2]EU Inhabitants'!AV24*('[2]Weighted Average'!AV11/1000)*('[2]Waste Bin detailed'!$F$23/100)</f>
        <v>1.8856257833209593</v>
      </c>
      <c r="BB16" s="91">
        <f>'[2]EU Inhabitants'!AW24*('[2]Weighted Average'!AW11/1000)*('[2]Waste Bin detailed'!$F$23/100)</f>
        <v>1.8871775804231024</v>
      </c>
      <c r="BC16" s="91">
        <f>'[2]EU Inhabitants'!AX24*('[2]Weighted Average'!AX11/1000)*('[2]Waste Bin detailed'!$F$23/100)</f>
        <v>1.8887236019128661</v>
      </c>
      <c r="BD16" s="91">
        <f>'[2]EU Inhabitants'!AY24*('[2]Weighted Average'!AY11/1000)*('[2]Waste Bin detailed'!$F$23/100)</f>
        <v>1.8903680779772019</v>
      </c>
      <c r="BE16" s="91">
        <f>'[2]EU Inhabitants'!AZ24*('[2]Weighted Average'!AZ11/1000)*('[2]Waste Bin detailed'!$F$23/100)</f>
        <v>1.8920440058565189</v>
      </c>
    </row>
    <row r="17" spans="1:57" x14ac:dyDescent="0.35">
      <c r="A17" s="86" t="s">
        <v>636</v>
      </c>
      <c r="C17" s="86" t="s">
        <v>4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detailed'!$F$23/100)</f>
        <v>4.5149068859759245</v>
      </c>
      <c r="H17" s="91">
        <f>'[2]EU Inhabitants'!C25*('[2]Weighted Average'!C11/1000)*('[2]Waste Bin detailed'!$F$23/100)</f>
        <v>4.4611874260382445</v>
      </c>
      <c r="I17" s="91">
        <f>'[2]EU Inhabitants'!D25*('[2]Weighted Average'!D11/1000)*('[2]Waste Bin detailed'!$F$23/100)</f>
        <v>4.3998405414356032</v>
      </c>
      <c r="J17" s="91">
        <f>'[2]EU Inhabitants'!E25*('[2]Weighted Average'!E11/1000)*('[2]Waste Bin detailed'!$F$23/100)</f>
        <v>4.3589484544127055</v>
      </c>
      <c r="K17" s="91">
        <f>'[2]EU Inhabitants'!F25*('[2]Weighted Average'!F11/1000)*('[2]Waste Bin detailed'!$F$23/100)</f>
        <v>4.3157916427205114</v>
      </c>
      <c r="L17" s="91">
        <f>'[2]EU Inhabitants'!G25*('[2]Weighted Average'!G11/1000)*('[2]Waste Bin detailed'!$F$23/100)</f>
        <v>4.2653796068949354</v>
      </c>
      <c r="M17" s="91">
        <f>'[2]EU Inhabitants'!H25*('[2]Weighted Average'!H11/1000)*('[2]Waste Bin detailed'!$F$23/100)</f>
        <v>4.2239429294912085</v>
      </c>
      <c r="N17" s="91">
        <f>'[2]EU Inhabitants'!I25*('[2]Weighted Average'!I11/1000)*('[2]Waste Bin detailed'!$F$23/100)</f>
        <v>4.1872174844512058</v>
      </c>
      <c r="O17" s="91">
        <f>'[2]EU Inhabitants'!J25*('[2]Weighted Average'!J11/1000)*('[2]Waste Bin detailed'!$F$23/100)</f>
        <v>4.154076920602872</v>
      </c>
      <c r="P17" s="91">
        <f>'[2]EU Inhabitants'!K25*('[2]Weighted Average'!K11/1000)*('[2]Waste Bin detailed'!$F$23/100)</f>
        <v>4.098279967420158</v>
      </c>
      <c r="Q17" s="91">
        <f>'[2]EU Inhabitants'!L25*('[2]Weighted Average'!L11/1000)*('[2]Waste Bin detailed'!$F$23/100)</f>
        <v>4.0169932181101684</v>
      </c>
      <c r="R17" s="91">
        <f>'[2]EU Inhabitants'!M25*('[2]Weighted Average'!M11/1000)*('[2]Waste Bin detailed'!$F$23/100)</f>
        <v>3.9278006955520541</v>
      </c>
      <c r="S17" s="91">
        <f>'[2]EU Inhabitants'!N25*('[2]Weighted Average'!N11/1000)*('[2]Waste Bin detailed'!$F$23/100)</f>
        <v>3.8708736597761639</v>
      </c>
      <c r="T17" s="91">
        <f>'[2]EU Inhabitants'!O25*('[2]Weighted Average'!O11/1000)*('[2]Waste Bin detailed'!$F$23/100)</f>
        <v>3.831046854137254</v>
      </c>
      <c r="U17" s="91">
        <f>'[2]EU Inhabitants'!P25*('[2]Weighted Average'!P11/1000)*('[2]Waste Bin detailed'!$F$23/100)</f>
        <v>3.789156443379921</v>
      </c>
      <c r="V17" s="91">
        <f>'[2]EU Inhabitants'!Q25*('[2]Weighted Average'!Q11/1000)*('[2]Waste Bin detailed'!$F$23/100)</f>
        <v>3.7606898973913268</v>
      </c>
      <c r="W17" s="91">
        <f>'[2]EU Inhabitants'!R25*('[2]Weighted Average'!R11/1000)*('[2]Waste Bin detailed'!$F$23/100)</f>
        <v>3.7293575509120775</v>
      </c>
      <c r="X17" s="91">
        <f>'[2]EU Inhabitants'!S25*('[2]Weighted Average'!S11/1000)*('[2]Waste Bin detailed'!$F$23/100)</f>
        <v>3.6944115131568052</v>
      </c>
      <c r="Y17" s="91">
        <f>'[2]EU Inhabitants'!T25*('[2]Weighted Average'!T11/1000)*('[2]Waste Bin detailed'!$F$23/100)</f>
        <v>3.6648250470915782</v>
      </c>
      <c r="Z17" s="91">
        <f>'[2]EU Inhabitants'!U25*('[2]Weighted Average'!U11/1000)*('[2]Waste Bin detailed'!$F$23/100)</f>
        <v>3.6977071170529809</v>
      </c>
      <c r="AA17" s="91">
        <f>'[2]EU Inhabitants'!V25*('[2]Weighted Average'!V11/1000)*('[2]Waste Bin detailed'!$F$23/100)</f>
        <v>3.6740398198920134</v>
      </c>
      <c r="AB17" s="91">
        <f>'[2]EU Inhabitants'!W25*('[2]Weighted Average'!W11/1000)*('[2]Waste Bin detailed'!$F$23/100)</f>
        <v>3.6464361830342398</v>
      </c>
      <c r="AC17" s="91">
        <f>'[2]EU Inhabitants'!X25*('[2]Weighted Average'!X11/1000)*('[2]Waste Bin detailed'!$F$23/100)</f>
        <v>3.6129375615914854</v>
      </c>
      <c r="AD17" s="91">
        <f>'[2]EU Inhabitants'!Y25*('[2]Weighted Average'!Y11/1000)*('[2]Waste Bin detailed'!$F$23/100)</f>
        <v>3.6272684567060676</v>
      </c>
      <c r="AE17" s="91">
        <f>'[2]EU Inhabitants'!Z25*('[2]Weighted Average'!Z11/1000)*('[2]Waste Bin detailed'!$F$23/100)</f>
        <v>3.6272177932838563</v>
      </c>
      <c r="AF17" s="91">
        <f>'[2]EU Inhabitants'!AA25*('[2]Weighted Average'!AA11/1000)*('[2]Waste Bin detailed'!$F$23/100)</f>
        <v>3.5878227956228383</v>
      </c>
      <c r="AG17" s="91">
        <f>'[2]EU Inhabitants'!AB25*('[2]Weighted Average'!AB11/1000)*('[2]Waste Bin detailed'!$F$23/100)</f>
        <v>3.5478455097632295</v>
      </c>
      <c r="AH17" s="91">
        <f>'[2]EU Inhabitants'!AC25*('[2]Weighted Average'!AC11/1000)*('[2]Waste Bin detailed'!$F$23/100)</f>
        <v>3.5069507748801114</v>
      </c>
      <c r="AI17" s="91">
        <f>'[2]EU Inhabitants'!AD25*('[2]Weighted Average'!AD11/1000)*('[2]Waste Bin detailed'!$F$23/100)</f>
        <v>3.4647192413336834</v>
      </c>
      <c r="AJ17" s="91">
        <f>'[2]EU Inhabitants'!AE25*('[2]Weighted Average'!AE11/1000)*('[2]Waste Bin detailed'!$F$23/100)</f>
        <v>3.4231487886060497</v>
      </c>
      <c r="AK17" s="91">
        <f>'[2]EU Inhabitants'!AF25*('[2]Weighted Average'!AF11/1000)*('[2]Waste Bin detailed'!$F$23/100)</f>
        <v>3.3822510402845696</v>
      </c>
      <c r="AL17" s="91">
        <f>'[2]EU Inhabitants'!AG25*('[2]Weighted Average'!AG11/1000)*('[2]Waste Bin detailed'!$F$23/100)</f>
        <v>3.3421613841259621</v>
      </c>
      <c r="AM17" s="91">
        <f>'[2]EU Inhabitants'!AH25*('[2]Weighted Average'!AH11/1000)*('[2]Waste Bin detailed'!$F$23/100)</f>
        <v>3.3033261825462144</v>
      </c>
      <c r="AN17" s="91">
        <f>'[2]EU Inhabitants'!AI25*('[2]Weighted Average'!AI11/1000)*('[2]Waste Bin detailed'!$F$23/100)</f>
        <v>3.2659177735020251</v>
      </c>
      <c r="AO17" s="91">
        <f>'[2]EU Inhabitants'!AJ25*('[2]Weighted Average'!AJ11/1000)*('[2]Waste Bin detailed'!$F$23/100)</f>
        <v>3.2300512141254174</v>
      </c>
      <c r="AP17" s="91">
        <f>'[2]EU Inhabitants'!AK25*('[2]Weighted Average'!AK11/1000)*('[2]Waste Bin detailed'!$F$23/100)</f>
        <v>3.1983550649513313</v>
      </c>
      <c r="AQ17" s="91">
        <f>'[2]EU Inhabitants'!AL25*('[2]Weighted Average'!AL11/1000)*('[2]Waste Bin detailed'!$F$23/100)</f>
        <v>3.1679233749511542</v>
      </c>
      <c r="AR17" s="91">
        <f>'[2]EU Inhabitants'!AM25*('[2]Weighted Average'!AM11/1000)*('[2]Waste Bin detailed'!$F$23/100)</f>
        <v>3.1385383563718681</v>
      </c>
      <c r="AS17" s="91">
        <f>'[2]EU Inhabitants'!AN25*('[2]Weighted Average'!AN11/1000)*('[2]Waste Bin detailed'!$F$23/100)</f>
        <v>3.110296926672043</v>
      </c>
      <c r="AT17" s="91">
        <f>'[2]EU Inhabitants'!AO25*('[2]Weighted Average'!AO11/1000)*('[2]Waste Bin detailed'!$F$23/100)</f>
        <v>3.0828106939814997</v>
      </c>
      <c r="AU17" s="91">
        <f>'[2]EU Inhabitants'!AP25*('[2]Weighted Average'!AP11/1000)*('[2]Waste Bin detailed'!$F$23/100)</f>
        <v>3.0562218705862838</v>
      </c>
      <c r="AV17" s="91">
        <f>'[2]EU Inhabitants'!AQ25*('[2]Weighted Average'!AQ11/1000)*('[2]Waste Bin detailed'!$F$23/100)</f>
        <v>3.0304971816618673</v>
      </c>
      <c r="AW17" s="91">
        <f>'[2]EU Inhabitants'!AR25*('[2]Weighted Average'!AR11/1000)*('[2]Waste Bin detailed'!$F$23/100)</f>
        <v>3.0054688109949934</v>
      </c>
      <c r="AX17" s="91">
        <f>'[2]EU Inhabitants'!AS25*('[2]Weighted Average'!AS11/1000)*('[2]Waste Bin detailed'!$F$23/100)</f>
        <v>2.9810559429043719</v>
      </c>
      <c r="AY17" s="91">
        <f>'[2]EU Inhabitants'!AT25*('[2]Weighted Average'!AT11/1000)*('[2]Waste Bin detailed'!$F$23/100)</f>
        <v>2.9571665290604487</v>
      </c>
      <c r="AZ17" s="91">
        <f>'[2]EU Inhabitants'!AU25*('[2]Weighted Average'!AU11/1000)*('[2]Waste Bin detailed'!$F$23/100)</f>
        <v>2.9338218772488549</v>
      </c>
      <c r="BA17" s="91">
        <f>'[2]EU Inhabitants'!AV25*('[2]Weighted Average'!AV11/1000)*('[2]Waste Bin detailed'!$F$23/100)</f>
        <v>2.9109528580948969</v>
      </c>
      <c r="BB17" s="91">
        <f>'[2]EU Inhabitants'!AW25*('[2]Weighted Average'!AW11/1000)*('[2]Waste Bin detailed'!$F$23/100)</f>
        <v>2.8884966693285667</v>
      </c>
      <c r="BC17" s="91">
        <f>'[2]EU Inhabitants'!AX25*('[2]Weighted Average'!AX11/1000)*('[2]Waste Bin detailed'!$F$23/100)</f>
        <v>2.8664447304018839</v>
      </c>
      <c r="BD17" s="91">
        <f>'[2]EU Inhabitants'!AY25*('[2]Weighted Average'!AY11/1000)*('[2]Waste Bin detailed'!$F$23/100)</f>
        <v>2.8448830880583169</v>
      </c>
      <c r="BE17" s="91">
        <f>'[2]EU Inhabitants'!AZ25*('[2]Weighted Average'!AZ11/1000)*('[2]Waste Bin detailed'!$F$23/100)</f>
        <v>2.8234079735976136</v>
      </c>
    </row>
    <row r="18" spans="1:57" x14ac:dyDescent="0.35">
      <c r="A18" s="86" t="s">
        <v>636</v>
      </c>
      <c r="C18" s="86" t="s">
        <v>4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detailed'!$F$23/100)</f>
        <v>6.6576761227338332</v>
      </c>
      <c r="H18" s="91">
        <f>'[2]EU Inhabitants'!C26*('[2]Weighted Average'!C11/1000)*('[2]Waste Bin detailed'!$F$23/100)</f>
        <v>6.6101204190308538</v>
      </c>
      <c r="I18" s="91">
        <f>'[2]EU Inhabitants'!D26*('[2]Weighted Average'!D11/1000)*('[2]Waste Bin detailed'!$F$23/100)</f>
        <v>6.5489616901584808</v>
      </c>
      <c r="J18" s="91">
        <f>'[2]EU Inhabitants'!E26*('[2]Weighted Average'!E11/1000)*('[2]Waste Bin detailed'!$F$23/100)</f>
        <v>6.5050811495535052</v>
      </c>
      <c r="K18" s="91">
        <f>'[2]EU Inhabitants'!F26*('[2]Weighted Average'!F11/1000)*('[2]Waste Bin detailed'!$F$23/100)</f>
        <v>6.4436373817934331</v>
      </c>
      <c r="L18" s="91">
        <f>'[2]EU Inhabitants'!G26*('[2]Weighted Average'!G11/1000)*('[2]Waste Bin detailed'!$F$23/100)</f>
        <v>6.3613523101705027</v>
      </c>
      <c r="M18" s="91">
        <f>'[2]EU Inhabitants'!H26*('[2]Weighted Average'!H11/1000)*('[2]Waste Bin detailed'!$F$23/100)</f>
        <v>6.2373703752737857</v>
      </c>
      <c r="N18" s="91">
        <f>'[2]EU Inhabitants'!I26*('[2]Weighted Average'!I11/1000)*('[2]Waste Bin detailed'!$F$23/100)</f>
        <v>6.1608743239751096</v>
      </c>
      <c r="O18" s="91">
        <f>'[2]EU Inhabitants'!J26*('[2]Weighted Average'!J11/1000)*('[2]Waste Bin detailed'!$F$23/100)</f>
        <v>6.0887614736283657</v>
      </c>
      <c r="P18" s="91">
        <f>'[2]EU Inhabitants'!K26*('[2]Weighted Average'!K11/1000)*('[2]Waste Bin detailed'!$F$23/100)</f>
        <v>6.0329795370104575</v>
      </c>
      <c r="Q18" s="91">
        <f>'[2]EU Inhabitants'!L26*('[2]Weighted Average'!L11/1000)*('[2]Waste Bin detailed'!$F$23/100)</f>
        <v>5.9520266330386153</v>
      </c>
      <c r="R18" s="91">
        <f>'[2]EU Inhabitants'!M26*('[2]Weighted Average'!M11/1000)*('[2]Waste Bin detailed'!$F$23/100)</f>
        <v>5.7793928336400686</v>
      </c>
      <c r="S18" s="91">
        <f>'[2]EU Inhabitants'!N26*('[2]Weighted Average'!N11/1000)*('[2]Waste Bin detailed'!$F$23/100)</f>
        <v>5.6859550630418214</v>
      </c>
      <c r="T18" s="91">
        <f>'[2]EU Inhabitants'!O26*('[2]Weighted Average'!O11/1000)*('[2]Waste Bin detailed'!$F$23/100)</f>
        <v>5.6257370578210946</v>
      </c>
      <c r="U18" s="91">
        <f>'[2]EU Inhabitants'!P26*('[2]Weighted Average'!P11/1000)*('[2]Waste Bin detailed'!$F$23/100)</f>
        <v>5.5725476973443406</v>
      </c>
      <c r="V18" s="91">
        <f>'[2]EU Inhabitants'!Q26*('[2]Weighted Average'!Q11/1000)*('[2]Waste Bin detailed'!$F$23/100)</f>
        <v>5.5314347801079009</v>
      </c>
      <c r="W18" s="91">
        <f>'[2]EU Inhabitants'!R26*('[2]Weighted Average'!R11/1000)*('[2]Waste Bin detailed'!$F$23/100)</f>
        <v>5.4711533002231585</v>
      </c>
      <c r="X18" s="91">
        <f>'[2]EU Inhabitants'!S26*('[2]Weighted Average'!S11/1000)*('[2]Waste Bin detailed'!$F$23/100)</f>
        <v>5.3952325533277596</v>
      </c>
      <c r="Y18" s="91">
        <f>'[2]EU Inhabitants'!T26*('[2]Weighted Average'!T11/1000)*('[2]Waste Bin detailed'!$F$23/100)</f>
        <v>5.3216720919740039</v>
      </c>
      <c r="Z18" s="91">
        <f>'[2]EU Inhabitants'!U26*('[2]Weighted Average'!U11/1000)*('[2]Waste Bin detailed'!$F$23/100)</f>
        <v>5.3813782641979273</v>
      </c>
      <c r="AA18" s="91">
        <f>'[2]EU Inhabitants'!V26*('[2]Weighted Average'!V11/1000)*('[2]Waste Bin detailed'!$F$23/100)</f>
        <v>5.3812090216426149</v>
      </c>
      <c r="AB18" s="91">
        <f>'[2]EU Inhabitants'!W26*('[2]Weighted Average'!W11/1000)*('[2]Waste Bin detailed'!$F$23/100)</f>
        <v>5.3846106392037099</v>
      </c>
      <c r="AC18" s="91">
        <f>'[2]EU Inhabitants'!X26*('[2]Weighted Average'!X11/1000)*('[2]Waste Bin detailed'!$F$23/100)</f>
        <v>5.404695582610425</v>
      </c>
      <c r="AD18" s="91">
        <f>'[2]EU Inhabitants'!Y26*('[2]Weighted Average'!Y11/1000)*('[2]Waste Bin detailed'!$F$23/100)</f>
        <v>5.5040222817474254</v>
      </c>
      <c r="AE18" s="91">
        <f>'[2]EU Inhabitants'!Z26*('[2]Weighted Average'!Z11/1000)*('[2]Waste Bin detailed'!$F$23/100)</f>
        <v>5.5373336532344464</v>
      </c>
      <c r="AF18" s="91">
        <f>'[2]EU Inhabitants'!AA26*('[2]Weighted Average'!AA11/1000)*('[2]Waste Bin detailed'!$F$23/100)</f>
        <v>5.5085219481414214</v>
      </c>
      <c r="AG18" s="91">
        <f>'[2]EU Inhabitants'!AB26*('[2]Weighted Average'!AB11/1000)*('[2]Waste Bin detailed'!$F$23/100)</f>
        <v>5.4728696582753278</v>
      </c>
      <c r="AH18" s="91">
        <f>'[2]EU Inhabitants'!AC26*('[2]Weighted Average'!AC11/1000)*('[2]Waste Bin detailed'!$F$23/100)</f>
        <v>5.4302374015627377</v>
      </c>
      <c r="AI18" s="91">
        <f>'[2]EU Inhabitants'!AD26*('[2]Weighted Average'!AD11/1000)*('[2]Waste Bin detailed'!$F$23/100)</f>
        <v>5.3796378949800951</v>
      </c>
      <c r="AJ18" s="91">
        <f>'[2]EU Inhabitants'!AE26*('[2]Weighted Average'!AE11/1000)*('[2]Waste Bin detailed'!$F$23/100)</f>
        <v>5.3296854427222602</v>
      </c>
      <c r="AK18" s="91">
        <f>'[2]EU Inhabitants'!AF26*('[2]Weighted Average'!AF11/1000)*('[2]Waste Bin detailed'!$F$23/100)</f>
        <v>5.2802516196431597</v>
      </c>
      <c r="AL18" s="91">
        <f>'[2]EU Inhabitants'!AG26*('[2]Weighted Average'!AG11/1000)*('[2]Waste Bin detailed'!$F$23/100)</f>
        <v>5.2311948890314097</v>
      </c>
      <c r="AM18" s="91">
        <f>'[2]EU Inhabitants'!AH26*('[2]Weighted Average'!AH11/1000)*('[2]Waste Bin detailed'!$F$23/100)</f>
        <v>5.1829438946227233</v>
      </c>
      <c r="AN18" s="91">
        <f>'[2]EU Inhabitants'!AI26*('[2]Weighted Average'!AI11/1000)*('[2]Waste Bin detailed'!$F$23/100)</f>
        <v>5.1357390476467257</v>
      </c>
      <c r="AO18" s="91">
        <f>'[2]EU Inhabitants'!AJ26*('[2]Weighted Average'!AJ11/1000)*('[2]Waste Bin detailed'!$F$23/100)</f>
        <v>5.0896279237177797</v>
      </c>
      <c r="AP18" s="91">
        <f>'[2]EU Inhabitants'!AK26*('[2]Weighted Average'!AK11/1000)*('[2]Waste Bin detailed'!$F$23/100)</f>
        <v>5.0497354028989241</v>
      </c>
      <c r="AQ18" s="91">
        <f>'[2]EU Inhabitants'!AL26*('[2]Weighted Average'!AL11/1000)*('[2]Waste Bin detailed'!$F$23/100)</f>
        <v>5.0107217411353959</v>
      </c>
      <c r="AR18" s="91">
        <f>'[2]EU Inhabitants'!AM26*('[2]Weighted Average'!AM11/1000)*('[2]Waste Bin detailed'!$F$23/100)</f>
        <v>4.9722177483278625</v>
      </c>
      <c r="AS18" s="91">
        <f>'[2]EU Inhabitants'!AN26*('[2]Weighted Average'!AN11/1000)*('[2]Waste Bin detailed'!$F$23/100)</f>
        <v>4.9342336768641637</v>
      </c>
      <c r="AT18" s="91">
        <f>'[2]EU Inhabitants'!AO26*('[2]Weighted Average'!AO11/1000)*('[2]Waste Bin detailed'!$F$23/100)</f>
        <v>4.8959223107686638</v>
      </c>
      <c r="AU18" s="91">
        <f>'[2]EU Inhabitants'!AP26*('[2]Weighted Average'!AP11/1000)*('[2]Waste Bin detailed'!$F$23/100)</f>
        <v>4.8580576887280715</v>
      </c>
      <c r="AV18" s="91">
        <f>'[2]EU Inhabitants'!AQ26*('[2]Weighted Average'!AQ11/1000)*('[2]Waste Bin detailed'!$F$23/100)</f>
        <v>4.8206928805075639</v>
      </c>
      <c r="AW18" s="91">
        <f>'[2]EU Inhabitants'!AR26*('[2]Weighted Average'!AR11/1000)*('[2]Waste Bin detailed'!$F$23/100)</f>
        <v>4.7838775311782191</v>
      </c>
      <c r="AX18" s="91">
        <f>'[2]EU Inhabitants'!AS26*('[2]Weighted Average'!AS11/1000)*('[2]Waste Bin detailed'!$F$23/100)</f>
        <v>4.7474761544058044</v>
      </c>
      <c r="AY18" s="91">
        <f>'[2]EU Inhabitants'!AT26*('[2]Weighted Average'!AT11/1000)*('[2]Waste Bin detailed'!$F$23/100)</f>
        <v>4.7115074944443709</v>
      </c>
      <c r="AZ18" s="91">
        <f>'[2]EU Inhabitants'!AU26*('[2]Weighted Average'!AU11/1000)*('[2]Waste Bin detailed'!$F$23/100)</f>
        <v>4.6758253794523696</v>
      </c>
      <c r="BA18" s="91">
        <f>'[2]EU Inhabitants'!AV26*('[2]Weighted Average'!AV11/1000)*('[2]Waste Bin detailed'!$F$23/100)</f>
        <v>4.6403881229263115</v>
      </c>
      <c r="BB18" s="91">
        <f>'[2]EU Inhabitants'!AW26*('[2]Weighted Average'!AW11/1000)*('[2]Waste Bin detailed'!$F$23/100)</f>
        <v>4.6052200348296584</v>
      </c>
      <c r="BC18" s="91">
        <f>'[2]EU Inhabitants'!AX26*('[2]Weighted Average'!AX11/1000)*('[2]Waste Bin detailed'!$F$23/100)</f>
        <v>4.5702326866926031</v>
      </c>
      <c r="BD18" s="91">
        <f>'[2]EU Inhabitants'!AY26*('[2]Weighted Average'!AY11/1000)*('[2]Waste Bin detailed'!$F$23/100)</f>
        <v>4.535768677946451</v>
      </c>
      <c r="BE18" s="91">
        <f>'[2]EU Inhabitants'!AZ26*('[2]Weighted Average'!AZ11/1000)*('[2]Waste Bin detailed'!$F$23/100)</f>
        <v>4.5014862651907288</v>
      </c>
    </row>
    <row r="19" spans="1:57" x14ac:dyDescent="0.35">
      <c r="A19" s="86" t="s">
        <v>636</v>
      </c>
      <c r="C19" s="86" t="s">
        <v>4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detailed'!$F$23/100)</f>
        <v>0.8219554504880564</v>
      </c>
      <c r="H19" s="91">
        <f>'[2]EU Inhabitants'!C27*('[2]Weighted Average'!C11/1000)*('[2]Waste Bin detailed'!$F$23/100)</f>
        <v>0.83218942596311918</v>
      </c>
      <c r="I19" s="91">
        <f>'[2]EU Inhabitants'!D27*('[2]Weighted Average'!D11/1000)*('[2]Waste Bin detailed'!$F$23/100)</f>
        <v>0.84178639854632287</v>
      </c>
      <c r="J19" s="91">
        <f>'[2]EU Inhabitants'!E27*('[2]Weighted Average'!E11/1000)*('[2]Waste Bin detailed'!$F$23/100)</f>
        <v>0.84984130230766231</v>
      </c>
      <c r="K19" s="91">
        <f>'[2]EU Inhabitants'!F27*('[2]Weighted Average'!F11/1000)*('[2]Waste Bin detailed'!$F$23/100)</f>
        <v>0.86250617862883872</v>
      </c>
      <c r="L19" s="91">
        <f>'[2]EU Inhabitants'!G27*('[2]Weighted Average'!G11/1000)*('[2]Waste Bin detailed'!$F$23/100)</f>
        <v>0.87447217351468498</v>
      </c>
      <c r="M19" s="91">
        <f>'[2]EU Inhabitants'!H27*('[2]Weighted Average'!H11/1000)*('[2]Waste Bin detailed'!$F$23/100)</f>
        <v>0.88936470061741058</v>
      </c>
      <c r="N19" s="91">
        <f>'[2]EU Inhabitants'!I27*('[2]Weighted Average'!I11/1000)*('[2]Waste Bin detailed'!$F$23/100)</f>
        <v>0.90269034075277799</v>
      </c>
      <c r="O19" s="91">
        <f>'[2]EU Inhabitants'!J27*('[2]Weighted Average'!J11/1000)*('[2]Waste Bin detailed'!$F$23/100)</f>
        <v>0.91693087453326205</v>
      </c>
      <c r="P19" s="91">
        <f>'[2]EU Inhabitants'!K27*('[2]Weighted Average'!K11/1000)*('[2]Waste Bin detailed'!$F$23/100)</f>
        <v>0.93511622432505126</v>
      </c>
      <c r="Q19" s="91">
        <f>'[2]EU Inhabitants'!L27*('[2]Weighted Average'!L11/1000)*('[2]Waste Bin detailed'!$F$23/100)</f>
        <v>0.95109262564168695</v>
      </c>
      <c r="R19" s="91">
        <f>'[2]EU Inhabitants'!M27*('[2]Weighted Average'!M11/1000)*('[2]Waste Bin detailed'!$F$23/100)</f>
        <v>0.96905459497656843</v>
      </c>
      <c r="S19" s="91">
        <f>'[2]EU Inhabitants'!N27*('[2]Weighted Average'!N11/1000)*('[2]Waste Bin detailed'!$F$23/100)</f>
        <v>0.99355767640097092</v>
      </c>
      <c r="T19" s="91">
        <f>'[2]EU Inhabitants'!O27*('[2]Weighted Average'!O11/1000)*('[2]Waste Bin detailed'!$F$23/100)</f>
        <v>1.0166005319130937</v>
      </c>
      <c r="U19" s="91">
        <f>'[2]EU Inhabitants'!P27*('[2]Weighted Average'!P11/1000)*('[2]Waste Bin detailed'!$F$23/100)</f>
        <v>1.0406479213242854</v>
      </c>
      <c r="V19" s="91">
        <f>'[2]EU Inhabitants'!Q27*('[2]Weighted Average'!Q11/1000)*('[2]Waste Bin detailed'!$F$23/100)</f>
        <v>1.0659658260505163</v>
      </c>
      <c r="W19" s="91">
        <f>'[2]EU Inhabitants'!R27*('[2]Weighted Average'!R11/1000)*('[2]Waste Bin detailed'!$F$23/100)</f>
        <v>1.0914603819969322</v>
      </c>
      <c r="X19" s="91">
        <f>'[2]EU Inhabitants'!S27*('[2]Weighted Average'!S11/1000)*('[2]Waste Bin detailed'!$F$23/100)</f>
        <v>1.1189934164130699</v>
      </c>
      <c r="Y19" s="91">
        <f>'[2]EU Inhabitants'!T27*('[2]Weighted Average'!T11/1000)*('[2]Waste Bin detailed'!$F$23/100)</f>
        <v>1.1405432970862306</v>
      </c>
      <c r="Z19" s="91">
        <f>'[2]EU Inhabitants'!U27*('[2]Weighted Average'!U11/1000)*('[2]Waste Bin detailed'!$F$23/100)</f>
        <v>1.1823114827518597</v>
      </c>
      <c r="AA19" s="91">
        <f>'[2]EU Inhabitants'!V27*('[2]Weighted Average'!V11/1000)*('[2]Waste Bin detailed'!$F$23/100)</f>
        <v>1.2058373274027017</v>
      </c>
      <c r="AB19" s="91">
        <f>'[2]EU Inhabitants'!W27*('[2]Weighted Average'!W11/1000)*('[2]Waste Bin detailed'!$F$23/100)</f>
        <v>1.2225197129219978</v>
      </c>
      <c r="AC19" s="91">
        <f>'[2]EU Inhabitants'!X27*('[2]Weighted Average'!X11/1000)*('[2]Waste Bin detailed'!$F$23/100)</f>
        <v>1.2431136140973804</v>
      </c>
      <c r="AD19" s="91">
        <f>'[2]EU Inhabitants'!Y27*('[2]Weighted Average'!Y11/1000)*('[2]Waste Bin detailed'!$F$23/100)</f>
        <v>1.2729269560232774</v>
      </c>
      <c r="AE19" s="91">
        <f>'[2]EU Inhabitants'!Z27*('[2]Weighted Average'!Z11/1000)*('[2]Waste Bin detailed'!$F$23/100)</f>
        <v>1.3011477831577909</v>
      </c>
      <c r="AF19" s="91">
        <f>'[2]EU Inhabitants'!AA27*('[2]Weighted Average'!AA11/1000)*('[2]Waste Bin detailed'!$F$23/100)</f>
        <v>1.3231385479917146</v>
      </c>
      <c r="AG19" s="91">
        <f>'[2]EU Inhabitants'!AB27*('[2]Weighted Average'!AB11/1000)*('[2]Waste Bin detailed'!$F$23/100)</f>
        <v>1.3446430552968687</v>
      </c>
      <c r="AH19" s="91">
        <f>'[2]EU Inhabitants'!AC27*('[2]Weighted Average'!AC11/1000)*('[2]Waste Bin detailed'!$F$23/100)</f>
        <v>1.3656417256823838</v>
      </c>
      <c r="AI19" s="91">
        <f>'[2]EU Inhabitants'!AD27*('[2]Weighted Average'!AD11/1000)*('[2]Waste Bin detailed'!$F$23/100)</f>
        <v>1.3860583115522964</v>
      </c>
      <c r="AJ19" s="91">
        <f>'[2]EU Inhabitants'!AE27*('[2]Weighted Average'!AE11/1000)*('[2]Waste Bin detailed'!$F$23/100)</f>
        <v>1.4061377250731193</v>
      </c>
      <c r="AK19" s="91">
        <f>'[2]EU Inhabitants'!AF27*('[2]Weighted Average'!AF11/1000)*('[2]Waste Bin detailed'!$F$23/100)</f>
        <v>1.4258599533161125</v>
      </c>
      <c r="AL19" s="91">
        <f>'[2]EU Inhabitants'!AG27*('[2]Weighted Average'!AG11/1000)*('[2]Waste Bin detailed'!$F$23/100)</f>
        <v>1.4451628966364518</v>
      </c>
      <c r="AM19" s="91">
        <f>'[2]EU Inhabitants'!AH27*('[2]Weighted Average'!AH11/1000)*('[2]Waste Bin detailed'!$F$23/100)</f>
        <v>1.4640575909363196</v>
      </c>
      <c r="AN19" s="91">
        <f>'[2]EU Inhabitants'!AI27*('[2]Weighted Average'!AI11/1000)*('[2]Waste Bin detailed'!$F$23/100)</f>
        <v>1.4824996399398345</v>
      </c>
      <c r="AO19" s="91">
        <f>'[2]EU Inhabitants'!AJ27*('[2]Weighted Average'!AJ11/1000)*('[2]Waste Bin detailed'!$F$23/100)</f>
        <v>1.500465368605324</v>
      </c>
      <c r="AP19" s="91">
        <f>'[2]EU Inhabitants'!AK27*('[2]Weighted Average'!AK11/1000)*('[2]Waste Bin detailed'!$F$23/100)</f>
        <v>1.5183453368956454</v>
      </c>
      <c r="AQ19" s="91">
        <f>'[2]EU Inhabitants'!AL27*('[2]Weighted Average'!AL11/1000)*('[2]Waste Bin detailed'!$F$23/100)</f>
        <v>1.5357067108565388</v>
      </c>
      <c r="AR19" s="91">
        <f>'[2]EU Inhabitants'!AM27*('[2]Weighted Average'!AM11/1000)*('[2]Waste Bin detailed'!$F$23/100)</f>
        <v>1.5525238720296233</v>
      </c>
      <c r="AS19" s="91">
        <f>'[2]EU Inhabitants'!AN27*('[2]Weighted Average'!AN11/1000)*('[2]Waste Bin detailed'!$F$23/100)</f>
        <v>1.568812432836509</v>
      </c>
      <c r="AT19" s="91">
        <f>'[2]EU Inhabitants'!AO27*('[2]Weighted Average'!AO11/1000)*('[2]Waste Bin detailed'!$F$23/100)</f>
        <v>1.5846043386325734</v>
      </c>
      <c r="AU19" s="91">
        <f>'[2]EU Inhabitants'!AP27*('[2]Weighted Average'!AP11/1000)*('[2]Waste Bin detailed'!$F$23/100)</f>
        <v>1.5998859362351332</v>
      </c>
      <c r="AV19" s="91">
        <f>'[2]EU Inhabitants'!AQ27*('[2]Weighted Average'!AQ11/1000)*('[2]Waste Bin detailed'!$F$23/100)</f>
        <v>1.61472434300308</v>
      </c>
      <c r="AW19" s="91">
        <f>'[2]EU Inhabitants'!AR27*('[2]Weighted Average'!AR11/1000)*('[2]Waste Bin detailed'!$F$23/100)</f>
        <v>1.6290635473076105</v>
      </c>
      <c r="AX19" s="91">
        <f>'[2]EU Inhabitants'!AS27*('[2]Weighted Average'!AS11/1000)*('[2]Waste Bin detailed'!$F$23/100)</f>
        <v>1.6429200322584128</v>
      </c>
      <c r="AY19" s="91">
        <f>'[2]EU Inhabitants'!AT27*('[2]Weighted Average'!AT11/1000)*('[2]Waste Bin detailed'!$F$23/100)</f>
        <v>1.656335338864962</v>
      </c>
      <c r="AZ19" s="91">
        <f>'[2]EU Inhabitants'!AU27*('[2]Weighted Average'!AU11/1000)*('[2]Waste Bin detailed'!$F$23/100)</f>
        <v>1.6693114518936052</v>
      </c>
      <c r="BA19" s="91">
        <f>'[2]EU Inhabitants'!AV27*('[2]Weighted Average'!AV11/1000)*('[2]Waste Bin detailed'!$F$23/100)</f>
        <v>1.6818275951718353</v>
      </c>
      <c r="BB19" s="91">
        <f>'[2]EU Inhabitants'!AW27*('[2]Weighted Average'!AW11/1000)*('[2]Waste Bin detailed'!$F$23/100)</f>
        <v>1.6939305283966599</v>
      </c>
      <c r="BC19" s="91">
        <f>'[2]EU Inhabitants'!AX27*('[2]Weighted Average'!AX11/1000)*('[2]Waste Bin detailed'!$F$23/100)</f>
        <v>1.7055848129479316</v>
      </c>
      <c r="BD19" s="91">
        <f>'[2]EU Inhabitants'!AY27*('[2]Weighted Average'!AY11/1000)*('[2]Waste Bin detailed'!$F$23/100)</f>
        <v>1.7168312746267</v>
      </c>
      <c r="BE19" s="91">
        <f>'[2]EU Inhabitants'!AZ27*('[2]Weighted Average'!AZ11/1000)*('[2]Waste Bin detailed'!$F$23/100)</f>
        <v>1.727672177298629</v>
      </c>
    </row>
    <row r="20" spans="1:57" x14ac:dyDescent="0.35">
      <c r="A20" s="86" t="s">
        <v>636</v>
      </c>
      <c r="C20" s="86" t="s">
        <v>4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detailed'!$F$23/100)</f>
        <v>19.376697414087957</v>
      </c>
      <c r="H20" s="91">
        <f>'[2]EU Inhabitants'!C28*('[2]Weighted Average'!C11/1000)*('[2]Waste Bin detailed'!$F$23/100)</f>
        <v>19.336173433423127</v>
      </c>
      <c r="I20" s="91">
        <f>'[2]EU Inhabitants'!D28*('[2]Weighted Average'!D11/1000)*('[2]Waste Bin detailed'!$F$23/100)</f>
        <v>19.288487473501291</v>
      </c>
      <c r="J20" s="91">
        <f>'[2]EU Inhabitants'!E28*('[2]Weighted Average'!E11/1000)*('[2]Waste Bin detailed'!$F$23/100)</f>
        <v>19.226852845317303</v>
      </c>
      <c r="K20" s="91">
        <f>'[2]EU Inhabitants'!F28*('[2]Weighted Average'!F11/1000)*('[2]Waste Bin detailed'!$F$23/100)</f>
        <v>19.179164064080087</v>
      </c>
      <c r="L20" s="91">
        <f>'[2]EU Inhabitants'!G28*('[2]Weighted Average'!G11/1000)*('[2]Waste Bin detailed'!$F$23/100)</f>
        <v>19.1445170981962</v>
      </c>
      <c r="M20" s="91">
        <f>'[2]EU Inhabitants'!H28*('[2]Weighted Average'!H11/1000)*('[2]Waste Bin detailed'!$F$23/100)</f>
        <v>19.104717353133726</v>
      </c>
      <c r="N20" s="91">
        <f>'[2]EU Inhabitants'!I28*('[2]Weighted Average'!I11/1000)*('[2]Waste Bin detailed'!$F$23/100)</f>
        <v>19.082048848648327</v>
      </c>
      <c r="O20" s="91">
        <f>'[2]EU Inhabitants'!J28*('[2]Weighted Average'!J11/1000)*('[2]Waste Bin detailed'!$F$23/100)</f>
        <v>19.038770902724693</v>
      </c>
      <c r="P20" s="91">
        <f>'[2]EU Inhabitants'!K28*('[2]Weighted Average'!K11/1000)*('[2]Waste Bin detailed'!$F$23/100)</f>
        <v>19.007350493007056</v>
      </c>
      <c r="Q20" s="91">
        <f>'[2]EU Inhabitants'!L28*('[2]Weighted Average'!L11/1000)*('[2]Waste Bin detailed'!$F$23/100)</f>
        <v>18.970712430609844</v>
      </c>
      <c r="R20" s="91">
        <f>'[2]EU Inhabitants'!M28*('[2]Weighted Average'!M11/1000)*('[2]Waste Bin detailed'!$F$23/100)</f>
        <v>18.905731846394591</v>
      </c>
      <c r="S20" s="91">
        <f>'[2]EU Inhabitants'!N28*('[2]Weighted Average'!N11/1000)*('[2]Waste Bin detailed'!$F$23/100)</f>
        <v>18.801341185415183</v>
      </c>
      <c r="T20" s="91">
        <f>'[2]EU Inhabitants'!O28*('[2]Weighted Average'!O11/1000)*('[2]Waste Bin detailed'!$F$23/100)</f>
        <v>18.757090858241952</v>
      </c>
      <c r="U20" s="91">
        <f>'[2]EU Inhabitants'!P28*('[2]Weighted Average'!P11/1000)*('[2]Waste Bin detailed'!$F$23/100)</f>
        <v>18.699715025853678</v>
      </c>
      <c r="V20" s="91">
        <f>'[2]EU Inhabitants'!Q28*('[2]Weighted Average'!Q11/1000)*('[2]Waste Bin detailed'!$F$23/100)</f>
        <v>18.661608649694141</v>
      </c>
      <c r="W20" s="91">
        <f>'[2]EU Inhabitants'!R28*('[2]Weighted Average'!R11/1000)*('[2]Waste Bin detailed'!$F$23/100)</f>
        <v>18.619702443414415</v>
      </c>
      <c r="X20" s="91">
        <f>'[2]EU Inhabitants'!S28*('[2]Weighted Average'!S11/1000)*('[2]Waste Bin detailed'!$F$23/100)</f>
        <v>18.561061064703892</v>
      </c>
      <c r="Y20" s="91">
        <f>'[2]EU Inhabitants'!T28*('[2]Weighted Average'!T11/1000)*('[2]Waste Bin detailed'!$F$23/100)</f>
        <v>18.525851945535969</v>
      </c>
      <c r="Z20" s="91">
        <f>'[2]EU Inhabitants'!U28*('[2]Weighted Average'!U11/1000)*('[2]Waste Bin detailed'!$F$23/100)</f>
        <v>18.821558179314561</v>
      </c>
      <c r="AA20" s="91">
        <f>'[2]EU Inhabitants'!V28*('[2]Weighted Average'!V11/1000)*('[2]Waste Bin detailed'!$F$23/100)</f>
        <v>18.815378691585487</v>
      </c>
      <c r="AB20" s="91">
        <f>'[2]EU Inhabitants'!W28*('[2]Weighted Average'!W11/1000)*('[2]Waste Bin detailed'!$F$23/100)</f>
        <v>18.741922694609379</v>
      </c>
      <c r="AC20" s="91">
        <f>'[2]EU Inhabitants'!X28*('[2]Weighted Average'!X11/1000)*('[2]Waste Bin detailed'!$F$23/100)</f>
        <v>18.662219127336598</v>
      </c>
      <c r="AD20" s="91">
        <f>'[2]EU Inhabitants'!Y28*('[2]Weighted Average'!Y11/1000)*('[2]Waste Bin detailed'!$F$23/100)</f>
        <v>18.492140555777421</v>
      </c>
      <c r="AE20" s="91">
        <f>'[2]EU Inhabitants'!Z28*('[2]Weighted Average'!Z11/1000)*('[2]Waste Bin detailed'!$F$23/100)</f>
        <v>18.623503007706756</v>
      </c>
      <c r="AF20" s="91">
        <f>'[2]EU Inhabitants'!AA28*('[2]Weighted Average'!AA11/1000)*('[2]Waste Bin detailed'!$F$23/100)</f>
        <v>18.573456193930912</v>
      </c>
      <c r="AG20" s="91">
        <f>'[2]EU Inhabitants'!AB28*('[2]Weighted Average'!AB11/1000)*('[2]Waste Bin detailed'!$F$23/100)</f>
        <v>18.526720622029888</v>
      </c>
      <c r="AH20" s="91">
        <f>'[2]EU Inhabitants'!AC28*('[2]Weighted Average'!AC11/1000)*('[2]Waste Bin detailed'!$F$23/100)</f>
        <v>18.481194292291761</v>
      </c>
      <c r="AI20" s="91">
        <f>'[2]EU Inhabitants'!AD28*('[2]Weighted Average'!AD11/1000)*('[2]Waste Bin detailed'!$F$23/100)</f>
        <v>18.435172311075942</v>
      </c>
      <c r="AJ20" s="91">
        <f>'[2]EU Inhabitants'!AE28*('[2]Weighted Average'!AE11/1000)*('[2]Waste Bin detailed'!$F$23/100)</f>
        <v>18.390623018329052</v>
      </c>
      <c r="AK20" s="91">
        <f>'[2]EU Inhabitants'!AF28*('[2]Weighted Average'!AF11/1000)*('[2]Waste Bin detailed'!$F$23/100)</f>
        <v>18.346104531392861</v>
      </c>
      <c r="AL20" s="91">
        <f>'[2]EU Inhabitants'!AG28*('[2]Weighted Average'!AG11/1000)*('[2]Waste Bin detailed'!$F$23/100)</f>
        <v>18.30248235957658</v>
      </c>
      <c r="AM20" s="91">
        <f>'[2]EU Inhabitants'!AH28*('[2]Weighted Average'!AH11/1000)*('[2]Waste Bin detailed'!$F$23/100)</f>
        <v>18.259427129876713</v>
      </c>
      <c r="AN20" s="91">
        <f>'[2]EU Inhabitants'!AI28*('[2]Weighted Average'!AI11/1000)*('[2]Waste Bin detailed'!$F$23/100)</f>
        <v>18.219122675578124</v>
      </c>
      <c r="AO20" s="91">
        <f>'[2]EU Inhabitants'!AJ28*('[2]Weighted Average'!AJ11/1000)*('[2]Waste Bin detailed'!$F$23/100)</f>
        <v>18.180816629856576</v>
      </c>
      <c r="AP20" s="91">
        <f>'[2]EU Inhabitants'!AK28*('[2]Weighted Average'!AK11/1000)*('[2]Waste Bin detailed'!$F$23/100)</f>
        <v>18.145689256558711</v>
      </c>
      <c r="AQ20" s="91">
        <f>'[2]EU Inhabitants'!AL28*('[2]Weighted Average'!AL11/1000)*('[2]Waste Bin detailed'!$F$23/100)</f>
        <v>18.1110162648867</v>
      </c>
      <c r="AR20" s="91">
        <f>'[2]EU Inhabitants'!AM28*('[2]Weighted Average'!AM11/1000)*('[2]Waste Bin detailed'!$F$23/100)</f>
        <v>18.076872872972221</v>
      </c>
      <c r="AS20" s="91">
        <f>'[2]EU Inhabitants'!AN28*('[2]Weighted Average'!AN11/1000)*('[2]Waste Bin detailed'!$F$23/100)</f>
        <v>18.045077218192294</v>
      </c>
      <c r="AT20" s="91">
        <f>'[2]EU Inhabitants'!AO28*('[2]Weighted Average'!AO11/1000)*('[2]Waste Bin detailed'!$F$23/100)</f>
        <v>18.013740707856748</v>
      </c>
      <c r="AU20" s="91">
        <f>'[2]EU Inhabitants'!AP28*('[2]Weighted Average'!AP11/1000)*('[2]Waste Bin detailed'!$F$23/100)</f>
        <v>17.988016204443959</v>
      </c>
      <c r="AV20" s="91">
        <f>'[2]EU Inhabitants'!AQ28*('[2]Weighted Average'!AQ11/1000)*('[2]Waste Bin detailed'!$F$23/100)</f>
        <v>17.964975149486484</v>
      </c>
      <c r="AW20" s="91">
        <f>'[2]EU Inhabitants'!AR28*('[2]Weighted Average'!AR11/1000)*('[2]Waste Bin detailed'!$F$23/100)</f>
        <v>17.942218177880903</v>
      </c>
      <c r="AX20" s="91">
        <f>'[2]EU Inhabitants'!AS28*('[2]Weighted Average'!AS11/1000)*('[2]Waste Bin detailed'!$F$23/100)</f>
        <v>17.919890067003337</v>
      </c>
      <c r="AY20" s="91">
        <f>'[2]EU Inhabitants'!AT28*('[2]Weighted Average'!AT11/1000)*('[2]Waste Bin detailed'!$F$23/100)</f>
        <v>17.89794701549161</v>
      </c>
      <c r="AZ20" s="91">
        <f>'[2]EU Inhabitants'!AU28*('[2]Weighted Average'!AU11/1000)*('[2]Waste Bin detailed'!$F$23/100)</f>
        <v>17.876659346541164</v>
      </c>
      <c r="BA20" s="91">
        <f>'[2]EU Inhabitants'!AV28*('[2]Weighted Average'!AV11/1000)*('[2]Waste Bin detailed'!$F$23/100)</f>
        <v>17.855633977639677</v>
      </c>
      <c r="BB20" s="91">
        <f>'[2]EU Inhabitants'!AW28*('[2]Weighted Average'!AW11/1000)*('[2]Waste Bin detailed'!$F$23/100)</f>
        <v>17.835382515972292</v>
      </c>
      <c r="BC20" s="91">
        <f>'[2]EU Inhabitants'!AX28*('[2]Weighted Average'!AX11/1000)*('[2]Waste Bin detailed'!$F$23/100)</f>
        <v>17.81544280030932</v>
      </c>
      <c r="BD20" s="91">
        <f>'[2]EU Inhabitants'!AY28*('[2]Weighted Average'!AY11/1000)*('[2]Waste Bin detailed'!$F$23/100)</f>
        <v>17.795927920997801</v>
      </c>
      <c r="BE20" s="91">
        <f>'[2]EU Inhabitants'!AZ28*('[2]Weighted Average'!AZ11/1000)*('[2]Waste Bin detailed'!$F$23/100)</f>
        <v>17.777486938828584</v>
      </c>
    </row>
    <row r="21" spans="1:57" x14ac:dyDescent="0.35">
      <c r="A21" s="86" t="s">
        <v>636</v>
      </c>
      <c r="C21" s="86" t="s">
        <v>4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detailed'!$F$23/100)</f>
        <v>0.73695244228848311</v>
      </c>
      <c r="H21" s="91">
        <f>'[2]EU Inhabitants'!C29*('[2]Weighted Average'!C11/1000)*('[2]Waste Bin detailed'!$F$23/100)</f>
        <v>0.74198502087324436</v>
      </c>
      <c r="I21" s="91">
        <f>'[2]EU Inhabitants'!D29*('[2]Weighted Average'!D11/1000)*('[2]Waste Bin detailed'!$F$23/100)</f>
        <v>0.74812166672383607</v>
      </c>
      <c r="J21" s="91">
        <f>'[2]EU Inhabitants'!E29*('[2]Weighted Average'!E11/1000)*('[2]Waste Bin detailed'!$F$23/100)</f>
        <v>0.75315313415486274</v>
      </c>
      <c r="K21" s="91">
        <f>'[2]EU Inhabitants'!F29*('[2]Weighted Average'!F11/1000)*('[2]Waste Bin detailed'!$F$23/100)</f>
        <v>0.75806171560088331</v>
      </c>
      <c r="L21" s="91">
        <f>'[2]EU Inhabitants'!G29*('[2]Weighted Average'!G11/1000)*('[2]Waste Bin detailed'!$F$23/100)</f>
        <v>0.76344114902502247</v>
      </c>
      <c r="M21" s="91">
        <f>'[2]EU Inhabitants'!H29*('[2]Weighted Average'!H11/1000)*('[2]Waste Bin detailed'!$F$23/100)</f>
        <v>0.76785880283221131</v>
      </c>
      <c r="N21" s="91">
        <f>'[2]EU Inhabitants'!I29*('[2]Weighted Average'!I11/1000)*('[2]Waste Bin detailed'!$F$23/100)</f>
        <v>0.76891146808875244</v>
      </c>
      <c r="O21" s="91">
        <f>'[2]EU Inhabitants'!J29*('[2]Weighted Average'!J11/1000)*('[2]Waste Bin detailed'!$F$23/100)</f>
        <v>0.77295271884119077</v>
      </c>
      <c r="P21" s="91">
        <f>'[2]EU Inhabitants'!K29*('[2]Weighted Average'!K11/1000)*('[2]Waste Bin detailed'!$F$23/100)</f>
        <v>0.77864958378317339</v>
      </c>
      <c r="Q21" s="91">
        <f>'[2]EU Inhabitants'!L29*('[2]Weighted Average'!L11/1000)*('[2]Waste Bin detailed'!$F$23/100)</f>
        <v>0.78431526236899274</v>
      </c>
      <c r="R21" s="91">
        <f>'[2]EU Inhabitants'!M29*('[2]Weighted Average'!M11/1000)*('[2]Waste Bin detailed'!$F$23/100)</f>
        <v>0.78568888190592978</v>
      </c>
      <c r="S21" s="91">
        <f>'[2]EU Inhabitants'!N29*('[2]Weighted Average'!N11/1000)*('[2]Waste Bin detailed'!$F$23/100)</f>
        <v>0.79042328718806953</v>
      </c>
      <c r="T21" s="91">
        <f>'[2]EU Inhabitants'!O29*('[2]Weighted Average'!O11/1000)*('[2]Waste Bin detailed'!$F$23/100)</f>
        <v>0.79979829051161899</v>
      </c>
      <c r="U21" s="91">
        <f>'[2]EU Inhabitants'!P29*('[2]Weighted Average'!P11/1000)*('[2]Waste Bin detailed'!$F$23/100)</f>
        <v>0.81298063048821123</v>
      </c>
      <c r="V21" s="91">
        <f>'[2]EU Inhabitants'!Q29*('[2]Weighted Average'!Q11/1000)*('[2]Waste Bin detailed'!$F$23/100)</f>
        <v>0.83255869891177958</v>
      </c>
      <c r="W21" s="91">
        <f>'[2]EU Inhabitants'!R29*('[2]Weighted Average'!R11/1000)*('[2]Waste Bin detailed'!$F$23/100)</f>
        <v>0.85312100837857985</v>
      </c>
      <c r="X21" s="91">
        <f>'[2]EU Inhabitants'!S29*('[2]Weighted Average'!S11/1000)*('[2]Waste Bin detailed'!$F$23/100)</f>
        <v>0.87201301680081489</v>
      </c>
      <c r="Y21" s="91">
        <f>'[2]EU Inhabitants'!T29*('[2]Weighted Average'!T11/1000)*('[2]Waste Bin detailed'!$F$23/100)</f>
        <v>0.90125096463852783</v>
      </c>
      <c r="Z21" s="91">
        <f>'[2]EU Inhabitants'!U29*('[2]Weighted Average'!U11/1000)*('[2]Waste Bin detailed'!$F$23/100)</f>
        <v>0.950555752484183</v>
      </c>
      <c r="AA21" s="91">
        <f>'[2]EU Inhabitants'!V29*('[2]Weighted Average'!V11/1000)*('[2]Waste Bin detailed'!$F$23/100)</f>
        <v>0.9910118997643278</v>
      </c>
      <c r="AB21" s="91">
        <f>'[2]EU Inhabitants'!W29*('[2]Weighted Average'!W11/1000)*('[2]Waste Bin detailed'!$F$23/100)</f>
        <v>0.99403277588745298</v>
      </c>
      <c r="AC21" s="91">
        <f>'[2]EU Inhabitants'!X29*('[2]Weighted Average'!X11/1000)*('[2]Waste Bin detailed'!$F$23/100)</f>
        <v>1.0034539092216517</v>
      </c>
      <c r="AD21" s="91">
        <f>'[2]EU Inhabitants'!Y29*('[2]Weighted Average'!Y11/1000)*('[2]Waste Bin detailed'!$F$23/100)</f>
        <v>1.0441615193488187</v>
      </c>
      <c r="AE21" s="91">
        <f>'[2]EU Inhabitants'!Z29*('[2]Weighted Average'!Z11/1000)*('[2]Waste Bin detailed'!$F$23/100)</f>
        <v>1.0463322689974375</v>
      </c>
      <c r="AF21" s="91">
        <f>'[2]EU Inhabitants'!AA29*('[2]Weighted Average'!AA11/1000)*('[2]Waste Bin detailed'!$F$23/100)</f>
        <v>1.06613329775502</v>
      </c>
      <c r="AG21" s="91">
        <f>'[2]EU Inhabitants'!AB29*('[2]Weighted Average'!AB11/1000)*('[2]Waste Bin detailed'!$F$23/100)</f>
        <v>1.086050594114208</v>
      </c>
      <c r="AH21" s="91">
        <f>'[2]EU Inhabitants'!AC29*('[2]Weighted Average'!AC11/1000)*('[2]Waste Bin detailed'!$F$23/100)</f>
        <v>1.1060602291198796</v>
      </c>
      <c r="AI21" s="91">
        <f>'[2]EU Inhabitants'!AD29*('[2]Weighted Average'!AD11/1000)*('[2]Waste Bin detailed'!$F$23/100)</f>
        <v>1.126140002684729</v>
      </c>
      <c r="AJ21" s="91">
        <f>'[2]EU Inhabitants'!AE29*('[2]Weighted Average'!AE11/1000)*('[2]Waste Bin detailed'!$F$23/100)</f>
        <v>1.145634723255796</v>
      </c>
      <c r="AK21" s="91">
        <f>'[2]EU Inhabitants'!AF29*('[2]Weighted Average'!AF11/1000)*('[2]Waste Bin detailed'!$F$23/100)</f>
        <v>1.1645498662772382</v>
      </c>
      <c r="AL21" s="91">
        <f>'[2]EU Inhabitants'!AG29*('[2]Weighted Average'!AG11/1000)*('[2]Waste Bin detailed'!$F$23/100)</f>
        <v>1.1828230229670853</v>
      </c>
      <c r="AM21" s="91">
        <f>'[2]EU Inhabitants'!AH29*('[2]Weighted Average'!AH11/1000)*('[2]Waste Bin detailed'!$F$23/100)</f>
        <v>1.2005038069797296</v>
      </c>
      <c r="AN21" s="91">
        <f>'[2]EU Inhabitants'!AI29*('[2]Weighted Average'!AI11/1000)*('[2]Waste Bin detailed'!$F$23/100)</f>
        <v>1.217532063011507</v>
      </c>
      <c r="AO21" s="91">
        <f>'[2]EU Inhabitants'!AJ29*('[2]Weighted Average'!AJ11/1000)*('[2]Waste Bin detailed'!$F$23/100)</f>
        <v>1.2339358554884801</v>
      </c>
      <c r="AP21" s="91">
        <f>'[2]EU Inhabitants'!AK29*('[2]Weighted Average'!AK11/1000)*('[2]Waste Bin detailed'!$F$23/100)</f>
        <v>1.2498913554775151</v>
      </c>
      <c r="AQ21" s="91">
        <f>'[2]EU Inhabitants'!AL29*('[2]Weighted Average'!AL11/1000)*('[2]Waste Bin detailed'!$F$23/100)</f>
        <v>1.2652311779105634</v>
      </c>
      <c r="AR21" s="91">
        <f>'[2]EU Inhabitants'!AM29*('[2]Weighted Average'!AM11/1000)*('[2]Waste Bin detailed'!$F$23/100)</f>
        <v>1.2799961809221443</v>
      </c>
      <c r="AS21" s="91">
        <f>'[2]EU Inhabitants'!AN29*('[2]Weighted Average'!AN11/1000)*('[2]Waste Bin detailed'!$F$23/100)</f>
        <v>1.2941926449730135</v>
      </c>
      <c r="AT21" s="91">
        <f>'[2]EU Inhabitants'!AO29*('[2]Weighted Average'!AO11/1000)*('[2]Waste Bin detailed'!$F$23/100)</f>
        <v>1.3079274211865868</v>
      </c>
      <c r="AU21" s="91">
        <f>'[2]EU Inhabitants'!AP29*('[2]Weighted Average'!AP11/1000)*('[2]Waste Bin detailed'!$F$23/100)</f>
        <v>1.3211634380105857</v>
      </c>
      <c r="AV21" s="91">
        <f>'[2]EU Inhabitants'!AQ29*('[2]Weighted Average'!AQ11/1000)*('[2]Waste Bin detailed'!$F$23/100)</f>
        <v>1.333975566077449</v>
      </c>
      <c r="AW21" s="91">
        <f>'[2]EU Inhabitants'!AR29*('[2]Weighted Average'!AR11/1000)*('[2]Waste Bin detailed'!$F$23/100)</f>
        <v>1.3463925594680886</v>
      </c>
      <c r="AX21" s="91">
        <f>'[2]EU Inhabitants'!AS29*('[2]Weighted Average'!AS11/1000)*('[2]Waste Bin detailed'!$F$23/100)</f>
        <v>1.3584345662702895</v>
      </c>
      <c r="AY21" s="91">
        <f>'[2]EU Inhabitants'!AT29*('[2]Weighted Average'!AT11/1000)*('[2]Waste Bin detailed'!$F$23/100)</f>
        <v>1.3701201609140929</v>
      </c>
      <c r="AZ21" s="91">
        <f>'[2]EU Inhabitants'!AU29*('[2]Weighted Average'!AU11/1000)*('[2]Waste Bin detailed'!$F$23/100)</f>
        <v>1.3814898352870082</v>
      </c>
      <c r="BA21" s="91">
        <f>'[2]EU Inhabitants'!AV29*('[2]Weighted Average'!AV11/1000)*('[2]Waste Bin detailed'!$F$23/100)</f>
        <v>1.3925281892959041</v>
      </c>
      <c r="BB21" s="91">
        <f>'[2]EU Inhabitants'!AW29*('[2]Weighted Average'!AW11/1000)*('[2]Waste Bin detailed'!$F$23/100)</f>
        <v>1.4032453014262676</v>
      </c>
      <c r="BC21" s="91">
        <f>'[2]EU Inhabitants'!AX29*('[2]Weighted Average'!AX11/1000)*('[2]Waste Bin detailed'!$F$23/100)</f>
        <v>1.4136485681638824</v>
      </c>
      <c r="BD21" s="91">
        <f>'[2]EU Inhabitants'!AY29*('[2]Weighted Average'!AY11/1000)*('[2]Waste Bin detailed'!$F$23/100)</f>
        <v>1.4237694500288054</v>
      </c>
      <c r="BE21" s="91">
        <f>'[2]EU Inhabitants'!AZ29*('[2]Weighted Average'!AZ11/1000)*('[2]Waste Bin detailed'!$F$23/100)</f>
        <v>1.4335504487808852</v>
      </c>
    </row>
    <row r="22" spans="1:57" x14ac:dyDescent="0.35">
      <c r="A22" s="86" t="s">
        <v>636</v>
      </c>
      <c r="C22" s="86" t="s">
        <v>4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detailed'!$F$23/100)</f>
        <v>30.072555739783216</v>
      </c>
      <c r="H22" s="91">
        <f>'[2]EU Inhabitants'!C30*('[2]Weighted Average'!C11/1000)*('[2]Waste Bin detailed'!$F$23/100)</f>
        <v>30.305865073073655</v>
      </c>
      <c r="I22" s="91">
        <f>'[2]EU Inhabitants'!D30*('[2]Weighted Average'!D11/1000)*('[2]Waste Bin detailed'!$F$23/100)</f>
        <v>30.530818281076719</v>
      </c>
      <c r="J22" s="91">
        <f>'[2]EU Inhabitants'!E30*('[2]Weighted Average'!E11/1000)*('[2]Waste Bin detailed'!$F$23/100)</f>
        <v>30.696222342606713</v>
      </c>
      <c r="K22" s="91">
        <f>'[2]EU Inhabitants'!F30*('[2]Weighted Average'!F11/1000)*('[2]Waste Bin detailed'!$F$23/100)</f>
        <v>30.821727299862353</v>
      </c>
      <c r="L22" s="91">
        <f>'[2]EU Inhabitants'!G30*('[2]Weighted Average'!G11/1000)*('[2]Waste Bin detailed'!$F$23/100)</f>
        <v>30.914573556620791</v>
      </c>
      <c r="M22" s="91">
        <f>'[2]EU Inhabitants'!H30*('[2]Weighted Average'!H11/1000)*('[2]Waste Bin detailed'!$F$23/100)</f>
        <v>30.968883715292961</v>
      </c>
      <c r="N22" s="91">
        <f>'[2]EU Inhabitants'!I30*('[2]Weighted Average'!I11/1000)*('[2]Waste Bin detailed'!$F$23/100)</f>
        <v>31.009249249793079</v>
      </c>
      <c r="O22" s="91">
        <f>'[2]EU Inhabitants'!J30*('[2]Weighted Average'!J11/1000)*('[2]Waste Bin detailed'!$F$23/100)</f>
        <v>31.092699348566448</v>
      </c>
      <c r="P22" s="91">
        <f>'[2]EU Inhabitants'!K30*('[2]Weighted Average'!K11/1000)*('[2]Waste Bin detailed'!$F$23/100)</f>
        <v>31.238352369740657</v>
      </c>
      <c r="Q22" s="91">
        <f>'[2]EU Inhabitants'!L30*('[2]Weighted Average'!L11/1000)*('[2]Waste Bin detailed'!$F$23/100)</f>
        <v>31.398959116913076</v>
      </c>
      <c r="R22" s="91">
        <f>'[2]EU Inhabitants'!M30*('[2]Weighted Average'!M11/1000)*('[2]Waste Bin detailed'!$F$23/100)</f>
        <v>31.534031247960559</v>
      </c>
      <c r="S22" s="91">
        <f>'[2]EU Inhabitants'!N30*('[2]Weighted Average'!N11/1000)*('[2]Waste Bin detailed'!$F$23/100)</f>
        <v>31.670897726143572</v>
      </c>
      <c r="T22" s="91">
        <f>'[2]EU Inhabitants'!O30*('[2]Weighted Average'!O11/1000)*('[2]Waste Bin detailed'!$F$23/100)</f>
        <v>31.763288830561006</v>
      </c>
      <c r="U22" s="91">
        <f>'[2]EU Inhabitants'!P30*('[2]Weighted Average'!P11/1000)*('[2]Waste Bin detailed'!$F$23/100)</f>
        <v>31.861018438392634</v>
      </c>
      <c r="V22" s="91">
        <f>'[2]EU Inhabitants'!Q30*('[2]Weighted Average'!Q11/1000)*('[2]Waste Bin detailed'!$F$23/100)</f>
        <v>32.001670375842323</v>
      </c>
      <c r="W22" s="91">
        <f>'[2]EU Inhabitants'!R30*('[2]Weighted Average'!R11/1000)*('[2]Waste Bin detailed'!$F$23/100)</f>
        <v>32.15977260033727</v>
      </c>
      <c r="X22" s="91">
        <f>'[2]EU Inhabitants'!S30*('[2]Weighted Average'!S11/1000)*('[2]Waste Bin detailed'!$F$23/100)</f>
        <v>32.360185816058411</v>
      </c>
      <c r="Y22" s="91">
        <f>'[2]EU Inhabitants'!T30*('[2]Weighted Average'!T11/1000)*('[2]Waste Bin detailed'!$F$23/100)</f>
        <v>32.550842921363582</v>
      </c>
      <c r="Z22" s="91">
        <f>'[2]EU Inhabitants'!U30*('[2]Weighted Average'!U11/1000)*('[2]Waste Bin detailed'!$F$23/100)</f>
        <v>33.284084486392324</v>
      </c>
      <c r="AA22" s="91">
        <f>'[2]EU Inhabitants'!V30*('[2]Weighted Average'!V11/1000)*('[2]Waste Bin detailed'!$F$23/100)</f>
        <v>33.525710856490186</v>
      </c>
      <c r="AB22" s="91">
        <f>'[2]EU Inhabitants'!W30*('[2]Weighted Average'!W11/1000)*('[2]Waste Bin detailed'!$F$23/100)</f>
        <v>33.658467898150029</v>
      </c>
      <c r="AC22" s="91">
        <f>'[2]EU Inhabitants'!X30*('[2]Weighted Average'!X11/1000)*('[2]Waste Bin detailed'!$F$23/100)</f>
        <v>33.881787247727509</v>
      </c>
      <c r="AD22" s="91">
        <f>'[2]EU Inhabitants'!Y30*('[2]Weighted Average'!Y11/1000)*('[2]Waste Bin detailed'!$F$23/100)</f>
        <v>34.310175005901549</v>
      </c>
      <c r="AE22" s="91">
        <f>'[2]EU Inhabitants'!Z30*('[2]Weighted Average'!Z11/1000)*('[2]Waste Bin detailed'!$F$23/100)</f>
        <v>34.584270460881569</v>
      </c>
      <c r="AF22" s="91">
        <f>'[2]EU Inhabitants'!AA30*('[2]Weighted Average'!AA11/1000)*('[2]Waste Bin detailed'!$F$23/100)</f>
        <v>34.756866395113072</v>
      </c>
      <c r="AG22" s="91">
        <f>'[2]EU Inhabitants'!AB30*('[2]Weighted Average'!AB11/1000)*('[2]Waste Bin detailed'!$F$23/100)</f>
        <v>34.903758540231223</v>
      </c>
      <c r="AH22" s="91">
        <f>'[2]EU Inhabitants'!AC30*('[2]Weighted Average'!AC11/1000)*('[2]Waste Bin detailed'!$F$23/100)</f>
        <v>35.027307437998189</v>
      </c>
      <c r="AI22" s="91">
        <f>'[2]EU Inhabitants'!AD30*('[2]Weighted Average'!AD11/1000)*('[2]Waste Bin detailed'!$F$23/100)</f>
        <v>35.126254737521592</v>
      </c>
      <c r="AJ22" s="91">
        <f>'[2]EU Inhabitants'!AE30*('[2]Weighted Average'!AE11/1000)*('[2]Waste Bin detailed'!$F$23/100)</f>
        <v>35.225027724883475</v>
      </c>
      <c r="AK22" s="91">
        <f>'[2]EU Inhabitants'!AF30*('[2]Weighted Average'!AF11/1000)*('[2]Waste Bin detailed'!$F$23/100)</f>
        <v>35.321435039029325</v>
      </c>
      <c r="AL22" s="91">
        <f>'[2]EU Inhabitants'!AG30*('[2]Weighted Average'!AG11/1000)*('[2]Waste Bin detailed'!$F$23/100)</f>
        <v>35.4147871825283</v>
      </c>
      <c r="AM22" s="91">
        <f>'[2]EU Inhabitants'!AH30*('[2]Weighted Average'!AH11/1000)*('[2]Waste Bin detailed'!$F$23/100)</f>
        <v>35.503480352005113</v>
      </c>
      <c r="AN22" s="91">
        <f>'[2]EU Inhabitants'!AI30*('[2]Weighted Average'!AI11/1000)*('[2]Waste Bin detailed'!$F$23/100)</f>
        <v>35.5879487823711</v>
      </c>
      <c r="AO22" s="91">
        <f>'[2]EU Inhabitants'!AJ30*('[2]Weighted Average'!AJ11/1000)*('[2]Waste Bin detailed'!$F$23/100)</f>
        <v>35.667903145173717</v>
      </c>
      <c r="AP22" s="91">
        <f>'[2]EU Inhabitants'!AK30*('[2]Weighted Average'!AK11/1000)*('[2]Waste Bin detailed'!$F$23/100)</f>
        <v>35.752309761111093</v>
      </c>
      <c r="AQ22" s="91">
        <f>'[2]EU Inhabitants'!AL30*('[2]Weighted Average'!AL11/1000)*('[2]Waste Bin detailed'!$F$23/100)</f>
        <v>35.828657166926178</v>
      </c>
      <c r="AR22" s="91">
        <f>'[2]EU Inhabitants'!AM30*('[2]Weighted Average'!AM11/1000)*('[2]Waste Bin detailed'!$F$23/100)</f>
        <v>35.893454935264465</v>
      </c>
      <c r="AS22" s="91">
        <f>'[2]EU Inhabitants'!AN30*('[2]Weighted Average'!AN11/1000)*('[2]Waste Bin detailed'!$F$23/100)</f>
        <v>35.950766540607731</v>
      </c>
      <c r="AT22" s="91">
        <f>'[2]EU Inhabitants'!AO30*('[2]Weighted Average'!AO11/1000)*('[2]Waste Bin detailed'!$F$23/100)</f>
        <v>35.99612069261174</v>
      </c>
      <c r="AU22" s="91">
        <f>'[2]EU Inhabitants'!AP30*('[2]Weighted Average'!AP11/1000)*('[2]Waste Bin detailed'!$F$23/100)</f>
        <v>36.03347898655565</v>
      </c>
      <c r="AV22" s="91">
        <f>'[2]EU Inhabitants'!AQ30*('[2]Weighted Average'!AQ11/1000)*('[2]Waste Bin detailed'!$F$23/100)</f>
        <v>36.063884594211572</v>
      </c>
      <c r="AW22" s="91">
        <f>'[2]EU Inhabitants'!AR30*('[2]Weighted Average'!AR11/1000)*('[2]Waste Bin detailed'!$F$23/100)</f>
        <v>36.087761641994881</v>
      </c>
      <c r="AX22" s="91">
        <f>'[2]EU Inhabitants'!AS30*('[2]Weighted Average'!AS11/1000)*('[2]Waste Bin detailed'!$F$23/100)</f>
        <v>36.105534601455687</v>
      </c>
      <c r="AY22" s="91">
        <f>'[2]EU Inhabitants'!AT30*('[2]Weighted Average'!AT11/1000)*('[2]Waste Bin detailed'!$F$23/100)</f>
        <v>36.117683889769992</v>
      </c>
      <c r="AZ22" s="91">
        <f>'[2]EU Inhabitants'!AU30*('[2]Weighted Average'!AU11/1000)*('[2]Waste Bin detailed'!$F$23/100)</f>
        <v>36.124640355397936</v>
      </c>
      <c r="BA22" s="91">
        <f>'[2]EU Inhabitants'!AV30*('[2]Weighted Average'!AV11/1000)*('[2]Waste Bin detailed'!$F$23/100)</f>
        <v>36.126970346205326</v>
      </c>
      <c r="BB22" s="91">
        <f>'[2]EU Inhabitants'!AW30*('[2]Weighted Average'!AW11/1000)*('[2]Waste Bin detailed'!$F$23/100)</f>
        <v>36.125100325675604</v>
      </c>
      <c r="BC22" s="91">
        <f>'[2]EU Inhabitants'!AX30*('[2]Weighted Average'!AX11/1000)*('[2]Waste Bin detailed'!$F$23/100)</f>
        <v>36.119490021309659</v>
      </c>
      <c r="BD22" s="91">
        <f>'[2]EU Inhabitants'!AY30*('[2]Weighted Average'!AY11/1000)*('[2]Waste Bin detailed'!$F$23/100)</f>
        <v>36.110590428343471</v>
      </c>
      <c r="BE22" s="91">
        <f>'[2]EU Inhabitants'!AZ30*('[2]Weighted Average'!AZ11/1000)*('[2]Waste Bin detailed'!$F$23/100)</f>
        <v>36.098894640986522</v>
      </c>
    </row>
    <row r="23" spans="1:57" x14ac:dyDescent="0.35">
      <c r="A23" s="86" t="s">
        <v>636</v>
      </c>
      <c r="C23" s="86" t="s">
        <v>4</v>
      </c>
      <c r="D23" s="87" t="s">
        <v>621</v>
      </c>
      <c r="E23" s="87"/>
      <c r="F23" s="90" t="s">
        <v>41</v>
      </c>
      <c r="G23" s="91">
        <f>'[2]EU Inhabitants'!B31*([2]Sources!$C$7/1000)*('[2]Waste Bin detailed'!$F$23/100)</f>
        <v>22.682609876174851</v>
      </c>
      <c r="H23" s="91">
        <f>'[2]EU Inhabitants'!C31*([2]Sources!$C$7/1000)*('[2]Waste Bin detailed'!$F$23/100)</f>
        <v>22.735786065940626</v>
      </c>
      <c r="I23" s="91">
        <f>'[2]EU Inhabitants'!D31*([2]Sources!$C$7/1000)*('[2]Waste Bin detailed'!$F$23/100)</f>
        <v>22.856804415933166</v>
      </c>
      <c r="J23" s="91">
        <f>'[2]EU Inhabitants'!E31*([2]Sources!$C$7/1000)*('[2]Waste Bin detailed'!$F$23/100)</f>
        <v>22.960642548112791</v>
      </c>
      <c r="K23" s="91">
        <f>'[2]EU Inhabitants'!F31*([2]Sources!$C$7/1000)*('[2]Waste Bin detailed'!$F$23/100)</f>
        <v>23.080544084738179</v>
      </c>
      <c r="L23" s="91">
        <f>'[2]EU Inhabitants'!G31*([2]Sources!$C$7/1000)*('[2]Waste Bin detailed'!$F$23/100)</f>
        <v>23.247176040578847</v>
      </c>
      <c r="M23" s="91">
        <f>'[2]EU Inhabitants'!H31*([2]Sources!$C$7/1000)*('[2]Waste Bin detailed'!$F$23/100)</f>
        <v>23.397234372668958</v>
      </c>
      <c r="N23" s="91">
        <f>'[2]EU Inhabitants'!I31*([2]Sources!$C$7/1000)*('[2]Waste Bin detailed'!$F$23/100)</f>
        <v>23.478546322542147</v>
      </c>
      <c r="O23" s="91">
        <f>'[2]EU Inhabitants'!J31*([2]Sources!$C$7/1000)*('[2]Waste Bin detailed'!$F$23/100)</f>
        <v>23.549424287632405</v>
      </c>
      <c r="P23" s="91">
        <f>'[2]EU Inhabitants'!K31*([2]Sources!$C$7/1000)*('[2]Waste Bin detailed'!$F$23/100)</f>
        <v>23.625996867074448</v>
      </c>
      <c r="Q23" s="91">
        <f>'[2]EU Inhabitants'!L31*([2]Sources!$C$7/1000)*('[2]Waste Bin detailed'!$F$23/100)</f>
        <v>23.673163807250489</v>
      </c>
      <c r="R23" s="91">
        <f>'[2]EU Inhabitants'!M31*([2]Sources!$C$7/1000)*('[2]Waste Bin detailed'!$F$23/100)</f>
        <v>23.739835297627934</v>
      </c>
      <c r="S23" s="91">
        <f>'[2]EU Inhabitants'!N31*([2]Sources!$C$7/1000)*('[2]Waste Bin detailed'!$F$23/100)</f>
        <v>23.833253617783082</v>
      </c>
      <c r="T23" s="91">
        <f>'[2]EU Inhabitants'!O31*([2]Sources!$C$7/1000)*('[2]Waste Bin detailed'!$F$23/100)</f>
        <v>23.957234074295094</v>
      </c>
      <c r="U23" s="91">
        <f>'[2]EU Inhabitants'!P31*([2]Sources!$C$7/1000)*('[2]Waste Bin detailed'!$F$23/100)</f>
        <v>24.115759212293007</v>
      </c>
      <c r="V23" s="91">
        <f>'[2]EU Inhabitants'!Q31*([2]Sources!$C$7/1000)*('[2]Waste Bin detailed'!$F$23/100)</f>
        <v>24.334416529911984</v>
      </c>
      <c r="W23" s="91">
        <f>'[2]EU Inhabitants'!R31*([2]Sources!$C$7/1000)*('[2]Waste Bin detailed'!$F$23/100)</f>
        <v>24.661934805311056</v>
      </c>
      <c r="X23" s="91">
        <f>'[2]EU Inhabitants'!S31*([2]Sources!$C$7/1000)*('[2]Waste Bin detailed'!$F$23/100)</f>
        <v>24.867139340593766</v>
      </c>
      <c r="Y23" s="91">
        <f>'[2]EU Inhabitants'!T31*([2]Sources!$C$7/1000)*('[2]Waste Bin detailed'!$F$23/100)</f>
        <v>25.007171863344773</v>
      </c>
      <c r="Z23" s="91">
        <f>'[2]EU Inhabitants'!U31*([2]Sources!$C$7/1000)*('[2]Waste Bin detailed'!$F$23/100)</f>
        <v>25.110655676562736</v>
      </c>
      <c r="AA23" s="91">
        <f>'[2]EU Inhabitants'!V31*([2]Sources!$C$7/1000)*('[2]Waste Bin detailed'!$F$23/100)</f>
        <v>25.230526033119503</v>
      </c>
      <c r="AB23" s="91">
        <f>'[2]EU Inhabitants'!W31*([2]Sources!$C$7/1000)*('[2]Waste Bin detailed'!$F$23/100)</f>
        <v>25.320097866626888</v>
      </c>
      <c r="AC23" s="91">
        <f>'[2]EU Inhabitants'!X31*([2]Sources!$C$7/1000)*('[2]Waste Bin detailed'!$F$23/100)</f>
        <v>25.4512384007161</v>
      </c>
      <c r="AD23" s="91">
        <f>'[2]EU Inhabitants'!Y31*([2]Sources!$C$7/1000)*('[2]Waste Bin detailed'!$F$23/100)</f>
        <v>25.807946889452488</v>
      </c>
      <c r="AE23" s="91">
        <f>'[2]EU Inhabitants'!Z31*([2]Sources!$C$7/1000)*('[2]Waste Bin detailed'!$F$23/100)</f>
        <v>25.797263464120547</v>
      </c>
      <c r="AF23" s="91">
        <f>'[2]EU Inhabitants'!AA31*([2]Sources!$C$7/1000)*('[2]Waste Bin detailed'!$F$23/100)</f>
        <v>25.826289273459651</v>
      </c>
      <c r="AG23" s="91">
        <f>'[2]EU Inhabitants'!AB31*([2]Sources!$C$7/1000)*('[2]Waste Bin detailed'!$F$23/100)</f>
        <v>25.867781441145759</v>
      </c>
      <c r="AH23" s="91">
        <f>'[2]EU Inhabitants'!AC31*([2]Sources!$C$7/1000)*('[2]Waste Bin detailed'!$F$23/100)</f>
        <v>25.922635685513953</v>
      </c>
      <c r="AI23" s="91">
        <f>'[2]EU Inhabitants'!AD31*([2]Sources!$C$7/1000)*('[2]Waste Bin detailed'!$F$23/100)</f>
        <v>25.9896416529912</v>
      </c>
      <c r="AJ23" s="91">
        <f>'[2]EU Inhabitants'!AE31*([2]Sources!$C$7/1000)*('[2]Waste Bin detailed'!$F$23/100)</f>
        <v>26.055763240340148</v>
      </c>
      <c r="AK23" s="91">
        <f>'[2]EU Inhabitants'!AF31*([2]Sources!$C$7/1000)*('[2]Waste Bin detailed'!$F$23/100)</f>
        <v>26.119515142473524</v>
      </c>
      <c r="AL23" s="91">
        <f>'[2]EU Inhabitants'!AG31*([2]Sources!$C$7/1000)*('[2]Waste Bin detailed'!$F$23/100)</f>
        <v>26.180823661047299</v>
      </c>
      <c r="AM23" s="91">
        <f>'[2]EU Inhabitants'!AH31*([2]Sources!$C$7/1000)*('[2]Waste Bin detailed'!$F$23/100)</f>
        <v>26.239300462479491</v>
      </c>
      <c r="AN23" s="91">
        <f>'[2]EU Inhabitants'!AI31*([2]Sources!$C$7/1000)*('[2]Waste Bin detailed'!$F$23/100)</f>
        <v>26.296099209309268</v>
      </c>
      <c r="AO23" s="91">
        <f>'[2]EU Inhabitants'!AJ31*([2]Sources!$C$7/1000)*('[2]Waste Bin detailed'!$F$23/100)</f>
        <v>26.351874682977776</v>
      </c>
      <c r="AP23" s="91">
        <f>'[2]EU Inhabitants'!AK31*([2]Sources!$C$7/1000)*('[2]Waste Bin detailed'!$F$23/100)</f>
        <v>26.415431001044315</v>
      </c>
      <c r="AQ23" s="91">
        <f>'[2]EU Inhabitants'!AL31*([2]Sources!$C$7/1000)*('[2]Waste Bin detailed'!$F$23/100)</f>
        <v>26.474871550052221</v>
      </c>
      <c r="AR23" s="91">
        <f>'[2]EU Inhabitants'!AM31*([2]Sources!$C$7/1000)*('[2]Waste Bin detailed'!$F$23/100)</f>
        <v>26.531046695509477</v>
      </c>
      <c r="AS23" s="91">
        <f>'[2]EU Inhabitants'!AN31*([2]Sources!$C$7/1000)*('[2]Waste Bin detailed'!$F$23/100)</f>
        <v>26.584194539758322</v>
      </c>
      <c r="AT23" s="91">
        <f>'[2]EU Inhabitants'!AO31*([2]Sources!$C$7/1000)*('[2]Waste Bin detailed'!$F$23/100)</f>
        <v>26.634079815008207</v>
      </c>
      <c r="AU23" s="91">
        <f>'[2]EU Inhabitants'!AP31*([2]Sources!$C$7/1000)*('[2]Waste Bin detailed'!$F$23/100)</f>
        <v>26.681660599731469</v>
      </c>
      <c r="AV23" s="91">
        <f>'[2]EU Inhabitants'!AQ31*([2]Sources!$C$7/1000)*('[2]Waste Bin detailed'!$F$23/100)</f>
        <v>26.726619424138448</v>
      </c>
      <c r="AW23" s="91">
        <f>'[2]EU Inhabitants'!AR31*([2]Sources!$C$7/1000)*('[2]Waste Bin detailed'!$F$23/100)</f>
        <v>26.76862181112935</v>
      </c>
      <c r="AX23" s="91">
        <f>'[2]EU Inhabitants'!AS31*([2]Sources!$C$7/1000)*('[2]Waste Bin detailed'!$F$23/100)</f>
        <v>26.807908697598094</v>
      </c>
      <c r="AY23" s="91">
        <f>'[2]EU Inhabitants'!AT31*([2]Sources!$C$7/1000)*('[2]Waste Bin detailed'!$F$23/100)</f>
        <v>26.844213635685517</v>
      </c>
      <c r="AZ23" s="91">
        <f>'[2]EU Inhabitants'!AU31*([2]Sources!$C$7/1000)*('[2]Waste Bin detailed'!$F$23/100)</f>
        <v>26.877633000149189</v>
      </c>
      <c r="BA23" s="91">
        <f>'[2]EU Inhabitants'!AV31*([2]Sources!$C$7/1000)*('[2]Waste Bin detailed'!$F$23/100)</f>
        <v>26.909535879456961</v>
      </c>
      <c r="BB23" s="91">
        <f>'[2]EU Inhabitants'!AW31*([2]Sources!$C$7/1000)*('[2]Waste Bin detailed'!$F$23/100)</f>
        <v>26.938938684171273</v>
      </c>
      <c r="BC23" s="91">
        <f>'[2]EU Inhabitants'!AX31*([2]Sources!$C$7/1000)*('[2]Waste Bin detailed'!$F$23/100)</f>
        <v>26.965039236162916</v>
      </c>
      <c r="BD23" s="91">
        <f>'[2]EU Inhabitants'!AY31*([2]Sources!$C$7/1000)*('[2]Waste Bin detailed'!$F$23/100)</f>
        <v>26.986819931374015</v>
      </c>
      <c r="BE23" s="91">
        <f>'[2]EU Inhabitants'!AZ31*([2]Sources!$C$7/1000)*('[2]Waste Bin detailed'!$F$23/100)</f>
        <v>27.005187826346415</v>
      </c>
    </row>
    <row r="24" spans="1:57" x14ac:dyDescent="0.35">
      <c r="A24" s="86" t="s">
        <v>636</v>
      </c>
      <c r="C24" s="86" t="s">
        <v>4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detailed'!$F$23/100)</f>
        <v>72.53397245047509</v>
      </c>
      <c r="H24" s="91">
        <f>'[2]EU Inhabitants'!C32*('[2]Weighted Average'!C11/1000)*('[2]Waste Bin detailed'!$F$23/100)</f>
        <v>72.516029276239166</v>
      </c>
      <c r="I24" s="91">
        <f>'[2]EU Inhabitants'!D32*('[2]Weighted Average'!D11/1000)*('[2]Waste Bin detailed'!$F$23/100)</f>
        <v>72.495802916628747</v>
      </c>
      <c r="J24" s="91">
        <f>'[2]EU Inhabitants'!E32*('[2]Weighted Average'!E11/1000)*('[2]Waste Bin detailed'!$F$23/100)</f>
        <v>72.450783308779307</v>
      </c>
      <c r="K24" s="91">
        <f>'[2]EU Inhabitants'!F32*('[2]Weighted Average'!F11/1000)*('[2]Waste Bin detailed'!$F$23/100)</f>
        <v>72.4011679391418</v>
      </c>
      <c r="L24" s="91">
        <f>'[2]EU Inhabitants'!G32*('[2]Weighted Average'!G11/1000)*('[2]Waste Bin detailed'!$F$23/100)</f>
        <v>72.375943593957359</v>
      </c>
      <c r="M24" s="91">
        <f>'[2]EU Inhabitants'!H32*('[2]Weighted Average'!H11/1000)*('[2]Waste Bin detailed'!$F$23/100)</f>
        <v>72.343957816939891</v>
      </c>
      <c r="N24" s="91">
        <f>'[2]EU Inhabitants'!I32*('[2]Weighted Average'!I11/1000)*('[2]Waste Bin detailed'!$F$23/100)</f>
        <v>72.273081016224467</v>
      </c>
      <c r="O24" s="91">
        <f>'[2]EU Inhabitants'!J32*('[2]Weighted Average'!J11/1000)*('[2]Waste Bin detailed'!$F$23/100)</f>
        <v>72.239521031514855</v>
      </c>
      <c r="P24" s="91">
        <f>'[2]EU Inhabitants'!K32*('[2]Weighted Average'!K11/1000)*('[2]Waste Bin detailed'!$F$23/100)</f>
        <v>72.26236347811215</v>
      </c>
      <c r="Q24" s="91">
        <f>'[2]EU Inhabitants'!L32*('[2]Weighted Average'!L11/1000)*('[2]Waste Bin detailed'!$F$23/100)</f>
        <v>72.02891713766698</v>
      </c>
      <c r="R24" s="91">
        <f>'[2]EU Inhabitants'!M32*('[2]Weighted Average'!M11/1000)*('[2]Waste Bin detailed'!$F$23/100)</f>
        <v>72.063245887772226</v>
      </c>
      <c r="S24" s="91">
        <f>'[2]EU Inhabitants'!N32*('[2]Weighted Average'!N11/1000)*('[2]Waste Bin detailed'!$F$23/100)</f>
        <v>72.055552191813462</v>
      </c>
      <c r="T24" s="91">
        <f>'[2]EU Inhabitants'!O32*('[2]Weighted Average'!O11/1000)*('[2]Waste Bin detailed'!$F$23/100)</f>
        <v>72.051365593487162</v>
      </c>
      <c r="U24" s="91">
        <f>'[2]EU Inhabitants'!P32*('[2]Weighted Average'!P11/1000)*('[2]Waste Bin detailed'!$F$23/100)</f>
        <v>71.974972383215714</v>
      </c>
      <c r="V24" s="91">
        <f>'[2]EU Inhabitants'!Q32*('[2]Weighted Average'!Q11/1000)*('[2]Waste Bin detailed'!$F$23/100)</f>
        <v>71.963957741193965</v>
      </c>
      <c r="W24" s="91">
        <f>'[2]EU Inhabitants'!R32*('[2]Weighted Average'!R11/1000)*('[2]Waste Bin detailed'!$F$23/100)</f>
        <v>71.912843993650952</v>
      </c>
      <c r="X24" s="91">
        <f>'[2]EU Inhabitants'!S32*('[2]Weighted Average'!S11/1000)*('[2]Waste Bin detailed'!$F$23/100)</f>
        <v>71.938159263494512</v>
      </c>
      <c r="Y24" s="91">
        <f>'[2]EU Inhabitants'!T32*('[2]Weighted Average'!T11/1000)*('[2]Waste Bin detailed'!$F$23/100)</f>
        <v>71.94966122107256</v>
      </c>
      <c r="Z24" s="91">
        <f>'[2]EU Inhabitants'!U32*('[2]Weighted Average'!U11/1000)*('[2]Waste Bin detailed'!$F$23/100)</f>
        <v>73.13264449559307</v>
      </c>
      <c r="AA24" s="91">
        <f>'[2]EU Inhabitants'!V32*('[2]Weighted Average'!V11/1000)*('[2]Waste Bin detailed'!$F$23/100)</f>
        <v>73.10454375140219</v>
      </c>
      <c r="AB24" s="91">
        <f>'[2]EU Inhabitants'!W32*('[2]Weighted Average'!W11/1000)*('[2]Waste Bin detailed'!$F$23/100)</f>
        <v>72.881614480941664</v>
      </c>
      <c r="AC24" s="91">
        <f>'[2]EU Inhabitants'!X32*('[2]Weighted Average'!X11/1000)*('[2]Waste Bin detailed'!$F$23/100)</f>
        <v>72.52668833955758</v>
      </c>
      <c r="AD24" s="91">
        <f>'[2]EU Inhabitants'!Y32*('[2]Weighted Average'!Y11/1000)*('[2]Waste Bin detailed'!$F$23/100)</f>
        <v>70.799310071386969</v>
      </c>
      <c r="AE24" s="91">
        <f>'[2]EU Inhabitants'!Z32*('[2]Weighted Average'!Z11/1000)*('[2]Waste Bin detailed'!$F$23/100)</f>
        <v>74.257026342078746</v>
      </c>
      <c r="AF24" s="91">
        <f>'[2]EU Inhabitants'!AA32*('[2]Weighted Average'!AA11/1000)*('[2]Waste Bin detailed'!$F$23/100)</f>
        <v>73.912420649774816</v>
      </c>
      <c r="AG24" s="91">
        <f>'[2]EU Inhabitants'!AB32*('[2]Weighted Average'!AB11/1000)*('[2]Waste Bin detailed'!$F$23/100)</f>
        <v>73.555590350869309</v>
      </c>
      <c r="AH24" s="91">
        <f>'[2]EU Inhabitants'!AC32*('[2]Weighted Average'!AC11/1000)*('[2]Waste Bin detailed'!$F$23/100)</f>
        <v>73.188612340555252</v>
      </c>
      <c r="AI24" s="91">
        <f>'[2]EU Inhabitants'!AD32*('[2]Weighted Average'!AD11/1000)*('[2]Waste Bin detailed'!$F$23/100)</f>
        <v>72.80806826759671</v>
      </c>
      <c r="AJ24" s="91">
        <f>'[2]EU Inhabitants'!AE32*('[2]Weighted Average'!AE11/1000)*('[2]Waste Bin detailed'!$F$23/100)</f>
        <v>72.434627846680428</v>
      </c>
      <c r="AK24" s="91">
        <f>'[2]EU Inhabitants'!AF32*('[2]Weighted Average'!AF11/1000)*('[2]Waste Bin detailed'!$F$23/100)</f>
        <v>72.062378925075592</v>
      </c>
      <c r="AL24" s="91">
        <f>'[2]EU Inhabitants'!AG32*('[2]Weighted Average'!AG11/1000)*('[2]Waste Bin detailed'!$F$23/100)</f>
        <v>71.693391747300169</v>
      </c>
      <c r="AM24" s="91">
        <f>'[2]EU Inhabitants'!AH32*('[2]Weighted Average'!AH11/1000)*('[2]Waste Bin detailed'!$F$23/100)</f>
        <v>71.32532820579047</v>
      </c>
      <c r="AN24" s="91">
        <f>'[2]EU Inhabitants'!AI32*('[2]Weighted Average'!AI11/1000)*('[2]Waste Bin detailed'!$F$23/100)</f>
        <v>70.958595572723553</v>
      </c>
      <c r="AO24" s="91">
        <f>'[2]EU Inhabitants'!AJ32*('[2]Weighted Average'!AJ11/1000)*('[2]Waste Bin detailed'!$F$23/100)</f>
        <v>70.600769281728304</v>
      </c>
      <c r="AP24" s="91">
        <f>'[2]EU Inhabitants'!AK32*('[2]Weighted Average'!AK11/1000)*('[2]Waste Bin detailed'!$F$23/100)</f>
        <v>70.326481003552587</v>
      </c>
      <c r="AQ24" s="91">
        <f>'[2]EU Inhabitants'!AL32*('[2]Weighted Average'!AL11/1000)*('[2]Waste Bin detailed'!$F$23/100)</f>
        <v>70.057301677461268</v>
      </c>
      <c r="AR24" s="91">
        <f>'[2]EU Inhabitants'!AM32*('[2]Weighted Average'!AM11/1000)*('[2]Waste Bin detailed'!$F$23/100)</f>
        <v>69.795073517391259</v>
      </c>
      <c r="AS24" s="91">
        <f>'[2]EU Inhabitants'!AN32*('[2]Weighted Average'!AN11/1000)*('[2]Waste Bin detailed'!$F$23/100)</f>
        <v>69.540085236516646</v>
      </c>
      <c r="AT24" s="91">
        <f>'[2]EU Inhabitants'!AO32*('[2]Weighted Average'!AO11/1000)*('[2]Waste Bin detailed'!$F$23/100)</f>
        <v>69.284172458868582</v>
      </c>
      <c r="AU24" s="91">
        <f>'[2]EU Inhabitants'!AP32*('[2]Weighted Average'!AP11/1000)*('[2]Waste Bin detailed'!$F$23/100)</f>
        <v>69.031442985192328</v>
      </c>
      <c r="AV24" s="91">
        <f>'[2]EU Inhabitants'!AQ32*('[2]Weighted Average'!AQ11/1000)*('[2]Waste Bin detailed'!$F$23/100)</f>
        <v>68.783282796507322</v>
      </c>
      <c r="AW24" s="91">
        <f>'[2]EU Inhabitants'!AR32*('[2]Weighted Average'!AR11/1000)*('[2]Waste Bin detailed'!$F$23/100)</f>
        <v>68.539747241192174</v>
      </c>
      <c r="AX24" s="91">
        <f>'[2]EU Inhabitants'!AS32*('[2]Weighted Average'!AS11/1000)*('[2]Waste Bin detailed'!$F$23/100)</f>
        <v>68.297239961483996</v>
      </c>
      <c r="AY24" s="91">
        <f>'[2]EU Inhabitants'!AT32*('[2]Weighted Average'!AT11/1000)*('[2]Waste Bin detailed'!$F$23/100)</f>
        <v>68.057137692675894</v>
      </c>
      <c r="AZ24" s="91">
        <f>'[2]EU Inhabitants'!AU32*('[2]Weighted Average'!AU11/1000)*('[2]Waste Bin detailed'!$F$23/100)</f>
        <v>67.821550053956386</v>
      </c>
      <c r="BA24" s="91">
        <f>'[2]EU Inhabitants'!AV32*('[2]Weighted Average'!AV11/1000)*('[2]Waste Bin detailed'!$F$23/100)</f>
        <v>67.58858550518552</v>
      </c>
      <c r="BB24" s="91">
        <f>'[2]EU Inhabitants'!AW32*('[2]Weighted Average'!AW11/1000)*('[2]Waste Bin detailed'!$F$23/100)</f>
        <v>67.355393143429438</v>
      </c>
      <c r="BC24" s="91">
        <f>'[2]EU Inhabitants'!AX32*('[2]Weighted Average'!AX11/1000)*('[2]Waste Bin detailed'!$F$23/100)</f>
        <v>67.128288309838652</v>
      </c>
      <c r="BD24" s="91">
        <f>'[2]EU Inhabitants'!AY32*('[2]Weighted Average'!AY11/1000)*('[2]Waste Bin detailed'!$F$23/100)</f>
        <v>66.905851432221255</v>
      </c>
      <c r="BE24" s="91">
        <f>'[2]EU Inhabitants'!AZ32*('[2]Weighted Average'!AZ11/1000)*('[2]Waste Bin detailed'!$F$23/100)</f>
        <v>66.681530187404007</v>
      </c>
    </row>
    <row r="25" spans="1:57" x14ac:dyDescent="0.35">
      <c r="A25" s="86" t="s">
        <v>636</v>
      </c>
      <c r="C25" s="86" t="s">
        <v>4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detailed'!$F$23/100)</f>
        <v>19.428596621476018</v>
      </c>
      <c r="H25" s="91">
        <f>'[2]EU Inhabitants'!C33*('[2]Weighted Average'!C11/1000)*('[2]Waste Bin detailed'!$F$23/100)</f>
        <v>19.583509988188418</v>
      </c>
      <c r="I25" s="91">
        <f>'[2]EU Inhabitants'!D33*('[2]Weighted Average'!D11/1000)*('[2]Waste Bin detailed'!$F$23/100)</f>
        <v>19.705193067427334</v>
      </c>
      <c r="J25" s="91">
        <f>'[2]EU Inhabitants'!E33*('[2]Weighted Average'!E11/1000)*('[2]Waste Bin detailed'!$F$23/100)</f>
        <v>19.799789576962279</v>
      </c>
      <c r="K25" s="91">
        <f>'[2]EU Inhabitants'!F33*('[2]Weighted Average'!F11/1000)*('[2]Waste Bin detailed'!$F$23/100)</f>
        <v>19.854647296660715</v>
      </c>
      <c r="L25" s="91">
        <f>'[2]EU Inhabitants'!G33*('[2]Weighted Average'!G11/1000)*('[2]Waste Bin detailed'!$F$23/100)</f>
        <v>19.897445166540997</v>
      </c>
      <c r="M25" s="91">
        <f>'[2]EU Inhabitants'!H33*('[2]Weighted Average'!H11/1000)*('[2]Waste Bin detailed'!$F$23/100)</f>
        <v>19.930228274802086</v>
      </c>
      <c r="N25" s="91">
        <f>'[2]EU Inhabitants'!I33*('[2]Weighted Average'!I11/1000)*('[2]Waste Bin detailed'!$F$23/100)</f>
        <v>19.966243200105463</v>
      </c>
      <c r="O25" s="91">
        <f>'[2]EU Inhabitants'!J33*('[2]Weighted Average'!J11/1000)*('[2]Waste Bin detailed'!$F$23/100)</f>
        <v>20.001451756857662</v>
      </c>
      <c r="P25" s="91">
        <f>'[2]EU Inhabitants'!K33*('[2]Weighted Average'!K11/1000)*('[2]Waste Bin detailed'!$F$23/100)</f>
        <v>20.01549294665179</v>
      </c>
      <c r="Q25" s="91">
        <f>'[2]EU Inhabitants'!L33*('[2]Weighted Average'!L11/1000)*('[2]Waste Bin detailed'!$F$23/100)</f>
        <v>20.029952046697524</v>
      </c>
      <c r="R25" s="91">
        <f>'[2]EU Inhabitants'!M33*('[2]Weighted Average'!M11/1000)*('[2]Waste Bin detailed'!$F$23/100)</f>
        <v>20.017083202671262</v>
      </c>
      <c r="S25" s="91">
        <f>'[2]EU Inhabitants'!N33*('[2]Weighted Average'!N11/1000)*('[2]Waste Bin detailed'!$F$23/100)</f>
        <v>19.9569793076809</v>
      </c>
      <c r="T25" s="91">
        <f>'[2]EU Inhabitants'!O33*('[2]Weighted Average'!O11/1000)*('[2]Waste Bin detailed'!$F$23/100)</f>
        <v>19.852158922771601</v>
      </c>
      <c r="U25" s="91">
        <f>'[2]EU Inhabitants'!P33*('[2]Weighted Average'!P11/1000)*('[2]Waste Bin detailed'!$F$23/100)</f>
        <v>19.740847603465003</v>
      </c>
      <c r="V25" s="91">
        <f>'[2]EU Inhabitants'!Q33*('[2]Weighted Average'!Q11/1000)*('[2]Waste Bin detailed'!$F$23/100)</f>
        <v>19.644814894462943</v>
      </c>
      <c r="W25" s="91">
        <f>'[2]EU Inhabitants'!R33*('[2]Weighted Average'!R11/1000)*('[2]Waste Bin detailed'!$F$23/100)</f>
        <v>19.587282567356016</v>
      </c>
      <c r="X25" s="91">
        <f>'[2]EU Inhabitants'!S33*('[2]Weighted Average'!S11/1000)*('[2]Waste Bin detailed'!$F$23/100)</f>
        <v>19.531045941334025</v>
      </c>
      <c r="Y25" s="91">
        <f>'[2]EU Inhabitants'!T33*('[2]Weighted Average'!T11/1000)*('[2]Waste Bin detailed'!$F$23/100)</f>
        <v>19.497116909300455</v>
      </c>
      <c r="Z25" s="91">
        <f>'[2]EU Inhabitants'!U33*('[2]Weighted Average'!U11/1000)*('[2]Waste Bin detailed'!$F$23/100)</f>
        <v>19.791954772229353</v>
      </c>
      <c r="AA25" s="91">
        <f>'[2]EU Inhabitants'!V33*('[2]Weighted Average'!V11/1000)*('[2]Waste Bin detailed'!$F$23/100)</f>
        <v>19.829153104163211</v>
      </c>
      <c r="AB25" s="91">
        <f>'[2]EU Inhabitants'!W33*('[2]Weighted Average'!W11/1000)*('[2]Waste Bin detailed'!$F$23/100)</f>
        <v>19.834915757311595</v>
      </c>
      <c r="AC25" s="91">
        <f>'[2]EU Inhabitants'!X33*('[2]Weighted Average'!X11/1000)*('[2]Waste Bin detailed'!$F$23/100)</f>
        <v>19.939299909835142</v>
      </c>
      <c r="AD25" s="91">
        <f>'[2]EU Inhabitants'!Y33*('[2]Weighted Average'!Y11/1000)*('[2]Waste Bin detailed'!$F$23/100)</f>
        <v>20.163454704705217</v>
      </c>
      <c r="AE25" s="91">
        <f>'[2]EU Inhabitants'!Z33*('[2]Weighted Average'!Z11/1000)*('[2]Waste Bin detailed'!$F$23/100)</f>
        <v>20.011544708856256</v>
      </c>
      <c r="AF25" s="91">
        <f>'[2]EU Inhabitants'!AA33*('[2]Weighted Average'!AA11/1000)*('[2]Waste Bin detailed'!$F$23/100)</f>
        <v>19.974034476728843</v>
      </c>
      <c r="AG25" s="91">
        <f>'[2]EU Inhabitants'!AB33*('[2]Weighted Average'!AB11/1000)*('[2]Waste Bin detailed'!$F$23/100)</f>
        <v>19.931499981168301</v>
      </c>
      <c r="AH25" s="91">
        <f>'[2]EU Inhabitants'!AC33*('[2]Weighted Average'!AC11/1000)*('[2]Waste Bin detailed'!$F$23/100)</f>
        <v>19.884794152883902</v>
      </c>
      <c r="AI25" s="91">
        <f>'[2]EU Inhabitants'!AD33*('[2]Weighted Average'!AD11/1000)*('[2]Waste Bin detailed'!$F$23/100)</f>
        <v>19.834779688908604</v>
      </c>
      <c r="AJ25" s="91">
        <f>'[2]EU Inhabitants'!AE33*('[2]Weighted Average'!AE11/1000)*('[2]Waste Bin detailed'!$F$23/100)</f>
        <v>19.785589671567241</v>
      </c>
      <c r="AK25" s="91">
        <f>'[2]EU Inhabitants'!AF33*('[2]Weighted Average'!AF11/1000)*('[2]Waste Bin detailed'!$F$23/100)</f>
        <v>19.73722404879716</v>
      </c>
      <c r="AL25" s="91">
        <f>'[2]EU Inhabitants'!AG33*('[2]Weighted Average'!AG11/1000)*('[2]Waste Bin detailed'!$F$23/100)</f>
        <v>19.687886703368243</v>
      </c>
      <c r="AM25" s="91">
        <f>'[2]EU Inhabitants'!AH33*('[2]Weighted Average'!AH11/1000)*('[2]Waste Bin detailed'!$F$23/100)</f>
        <v>19.638151106981603</v>
      </c>
      <c r="AN25" s="91">
        <f>'[2]EU Inhabitants'!AI33*('[2]Weighted Average'!AI11/1000)*('[2]Waste Bin detailed'!$F$23/100)</f>
        <v>19.588229026153211</v>
      </c>
      <c r="AO25" s="91">
        <f>'[2]EU Inhabitants'!AJ33*('[2]Weighted Average'!AJ11/1000)*('[2]Waste Bin detailed'!$F$23/100)</f>
        <v>19.537696777295658</v>
      </c>
      <c r="AP25" s="91">
        <f>'[2]EU Inhabitants'!AK33*('[2]Weighted Average'!AK11/1000)*('[2]Waste Bin detailed'!$F$23/100)</f>
        <v>19.491007763699471</v>
      </c>
      <c r="AQ25" s="91">
        <f>'[2]EU Inhabitants'!AL33*('[2]Weighted Average'!AL11/1000)*('[2]Waste Bin detailed'!$F$23/100)</f>
        <v>19.443526895561462</v>
      </c>
      <c r="AR25" s="91">
        <f>'[2]EU Inhabitants'!AM33*('[2]Weighted Average'!AM11/1000)*('[2]Waste Bin detailed'!$F$23/100)</f>
        <v>19.394904683174079</v>
      </c>
      <c r="AS25" s="91">
        <f>'[2]EU Inhabitants'!AN33*('[2]Weighted Average'!AN11/1000)*('[2]Waste Bin detailed'!$F$23/100)</f>
        <v>19.343824519665468</v>
      </c>
      <c r="AT25" s="91">
        <f>'[2]EU Inhabitants'!AO33*('[2]Weighted Average'!AO11/1000)*('[2]Waste Bin detailed'!$F$23/100)</f>
        <v>19.29114322968428</v>
      </c>
      <c r="AU25" s="91">
        <f>'[2]EU Inhabitants'!AP33*('[2]Weighted Average'!AP11/1000)*('[2]Waste Bin detailed'!$F$23/100)</f>
        <v>19.237325681115475</v>
      </c>
      <c r="AV25" s="91">
        <f>'[2]EU Inhabitants'!AQ33*('[2]Weighted Average'!AQ11/1000)*('[2]Waste Bin detailed'!$F$23/100)</f>
        <v>19.18197558926445</v>
      </c>
      <c r="AW25" s="91">
        <f>'[2]EU Inhabitants'!AR33*('[2]Weighted Average'!AR11/1000)*('[2]Waste Bin detailed'!$F$23/100)</f>
        <v>19.125014152048916</v>
      </c>
      <c r="AX25" s="91">
        <f>'[2]EU Inhabitants'!AS33*('[2]Weighted Average'!AS11/1000)*('[2]Waste Bin detailed'!$F$23/100)</f>
        <v>19.065337041104598</v>
      </c>
      <c r="AY25" s="91">
        <f>'[2]EU Inhabitants'!AT33*('[2]Weighted Average'!AT11/1000)*('[2]Waste Bin detailed'!$F$23/100)</f>
        <v>19.002083268603229</v>
      </c>
      <c r="AZ25" s="91">
        <f>'[2]EU Inhabitants'!AU33*('[2]Weighted Average'!AU11/1000)*('[2]Waste Bin detailed'!$F$23/100)</f>
        <v>18.936567023641693</v>
      </c>
      <c r="BA25" s="91">
        <f>'[2]EU Inhabitants'!AV33*('[2]Weighted Average'!AV11/1000)*('[2]Waste Bin detailed'!$F$23/100)</f>
        <v>18.869359571748998</v>
      </c>
      <c r="BB25" s="91">
        <f>'[2]EU Inhabitants'!AW33*('[2]Weighted Average'!AW11/1000)*('[2]Waste Bin detailed'!$F$23/100)</f>
        <v>18.800238843162653</v>
      </c>
      <c r="BC25" s="91">
        <f>'[2]EU Inhabitants'!AX33*('[2]Weighted Average'!AX11/1000)*('[2]Waste Bin detailed'!$F$23/100)</f>
        <v>18.730015876351036</v>
      </c>
      <c r="BD25" s="91">
        <f>'[2]EU Inhabitants'!AY33*('[2]Weighted Average'!AY11/1000)*('[2]Waste Bin detailed'!$F$23/100)</f>
        <v>18.658046095344247</v>
      </c>
      <c r="BE25" s="91">
        <f>'[2]EU Inhabitants'!AZ33*('[2]Weighted Average'!AZ11/1000)*('[2]Waste Bin detailed'!$F$23/100)</f>
        <v>18.585061671293083</v>
      </c>
    </row>
    <row r="26" spans="1:57" x14ac:dyDescent="0.35">
      <c r="A26" s="86" t="s">
        <v>636</v>
      </c>
      <c r="C26" s="86" t="s">
        <v>4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detailed'!$F$23/100)</f>
        <v>42.567823544978765</v>
      </c>
      <c r="H26" s="91">
        <f>'[2]EU Inhabitants'!C34*('[2]Weighted Average'!C11/1000)*('[2]Waste Bin detailed'!$F$23/100)</f>
        <v>42.520248598907585</v>
      </c>
      <c r="I26" s="91">
        <f>'[2]EU Inhabitants'!D34*('[2]Weighted Average'!D11/1000)*('[2]Waste Bin detailed'!$F$23/100)</f>
        <v>41.38977372433817</v>
      </c>
      <c r="J26" s="91">
        <f>'[2]EU Inhabitants'!E34*('[2]Weighted Average'!E11/1000)*('[2]Waste Bin detailed'!$F$23/100)</f>
        <v>40.999220196811706</v>
      </c>
      <c r="K26" s="91">
        <f>'[2]EU Inhabitants'!F34*('[2]Weighted Average'!F11/1000)*('[2]Waste Bin detailed'!$F$23/100)</f>
        <v>40.799450382777835</v>
      </c>
      <c r="L26" s="91">
        <f>'[2]EU Inhabitants'!G34*('[2]Weighted Average'!G11/1000)*('[2]Waste Bin detailed'!$F$23/100)</f>
        <v>40.540020330942085</v>
      </c>
      <c r="M26" s="91">
        <f>'[2]EU Inhabitants'!H34*('[2]Weighted Average'!H11/1000)*('[2]Waste Bin detailed'!$F$23/100)</f>
        <v>40.302289283541832</v>
      </c>
      <c r="N26" s="91">
        <f>'[2]EU Inhabitants'!I34*('[2]Weighted Average'!I11/1000)*('[2]Waste Bin detailed'!$F$23/100)</f>
        <v>40.056324413198169</v>
      </c>
      <c r="O26" s="91">
        <f>'[2]EU Inhabitants'!J34*('[2]Weighted Average'!J11/1000)*('[2]Waste Bin detailed'!$F$23/100)</f>
        <v>39.10981706079621</v>
      </c>
      <c r="P26" s="91">
        <f>'[2]EU Inhabitants'!K34*('[2]Weighted Average'!K11/1000)*('[2]Waste Bin detailed'!$F$23/100)</f>
        <v>38.731604476006289</v>
      </c>
      <c r="Q26" s="91">
        <f>'[2]EU Inhabitants'!L34*('[2]Weighted Average'!L11/1000)*('[2]Waste Bin detailed'!$F$23/100)</f>
        <v>38.445390329231032</v>
      </c>
      <c r="R26" s="91">
        <f>'[2]EU Inhabitants'!M34*('[2]Weighted Average'!M11/1000)*('[2]Waste Bin detailed'!$F$23/100)</f>
        <v>38.242401801642714</v>
      </c>
      <c r="S26" s="91">
        <f>'[2]EU Inhabitants'!N34*('[2]Weighted Average'!N11/1000)*('[2]Waste Bin detailed'!$F$23/100)</f>
        <v>38.042139590939193</v>
      </c>
      <c r="T26" s="91">
        <f>'[2]EU Inhabitants'!O34*('[2]Weighted Average'!O11/1000)*('[2]Waste Bin detailed'!$F$23/100)</f>
        <v>37.897467180855578</v>
      </c>
      <c r="U26" s="91">
        <f>'[2]EU Inhabitants'!P34*('[2]Weighted Average'!P11/1000)*('[2]Waste Bin detailed'!$F$23/100)</f>
        <v>37.764022209574755</v>
      </c>
      <c r="V26" s="91">
        <f>'[2]EU Inhabitants'!Q34*('[2]Weighted Average'!Q11/1000)*('[2]Waste Bin detailed'!$F$23/100)</f>
        <v>37.625241391921271</v>
      </c>
      <c r="W26" s="91">
        <f>'[2]EU Inhabitants'!R34*('[2]Weighted Average'!R11/1000)*('[2]Waste Bin detailed'!$F$23/100)</f>
        <v>37.428083437164922</v>
      </c>
      <c r="X26" s="91">
        <f>'[2]EU Inhabitants'!S34*('[2]Weighted Average'!S11/1000)*('[2]Waste Bin detailed'!$F$23/100)</f>
        <v>37.214622796523436</v>
      </c>
      <c r="Y26" s="91">
        <f>'[2]EU Inhabitants'!T34*('[2]Weighted Average'!T11/1000)*('[2]Waste Bin detailed'!$F$23/100)</f>
        <v>37.007634194585165</v>
      </c>
      <c r="Z26" s="91">
        <f>'[2]EU Inhabitants'!U34*('[2]Weighted Average'!U11/1000)*('[2]Waste Bin detailed'!$F$23/100)</f>
        <v>37.390716678781196</v>
      </c>
      <c r="AA26" s="91">
        <f>'[2]EU Inhabitants'!V34*('[2]Weighted Average'!V11/1000)*('[2]Waste Bin detailed'!$F$23/100)</f>
        <v>37.22590089205022</v>
      </c>
      <c r="AB26" s="91">
        <f>'[2]EU Inhabitants'!W34*('[2]Weighted Average'!W11/1000)*('[2]Waste Bin detailed'!$F$23/100)</f>
        <v>36.983300483457903</v>
      </c>
      <c r="AC26" s="91">
        <f>'[2]EU Inhabitants'!X34*('[2]Weighted Average'!X11/1000)*('[2]Waste Bin detailed'!$F$23/100)</f>
        <v>36.678098993854526</v>
      </c>
      <c r="AD26" s="91">
        <f>'[2]EU Inhabitants'!Y34*('[2]Weighted Average'!Y11/1000)*('[2]Waste Bin detailed'!$F$23/100)</f>
        <v>36.705080869115626</v>
      </c>
      <c r="AE26" s="91">
        <f>'[2]EU Inhabitants'!Z34*('[2]Weighted Average'!Z11/1000)*('[2]Waste Bin detailed'!$F$23/100)</f>
        <v>36.483697669823634</v>
      </c>
      <c r="AF26" s="91">
        <f>'[2]EU Inhabitants'!AA34*('[2]Weighted Average'!AA11/1000)*('[2]Waste Bin detailed'!$F$23/100)</f>
        <v>36.264931715385053</v>
      </c>
      <c r="AG26" s="91">
        <f>'[2]EU Inhabitants'!AB34*('[2]Weighted Average'!AB11/1000)*('[2]Waste Bin detailed'!$F$23/100)</f>
        <v>36.037898535729873</v>
      </c>
      <c r="AH26" s="91">
        <f>'[2]EU Inhabitants'!AC34*('[2]Weighted Average'!AC11/1000)*('[2]Waste Bin detailed'!$F$23/100)</f>
        <v>35.80392987692116</v>
      </c>
      <c r="AI26" s="91">
        <f>'[2]EU Inhabitants'!AD34*('[2]Weighted Average'!AD11/1000)*('[2]Waste Bin detailed'!$F$23/100)</f>
        <v>35.560664453845483</v>
      </c>
      <c r="AJ26" s="91">
        <f>'[2]EU Inhabitants'!AE34*('[2]Weighted Average'!AE11/1000)*('[2]Waste Bin detailed'!$F$23/100)</f>
        <v>35.32091677003924</v>
      </c>
      <c r="AK26" s="91">
        <f>'[2]EU Inhabitants'!AF34*('[2]Weighted Average'!AF11/1000)*('[2]Waste Bin detailed'!$F$23/100)</f>
        <v>35.084283420311614</v>
      </c>
      <c r="AL26" s="91">
        <f>'[2]EU Inhabitants'!AG34*('[2]Weighted Average'!AG11/1000)*('[2]Waste Bin detailed'!$F$23/100)</f>
        <v>34.851308957404001</v>
      </c>
      <c r="AM26" s="91">
        <f>'[2]EU Inhabitants'!AH34*('[2]Weighted Average'!AH11/1000)*('[2]Waste Bin detailed'!$F$23/100)</f>
        <v>34.621517367769833</v>
      </c>
      <c r="AN26" s="91">
        <f>'[2]EU Inhabitants'!AI34*('[2]Weighted Average'!AI11/1000)*('[2]Waste Bin detailed'!$F$23/100)</f>
        <v>34.424085036609924</v>
      </c>
      <c r="AO26" s="91">
        <f>'[2]EU Inhabitants'!AJ34*('[2]Weighted Average'!AJ11/1000)*('[2]Waste Bin detailed'!$F$23/100)</f>
        <v>34.236534240398214</v>
      </c>
      <c r="AP26" s="91">
        <f>'[2]EU Inhabitants'!AK34*('[2]Weighted Average'!AK11/1000)*('[2]Waste Bin detailed'!$F$23/100)</f>
        <v>34.055913085597183</v>
      </c>
      <c r="AQ26" s="91">
        <f>'[2]EU Inhabitants'!AL34*('[2]Weighted Average'!AL11/1000)*('[2]Waste Bin detailed'!$F$23/100)</f>
        <v>33.876166427175512</v>
      </c>
      <c r="AR26" s="91">
        <f>'[2]EU Inhabitants'!AM34*('[2]Weighted Average'!AM11/1000)*('[2]Waste Bin detailed'!$F$23/100)</f>
        <v>33.700386030054005</v>
      </c>
      <c r="AS26" s="91">
        <f>'[2]EU Inhabitants'!AN34*('[2]Weighted Average'!AN11/1000)*('[2]Waste Bin detailed'!$F$23/100)</f>
        <v>33.525803866574719</v>
      </c>
      <c r="AT26" s="91">
        <f>'[2]EU Inhabitants'!AO34*('[2]Weighted Average'!AO11/1000)*('[2]Waste Bin detailed'!$F$23/100)</f>
        <v>33.352061613575259</v>
      </c>
      <c r="AU26" s="91">
        <f>'[2]EU Inhabitants'!AP34*('[2]Weighted Average'!AP11/1000)*('[2]Waste Bin detailed'!$F$23/100)</f>
        <v>33.187590281009463</v>
      </c>
      <c r="AV26" s="91">
        <f>'[2]EU Inhabitants'!AQ34*('[2]Weighted Average'!AQ11/1000)*('[2]Waste Bin detailed'!$F$23/100)</f>
        <v>33.025714765598373</v>
      </c>
      <c r="AW26" s="91">
        <f>'[2]EU Inhabitants'!AR34*('[2]Weighted Average'!AR11/1000)*('[2]Waste Bin detailed'!$F$23/100)</f>
        <v>32.867235165781707</v>
      </c>
      <c r="AX26" s="91">
        <f>'[2]EU Inhabitants'!AS34*('[2]Weighted Average'!AS11/1000)*('[2]Waste Bin detailed'!$F$23/100)</f>
        <v>32.712812678320354</v>
      </c>
      <c r="AY26" s="91">
        <f>'[2]EU Inhabitants'!AT34*('[2]Weighted Average'!AT11/1000)*('[2]Waste Bin detailed'!$F$23/100)</f>
        <v>32.560229287273629</v>
      </c>
      <c r="AZ26" s="91">
        <f>'[2]EU Inhabitants'!AU34*('[2]Weighted Average'!AU11/1000)*('[2]Waste Bin detailed'!$F$23/100)</f>
        <v>32.409867627416013</v>
      </c>
      <c r="BA26" s="91">
        <f>'[2]EU Inhabitants'!AV34*('[2]Weighted Average'!AV11/1000)*('[2]Waste Bin detailed'!$F$23/100)</f>
        <v>32.261034982187049</v>
      </c>
      <c r="BB26" s="91">
        <f>'[2]EU Inhabitants'!AW34*('[2]Weighted Average'!AW11/1000)*('[2]Waste Bin detailed'!$F$23/100)</f>
        <v>32.112157025861713</v>
      </c>
      <c r="BC26" s="91">
        <f>'[2]EU Inhabitants'!AX34*('[2]Weighted Average'!AX11/1000)*('[2]Waste Bin detailed'!$F$23/100)</f>
        <v>31.961172760570459</v>
      </c>
      <c r="BD26" s="91">
        <f>'[2]EU Inhabitants'!AY34*('[2]Weighted Average'!AY11/1000)*('[2]Waste Bin detailed'!$F$23/100)</f>
        <v>31.808307876382774</v>
      </c>
      <c r="BE26" s="91">
        <f>'[2]EU Inhabitants'!AZ34*('[2]Weighted Average'!AZ11/1000)*('[2]Waste Bin detailed'!$F$23/100)</f>
        <v>31.659930837274722</v>
      </c>
    </row>
    <row r="27" spans="1:57" x14ac:dyDescent="0.35">
      <c r="A27" s="86" t="s">
        <v>636</v>
      </c>
      <c r="C27" s="86" t="s">
        <v>4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detailed'!$F$23/100)</f>
        <v>3.7680951487197567</v>
      </c>
      <c r="H27" s="91">
        <f>'[2]EU Inhabitants'!C35*('[2]Weighted Average'!C11/1000)*('[2]Waste Bin detailed'!$F$23/100)</f>
        <v>3.7725175022155981</v>
      </c>
      <c r="I27" s="91">
        <f>'[2]EU Inhabitants'!D35*('[2]Weighted Average'!D11/1000)*('[2]Waste Bin detailed'!$F$23/100)</f>
        <v>3.7800787414654433</v>
      </c>
      <c r="J27" s="91">
        <f>'[2]EU Inhabitants'!E35*('[2]Weighted Average'!E11/1000)*('[2]Waste Bin detailed'!$F$23/100)</f>
        <v>3.7819795736488118</v>
      </c>
      <c r="K27" s="91">
        <f>'[2]EU Inhabitants'!F35*('[2]Weighted Average'!F11/1000)*('[2]Waste Bin detailed'!$F$23/100)</f>
        <v>3.7848070109866985</v>
      </c>
      <c r="L27" s="91">
        <f>'[2]EU Inhabitants'!G35*('[2]Weighted Average'!G11/1000)*('[2]Waste Bin detailed'!$F$23/100)</f>
        <v>3.7873444248882326</v>
      </c>
      <c r="M27" s="91">
        <f>'[2]EU Inhabitants'!H35*('[2]Weighted Average'!H11/1000)*('[2]Waste Bin detailed'!$F$23/100)</f>
        <v>3.7982712933225344</v>
      </c>
      <c r="N27" s="91">
        <f>'[2]EU Inhabitants'!I35*('[2]Weighted Average'!I11/1000)*('[2]Waste Bin detailed'!$F$23/100)</f>
        <v>3.8109984085486319</v>
      </c>
      <c r="O27" s="91">
        <f>'[2]EU Inhabitants'!J35*('[2]Weighted Average'!J11/1000)*('[2]Waste Bin detailed'!$F$23/100)</f>
        <v>3.8100072803315137</v>
      </c>
      <c r="P27" s="91">
        <f>'[2]EU Inhabitants'!K35*('[2]Weighted Average'!K11/1000)*('[2]Waste Bin detailed'!$F$23/100)</f>
        <v>3.8510530494462207</v>
      </c>
      <c r="Q27" s="91">
        <f>'[2]EU Inhabitants'!L35*('[2]Weighted Average'!L11/1000)*('[2]Waste Bin detailed'!$F$23/100)</f>
        <v>3.877704880365366</v>
      </c>
      <c r="R27" s="91">
        <f>'[2]EU Inhabitants'!M35*('[2]Weighted Average'!M11/1000)*('[2]Waste Bin detailed'!$F$23/100)</f>
        <v>3.8815744588551415</v>
      </c>
      <c r="S27" s="91">
        <f>'[2]EU Inhabitants'!N35*('[2]Weighted Average'!N11/1000)*('[2]Waste Bin detailed'!$F$23/100)</f>
        <v>3.8910968016025254</v>
      </c>
      <c r="T27" s="91">
        <f>'[2]EU Inhabitants'!O35*('[2]Weighted Average'!O11/1000)*('[2]Waste Bin detailed'!$F$23/100)</f>
        <v>3.8972933506018141</v>
      </c>
      <c r="U27" s="91">
        <f>'[2]EU Inhabitants'!P35*('[2]Weighted Average'!P11/1000)*('[2]Waste Bin detailed'!$F$23/100)</f>
        <v>3.9020226694125033</v>
      </c>
      <c r="V27" s="91">
        <f>'[2]EU Inhabitants'!Q35*('[2]Weighted Average'!Q11/1000)*('[2]Waste Bin detailed'!$F$23/100)</f>
        <v>3.9060697022657695</v>
      </c>
      <c r="W27" s="91">
        <f>'[2]EU Inhabitants'!R35*('[2]Weighted Average'!R11/1000)*('[2]Waste Bin detailed'!$F$23/100)</f>
        <v>3.9097324646003435</v>
      </c>
      <c r="X27" s="91">
        <f>'[2]EU Inhabitants'!S35*('[2]Weighted Average'!S11/1000)*('[2]Waste Bin detailed'!$F$23/100)</f>
        <v>3.9137498861468125</v>
      </c>
      <c r="Y27" s="91">
        <f>'[2]EU Inhabitants'!T35*('[2]Weighted Average'!T11/1000)*('[2]Waste Bin detailed'!$F$23/100)</f>
        <v>3.9158580574606328</v>
      </c>
      <c r="Z27" s="91">
        <f>'[2]EU Inhabitants'!U35*('[2]Weighted Average'!U11/1000)*('[2]Waste Bin detailed'!$F$23/100)</f>
        <v>4.0076648785461444</v>
      </c>
      <c r="AA27" s="91">
        <f>'[2]EU Inhabitants'!V35*('[2]Weighted Average'!V11/1000)*('[2]Waste Bin detailed'!$F$23/100)</f>
        <v>4.0364720253495463</v>
      </c>
      <c r="AB27" s="91">
        <f>'[2]EU Inhabitants'!W35*('[2]Weighted Average'!W11/1000)*('[2]Waste Bin detailed'!$F$23/100)</f>
        <v>4.0619884936888058</v>
      </c>
      <c r="AC27" s="91">
        <f>'[2]EU Inhabitants'!X35*('[2]Weighted Average'!X11/1000)*('[2]Waste Bin detailed'!$F$23/100)</f>
        <v>4.0586865841547413</v>
      </c>
      <c r="AD27" s="91">
        <f>'[2]EU Inhabitants'!Y35*('[2]Weighted Average'!Y11/1000)*('[2]Waste Bin detailed'!$F$23/100)</f>
        <v>4.0779570555886941</v>
      </c>
      <c r="AE27" s="91">
        <f>'[2]EU Inhabitants'!Z35*('[2]Weighted Average'!Z11/1000)*('[2]Waste Bin detailed'!$F$23/100)</f>
        <v>4.0826255839207359</v>
      </c>
      <c r="AF27" s="91">
        <f>'[2]EU Inhabitants'!AA35*('[2]Weighted Average'!AA11/1000)*('[2]Waste Bin detailed'!$F$23/100)</f>
        <v>4.084049098176763</v>
      </c>
      <c r="AG27" s="91">
        <f>'[2]EU Inhabitants'!AB35*('[2]Weighted Average'!AB11/1000)*('[2]Waste Bin detailed'!$F$23/100)</f>
        <v>4.0844564474717737</v>
      </c>
      <c r="AH27" s="91">
        <f>'[2]EU Inhabitants'!AC35*('[2]Weighted Average'!AC11/1000)*('[2]Waste Bin detailed'!$F$23/100)</f>
        <v>4.084244864629297</v>
      </c>
      <c r="AI27" s="91">
        <f>'[2]EU Inhabitants'!AD35*('[2]Weighted Average'!AD11/1000)*('[2]Waste Bin detailed'!$F$23/100)</f>
        <v>4.0832891914063474</v>
      </c>
      <c r="AJ27" s="91">
        <f>'[2]EU Inhabitants'!AE35*('[2]Weighted Average'!AE11/1000)*('[2]Waste Bin detailed'!$F$23/100)</f>
        <v>4.0819897582219253</v>
      </c>
      <c r="AK27" s="91">
        <f>'[2]EU Inhabitants'!AF35*('[2]Weighted Average'!AF11/1000)*('[2]Waste Bin detailed'!$F$23/100)</f>
        <v>4.0802796038004097</v>
      </c>
      <c r="AL27" s="91">
        <f>'[2]EU Inhabitants'!AG35*('[2]Weighted Average'!AG11/1000)*('[2]Waste Bin detailed'!$F$23/100)</f>
        <v>4.0785968181090198</v>
      </c>
      <c r="AM27" s="91">
        <f>'[2]EU Inhabitants'!AH35*('[2]Weighted Average'!AH11/1000)*('[2]Waste Bin detailed'!$F$23/100)</f>
        <v>4.076722840592808</v>
      </c>
      <c r="AN27" s="91">
        <f>'[2]EU Inhabitants'!AI35*('[2]Weighted Average'!AI11/1000)*('[2]Waste Bin detailed'!$F$23/100)</f>
        <v>4.0745534155225513</v>
      </c>
      <c r="AO27" s="91">
        <f>'[2]EU Inhabitants'!AJ35*('[2]Weighted Average'!AJ11/1000)*('[2]Waste Bin detailed'!$F$23/100)</f>
        <v>4.0722985725705261</v>
      </c>
      <c r="AP27" s="91">
        <f>'[2]EU Inhabitants'!AK35*('[2]Weighted Average'!AK11/1000)*('[2]Waste Bin detailed'!$F$23/100)</f>
        <v>4.0705878490919583</v>
      </c>
      <c r="AQ27" s="91">
        <f>'[2]EU Inhabitants'!AL35*('[2]Weighted Average'!AL11/1000)*('[2]Waste Bin detailed'!$F$23/100)</f>
        <v>4.0688305867498036</v>
      </c>
      <c r="AR27" s="91">
        <f>'[2]EU Inhabitants'!AM35*('[2]Weighted Average'!AM11/1000)*('[2]Waste Bin detailed'!$F$23/100)</f>
        <v>4.0672201325747253</v>
      </c>
      <c r="AS27" s="91">
        <f>'[2]EU Inhabitants'!AN35*('[2]Weighted Average'!AN11/1000)*('[2]Waste Bin detailed'!$F$23/100)</f>
        <v>4.0659774860862594</v>
      </c>
      <c r="AT27" s="91">
        <f>'[2]EU Inhabitants'!AO35*('[2]Weighted Average'!AO11/1000)*('[2]Waste Bin detailed'!$F$23/100)</f>
        <v>4.0646609331505514</v>
      </c>
      <c r="AU27" s="91">
        <f>'[2]EU Inhabitants'!AP35*('[2]Weighted Average'!AP11/1000)*('[2]Waste Bin detailed'!$F$23/100)</f>
        <v>4.0632981817990359</v>
      </c>
      <c r="AV27" s="91">
        <f>'[2]EU Inhabitants'!AQ35*('[2]Weighted Average'!AQ11/1000)*('[2]Waste Bin detailed'!$F$23/100)</f>
        <v>4.0619405095520014</v>
      </c>
      <c r="AW27" s="91">
        <f>'[2]EU Inhabitants'!AR35*('[2]Weighted Average'!AR11/1000)*('[2]Waste Bin detailed'!$F$23/100)</f>
        <v>4.0605336125089728</v>
      </c>
      <c r="AX27" s="91">
        <f>'[2]EU Inhabitants'!AS35*('[2]Weighted Average'!AS11/1000)*('[2]Waste Bin detailed'!$F$23/100)</f>
        <v>4.0587701164071799</v>
      </c>
      <c r="AY27" s="91">
        <f>'[2]EU Inhabitants'!AT35*('[2]Weighted Average'!AT11/1000)*('[2]Waste Bin detailed'!$F$23/100)</f>
        <v>4.0566787669767992</v>
      </c>
      <c r="AZ27" s="91">
        <f>'[2]EU Inhabitants'!AU35*('[2]Weighted Average'!AU11/1000)*('[2]Waste Bin detailed'!$F$23/100)</f>
        <v>4.0542654986437627</v>
      </c>
      <c r="BA27" s="91">
        <f>'[2]EU Inhabitants'!AV35*('[2]Weighted Average'!AV11/1000)*('[2]Waste Bin detailed'!$F$23/100)</f>
        <v>4.051362615238487</v>
      </c>
      <c r="BB27" s="91">
        <f>'[2]EU Inhabitants'!AW35*('[2]Weighted Average'!AW11/1000)*('[2]Waste Bin detailed'!$F$23/100)</f>
        <v>4.0478095036954853</v>
      </c>
      <c r="BC27" s="91">
        <f>'[2]EU Inhabitants'!AX35*('[2]Weighted Average'!AX11/1000)*('[2]Waste Bin detailed'!$F$23/100)</f>
        <v>4.0435302827293764</v>
      </c>
      <c r="BD27" s="91">
        <f>'[2]EU Inhabitants'!AY35*('[2]Weighted Average'!AY11/1000)*('[2]Waste Bin detailed'!$F$23/100)</f>
        <v>4.0385174729271665</v>
      </c>
      <c r="BE27" s="91">
        <f>'[2]EU Inhabitants'!AZ35*('[2]Weighted Average'!AZ11/1000)*('[2]Waste Bin detailed'!$F$23/100)</f>
        <v>4.0328817260191006</v>
      </c>
    </row>
    <row r="28" spans="1:57" x14ac:dyDescent="0.35">
      <c r="A28" s="86" t="s">
        <v>636</v>
      </c>
      <c r="C28" s="86" t="s">
        <v>4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detailed'!$F$23/100)</f>
        <v>10.233984193877996</v>
      </c>
      <c r="H28" s="91">
        <f>'[2]EU Inhabitants'!C36*('[2]Weighted Average'!C11/1000)*('[2]Waste Bin detailed'!$F$23/100)</f>
        <v>10.196278672323881</v>
      </c>
      <c r="I28" s="91">
        <f>'[2]EU Inhabitants'!D36*('[2]Weighted Average'!D11/1000)*('[2]Waste Bin detailed'!$F$23/100)</f>
        <v>10.196887265504206</v>
      </c>
      <c r="J28" s="91">
        <f>'[2]EU Inhabitants'!E36*('[2]Weighted Average'!E11/1000)*('[2]Waste Bin detailed'!$F$23/100)</f>
        <v>10.189134664417336</v>
      </c>
      <c r="K28" s="91">
        <f>'[2]EU Inhabitants'!F36*('[2]Weighted Average'!F11/1000)*('[2]Waste Bin detailed'!$F$23/100)</f>
        <v>10.183918099001655</v>
      </c>
      <c r="L28" s="91">
        <f>'[2]EU Inhabitants'!G36*('[2]Weighted Average'!G11/1000)*('[2]Waste Bin detailed'!$F$23/100)</f>
        <v>10.186378877262419</v>
      </c>
      <c r="M28" s="91">
        <f>'[2]EU Inhabitants'!H36*('[2]Weighted Average'!H11/1000)*('[2]Waste Bin detailed'!$F$23/100)</f>
        <v>10.186815428639743</v>
      </c>
      <c r="N28" s="91">
        <f>'[2]EU Inhabitants'!I36*('[2]Weighted Average'!I11/1000)*('[2]Waste Bin detailed'!$F$23/100)</f>
        <v>10.185741494677535</v>
      </c>
      <c r="O28" s="91">
        <f>'[2]EU Inhabitants'!J36*('[2]Weighted Average'!J11/1000)*('[2]Waste Bin detailed'!$F$23/100)</f>
        <v>10.189105527433473</v>
      </c>
      <c r="P28" s="91">
        <f>'[2]EU Inhabitants'!K36*('[2]Weighted Average'!K11/1000)*('[2]Waste Bin detailed'!$F$23/100)</f>
        <v>10.198927053542818</v>
      </c>
      <c r="Q28" s="91">
        <f>'[2]EU Inhabitants'!L36*('[2]Weighted Average'!L11/1000)*('[2]Waste Bin detailed'!$F$23/100)</f>
        <v>10.211365040025029</v>
      </c>
      <c r="R28" s="91">
        <f>'[2]EU Inhabitants'!M36*('[2]Weighted Average'!M11/1000)*('[2]Waste Bin detailed'!$F$23/100)</f>
        <v>10.209390775365382</v>
      </c>
      <c r="S28" s="91">
        <f>'[2]EU Inhabitants'!N36*('[2]Weighted Average'!N11/1000)*('[2]Waste Bin detailed'!$F$23/100)</f>
        <v>10.230494269524321</v>
      </c>
      <c r="T28" s="91">
        <f>'[2]EU Inhabitants'!O36*('[2]Weighted Average'!O11/1000)*('[2]Waste Bin detailed'!$F$23/100)</f>
        <v>10.242568520525541</v>
      </c>
      <c r="U28" s="91">
        <f>'[2]EU Inhabitants'!P36*('[2]Weighted Average'!P11/1000)*('[2]Waste Bin detailed'!$F$23/100)</f>
        <v>10.253413020026819</v>
      </c>
      <c r="V28" s="91">
        <f>'[2]EU Inhabitants'!Q36*('[2]Weighted Average'!Q11/1000)*('[2]Waste Bin detailed'!$F$23/100)</f>
        <v>10.265371066923537</v>
      </c>
      <c r="W28" s="91">
        <f>'[2]EU Inhabitants'!R36*('[2]Weighted Average'!R11/1000)*('[2]Waste Bin detailed'!$F$23/100)</f>
        <v>10.277742921430869</v>
      </c>
      <c r="X28" s="91">
        <f>'[2]EU Inhabitants'!S36*('[2]Weighted Average'!S11/1000)*('[2]Waste Bin detailed'!$F$23/100)</f>
        <v>10.297025283191486</v>
      </c>
      <c r="Y28" s="91">
        <f>'[2]EU Inhabitants'!T36*('[2]Weighted Average'!T11/1000)*('[2]Waste Bin detailed'!$F$23/100)</f>
        <v>10.312396128331166</v>
      </c>
      <c r="Z28" s="91">
        <f>'[2]EU Inhabitants'!U36*('[2]Weighted Average'!U11/1000)*('[2]Waste Bin detailed'!$F$23/100)</f>
        <v>10.497081473563634</v>
      </c>
      <c r="AA28" s="91">
        <f>'[2]EU Inhabitants'!V36*('[2]Weighted Average'!V11/1000)*('[2]Waste Bin detailed'!$F$23/100)</f>
        <v>10.511456476555747</v>
      </c>
      <c r="AB28" s="91">
        <f>'[2]EU Inhabitants'!W36*('[2]Weighted Average'!W11/1000)*('[2]Waste Bin detailed'!$F$23/100)</f>
        <v>10.515793960797469</v>
      </c>
      <c r="AC28" s="91">
        <f>'[2]EU Inhabitants'!X36*('[2]Weighted Average'!X11/1000)*('[2]Waste Bin detailed'!$F$23/100)</f>
        <v>10.467920482894097</v>
      </c>
      <c r="AD28" s="91">
        <f>'[2]EU Inhabitants'!Y36*('[2]Weighted Average'!Y11/1000)*('[2]Waste Bin detailed'!$F$23/100)</f>
        <v>10.45756894268014</v>
      </c>
      <c r="AE28" s="91">
        <f>'[2]EU Inhabitants'!Z36*('[2]Weighted Average'!Z11/1000)*('[2]Waste Bin detailed'!$F$23/100)</f>
        <v>10.659427658910383</v>
      </c>
      <c r="AF28" s="91">
        <f>'[2]EU Inhabitants'!AA36*('[2]Weighted Average'!AA11/1000)*('[2]Waste Bin detailed'!$F$23/100)</f>
        <v>10.632712647341313</v>
      </c>
      <c r="AG28" s="91">
        <f>'[2]EU Inhabitants'!AB36*('[2]Weighted Average'!AB11/1000)*('[2]Waste Bin detailed'!$F$23/100)</f>
        <v>10.606130666081709</v>
      </c>
      <c r="AH28" s="91">
        <f>'[2]EU Inhabitants'!AC36*('[2]Weighted Average'!AC11/1000)*('[2]Waste Bin detailed'!$F$23/100)</f>
        <v>10.579588070937891</v>
      </c>
      <c r="AI28" s="91">
        <f>'[2]EU Inhabitants'!AD36*('[2]Weighted Average'!AD11/1000)*('[2]Waste Bin detailed'!$F$23/100)</f>
        <v>10.552413745185376</v>
      </c>
      <c r="AJ28" s="91">
        <f>'[2]EU Inhabitants'!AE36*('[2]Weighted Average'!AE11/1000)*('[2]Waste Bin detailed'!$F$23/100)</f>
        <v>10.524636320369041</v>
      </c>
      <c r="AK28" s="91">
        <f>'[2]EU Inhabitants'!AF36*('[2]Weighted Average'!AF11/1000)*('[2]Waste Bin detailed'!$F$23/100)</f>
        <v>10.495661486648483</v>
      </c>
      <c r="AL28" s="91">
        <f>'[2]EU Inhabitants'!AG36*('[2]Weighted Average'!AG11/1000)*('[2]Waste Bin detailed'!$F$23/100)</f>
        <v>10.465024230716349</v>
      </c>
      <c r="AM28" s="91">
        <f>'[2]EU Inhabitants'!AH36*('[2]Weighted Average'!AH11/1000)*('[2]Waste Bin detailed'!$F$23/100)</f>
        <v>10.432783904062591</v>
      </c>
      <c r="AN28" s="91">
        <f>'[2]EU Inhabitants'!AI36*('[2]Weighted Average'!AI11/1000)*('[2]Waste Bin detailed'!$F$23/100)</f>
        <v>10.399286030654279</v>
      </c>
      <c r="AO28" s="91">
        <f>'[2]EU Inhabitants'!AJ36*('[2]Weighted Average'!AJ11/1000)*('[2]Waste Bin detailed'!$F$23/100)</f>
        <v>10.365263011945908</v>
      </c>
      <c r="AP28" s="91">
        <f>'[2]EU Inhabitants'!AK36*('[2]Weighted Average'!AK11/1000)*('[2]Waste Bin detailed'!$F$23/100)</f>
        <v>10.338998714725374</v>
      </c>
      <c r="AQ28" s="91">
        <f>'[2]EU Inhabitants'!AL36*('[2]Weighted Average'!AL11/1000)*('[2]Waste Bin detailed'!$F$23/100)</f>
        <v>10.31236187742063</v>
      </c>
      <c r="AR28" s="91">
        <f>'[2]EU Inhabitants'!AM36*('[2]Weighted Average'!AM11/1000)*('[2]Waste Bin detailed'!$F$23/100)</f>
        <v>10.285521687344403</v>
      </c>
      <c r="AS28" s="91">
        <f>'[2]EU Inhabitants'!AN36*('[2]Weighted Average'!AN11/1000)*('[2]Waste Bin detailed'!$F$23/100)</f>
        <v>10.259728716893658</v>
      </c>
      <c r="AT28" s="91">
        <f>'[2]EU Inhabitants'!AO36*('[2]Weighted Average'!AO11/1000)*('[2]Waste Bin detailed'!$F$23/100)</f>
        <v>10.234511512217177</v>
      </c>
      <c r="AU28" s="91">
        <f>'[2]EU Inhabitants'!AP36*('[2]Weighted Average'!AP11/1000)*('[2]Waste Bin detailed'!$F$23/100)</f>
        <v>10.210022290482604</v>
      </c>
      <c r="AV28" s="91">
        <f>'[2]EU Inhabitants'!AQ36*('[2]Weighted Average'!AQ11/1000)*('[2]Waste Bin detailed'!$F$23/100)</f>
        <v>10.185693042103436</v>
      </c>
      <c r="AW28" s="91">
        <f>'[2]EU Inhabitants'!AR36*('[2]Weighted Average'!AR11/1000)*('[2]Waste Bin detailed'!$F$23/100)</f>
        <v>10.161934963663031</v>
      </c>
      <c r="AX28" s="91">
        <f>'[2]EU Inhabitants'!AS36*('[2]Weighted Average'!AS11/1000)*('[2]Waste Bin detailed'!$F$23/100)</f>
        <v>10.138492875111771</v>
      </c>
      <c r="AY28" s="91">
        <f>'[2]EU Inhabitants'!AT36*('[2]Weighted Average'!AT11/1000)*('[2]Waste Bin detailed'!$F$23/100)</f>
        <v>10.115419376695709</v>
      </c>
      <c r="AZ28" s="91">
        <f>'[2]EU Inhabitants'!AU36*('[2]Weighted Average'!AU11/1000)*('[2]Waste Bin detailed'!$F$23/100)</f>
        <v>10.092685980157798</v>
      </c>
      <c r="BA28" s="91">
        <f>'[2]EU Inhabitants'!AV36*('[2]Weighted Average'!AV11/1000)*('[2]Waste Bin detailed'!$F$23/100)</f>
        <v>10.069420789458128</v>
      </c>
      <c r="BB28" s="91">
        <f>'[2]EU Inhabitants'!AW36*('[2]Weighted Average'!AW11/1000)*('[2]Waste Bin detailed'!$F$23/100)</f>
        <v>10.046063802999345</v>
      </c>
      <c r="BC28" s="91">
        <f>'[2]EU Inhabitants'!AX36*('[2]Weighted Average'!AX11/1000)*('[2]Waste Bin detailed'!$F$23/100)</f>
        <v>10.022754732229872</v>
      </c>
      <c r="BD28" s="91">
        <f>'[2]EU Inhabitants'!AY36*('[2]Weighted Average'!AY11/1000)*('[2]Waste Bin detailed'!$F$23/100)</f>
        <v>9.9992650642349492</v>
      </c>
      <c r="BE28" s="91">
        <f>'[2]EU Inhabitants'!AZ36*('[2]Weighted Average'!AZ11/1000)*('[2]Waste Bin detailed'!$F$23/100)</f>
        <v>9.9755103431187937</v>
      </c>
    </row>
    <row r="29" spans="1:57" x14ac:dyDescent="0.35">
      <c r="A29" s="86" t="s">
        <v>636</v>
      </c>
      <c r="C29" s="86" t="s">
        <v>4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detailed'!$F$23/100)</f>
        <v>9.8029978436803198</v>
      </c>
      <c r="H29" s="91">
        <f>'[2]EU Inhabitants'!C37*('[2]Weighted Average'!C11/1000)*('[2]Waste Bin detailed'!$F$23/100)</f>
        <v>9.821569744188853</v>
      </c>
      <c r="I29" s="91">
        <f>'[2]EU Inhabitants'!D37*('[2]Weighted Average'!D11/1000)*('[2]Waste Bin detailed'!$F$23/100)</f>
        <v>9.8479833433052395</v>
      </c>
      <c r="J29" s="91">
        <f>'[2]EU Inhabitants'!E37*('[2]Weighted Average'!E11/1000)*('[2]Waste Bin detailed'!$F$23/100)</f>
        <v>9.8695617287483177</v>
      </c>
      <c r="K29" s="91">
        <f>'[2]EU Inhabitants'!F37*('[2]Weighted Average'!F11/1000)*('[2]Waste Bin detailed'!$F$23/100)</f>
        <v>9.8954877369145997</v>
      </c>
      <c r="L29" s="91">
        <f>'[2]EU Inhabitants'!G37*('[2]Weighted Average'!G11/1000)*('[2]Waste Bin detailed'!$F$23/100)</f>
        <v>9.9283884461568146</v>
      </c>
      <c r="M29" s="91">
        <f>'[2]EU Inhabitants'!H37*('[2]Weighted Average'!H11/1000)*('[2]Waste Bin detailed'!$F$23/100)</f>
        <v>9.964329213131176</v>
      </c>
      <c r="N29" s="91">
        <f>'[2]EU Inhabitants'!I37*('[2]Weighted Average'!I11/1000)*('[2]Waste Bin detailed'!$F$23/100)</f>
        <v>10.003331269201125</v>
      </c>
      <c r="O29" s="91">
        <f>'[2]EU Inhabitants'!J37*('[2]Weighted Average'!J11/1000)*('[2]Waste Bin detailed'!$F$23/100)</f>
        <v>10.045860842146352</v>
      </c>
      <c r="P29" s="91">
        <f>'[2]EU Inhabitants'!K37*('[2]Weighted Average'!K11/1000)*('[2]Waste Bin detailed'!$F$23/100)</f>
        <v>10.092649720870641</v>
      </c>
      <c r="Q29" s="91">
        <f>'[2]EU Inhabitants'!L37*('[2]Weighted Average'!L11/1000)*('[2]Waste Bin detailed'!$F$23/100)</f>
        <v>10.137517291272095</v>
      </c>
      <c r="R29" s="91">
        <f>'[2]EU Inhabitants'!M37*('[2]Weighted Average'!M11/1000)*('[2]Waste Bin detailed'!$F$23/100)</f>
        <v>10.176883219496853</v>
      </c>
      <c r="S29" s="91">
        <f>'[2]EU Inhabitants'!N37*('[2]Weighted Average'!N11/1000)*('[2]Waste Bin detailed'!$F$23/100)</f>
        <v>10.224711090803032</v>
      </c>
      <c r="T29" s="91">
        <f>'[2]EU Inhabitants'!O37*('[2]Weighted Average'!O11/1000)*('[2]Waste Bin detailed'!$F$23/100)</f>
        <v>10.272549432944267</v>
      </c>
      <c r="U29" s="91">
        <f>'[2]EU Inhabitants'!P37*('[2]Weighted Average'!P11/1000)*('[2]Waste Bin detailed'!$F$23/100)</f>
        <v>10.320282335317708</v>
      </c>
      <c r="V29" s="91">
        <f>'[2]EU Inhabitants'!Q37*('[2]Weighted Average'!Q11/1000)*('[2]Waste Bin detailed'!$F$23/100)</f>
        <v>10.360811475437584</v>
      </c>
      <c r="W29" s="91">
        <f>'[2]EU Inhabitants'!R37*('[2]Weighted Average'!R11/1000)*('[2]Waste Bin detailed'!$F$23/100)</f>
        <v>10.393387729635666</v>
      </c>
      <c r="X29" s="91">
        <f>'[2]EU Inhabitants'!S37*('[2]Weighted Average'!S11/1000)*('[2]Waste Bin detailed'!$F$23/100)</f>
        <v>10.425761235291288</v>
      </c>
      <c r="Y29" s="91">
        <f>'[2]EU Inhabitants'!T37*('[2]Weighted Average'!T11/1000)*('[2]Waste Bin detailed'!$F$23/100)</f>
        <v>10.445035286193654</v>
      </c>
      <c r="Z29" s="91">
        <f>'[2]EU Inhabitants'!U37*('[2]Weighted Average'!U11/1000)*('[2]Waste Bin detailed'!$F$23/100)</f>
        <v>10.627077304216458</v>
      </c>
      <c r="AA29" s="91">
        <f>'[2]EU Inhabitants'!V37*('[2]Weighted Average'!V11/1000)*('[2]Waste Bin detailed'!$F$23/100)</f>
        <v>10.641300444012099</v>
      </c>
      <c r="AB29" s="91">
        <f>'[2]EU Inhabitants'!W37*('[2]Weighted Average'!W11/1000)*('[2]Waste Bin detailed'!$F$23/100)</f>
        <v>10.658344539772438</v>
      </c>
      <c r="AC29" s="91">
        <f>'[2]EU Inhabitants'!X37*('[2]Weighted Average'!X11/1000)*('[2]Waste Bin detailed'!$F$23/100)</f>
        <v>10.686591232052928</v>
      </c>
      <c r="AD29" s="91">
        <f>'[2]EU Inhabitants'!Y37*('[2]Weighted Average'!Y11/1000)*('[2]Waste Bin detailed'!$F$23/100)</f>
        <v>10.717964488233113</v>
      </c>
      <c r="AE29" s="91">
        <f>'[2]EU Inhabitants'!Z37*('[2]Weighted Average'!Z11/1000)*('[2]Waste Bin detailed'!$F$23/100)</f>
        <v>10.847649988462981</v>
      </c>
      <c r="AF29" s="91">
        <f>'[2]EU Inhabitants'!AA37*('[2]Weighted Average'!AA11/1000)*('[2]Waste Bin detailed'!$F$23/100)</f>
        <v>10.861981481483364</v>
      </c>
      <c r="AG29" s="91">
        <f>'[2]EU Inhabitants'!AB37*('[2]Weighted Average'!AB11/1000)*('[2]Waste Bin detailed'!$F$23/100)</f>
        <v>10.869258046587655</v>
      </c>
      <c r="AH29" s="91">
        <f>'[2]EU Inhabitants'!AC37*('[2]Weighted Average'!AC11/1000)*('[2]Waste Bin detailed'!$F$23/100)</f>
        <v>10.869257628476703</v>
      </c>
      <c r="AI29" s="91">
        <f>'[2]EU Inhabitants'!AD37*('[2]Weighted Average'!AD11/1000)*('[2]Waste Bin detailed'!$F$23/100)</f>
        <v>10.862022234027151</v>
      </c>
      <c r="AJ29" s="91">
        <f>'[2]EU Inhabitants'!AE37*('[2]Weighted Average'!AE11/1000)*('[2]Waste Bin detailed'!$F$23/100)</f>
        <v>10.854024068024557</v>
      </c>
      <c r="AK29" s="91">
        <f>'[2]EU Inhabitants'!AF37*('[2]Weighted Average'!AF11/1000)*('[2]Waste Bin detailed'!$F$23/100)</f>
        <v>10.844806719051746</v>
      </c>
      <c r="AL29" s="91">
        <f>'[2]EU Inhabitants'!AG37*('[2]Weighted Average'!AG11/1000)*('[2]Waste Bin detailed'!$F$23/100)</f>
        <v>10.834504289604359</v>
      </c>
      <c r="AM29" s="91">
        <f>'[2]EU Inhabitants'!AH37*('[2]Weighted Average'!AH11/1000)*('[2]Waste Bin detailed'!$F$23/100)</f>
        <v>10.82329914587535</v>
      </c>
      <c r="AN29" s="91">
        <f>'[2]EU Inhabitants'!AI37*('[2]Weighted Average'!AI11/1000)*('[2]Waste Bin detailed'!$F$23/100)</f>
        <v>10.811321512830778</v>
      </c>
      <c r="AO29" s="91">
        <f>'[2]EU Inhabitants'!AJ37*('[2]Weighted Average'!AJ11/1000)*('[2]Waste Bin detailed'!$F$23/100)</f>
        <v>10.798460614075486</v>
      </c>
      <c r="AP29" s="91">
        <f>'[2]EU Inhabitants'!AK37*('[2]Weighted Average'!AK11/1000)*('[2]Waste Bin detailed'!$F$23/100)</f>
        <v>10.787489572760293</v>
      </c>
      <c r="AQ29" s="91">
        <f>'[2]EU Inhabitants'!AL37*('[2]Weighted Average'!AL11/1000)*('[2]Waste Bin detailed'!$F$23/100)</f>
        <v>10.774826988884296</v>
      </c>
      <c r="AR29" s="91">
        <f>'[2]EU Inhabitants'!AM37*('[2]Weighted Average'!AM11/1000)*('[2]Waste Bin detailed'!$F$23/100)</f>
        <v>10.759921314267499</v>
      </c>
      <c r="AS29" s="91">
        <f>'[2]EU Inhabitants'!AN37*('[2]Weighted Average'!AN11/1000)*('[2]Waste Bin detailed'!$F$23/100)</f>
        <v>10.74440772185746</v>
      </c>
      <c r="AT29" s="91">
        <f>'[2]EU Inhabitants'!AO37*('[2]Weighted Average'!AO11/1000)*('[2]Waste Bin detailed'!$F$23/100)</f>
        <v>10.727033170701933</v>
      </c>
      <c r="AU29" s="91">
        <f>'[2]EU Inhabitants'!AP37*('[2]Weighted Average'!AP11/1000)*('[2]Waste Bin detailed'!$F$23/100)</f>
        <v>10.709781902209397</v>
      </c>
      <c r="AV29" s="91">
        <f>'[2]EU Inhabitants'!AQ37*('[2]Weighted Average'!AQ11/1000)*('[2]Waste Bin detailed'!$F$23/100)</f>
        <v>10.692320770580579</v>
      </c>
      <c r="AW29" s="91">
        <f>'[2]EU Inhabitants'!AR37*('[2]Weighted Average'!AR11/1000)*('[2]Waste Bin detailed'!$F$23/100)</f>
        <v>10.674446568311295</v>
      </c>
      <c r="AX29" s="91">
        <f>'[2]EU Inhabitants'!AS37*('[2]Weighted Average'!AS11/1000)*('[2]Waste Bin detailed'!$F$23/100)</f>
        <v>10.655933339484582</v>
      </c>
      <c r="AY29" s="91">
        <f>'[2]EU Inhabitants'!AT37*('[2]Weighted Average'!AT11/1000)*('[2]Waste Bin detailed'!$F$23/100)</f>
        <v>10.636717869442769</v>
      </c>
      <c r="AZ29" s="91">
        <f>'[2]EU Inhabitants'!AU37*('[2]Weighted Average'!AU11/1000)*('[2]Waste Bin detailed'!$F$23/100)</f>
        <v>10.616948866034443</v>
      </c>
      <c r="BA29" s="91">
        <f>'[2]EU Inhabitants'!AV37*('[2]Weighted Average'!AV11/1000)*('[2]Waste Bin detailed'!$F$23/100)</f>
        <v>10.596793209410833</v>
      </c>
      <c r="BB29" s="91">
        <f>'[2]EU Inhabitants'!AW37*('[2]Weighted Average'!AW11/1000)*('[2]Waste Bin detailed'!$F$23/100)</f>
        <v>10.576267370907974</v>
      </c>
      <c r="BC29" s="91">
        <f>'[2]EU Inhabitants'!AX37*('[2]Weighted Average'!AX11/1000)*('[2]Waste Bin detailed'!$F$23/100)</f>
        <v>10.55580872596318</v>
      </c>
      <c r="BD29" s="91">
        <f>'[2]EU Inhabitants'!AY37*('[2]Weighted Average'!AY11/1000)*('[2]Waste Bin detailed'!$F$23/100)</f>
        <v>10.535038061574664</v>
      </c>
      <c r="BE29" s="91">
        <f>'[2]EU Inhabitants'!AZ37*('[2]Weighted Average'!AZ11/1000)*('[2]Waste Bin detailed'!$F$23/100)</f>
        <v>10.513614884366259</v>
      </c>
    </row>
    <row r="30" spans="1:57" x14ac:dyDescent="0.35">
      <c r="A30" s="86" t="s">
        <v>636</v>
      </c>
      <c r="C30" s="86" t="s">
        <v>4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detailed'!$F$23/100)</f>
        <v>16.798195110231955</v>
      </c>
      <c r="H30" s="91">
        <f>'[2]EU Inhabitants'!C38*('[2]Weighted Average'!C11/1000)*('[2]Waste Bin detailed'!$F$23/100)</f>
        <v>16.838645957698834</v>
      </c>
      <c r="I30" s="91">
        <f>'[2]EU Inhabitants'!D38*('[2]Weighted Average'!D11/1000)*('[2]Waste Bin detailed'!$F$23/100)</f>
        <v>16.889050272059915</v>
      </c>
      <c r="J30" s="91">
        <f>'[2]EU Inhabitants'!E38*('[2]Weighted Average'!E11/1000)*('[2]Waste Bin detailed'!$F$23/100)</f>
        <v>16.949031714424979</v>
      </c>
      <c r="K30" s="91">
        <f>'[2]EU Inhabitants'!F38*('[2]Weighted Average'!F11/1000)*('[2]Waste Bin detailed'!$F$23/100)</f>
        <v>17.015937296319475</v>
      </c>
      <c r="L30" s="91">
        <f>'[2]EU Inhabitants'!G38*('[2]Weighted Average'!G11/1000)*('[2]Waste Bin detailed'!$F$23/100)</f>
        <v>17.085210304257842</v>
      </c>
      <c r="M30" s="91">
        <f>'[2]EU Inhabitants'!H38*('[2]Weighted Average'!H11/1000)*('[2]Waste Bin detailed'!$F$23/100)</f>
        <v>17.154106600368756</v>
      </c>
      <c r="N30" s="91">
        <f>'[2]EU Inhabitants'!I38*('[2]Weighted Average'!I11/1000)*('[2]Waste Bin detailed'!$F$23/100)</f>
        <v>17.275669152449854</v>
      </c>
      <c r="O30" s="91">
        <f>'[2]EU Inhabitants'!J38*('[2]Weighted Average'!J11/1000)*('[2]Waste Bin detailed'!$F$23/100)</f>
        <v>17.40414776567356</v>
      </c>
      <c r="P30" s="91">
        <f>'[2]EU Inhabitants'!K38*('[2]Weighted Average'!K11/1000)*('[2]Waste Bin detailed'!$F$23/100)</f>
        <v>17.539534463389089</v>
      </c>
      <c r="Q30" s="91">
        <f>'[2]EU Inhabitants'!L38*('[2]Weighted Average'!L11/1000)*('[2]Waste Bin detailed'!$F$23/100)</f>
        <v>17.69459347708079</v>
      </c>
      <c r="R30" s="91">
        <f>'[2]EU Inhabitants'!M38*('[2]Weighted Average'!M11/1000)*('[2]Waste Bin detailed'!$F$23/100)</f>
        <v>17.826276517707736</v>
      </c>
      <c r="S30" s="91">
        <f>'[2]EU Inhabitants'!N38*('[2]Weighted Average'!N11/1000)*('[2]Waste Bin detailed'!$F$23/100)</f>
        <v>17.951242308698493</v>
      </c>
      <c r="T30" s="91">
        <f>'[2]EU Inhabitants'!O38*('[2]Weighted Average'!O11/1000)*('[2]Waste Bin detailed'!$F$23/100)</f>
        <v>18.089051086987368</v>
      </c>
      <c r="U30" s="91">
        <f>'[2]EU Inhabitants'!P38*('[2]Weighted Average'!P11/1000)*('[2]Waste Bin detailed'!$F$23/100)</f>
        <v>18.259546778226301</v>
      </c>
      <c r="V30" s="91">
        <f>'[2]EU Inhabitants'!Q38*('[2]Weighted Average'!Q11/1000)*('[2]Waste Bin detailed'!$F$23/100)</f>
        <v>18.456700720804449</v>
      </c>
      <c r="W30" s="91">
        <f>'[2]EU Inhabitants'!R38*('[2]Weighted Average'!R11/1000)*('[2]Waste Bin detailed'!$F$23/100)</f>
        <v>18.658591646802464</v>
      </c>
      <c r="X30" s="91">
        <f>'[2]EU Inhabitants'!S38*('[2]Weighted Average'!S11/1000)*('[2]Waste Bin detailed'!$F$23/100)</f>
        <v>18.935390673664426</v>
      </c>
      <c r="Y30" s="91">
        <f>'[2]EU Inhabitants'!T38*('[2]Weighted Average'!T11/1000)*('[2]Waste Bin detailed'!$F$23/100)</f>
        <v>19.173552010349663</v>
      </c>
      <c r="Z30" s="91">
        <f>'[2]EU Inhabitants'!U38*('[2]Weighted Average'!U11/1000)*('[2]Waste Bin detailed'!$F$23/100)</f>
        <v>19.702530398042388</v>
      </c>
      <c r="AA30" s="91">
        <f>'[2]EU Inhabitants'!V38*('[2]Weighted Average'!V11/1000)*('[2]Waste Bin detailed'!$F$23/100)</f>
        <v>19.890166422204377</v>
      </c>
      <c r="AB30" s="91">
        <f>'[2]EU Inhabitants'!W38*('[2]Weighted Average'!W11/1000)*('[2]Waste Bin detailed'!$F$23/100)</f>
        <v>19.991008371642629</v>
      </c>
      <c r="AC30" s="91">
        <f>'[2]EU Inhabitants'!X38*('[2]Weighted Average'!X11/1000)*('[2]Waste Bin detailed'!$F$23/100)</f>
        <v>20.132459167898233</v>
      </c>
      <c r="AD30" s="91">
        <f>'[2]EU Inhabitants'!Y38*('[2]Weighted Average'!Y11/1000)*('[2]Waste Bin detailed'!$F$23/100)</f>
        <v>20.267841769268351</v>
      </c>
      <c r="AE30" s="91">
        <f>'[2]EU Inhabitants'!Z38*('[2]Weighted Average'!Z11/1000)*('[2]Waste Bin detailed'!$F$23/100)</f>
        <v>20.492112235849078</v>
      </c>
      <c r="AF30" s="91">
        <f>'[2]EU Inhabitants'!AA38*('[2]Weighted Average'!AA11/1000)*('[2]Waste Bin detailed'!$F$23/100)</f>
        <v>20.616601523007287</v>
      </c>
      <c r="AG30" s="91">
        <f>'[2]EU Inhabitants'!AB38*('[2]Weighted Average'!AB11/1000)*('[2]Waste Bin detailed'!$F$23/100)</f>
        <v>20.740980191890856</v>
      </c>
      <c r="AH30" s="91">
        <f>'[2]EU Inhabitants'!AC38*('[2]Weighted Average'!AC11/1000)*('[2]Waste Bin detailed'!$F$23/100)</f>
        <v>20.864754114929639</v>
      </c>
      <c r="AI30" s="91">
        <f>'[2]EU Inhabitants'!AD38*('[2]Weighted Average'!AD11/1000)*('[2]Waste Bin detailed'!$F$23/100)</f>
        <v>20.987590323768295</v>
      </c>
      <c r="AJ30" s="91">
        <f>'[2]EU Inhabitants'!AE38*('[2]Weighted Average'!AE11/1000)*('[2]Waste Bin detailed'!$F$23/100)</f>
        <v>21.106838034698022</v>
      </c>
      <c r="AK30" s="91">
        <f>'[2]EU Inhabitants'!AF38*('[2]Weighted Average'!AF11/1000)*('[2]Waste Bin detailed'!$F$23/100)</f>
        <v>21.222558704036796</v>
      </c>
      <c r="AL30" s="91">
        <f>'[2]EU Inhabitants'!AG38*('[2]Weighted Average'!AG11/1000)*('[2]Waste Bin detailed'!$F$23/100)</f>
        <v>21.335080150756973</v>
      </c>
      <c r="AM30" s="91">
        <f>'[2]EU Inhabitants'!AH38*('[2]Weighted Average'!AH11/1000)*('[2]Waste Bin detailed'!$F$23/100)</f>
        <v>21.444812247859314</v>
      </c>
      <c r="AN30" s="91">
        <f>'[2]EU Inhabitants'!AI38*('[2]Weighted Average'!AI11/1000)*('[2]Waste Bin detailed'!$F$23/100)</f>
        <v>21.55232998091034</v>
      </c>
      <c r="AO30" s="91">
        <f>'[2]EU Inhabitants'!AJ38*('[2]Weighted Average'!AJ11/1000)*('[2]Waste Bin detailed'!$F$23/100)</f>
        <v>21.658196940577103</v>
      </c>
      <c r="AP30" s="91">
        <f>'[2]EU Inhabitants'!AK38*('[2]Weighted Average'!AK11/1000)*('[2]Waste Bin detailed'!$F$23/100)</f>
        <v>21.766863771668813</v>
      </c>
      <c r="AQ30" s="91">
        <f>'[2]EU Inhabitants'!AL38*('[2]Weighted Average'!AL11/1000)*('[2]Waste Bin detailed'!$F$23/100)</f>
        <v>21.874546233694538</v>
      </c>
      <c r="AR30" s="91">
        <f>'[2]EU Inhabitants'!AM38*('[2]Weighted Average'!AM11/1000)*('[2]Waste Bin detailed'!$F$23/100)</f>
        <v>21.981814715420526</v>
      </c>
      <c r="AS30" s="91">
        <f>'[2]EU Inhabitants'!AN38*('[2]Weighted Average'!AN11/1000)*('[2]Waste Bin detailed'!$F$23/100)</f>
        <v>22.089017099910112</v>
      </c>
      <c r="AT30" s="91">
        <f>'[2]EU Inhabitants'!AO38*('[2]Weighted Average'!AO11/1000)*('[2]Waste Bin detailed'!$F$23/100)</f>
        <v>22.196393376592852</v>
      </c>
      <c r="AU30" s="91">
        <f>'[2]EU Inhabitants'!AP38*('[2]Weighted Average'!AP11/1000)*('[2]Waste Bin detailed'!$F$23/100)</f>
        <v>22.304174465630169</v>
      </c>
      <c r="AV30" s="91">
        <f>'[2]EU Inhabitants'!AQ38*('[2]Weighted Average'!AQ11/1000)*('[2]Waste Bin detailed'!$F$23/100)</f>
        <v>22.412273581823207</v>
      </c>
      <c r="AW30" s="91">
        <f>'[2]EU Inhabitants'!AR38*('[2]Weighted Average'!AR11/1000)*('[2]Waste Bin detailed'!$F$23/100)</f>
        <v>22.520642340295105</v>
      </c>
      <c r="AX30" s="91">
        <f>'[2]EU Inhabitants'!AS38*('[2]Weighted Average'!AS11/1000)*('[2]Waste Bin detailed'!$F$23/100)</f>
        <v>22.629022176486902</v>
      </c>
      <c r="AY30" s="91">
        <f>'[2]EU Inhabitants'!AT38*('[2]Weighted Average'!AT11/1000)*('[2]Waste Bin detailed'!$F$23/100)</f>
        <v>22.737180170812866</v>
      </c>
      <c r="AZ30" s="91">
        <f>'[2]EU Inhabitants'!AU38*('[2]Weighted Average'!AU11/1000)*('[2]Waste Bin detailed'!$F$23/100)</f>
        <v>22.844822513165152</v>
      </c>
      <c r="BA30" s="91">
        <f>'[2]EU Inhabitants'!AV38*('[2]Weighted Average'!AV11/1000)*('[2]Waste Bin detailed'!$F$23/100)</f>
        <v>22.95158243369562</v>
      </c>
      <c r="BB30" s="91">
        <f>'[2]EU Inhabitants'!AW38*('[2]Weighted Average'!AW11/1000)*('[2]Waste Bin detailed'!$F$23/100)</f>
        <v>23.057056833515986</v>
      </c>
      <c r="BC30" s="91">
        <f>'[2]EU Inhabitants'!AX38*('[2]Weighted Average'!AX11/1000)*('[2]Waste Bin detailed'!$F$23/100)</f>
        <v>23.160817878939834</v>
      </c>
      <c r="BD30" s="91">
        <f>'[2]EU Inhabitants'!AY38*('[2]Weighted Average'!AY11/1000)*('[2]Waste Bin detailed'!$F$23/100)</f>
        <v>23.26247492817599</v>
      </c>
      <c r="BE30" s="91">
        <f>'[2]EU Inhabitants'!AZ38*('[2]Weighted Average'!AZ11/1000)*('[2]Waste Bin detailed'!$F$23/100)</f>
        <v>23.361645611450275</v>
      </c>
    </row>
    <row r="31" spans="1:57" x14ac:dyDescent="0.35">
      <c r="A31" s="86" t="s">
        <v>636</v>
      </c>
      <c r="C31" s="86" t="s">
        <v>4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detailed'!$F$23/100)</f>
        <v>0.52898027330083397</v>
      </c>
      <c r="H31" s="91">
        <f>'[2]EU Inhabitants'!C39*('[2]Weighted Average'!C11/1000)*('[2]Waste Bin detailed'!$F$23/100)</f>
        <v>0.53715268321260912</v>
      </c>
      <c r="I31" s="91">
        <f>'[2]EU Inhabitants'!D39*('[2]Weighted Average'!D11/1000)*('[2]Waste Bin detailed'!$F$23/100)</f>
        <v>0.54326075253555339</v>
      </c>
      <c r="J31" s="91">
        <f>'[2]EU Inhabitants'!E39*('[2]Weighted Average'!E11/1000)*('[2]Waste Bin detailed'!$F$23/100)</f>
        <v>0.54685382627257118</v>
      </c>
      <c r="K31" s="91">
        <f>'[2]EU Inhabitants'!F39*('[2]Weighted Average'!F11/1000)*('[2]Waste Bin detailed'!$F$23/100)</f>
        <v>0.55085814208761574</v>
      </c>
      <c r="L31" s="91">
        <f>'[2]EU Inhabitants'!G39*('[2]Weighted Average'!G11/1000)*('[2]Waste Bin detailed'!$F$23/100)</f>
        <v>0.55660932134492702</v>
      </c>
      <c r="M31" s="91">
        <f>'[2]EU Inhabitants'!H39*('[2]Weighted Average'!H11/1000)*('[2]Waste Bin detailed'!$F$23/100)</f>
        <v>0.5685790439980215</v>
      </c>
      <c r="N31" s="91">
        <f>'[2]EU Inhabitants'!I39*('[2]Weighted Average'!I11/1000)*('[2]Waste Bin detailed'!$F$23/100)</f>
        <v>0.58324259696314407</v>
      </c>
      <c r="O31" s="91">
        <f>'[2]EU Inhabitants'!J39*('[2]Weighted Average'!J11/1000)*('[2]Waste Bin detailed'!$F$23/100)</f>
        <v>0.59788072474186238</v>
      </c>
      <c r="P31" s="91">
        <f>'[2]EU Inhabitants'!K39*('[2]Weighted Average'!K11/1000)*('[2]Waste Bin detailed'!$F$23/100)</f>
        <v>0.60515946976746293</v>
      </c>
      <c r="Q31" s="91">
        <f>'[2]EU Inhabitants'!L39*('[2]Weighted Average'!L11/1000)*('[2]Waste Bin detailed'!$F$23/100)</f>
        <v>0.60170485689644204</v>
      </c>
      <c r="R31" s="91">
        <f>'[2]EU Inhabitants'!M39*('[2]Weighted Average'!M11/1000)*('[2]Waste Bin detailed'!$F$23/100)</f>
        <v>0.60291765762636396</v>
      </c>
      <c r="S31" s="91">
        <f>'[2]EU Inhabitants'!N39*('[2]Weighted Average'!N11/1000)*('[2]Waste Bin detailed'!$F$23/100)</f>
        <v>0.60496214070576015</v>
      </c>
      <c r="T31" s="91">
        <f>'[2]EU Inhabitants'!O39*('[2]Weighted Average'!O11/1000)*('[2]Waste Bin detailed'!$F$23/100)</f>
        <v>0.60926673370081619</v>
      </c>
      <c r="U31" s="91">
        <f>'[2]EU Inhabitants'!P39*('[2]Weighted Average'!P11/1000)*('[2]Waste Bin detailed'!$F$23/100)</f>
        <v>0.61655663146849327</v>
      </c>
      <c r="V31" s="91">
        <f>'[2]EU Inhabitants'!Q39*('[2]Weighted Average'!Q11/1000)*('[2]Waste Bin detailed'!$F$23/100)</f>
        <v>0.62315368704810115</v>
      </c>
      <c r="W31" s="91">
        <f>'[2]EU Inhabitants'!R39*('[2]Weighted Average'!R11/1000)*('[2]Waste Bin detailed'!$F$23/100)</f>
        <v>0.62983576433982158</v>
      </c>
      <c r="X31" s="91">
        <f>'[2]EU Inhabitants'!S39*('[2]Weighted Average'!S11/1000)*('[2]Waste Bin detailed'!$F$23/100)</f>
        <v>0.64098773666032771</v>
      </c>
      <c r="Y31" s="91">
        <f>'[2]EU Inhabitants'!T39*('[2]Weighted Average'!T11/1000)*('[2]Waste Bin detailed'!$F$23/100)</f>
        <v>0.66016447017831581</v>
      </c>
      <c r="Z31" s="91">
        <f>'[2]EU Inhabitants'!U39*('[2]Weighted Average'!U11/1000)*('[2]Waste Bin detailed'!$F$23/100)</f>
        <v>0.68753654301731104</v>
      </c>
      <c r="AA31" s="91">
        <f>'[2]EU Inhabitants'!V39*('[2]Weighted Average'!V11/1000)*('[2]Waste Bin detailed'!$F$23/100)</f>
        <v>0.7012949353409561</v>
      </c>
      <c r="AB31" s="91">
        <f>'[2]EU Inhabitants'!W39*('[2]Weighted Average'!W11/1000)*('[2]Waste Bin detailed'!$F$23/100)</f>
        <v>0.7103106674773989</v>
      </c>
      <c r="AC31" s="91">
        <f>'[2]EU Inhabitants'!X39*('[2]Weighted Average'!X11/1000)*('[2]Waste Bin detailed'!$F$23/100)</f>
        <v>0.72469969813449886</v>
      </c>
      <c r="AD31" s="91">
        <f>'[2]EU Inhabitants'!Y39*('[2]Weighted Average'!Y11/1000)*('[2]Waste Bin detailed'!$F$23/100)</f>
        <v>0.74694444327131448</v>
      </c>
      <c r="AE31" s="91">
        <f>'[2]EU Inhabitants'!Z39*('[2]Weighted Average'!Z11/1000)*('[2]Waste Bin detailed'!$F$23/100)</f>
        <v>0.75995923494054085</v>
      </c>
      <c r="AF31" s="91">
        <f>'[2]EU Inhabitants'!AA39*('[2]Weighted Average'!AA11/1000)*('[2]Waste Bin detailed'!$F$23/100)</f>
        <v>0.77416048218842493</v>
      </c>
      <c r="AG31" s="91">
        <f>'[2]EU Inhabitants'!AB39*('[2]Weighted Average'!AB11/1000)*('[2]Waste Bin detailed'!$F$23/100)</f>
        <v>0.78781080641473422</v>
      </c>
      <c r="AH31" s="91">
        <f>'[2]EU Inhabitants'!AC39*('[2]Weighted Average'!AC11/1000)*('[2]Waste Bin detailed'!$F$23/100)</f>
        <v>0.80090663328919709</v>
      </c>
      <c r="AI31" s="91">
        <f>'[2]EU Inhabitants'!AD39*('[2]Weighted Average'!AD11/1000)*('[2]Waste Bin detailed'!$F$23/100)</f>
        <v>0.81336184882057128</v>
      </c>
      <c r="AJ31" s="91">
        <f>'[2]EU Inhabitants'!AE39*('[2]Weighted Average'!AE11/1000)*('[2]Waste Bin detailed'!$F$23/100)</f>
        <v>0.8257099383647778</v>
      </c>
      <c r="AK31" s="91">
        <f>'[2]EU Inhabitants'!AF39*('[2]Weighted Average'!AF11/1000)*('[2]Waste Bin detailed'!$F$23/100)</f>
        <v>0.83788192699829012</v>
      </c>
      <c r="AL31" s="91">
        <f>'[2]EU Inhabitants'!AG39*('[2]Weighted Average'!AG11/1000)*('[2]Waste Bin detailed'!$F$23/100)</f>
        <v>0.84992873272801439</v>
      </c>
      <c r="AM31" s="91">
        <f>'[2]EU Inhabitants'!AH39*('[2]Weighted Average'!AH11/1000)*('[2]Waste Bin detailed'!$F$23/100)</f>
        <v>0.86175953717460585</v>
      </c>
      <c r="AN31" s="91">
        <f>'[2]EU Inhabitants'!AI39*('[2]Weighted Average'!AI11/1000)*('[2]Waste Bin detailed'!$F$23/100)</f>
        <v>0.87337926042295499</v>
      </c>
      <c r="AO31" s="91">
        <f>'[2]EU Inhabitants'!AJ39*('[2]Weighted Average'!AJ11/1000)*('[2]Waste Bin detailed'!$F$23/100)</f>
        <v>0.88480796076509993</v>
      </c>
      <c r="AP31" s="91">
        <f>'[2]EU Inhabitants'!AK39*('[2]Weighted Average'!AK11/1000)*('[2]Waste Bin detailed'!$F$23/100)</f>
        <v>0.89615553197540021</v>
      </c>
      <c r="AQ31" s="91">
        <f>'[2]EU Inhabitants'!AL39*('[2]Weighted Average'!AL11/1000)*('[2]Waste Bin detailed'!$F$23/100)</f>
        <v>0.90725865405473394</v>
      </c>
      <c r="AR31" s="91">
        <f>'[2]EU Inhabitants'!AM39*('[2]Weighted Average'!AM11/1000)*('[2]Waste Bin detailed'!$F$23/100)</f>
        <v>0.91811076004506653</v>
      </c>
      <c r="AS31" s="91">
        <f>'[2]EU Inhabitants'!AN39*('[2]Weighted Average'!AN11/1000)*('[2]Waste Bin detailed'!$F$23/100)</f>
        <v>0.92869349745363372</v>
      </c>
      <c r="AT31" s="91">
        <f>'[2]EU Inhabitants'!AO39*('[2]Weighted Average'!AO11/1000)*('[2]Waste Bin detailed'!$F$23/100)</f>
        <v>0.93901716114730494</v>
      </c>
      <c r="AU31" s="91">
        <f>'[2]EU Inhabitants'!AP39*('[2]Weighted Average'!AP11/1000)*('[2]Waste Bin detailed'!$F$23/100)</f>
        <v>0.94906160385874383</v>
      </c>
      <c r="AV31" s="91">
        <f>'[2]EU Inhabitants'!AQ39*('[2]Weighted Average'!AQ11/1000)*('[2]Waste Bin detailed'!$F$23/100)</f>
        <v>0.95885169095823852</v>
      </c>
      <c r="AW31" s="91">
        <f>'[2]EU Inhabitants'!AR39*('[2]Weighted Average'!AR11/1000)*('[2]Waste Bin detailed'!$F$23/100)</f>
        <v>0.96835458624386284</v>
      </c>
      <c r="AX31" s="91">
        <f>'[2]EU Inhabitants'!AS39*('[2]Weighted Average'!AS11/1000)*('[2]Waste Bin detailed'!$F$23/100)</f>
        <v>0.97759018799490427</v>
      </c>
      <c r="AY31" s="91">
        <f>'[2]EU Inhabitants'!AT39*('[2]Weighted Average'!AT11/1000)*('[2]Waste Bin detailed'!$F$23/100)</f>
        <v>0.98655993004358788</v>
      </c>
      <c r="AZ31" s="91">
        <f>'[2]EU Inhabitants'!AU39*('[2]Weighted Average'!AU11/1000)*('[2]Waste Bin detailed'!$F$23/100)</f>
        <v>0.99527347653221687</v>
      </c>
      <c r="BA31" s="91">
        <f>'[2]EU Inhabitants'!AV39*('[2]Weighted Average'!AV11/1000)*('[2]Waste Bin detailed'!$F$23/100)</f>
        <v>1.0037399239157569</v>
      </c>
      <c r="BB31" s="91">
        <f>'[2]EU Inhabitants'!AW39*('[2]Weighted Average'!AW11/1000)*('[2]Waste Bin detailed'!$F$23/100)</f>
        <v>1.0120058192047878</v>
      </c>
      <c r="BC31" s="91">
        <f>'[2]EU Inhabitants'!AX39*('[2]Weighted Average'!AX11/1000)*('[2]Waste Bin detailed'!$F$23/100)</f>
        <v>1.0200348879912797</v>
      </c>
      <c r="BD31" s="91">
        <f>'[2]EU Inhabitants'!AY39*('[2]Weighted Average'!AY11/1000)*('[2]Waste Bin detailed'!$F$23/100)</f>
        <v>1.0278570206373852</v>
      </c>
      <c r="BE31" s="91">
        <f>'[2]EU Inhabitants'!AZ39*('[2]Weighted Average'!AZ11/1000)*('[2]Waste Bin detailed'!$F$23/100)</f>
        <v>1.0354897502176719</v>
      </c>
    </row>
    <row r="32" spans="1:57" x14ac:dyDescent="0.35">
      <c r="A32" s="86" t="s">
        <v>636</v>
      </c>
      <c r="C32" s="86" t="s">
        <v>4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detailed'!$F$23/100)</f>
        <v>8.4896794721965154</v>
      </c>
      <c r="H32" s="91">
        <f>'[2]EU Inhabitants'!C40*('[2]Weighted Average'!C11/1000)*('[2]Waste Bin detailed'!$F$23/100)</f>
        <v>8.5369289742634304</v>
      </c>
      <c r="I32" s="91">
        <f>'[2]EU Inhabitants'!D40*('[2]Weighted Average'!D11/1000)*('[2]Waste Bin detailed'!$F$23/100)</f>
        <v>8.5762802047649345</v>
      </c>
      <c r="J32" s="91">
        <f>'[2]EU Inhabitants'!E40*('[2]Weighted Average'!E11/1000)*('[2]Waste Bin detailed'!$F$23/100)</f>
        <v>8.6296938838114219</v>
      </c>
      <c r="K32" s="91">
        <f>'[2]EU Inhabitants'!F40*('[2]Weighted Average'!F11/1000)*('[2]Waste Bin detailed'!$F$23/100)</f>
        <v>8.6778726589322766</v>
      </c>
      <c r="L32" s="91">
        <f>'[2]EU Inhabitants'!G40*('[2]Weighted Average'!G11/1000)*('[2]Waste Bin detailed'!$F$23/100)</f>
        <v>8.7334654393851761</v>
      </c>
      <c r="M32" s="91">
        <f>'[2]EU Inhabitants'!H40*('[2]Weighted Average'!H11/1000)*('[2]Waste Bin detailed'!$F$23/100)</f>
        <v>8.7976340835885534</v>
      </c>
      <c r="N32" s="91">
        <f>'[2]EU Inhabitants'!I40*('[2]Weighted Average'!I11/1000)*('[2]Waste Bin detailed'!$F$23/100)</f>
        <v>8.8738551148381077</v>
      </c>
      <c r="O32" s="91">
        <f>'[2]EU Inhabitants'!J40*('[2]Weighted Average'!J11/1000)*('[2]Waste Bin detailed'!$F$23/100)</f>
        <v>8.9782292808451594</v>
      </c>
      <c r="P32" s="91">
        <f>'[2]EU Inhabitants'!K40*('[2]Weighted Average'!K11/1000)*('[2]Waste Bin detailed'!$F$23/100)</f>
        <v>9.0939380138286747</v>
      </c>
      <c r="Q32" s="91">
        <f>'[2]EU Inhabitants'!L40*('[2]Weighted Average'!L11/1000)*('[2]Waste Bin detailed'!$F$23/100)</f>
        <v>9.2031669995574656</v>
      </c>
      <c r="R32" s="91">
        <f>'[2]EU Inhabitants'!M40*('[2]Weighted Average'!M11/1000)*('[2]Waste Bin detailed'!$F$23/100)</f>
        <v>9.315497360378604</v>
      </c>
      <c r="S32" s="91">
        <f>'[2]EU Inhabitants'!N40*('[2]Weighted Average'!N11/1000)*('[2]Waste Bin detailed'!$F$23/100)</f>
        <v>9.4383559054388737</v>
      </c>
      <c r="T32" s="91">
        <f>'[2]EU Inhabitants'!O40*('[2]Weighted Average'!O11/1000)*('[2]Waste Bin detailed'!$F$23/100)</f>
        <v>9.5619291184426327</v>
      </c>
      <c r="U32" s="91">
        <f>'[2]EU Inhabitants'!P40*('[2]Weighted Average'!P11/1000)*('[2]Waste Bin detailed'!$F$23/100)</f>
        <v>9.6703506816453402</v>
      </c>
      <c r="V32" s="91">
        <f>'[2]EU Inhabitants'!Q40*('[2]Weighted Average'!Q11/1000)*('[2]Waste Bin detailed'!$F$23/100)</f>
        <v>9.7827990339052135</v>
      </c>
      <c r="W32" s="91">
        <f>'[2]EU Inhabitants'!R40*('[2]Weighted Average'!R11/1000)*('[2]Waste Bin detailed'!$F$23/100)</f>
        <v>9.8695104601299732</v>
      </c>
      <c r="X32" s="91">
        <f>'[2]EU Inhabitants'!S40*('[2]Weighted Average'!S11/1000)*('[2]Waste Bin detailed'!$F$23/100)</f>
        <v>9.961657083285381</v>
      </c>
      <c r="Y32" s="91">
        <f>'[2]EU Inhabitants'!T40*('[2]Weighted Average'!T11/1000)*('[2]Waste Bin detailed'!$F$23/100)</f>
        <v>10.032944501079704</v>
      </c>
      <c r="Z32" s="91">
        <f>'[2]EU Inhabitants'!U40*('[2]Weighted Average'!U11/1000)*('[2]Waste Bin detailed'!$F$23/100)</f>
        <v>10.261716566925646</v>
      </c>
      <c r="AA32" s="91">
        <f>'[2]EU Inhabitants'!V40*('[2]Weighted Average'!V11/1000)*('[2]Waste Bin detailed'!$F$23/100)</f>
        <v>10.337558890511211</v>
      </c>
      <c r="AB32" s="91">
        <f>'[2]EU Inhabitants'!W40*('[2]Weighted Average'!W11/1000)*('[2]Waste Bin detailed'!$F$23/100)</f>
        <v>10.384029244145632</v>
      </c>
      <c r="AC32" s="91">
        <f>'[2]EU Inhabitants'!X40*('[2]Weighted Average'!X11/1000)*('[2]Waste Bin detailed'!$F$23/100)</f>
        <v>10.449734035259064</v>
      </c>
      <c r="AD32" s="91">
        <f>'[2]EU Inhabitants'!Y40*('[2]Weighted Average'!Y11/1000)*('[2]Waste Bin detailed'!$F$23/100)</f>
        <v>10.573517755933217</v>
      </c>
      <c r="AE32" s="91">
        <f>'[2]EU Inhabitants'!Z40*('[2]Weighted Average'!Z11/1000)*('[2]Waste Bin detailed'!$F$23/100)</f>
        <v>10.573313723559838</v>
      </c>
      <c r="AF32" s="91">
        <f>'[2]EU Inhabitants'!AA40*('[2]Weighted Average'!AA11/1000)*('[2]Waste Bin detailed'!$F$23/100)</f>
        <v>10.608192215061017</v>
      </c>
      <c r="AG32" s="91">
        <f>'[2]EU Inhabitants'!AB40*('[2]Weighted Average'!AB11/1000)*('[2]Waste Bin detailed'!$F$23/100)</f>
        <v>10.653576898441113</v>
      </c>
      <c r="AH32" s="91">
        <f>'[2]EU Inhabitants'!AC40*('[2]Weighted Average'!AC11/1000)*('[2]Waste Bin detailed'!$F$23/100)</f>
        <v>10.709499171463047</v>
      </c>
      <c r="AI32" s="91">
        <f>'[2]EU Inhabitants'!AD40*('[2]Weighted Average'!AD11/1000)*('[2]Waste Bin detailed'!$F$23/100)</f>
        <v>10.775984892875872</v>
      </c>
      <c r="AJ32" s="91">
        <f>'[2]EU Inhabitants'!AE40*('[2]Weighted Average'!AE11/1000)*('[2]Waste Bin detailed'!$F$23/100)</f>
        <v>10.841543510092787</v>
      </c>
      <c r="AK32" s="91">
        <f>'[2]EU Inhabitants'!AF40*('[2]Weighted Average'!AF11/1000)*('[2]Waste Bin detailed'!$F$23/100)</f>
        <v>10.906074289369609</v>
      </c>
      <c r="AL32" s="91">
        <f>'[2]EU Inhabitants'!AG40*('[2]Weighted Average'!AG11/1000)*('[2]Waste Bin detailed'!$F$23/100)</f>
        <v>10.969491101555487</v>
      </c>
      <c r="AM32" s="91">
        <f>'[2]EU Inhabitants'!AH40*('[2]Weighted Average'!AH11/1000)*('[2]Waste Bin detailed'!$F$23/100)</f>
        <v>11.03176382425405</v>
      </c>
      <c r="AN32" s="91">
        <f>'[2]EU Inhabitants'!AI40*('[2]Weighted Average'!AI11/1000)*('[2]Waste Bin detailed'!$F$23/100)</f>
        <v>11.092893375367415</v>
      </c>
      <c r="AO32" s="91">
        <f>'[2]EU Inhabitants'!AJ40*('[2]Weighted Average'!AJ11/1000)*('[2]Waste Bin detailed'!$F$23/100)</f>
        <v>11.152913398636638</v>
      </c>
      <c r="AP32" s="91">
        <f>'[2]EU Inhabitants'!AK40*('[2]Weighted Average'!AK11/1000)*('[2]Waste Bin detailed'!$F$23/100)</f>
        <v>11.214632527096255</v>
      </c>
      <c r="AQ32" s="91">
        <f>'[2]EU Inhabitants'!AL40*('[2]Weighted Average'!AL11/1000)*('[2]Waste Bin detailed'!$F$23/100)</f>
        <v>11.27500595532095</v>
      </c>
      <c r="AR32" s="91">
        <f>'[2]EU Inhabitants'!AM40*('[2]Weighted Average'!AM11/1000)*('[2]Waste Bin detailed'!$F$23/100)</f>
        <v>11.334066730926514</v>
      </c>
      <c r="AS32" s="91">
        <f>'[2]EU Inhabitants'!AN40*('[2]Weighted Average'!AN11/1000)*('[2]Waste Bin detailed'!$F$23/100)</f>
        <v>11.391810255922623</v>
      </c>
      <c r="AT32" s="91">
        <f>'[2]EU Inhabitants'!AO40*('[2]Weighted Average'!AO11/1000)*('[2]Waste Bin detailed'!$F$23/100)</f>
        <v>11.44827780379101</v>
      </c>
      <c r="AU32" s="91">
        <f>'[2]EU Inhabitants'!AP40*('[2]Weighted Average'!AP11/1000)*('[2]Waste Bin detailed'!$F$23/100)</f>
        <v>11.503457148076144</v>
      </c>
      <c r="AV32" s="91">
        <f>'[2]EU Inhabitants'!AQ40*('[2]Weighted Average'!AQ11/1000)*('[2]Waste Bin detailed'!$F$23/100)</f>
        <v>11.557263422723306</v>
      </c>
      <c r="AW32" s="91">
        <f>'[2]EU Inhabitants'!AR40*('[2]Weighted Average'!AR11/1000)*('[2]Waste Bin detailed'!$F$23/100)</f>
        <v>11.609656991335569</v>
      </c>
      <c r="AX32" s="91">
        <f>'[2]EU Inhabitants'!AS40*('[2]Weighted Average'!AS11/1000)*('[2]Waste Bin detailed'!$F$23/100)</f>
        <v>11.660566575133837</v>
      </c>
      <c r="AY32" s="91">
        <f>'[2]EU Inhabitants'!AT40*('[2]Weighted Average'!AT11/1000)*('[2]Waste Bin detailed'!$F$23/100)</f>
        <v>11.709903456913754</v>
      </c>
      <c r="AZ32" s="91">
        <f>'[2]EU Inhabitants'!AU40*('[2]Weighted Average'!AU11/1000)*('[2]Waste Bin detailed'!$F$23/100)</f>
        <v>11.757608369058788</v>
      </c>
      <c r="BA32" s="91">
        <f>'[2]EU Inhabitants'!AV40*('[2]Weighted Average'!AV11/1000)*('[2]Waste Bin detailed'!$F$23/100)</f>
        <v>11.803605265995873</v>
      </c>
      <c r="BB32" s="91">
        <f>'[2]EU Inhabitants'!AW40*('[2]Weighted Average'!AW11/1000)*('[2]Waste Bin detailed'!$F$23/100)</f>
        <v>11.847895834095628</v>
      </c>
      <c r="BC32" s="91">
        <f>'[2]EU Inhabitants'!AX40*('[2]Weighted Average'!AX11/1000)*('[2]Waste Bin detailed'!$F$23/100)</f>
        <v>11.890407156558002</v>
      </c>
      <c r="BD32" s="91">
        <f>'[2]EU Inhabitants'!AY40*('[2]Weighted Average'!AY11/1000)*('[2]Waste Bin detailed'!$F$23/100)</f>
        <v>11.931118890056084</v>
      </c>
      <c r="BE32" s="91">
        <f>'[2]EU Inhabitants'!AZ40*('[2]Weighted Average'!AZ11/1000)*('[2]Waste Bin detailed'!$F$23/100)</f>
        <v>11.970045041204365</v>
      </c>
    </row>
    <row r="33" spans="1:57" x14ac:dyDescent="0.35">
      <c r="A33" s="86" t="s">
        <v>636</v>
      </c>
      <c r="C33" s="86" t="s">
        <v>4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detailed'!$F$23/100)</f>
        <v>13.581304878958608</v>
      </c>
      <c r="H33" s="91">
        <f>'[2]EU Inhabitants'!C41*('[2]Weighted Average'!C11/1000)*('[2]Waste Bin detailed'!$F$23/100)</f>
        <v>13.656351697167969</v>
      </c>
      <c r="I33" s="91">
        <f>'[2]EU Inhabitants'!D41*('[2]Weighted Average'!D11/1000)*('[2]Waste Bin detailed'!$F$23/100)</f>
        <v>13.754554685219736</v>
      </c>
      <c r="J33" s="91">
        <f>'[2]EU Inhabitants'!E41*('[2]Weighted Average'!E11/1000)*('[2]Waste Bin detailed'!$F$23/100)</f>
        <v>13.864854691962531</v>
      </c>
      <c r="K33" s="91">
        <f>'[2]EU Inhabitants'!F41*('[2]Weighted Average'!F11/1000)*('[2]Waste Bin detailed'!$F$23/100)</f>
        <v>13.960838645896795</v>
      </c>
      <c r="L33" s="91">
        <f>'[2]EU Inhabitants'!G41*('[2]Weighted Average'!G11/1000)*('[2]Waste Bin detailed'!$F$23/100)</f>
        <v>14.058713359436913</v>
      </c>
      <c r="M33" s="91">
        <f>'[2]EU Inhabitants'!H41*('[2]Weighted Average'!H11/1000)*('[2]Waste Bin detailed'!$F$23/100)</f>
        <v>14.1421512059344</v>
      </c>
      <c r="N33" s="91">
        <f>'[2]EU Inhabitants'!I41*('[2]Weighted Average'!I11/1000)*('[2]Waste Bin detailed'!$F$23/100)</f>
        <v>14.234042858233579</v>
      </c>
      <c r="O33" s="91">
        <f>'[2]EU Inhabitants'!J41*('[2]Weighted Average'!J11/1000)*('[2]Waste Bin detailed'!$F$23/100)</f>
        <v>14.391739326007448</v>
      </c>
      <c r="P33" s="91">
        <f>'[2]EU Inhabitants'!K41*('[2]Weighted Average'!K11/1000)*('[2]Waste Bin detailed'!$F$23/100)</f>
        <v>14.593982782199074</v>
      </c>
      <c r="Q33" s="91">
        <f>'[2]EU Inhabitants'!L41*('[2]Weighted Average'!L11/1000)*('[2]Waste Bin detailed'!$F$23/100)</f>
        <v>14.749102052871137</v>
      </c>
      <c r="R33" s="91">
        <f>'[2]EU Inhabitants'!M41*('[2]Weighted Average'!M11/1000)*('[2]Waste Bin detailed'!$F$23/100)</f>
        <v>14.900339003949124</v>
      </c>
      <c r="S33" s="91">
        <f>'[2]EU Inhabitants'!N41*('[2]Weighted Average'!N11/1000)*('[2]Waste Bin detailed'!$F$23/100)</f>
        <v>15.058341084599117</v>
      </c>
      <c r="T33" s="91">
        <f>'[2]EU Inhabitants'!O41*('[2]Weighted Average'!O11/1000)*('[2]Waste Bin detailed'!$F$23/100)</f>
        <v>15.21772659356448</v>
      </c>
      <c r="U33" s="91">
        <f>'[2]EU Inhabitants'!P41*('[2]Weighted Average'!P11/1000)*('[2]Waste Bin detailed'!$F$23/100)</f>
        <v>15.409856790308387</v>
      </c>
      <c r="V33" s="91">
        <f>'[2]EU Inhabitants'!Q41*('[2]Weighted Average'!Q11/1000)*('[2]Waste Bin detailed'!$F$23/100)</f>
        <v>15.598091584839816</v>
      </c>
      <c r="W33" s="91">
        <f>'[2]EU Inhabitants'!R41*('[2]Weighted Average'!R11/1000)*('[2]Waste Bin detailed'!$F$23/100)</f>
        <v>15.772223682638213</v>
      </c>
      <c r="X33" s="91">
        <f>'[2]EU Inhabitants'!S41*('[2]Weighted Average'!S11/1000)*('[2]Waste Bin detailed'!$F$23/100)</f>
        <v>15.950478051356624</v>
      </c>
      <c r="Y33" s="91">
        <f>'[2]EU Inhabitants'!T41*('[2]Weighted Average'!T11/1000)*('[2]Waste Bin detailed'!$F$23/100)</f>
        <v>16.073816003369078</v>
      </c>
      <c r="Z33" s="91">
        <f>'[2]EU Inhabitants'!U41*('[2]Weighted Average'!U11/1000)*('[2]Waste Bin detailed'!$F$23/100)</f>
        <v>16.456085882551871</v>
      </c>
      <c r="AA33" s="91">
        <f>'[2]EU Inhabitants'!V41*('[2]Weighted Average'!V11/1000)*('[2]Waste Bin detailed'!$F$23/100)</f>
        <v>16.574577919878767</v>
      </c>
      <c r="AB33" s="91">
        <f>'[2]EU Inhabitants'!W41*('[2]Weighted Average'!W11/1000)*('[2]Waste Bin detailed'!$F$23/100)</f>
        <v>16.699403946477396</v>
      </c>
      <c r="AC33" s="91">
        <f>'[2]EU Inhabitants'!X41*('[2]Weighted Average'!X11/1000)*('[2]Waste Bin detailed'!$F$23/100)</f>
        <v>16.83198103314961</v>
      </c>
      <c r="AD33" s="91">
        <f>'[2]EU Inhabitants'!Y41*('[2]Weighted Average'!Y11/1000)*('[2]Waste Bin detailed'!$F$23/100)</f>
        <v>16.981217256761422</v>
      </c>
      <c r="AE33" s="91">
        <f>'[2]EU Inhabitants'!Z41*('[2]Weighted Average'!Z11/1000)*('[2]Waste Bin detailed'!$F$23/100)</f>
        <v>17.111582730192957</v>
      </c>
      <c r="AF33" s="91">
        <f>'[2]EU Inhabitants'!AA41*('[2]Weighted Average'!AA11/1000)*('[2]Waste Bin detailed'!$F$23/100)</f>
        <v>17.184403457916734</v>
      </c>
      <c r="AG33" s="91">
        <f>'[2]EU Inhabitants'!AB41*('[2]Weighted Average'!AB11/1000)*('[2]Waste Bin detailed'!$F$23/100)</f>
        <v>17.261766979198185</v>
      </c>
      <c r="AH33" s="91">
        <f>'[2]EU Inhabitants'!AC41*('[2]Weighted Average'!AC11/1000)*('[2]Waste Bin detailed'!$F$23/100)</f>
        <v>17.343807818310278</v>
      </c>
      <c r="AI33" s="91">
        <f>'[2]EU Inhabitants'!AD41*('[2]Weighted Average'!AD11/1000)*('[2]Waste Bin detailed'!$F$23/100)</f>
        <v>17.43024214749742</v>
      </c>
      <c r="AJ33" s="91">
        <f>'[2]EU Inhabitants'!AE41*('[2]Weighted Average'!AE11/1000)*('[2]Waste Bin detailed'!$F$23/100)</f>
        <v>17.514436242360887</v>
      </c>
      <c r="AK33" s="91">
        <f>'[2]EU Inhabitants'!AF41*('[2]Weighted Average'!AF11/1000)*('[2]Waste Bin detailed'!$F$23/100)</f>
        <v>17.59570148697383</v>
      </c>
      <c r="AL33" s="91">
        <f>'[2]EU Inhabitants'!AG41*('[2]Weighted Average'!AG11/1000)*('[2]Waste Bin detailed'!$F$23/100)</f>
        <v>17.673283399286344</v>
      </c>
      <c r="AM33" s="91">
        <f>'[2]EU Inhabitants'!AH41*('[2]Weighted Average'!AH11/1000)*('[2]Waste Bin detailed'!$F$23/100)</f>
        <v>17.747388856906799</v>
      </c>
      <c r="AN33" s="91">
        <f>'[2]EU Inhabitants'!AI41*('[2]Weighted Average'!AI11/1000)*('[2]Waste Bin detailed'!$F$23/100)</f>
        <v>17.818235675121233</v>
      </c>
      <c r="AO33" s="91">
        <f>'[2]EU Inhabitants'!AJ41*('[2]Weighted Average'!AJ11/1000)*('[2]Waste Bin detailed'!$F$23/100)</f>
        <v>17.885991056563817</v>
      </c>
      <c r="AP33" s="91">
        <f>'[2]EU Inhabitants'!AK41*('[2]Weighted Average'!AK11/1000)*('[2]Waste Bin detailed'!$F$23/100)</f>
        <v>17.955899941120858</v>
      </c>
      <c r="AQ33" s="91">
        <f>'[2]EU Inhabitants'!AL41*('[2]Weighted Average'!AL11/1000)*('[2]Waste Bin detailed'!$F$23/100)</f>
        <v>18.022824043335714</v>
      </c>
      <c r="AR33" s="91">
        <f>'[2]EU Inhabitants'!AM41*('[2]Weighted Average'!AM11/1000)*('[2]Waste Bin detailed'!$F$23/100)</f>
        <v>18.087106864566771</v>
      </c>
      <c r="AS33" s="91">
        <f>'[2]EU Inhabitants'!AN41*('[2]Weighted Average'!AN11/1000)*('[2]Waste Bin detailed'!$F$23/100)</f>
        <v>18.149834317696026</v>
      </c>
      <c r="AT33" s="91">
        <f>'[2]EU Inhabitants'!AO41*('[2]Weighted Average'!AO11/1000)*('[2]Waste Bin detailed'!$F$23/100)</f>
        <v>18.209714413464177</v>
      </c>
      <c r="AU33" s="91">
        <f>'[2]EU Inhabitants'!AP41*('[2]Weighted Average'!AP11/1000)*('[2]Waste Bin detailed'!$F$23/100)</f>
        <v>18.267732448153655</v>
      </c>
      <c r="AV33" s="91">
        <f>'[2]EU Inhabitants'!AQ41*('[2]Weighted Average'!AQ11/1000)*('[2]Waste Bin detailed'!$F$23/100)</f>
        <v>18.324048864040325</v>
      </c>
      <c r="AW33" s="91">
        <f>'[2]EU Inhabitants'!AR41*('[2]Weighted Average'!AR11/1000)*('[2]Waste Bin detailed'!$F$23/100)</f>
        <v>18.378721607643204</v>
      </c>
      <c r="AX33" s="91">
        <f>'[2]EU Inhabitants'!AS41*('[2]Weighted Average'!AS11/1000)*('[2]Waste Bin detailed'!$F$23/100)</f>
        <v>18.431753215751097</v>
      </c>
      <c r="AY33" s="91">
        <f>'[2]EU Inhabitants'!AT41*('[2]Weighted Average'!AT11/1000)*('[2]Waste Bin detailed'!$F$23/100)</f>
        <v>18.483120856835701</v>
      </c>
      <c r="AZ33" s="91">
        <f>'[2]EU Inhabitants'!AU41*('[2]Weighted Average'!AU11/1000)*('[2]Waste Bin detailed'!$F$23/100)</f>
        <v>18.532796338788746</v>
      </c>
      <c r="BA33" s="91">
        <f>'[2]EU Inhabitants'!AV41*('[2]Weighted Average'!AV11/1000)*('[2]Waste Bin detailed'!$F$23/100)</f>
        <v>18.581512276832751</v>
      </c>
      <c r="BB33" s="91">
        <f>'[2]EU Inhabitants'!AW41*('[2]Weighted Average'!AW11/1000)*('[2]Waste Bin detailed'!$F$23/100)</f>
        <v>18.628475027122686</v>
      </c>
      <c r="BC33" s="91">
        <f>'[2]EU Inhabitants'!AX41*('[2]Weighted Average'!AX11/1000)*('[2]Waste Bin detailed'!$F$23/100)</f>
        <v>18.673627702646304</v>
      </c>
      <c r="BD33" s="91">
        <f>'[2]EU Inhabitants'!AY41*('[2]Weighted Average'!AY11/1000)*('[2]Waste Bin detailed'!$F$23/100)</f>
        <v>18.716133075555049</v>
      </c>
      <c r="BE33" s="91">
        <f>'[2]EU Inhabitants'!AZ41*('[2]Weighted Average'!AZ11/1000)*('[2]Waste Bin detailed'!$F$23/100)</f>
        <v>18.756422595855998</v>
      </c>
    </row>
    <row r="34" spans="1:57" x14ac:dyDescent="0.35">
      <c r="A34" s="86" t="s">
        <v>636</v>
      </c>
      <c r="C34" s="86" t="s">
        <v>4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detailed'!$F$23/100)</f>
        <v>111.43646992154338</v>
      </c>
      <c r="H34" s="91">
        <f>'[2]EU Inhabitants'!C42*('[2]Weighted Average'!C11/1000)*('[2]Waste Bin detailed'!$F$23/100)</f>
        <v>111.84281066592197</v>
      </c>
      <c r="I34" s="91">
        <f>'[2]EU Inhabitants'!D42*('[2]Weighted Average'!D11/1000)*('[2]Waste Bin detailed'!$F$23/100)</f>
        <v>112.30055000791442</v>
      </c>
      <c r="J34" s="91">
        <f>'[2]EU Inhabitants'!E42*('[2]Weighted Average'!E11/1000)*('[2]Waste Bin detailed'!$F$23/100)</f>
        <v>112.79665885808906</v>
      </c>
      <c r="K34" s="91">
        <f>'[2]EU Inhabitants'!F42*('[2]Weighted Average'!F11/1000)*('[2]Waste Bin detailed'!$F$23/100)</f>
        <v>113.35608972424771</v>
      </c>
      <c r="L34" s="91">
        <f>'[2]EU Inhabitants'!G42*('[2]Weighted Average'!G11/1000)*('[2]Waste Bin detailed'!$F$23/100)</f>
        <v>114.10256936901209</v>
      </c>
      <c r="M34" s="91">
        <f>'[2]EU Inhabitants'!H42*('[2]Weighted Average'!H11/1000)*('[2]Waste Bin detailed'!$F$23/100)</f>
        <v>114.93331545193067</v>
      </c>
      <c r="N34" s="91">
        <f>'[2]EU Inhabitants'!I42*('[2]Weighted Average'!I11/1000)*('[2]Waste Bin detailed'!$F$23/100)</f>
        <v>115.77438911897947</v>
      </c>
      <c r="O34" s="91">
        <f>'[2]EU Inhabitants'!J42*('[2]Weighted Average'!J11/1000)*('[2]Waste Bin detailed'!$F$23/100)</f>
        <v>116.69504097809896</v>
      </c>
      <c r="P34" s="91">
        <f>'[2]EU Inhabitants'!K42*('[2]Weighted Average'!K11/1000)*('[2]Waste Bin detailed'!$F$23/100)</f>
        <v>117.56190787120524</v>
      </c>
      <c r="Q34" s="91">
        <f>'[2]EU Inhabitants'!L42*('[2]Weighted Average'!L11/1000)*('[2]Waste Bin detailed'!$F$23/100)</f>
        <v>118.41667707852972</v>
      </c>
      <c r="R34" s="91">
        <f>'[2]EU Inhabitants'!M42*('[2]Weighted Average'!M11/1000)*('[2]Waste Bin detailed'!$F$23/100)</f>
        <v>119.31907279942526</v>
      </c>
      <c r="S34" s="91">
        <f>'[2]EU Inhabitants'!N42*('[2]Weighted Average'!N11/1000)*('[2]Waste Bin detailed'!$F$23/100)</f>
        <v>120.19752596661384</v>
      </c>
      <c r="T34" s="91">
        <f>'[2]EU Inhabitants'!O42*('[2]Weighted Average'!O11/1000)*('[2]Waste Bin detailed'!$F$23/100)</f>
        <v>120.97111135185372</v>
      </c>
      <c r="U34" s="91">
        <f>'[2]EU Inhabitants'!P42*('[2]Weighted Average'!P11/1000)*('[2]Waste Bin detailed'!$F$23/100)</f>
        <v>121.82896528283206</v>
      </c>
      <c r="V34" s="91">
        <f>'[2]EU Inhabitants'!Q42*('[2]Weighted Average'!Q11/1000)*('[2]Waste Bin detailed'!$F$23/100)</f>
        <v>122.80045872236255</v>
      </c>
      <c r="W34" s="91">
        <f>'[2]EU Inhabitants'!R42*('[2]Weighted Average'!R11/1000)*('[2]Waste Bin detailed'!$F$23/100)</f>
        <v>123.83298945218861</v>
      </c>
      <c r="X34" s="91">
        <f>'[2]EU Inhabitants'!S42*('[2]Weighted Average'!S11/1000)*('[2]Waste Bin detailed'!$F$23/100)</f>
        <v>124.73891618689942</v>
      </c>
      <c r="Y34" s="91">
        <f>'[2]EU Inhabitants'!T42*('[2]Weighted Average'!T11/1000)*('[2]Waste Bin detailed'!$F$23/100)</f>
        <v>125.56022438473913</v>
      </c>
      <c r="Z34" s="91">
        <f>'[2]EU Inhabitants'!U42*('[2]Weighted Average'!U11/1000)*('[2]Waste Bin detailed'!$F$23/100)</f>
        <v>128.35708739594989</v>
      </c>
      <c r="AA34" s="91">
        <f>'[2]EU Inhabitants'!V42*('[2]Weighted Average'!V11/1000)*('[2]Waste Bin detailed'!$F$23/100)</f>
        <v>129.08619668331588</v>
      </c>
      <c r="AB34" s="91">
        <f>'[2]EU Inhabitants'!W42*('[2]Weighted Average'!W11/1000)*('[2]Waste Bin detailed'!$F$23/100)</f>
        <v>129.09433359740567</v>
      </c>
      <c r="AC34" s="91">
        <f>'[2]EU Inhabitants'!X42*('[2]Weighted Average'!X11/1000)*('[2]Waste Bin detailed'!$F$23/100)</f>
        <v>129.09939735148404</v>
      </c>
      <c r="AD34" s="91">
        <f>'[2]EU Inhabitants'!Y42*('[2]Weighted Average'!Y11/1000)*('[2]Waste Bin detailed'!$F$23/100)</f>
        <v>129.11237461031908</v>
      </c>
      <c r="AE34" s="91">
        <f>'[2]EU Inhabitants'!Z42*('[2]Weighted Average'!Z11/1000)*('[2]Waste Bin detailed'!$F$23/100)</f>
        <v>129.08335623346778</v>
      </c>
      <c r="AF34" s="91">
        <f>'[2]EU Inhabitants'!AA42*('[2]Weighted Average'!AA11/1000)*('[2]Waste Bin detailed'!$F$23/100)</f>
        <v>129.0736875568349</v>
      </c>
      <c r="AG34" s="91">
        <f>'[2]EU Inhabitants'!AB42*('[2]Weighted Average'!AB11/1000)*('[2]Waste Bin detailed'!$F$23/100)</f>
        <v>129.06812126088548</v>
      </c>
      <c r="AH34" s="91">
        <f>'[2]EU Inhabitants'!AC42*('[2]Weighted Average'!AC11/1000)*('[2]Waste Bin detailed'!$F$23/100)</f>
        <v>129.06679005862617</v>
      </c>
      <c r="AI34" s="91">
        <f>'[2]EU Inhabitants'!AD42*('[2]Weighted Average'!AD11/1000)*('[2]Waste Bin detailed'!$F$23/100)</f>
        <v>129.06957234726522</v>
      </c>
      <c r="AJ34" s="91">
        <f>'[2]EU Inhabitants'!AE42*('[2]Weighted Average'!AE11/1000)*('[2]Waste Bin detailed'!$F$23/100)</f>
        <v>129.07208144410743</v>
      </c>
      <c r="AK34" s="91">
        <f>'[2]EU Inhabitants'!AF42*('[2]Weighted Average'!AF11/1000)*('[2]Waste Bin detailed'!$F$23/100)</f>
        <v>129.07408793266947</v>
      </c>
      <c r="AL34" s="91">
        <f>'[2]EU Inhabitants'!AG42*('[2]Weighted Average'!AG11/1000)*('[2]Waste Bin detailed'!$F$23/100)</f>
        <v>129.07574340361464</v>
      </c>
      <c r="AM34" s="91">
        <f>'[2]EU Inhabitants'!AH42*('[2]Weighted Average'!AH11/1000)*('[2]Waste Bin detailed'!$F$23/100)</f>
        <v>129.07701739681664</v>
      </c>
      <c r="AN34" s="91">
        <f>'[2]EU Inhabitants'!AI42*('[2]Weighted Average'!AI11/1000)*('[2]Waste Bin detailed'!$F$23/100)</f>
        <v>129.07808425188134</v>
      </c>
      <c r="AO34" s="91">
        <f>'[2]EU Inhabitants'!AJ42*('[2]Weighted Average'!AJ11/1000)*('[2]Waste Bin detailed'!$F$23/100)</f>
        <v>129.07906960832213</v>
      </c>
      <c r="AP34" s="91">
        <f>'[2]EU Inhabitants'!AK42*('[2]Weighted Average'!AK11/1000)*('[2]Waste Bin detailed'!$F$23/100)</f>
        <v>129.08027207816667</v>
      </c>
      <c r="AQ34" s="91">
        <f>'[2]EU Inhabitants'!AL42*('[2]Weighted Average'!AL11/1000)*('[2]Waste Bin detailed'!$F$23/100)</f>
        <v>129.08091561424646</v>
      </c>
      <c r="AR34" s="91">
        <f>'[2]EU Inhabitants'!AM42*('[2]Weighted Average'!AM11/1000)*('[2]Waste Bin detailed'!$F$23/100)</f>
        <v>129.08145153337122</v>
      </c>
      <c r="AS34" s="91">
        <f>'[2]EU Inhabitants'!AN42*('[2]Weighted Average'!AN11/1000)*('[2]Waste Bin detailed'!$F$23/100)</f>
        <v>129.081742303261</v>
      </c>
      <c r="AT34" s="91">
        <f>'[2]EU Inhabitants'!AO42*('[2]Weighted Average'!AO11/1000)*('[2]Waste Bin detailed'!$F$23/100)</f>
        <v>129.08188795179376</v>
      </c>
      <c r="AU34" s="91">
        <f>'[2]EU Inhabitants'!AP42*('[2]Weighted Average'!AP11/1000)*('[2]Waste Bin detailed'!$F$23/100)</f>
        <v>129.08203440359253</v>
      </c>
      <c r="AV34" s="91">
        <f>'[2]EU Inhabitants'!AQ42*('[2]Weighted Average'!AQ11/1000)*('[2]Waste Bin detailed'!$F$23/100)</f>
        <v>129.08215875699705</v>
      </c>
      <c r="AW34" s="91">
        <f>'[2]EU Inhabitants'!AR42*('[2]Weighted Average'!AR11/1000)*('[2]Waste Bin detailed'!$F$23/100)</f>
        <v>129.08224892093645</v>
      </c>
      <c r="AX34" s="91">
        <f>'[2]EU Inhabitants'!AS42*('[2]Weighted Average'!AS11/1000)*('[2]Waste Bin detailed'!$F$23/100)</f>
        <v>129.08239042619402</v>
      </c>
      <c r="AY34" s="91">
        <f>'[2]EU Inhabitants'!AT42*('[2]Weighted Average'!AT11/1000)*('[2]Waste Bin detailed'!$F$23/100)</f>
        <v>129.0825175673107</v>
      </c>
      <c r="AZ34" s="91">
        <f>'[2]EU Inhabitants'!AU42*('[2]Weighted Average'!AU11/1000)*('[2]Waste Bin detailed'!$F$23/100)</f>
        <v>129.08263534542226</v>
      </c>
      <c r="BA34" s="91">
        <f>'[2]EU Inhabitants'!AV42*('[2]Weighted Average'!AV11/1000)*('[2]Waste Bin detailed'!$F$23/100)</f>
        <v>129.08292323180663</v>
      </c>
      <c r="BB34" s="91">
        <f>'[2]EU Inhabitants'!AW42*('[2]Weighted Average'!AW11/1000)*('[2]Waste Bin detailed'!$F$23/100)</f>
        <v>129.08341872769628</v>
      </c>
      <c r="BC34" s="91">
        <f>'[2]EU Inhabitants'!AX42*('[2]Weighted Average'!AX11/1000)*('[2]Waste Bin detailed'!$F$23/100)</f>
        <v>129.0839135540823</v>
      </c>
      <c r="BD34" s="91">
        <f>'[2]EU Inhabitants'!AY42*('[2]Weighted Average'!AY11/1000)*('[2]Waste Bin detailed'!$F$23/100)</f>
        <v>129.08429202520114</v>
      </c>
      <c r="BE34" s="91">
        <f>'[2]EU Inhabitants'!AZ42*('[2]Weighted Average'!AZ11/1000)*('[2]Waste Bin detailed'!$F$23/100)</f>
        <v>129.08458193072653</v>
      </c>
    </row>
    <row r="35" spans="1:57" x14ac:dyDescent="0.35">
      <c r="A35" s="86" t="s">
        <v>636</v>
      </c>
      <c r="C35" s="86" t="s">
        <v>4</v>
      </c>
      <c r="D35" s="87" t="s">
        <v>621</v>
      </c>
      <c r="F35" s="92" t="s">
        <v>630</v>
      </c>
      <c r="G35" s="91">
        <f>SUM(G4:G34)</f>
        <v>946.27444941642057</v>
      </c>
      <c r="H35" s="91">
        <f t="shared" ref="H35:BE35" si="0">SUM(H4:H34)</f>
        <v>948.26256068052282</v>
      </c>
      <c r="I35" s="91">
        <f t="shared" si="0"/>
        <v>949.8015932378463</v>
      </c>
      <c r="J35" s="91">
        <f t="shared" si="0"/>
        <v>953.24432383617977</v>
      </c>
      <c r="K35" s="91">
        <f t="shared" si="0"/>
        <v>956.96928435472887</v>
      </c>
      <c r="L35" s="91">
        <f t="shared" si="0"/>
        <v>961.08585998465105</v>
      </c>
      <c r="M35" s="91">
        <f t="shared" si="0"/>
        <v>964.72849340672099</v>
      </c>
      <c r="N35" s="91">
        <f t="shared" si="0"/>
        <v>968.30175863000568</v>
      </c>
      <c r="O35" s="91">
        <f t="shared" si="0"/>
        <v>972.16698987360951</v>
      </c>
      <c r="P35" s="91">
        <f t="shared" si="0"/>
        <v>975.68664627122121</v>
      </c>
      <c r="Q35" s="91">
        <f t="shared" si="0"/>
        <v>977.73914123666884</v>
      </c>
      <c r="R35" s="91">
        <f t="shared" si="0"/>
        <v>977.07021230284408</v>
      </c>
      <c r="S35" s="91">
        <f t="shared" si="0"/>
        <v>979.27456143211168</v>
      </c>
      <c r="T35" s="91">
        <f t="shared" si="0"/>
        <v>981.64913517260925</v>
      </c>
      <c r="U35" s="91">
        <f t="shared" si="0"/>
        <v>985.98846667925704</v>
      </c>
      <c r="V35" s="91">
        <f t="shared" si="0"/>
        <v>988.89143623592452</v>
      </c>
      <c r="W35" s="91">
        <f t="shared" si="0"/>
        <v>992.5956816781495</v>
      </c>
      <c r="X35" s="91">
        <f t="shared" si="0"/>
        <v>995.33799719595072</v>
      </c>
      <c r="Y35" s="91">
        <f t="shared" si="0"/>
        <v>997.70248476167876</v>
      </c>
      <c r="Z35" s="91">
        <f t="shared" si="0"/>
        <v>1012.5532926856233</v>
      </c>
      <c r="AA35" s="91">
        <f t="shared" si="0"/>
        <v>1015.2567250952302</v>
      </c>
      <c r="AB35" s="91">
        <f t="shared" si="0"/>
        <v>1014.5568135000018</v>
      </c>
      <c r="AC35" s="91">
        <f t="shared" si="0"/>
        <v>1014.2795845773314</v>
      </c>
      <c r="AD35" s="91">
        <f t="shared" si="0"/>
        <v>1018.5271714759509</v>
      </c>
      <c r="AE35" s="91">
        <f t="shared" si="0"/>
        <v>1026.3392944061925</v>
      </c>
      <c r="AF35" s="91">
        <f t="shared" si="0"/>
        <v>1026.9706185408354</v>
      </c>
      <c r="AG35" s="91">
        <f t="shared" si="0"/>
        <v>1027.3137509332655</v>
      </c>
      <c r="AH35" s="91">
        <f t="shared" si="0"/>
        <v>1027.3875041653371</v>
      </c>
      <c r="AI35" s="91">
        <f t="shared" si="0"/>
        <v>1027.1512495405927</v>
      </c>
      <c r="AJ35" s="91">
        <f t="shared" si="0"/>
        <v>1026.9712166857996</v>
      </c>
      <c r="AK35" s="91">
        <f t="shared" si="0"/>
        <v>1026.7945781811586</v>
      </c>
      <c r="AL35" s="91">
        <f t="shared" si="0"/>
        <v>1026.6009229373465</v>
      </c>
      <c r="AM35" s="91">
        <f t="shared" si="0"/>
        <v>1026.3927395770395</v>
      </c>
      <c r="AN35" s="91">
        <f t="shared" si="0"/>
        <v>1026.2066108253384</v>
      </c>
      <c r="AO35" s="91">
        <f t="shared" si="0"/>
        <v>1026.0301671487478</v>
      </c>
      <c r="AP35" s="91">
        <f t="shared" si="0"/>
        <v>1026.1562027717664</v>
      </c>
      <c r="AQ35" s="91">
        <f t="shared" si="0"/>
        <v>1026.2328766518567</v>
      </c>
      <c r="AR35" s="91">
        <f t="shared" si="0"/>
        <v>1026.2612018298519</v>
      </c>
      <c r="AS35" s="91">
        <f t="shared" si="0"/>
        <v>1026.2396400228727</v>
      </c>
      <c r="AT35" s="91">
        <f t="shared" si="0"/>
        <v>1026.146659552837</v>
      </c>
      <c r="AU35" s="91">
        <f t="shared" si="0"/>
        <v>1026.0082070118683</v>
      </c>
      <c r="AV35" s="91">
        <f t="shared" si="0"/>
        <v>1025.7949049436538</v>
      </c>
      <c r="AW35" s="91">
        <f t="shared" si="0"/>
        <v>1025.5013884527214</v>
      </c>
      <c r="AX35" s="91">
        <f t="shared" si="0"/>
        <v>1025.123842092602</v>
      </c>
      <c r="AY35" s="91">
        <f t="shared" si="0"/>
        <v>1024.655835577511</v>
      </c>
      <c r="AZ35" s="91">
        <f t="shared" si="0"/>
        <v>1024.095845133018</v>
      </c>
      <c r="BA35" s="91">
        <f t="shared" si="0"/>
        <v>1023.4571751445995</v>
      </c>
      <c r="BB35" s="91">
        <f t="shared" si="0"/>
        <v>1022.7098840619033</v>
      </c>
      <c r="BC35" s="91">
        <f t="shared" si="0"/>
        <v>1021.8674282418229</v>
      </c>
      <c r="BD35" s="91">
        <f t="shared" si="0"/>
        <v>1020.9077537461092</v>
      </c>
      <c r="BE35" s="91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1:BE35"/>
  <sheetViews>
    <sheetView topLeftCell="A10" zoomScale="62" zoomScaleNormal="62" workbookViewId="0">
      <selection activeCell="F35" sqref="F35"/>
    </sheetView>
  </sheetViews>
  <sheetFormatPr baseColWidth="10" defaultColWidth="11.453125" defaultRowHeight="14.5" x14ac:dyDescent="0.35"/>
  <cols>
    <col min="1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631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F3" s="86" t="s">
        <v>614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5</v>
      </c>
      <c r="D4" s="87" t="s">
        <v>621</v>
      </c>
      <c r="E4" s="87"/>
      <c r="F4" s="90" t="s">
        <v>42</v>
      </c>
      <c r="G4" s="91">
        <f>'[2]EU Inhabitants'!B12*([2]Sources!$C$3/1000)*('[2]Waste Bin detailed'!$F$24/100)</f>
        <v>22.607557511561996</v>
      </c>
      <c r="H4" s="91">
        <f>'[2]EU Inhabitants'!C12*([2]Sources!$C$3/1000)*('[2]Waste Bin detailed'!$F$24/100)</f>
        <v>22.661275130538574</v>
      </c>
      <c r="I4" s="91">
        <f>'[2]EU Inhabitants'!D12*([2]Sources!$C$3/1000)*('[2]Waste Bin detailed'!$F$24/100)</f>
        <v>22.763528270923477</v>
      </c>
      <c r="J4" s="91">
        <f>'[2]EU Inhabitants'!E12*([2]Sources!$C$3/1000)*('[2]Waste Bin detailed'!$F$24/100)</f>
        <v>22.865357481724608</v>
      </c>
      <c r="K4" s="91">
        <f>'[2]EU Inhabitants'!F12*([2]Sources!$C$3/1000)*('[2]Waste Bin detailed'!$F$24/100)</f>
        <v>22.954950141727593</v>
      </c>
      <c r="L4" s="91">
        <f>'[2]EU Inhabitants'!G12*([2]Sources!$C$3/1000)*('[2]Waste Bin detailed'!$F$24/100)</f>
        <v>23.064092137848732</v>
      </c>
      <c r="M4" s="91">
        <f>'[2]EU Inhabitants'!H12*([2]Sources!$C$3/1000)*('[2]Waste Bin detailed'!$F$24/100)</f>
        <v>23.208780187975542</v>
      </c>
      <c r="N4" s="91">
        <f>'[2]EU Inhabitants'!I12*([2]Sources!$C$3/1000)*('[2]Waste Bin detailed'!$F$24/100)</f>
        <v>23.370297359391326</v>
      </c>
      <c r="O4" s="91">
        <f>'[2]EU Inhabitants'!J12*([2]Sources!$C$3/1000)*('[2]Waste Bin detailed'!$F$24/100)</f>
        <v>23.552083664031038</v>
      </c>
      <c r="P4" s="91">
        <f>'[2]EU Inhabitants'!K12*([2]Sources!$C$3/1000)*('[2]Waste Bin detailed'!$F$24/100)</f>
        <v>23.742441294942573</v>
      </c>
      <c r="Q4" s="91">
        <f>'[2]EU Inhabitants'!L12*([2]Sources!$C$3/1000)*('[2]Waste Bin detailed'!$F$24/100)</f>
        <v>23.934147993435783</v>
      </c>
      <c r="R4" s="91">
        <f>'[2]EU Inhabitants'!M12*([2]Sources!$C$3/1000)*('[2]Waste Bin detailed'!$F$24/100)</f>
        <v>24.289041086080868</v>
      </c>
      <c r="S4" s="91">
        <f>'[2]EU Inhabitants'!N12*([2]Sources!$C$3/1000)*('[2]Waste Bin detailed'!$F$24/100)</f>
        <v>24.45519277935254</v>
      </c>
      <c r="T4" s="91">
        <f>'[2]EU Inhabitants'!O12*([2]Sources!$C$3/1000)*('[2]Waste Bin detailed'!$F$24/100)</f>
        <v>24.592274384603918</v>
      </c>
      <c r="U4" s="91">
        <f>'[2]EU Inhabitants'!P12*([2]Sources!$C$3/1000)*('[2]Waste Bin detailed'!$F$24/100)</f>
        <v>24.686921080113393</v>
      </c>
      <c r="V4" s="91">
        <f>'[2]EU Inhabitants'!Q12*([2]Sources!$C$3/1000)*('[2]Waste Bin detailed'!$F$24/100)</f>
        <v>24.811525466209169</v>
      </c>
      <c r="W4" s="91">
        <f>'[2]EU Inhabitants'!R12*([2]Sources!$C$3/1000)*('[2]Waste Bin detailed'!$F$24/100)</f>
        <v>24.974568342533207</v>
      </c>
      <c r="X4" s="91">
        <f>'[2]EU Inhabitants'!S12*([2]Sources!$C$3/1000)*('[2]Waste Bin detailed'!$F$24/100)</f>
        <v>25.064233865433398</v>
      </c>
      <c r="Y4" s="91">
        <f>'[2]EU Inhabitants'!T12*([2]Sources!$C$3/1000)*('[2]Waste Bin detailed'!$F$24/100)</f>
        <v>25.167703595405055</v>
      </c>
      <c r="Z4" s="91">
        <f>'[2]EU Inhabitants'!U12*([2]Sources!$C$3/1000)*('[2]Waste Bin detailed'!$F$24/100)</f>
        <v>25.293403132925565</v>
      </c>
      <c r="AA4" s="91">
        <f>'[2]EU Inhabitants'!V12*([2]Sources!$C$3/1000)*('[2]Waste Bin detailed'!$F$24/100)</f>
        <v>25.441162464568112</v>
      </c>
      <c r="AB4" s="91">
        <f>'[2]EU Inhabitants'!W12*([2]Sources!$C$3/1000)*('[2]Waste Bin detailed'!$F$24/100)</f>
        <v>25.512539400268547</v>
      </c>
      <c r="AC4" s="91">
        <f>'[2]EU Inhabitants'!X12*([2]Sources!$C$3/1000)*('[2]Waste Bin detailed'!$F$24/100)</f>
        <v>25.651323347754747</v>
      </c>
      <c r="AD4" s="91">
        <f>'[2]EU Inhabitants'!Y12*([2]Sources!$C$3/1000)*('[2]Waste Bin detailed'!$F$24/100)</f>
        <v>25.927701148739381</v>
      </c>
      <c r="AE4" s="91">
        <f>'[2]EU Inhabitants'!Z12*([2]Sources!$C$3/1000)*('[2]Waste Bin detailed'!$F$24/100)</f>
        <v>26.031292316873053</v>
      </c>
      <c r="AF4" s="91">
        <f>'[2]EU Inhabitants'!AA12*([2]Sources!$C$3/1000)*('[2]Waste Bin detailed'!$F$24/100)</f>
        <v>26.118944174250345</v>
      </c>
      <c r="AG4" s="91">
        <f>'[2]EU Inhabitants'!AB12*([2]Sources!$C$3/1000)*('[2]Waste Bin detailed'!$F$24/100)</f>
        <v>26.203244338355972</v>
      </c>
      <c r="AH4" s="91">
        <f>'[2]EU Inhabitants'!AC12*([2]Sources!$C$3/1000)*('[2]Waste Bin detailed'!$F$24/100)</f>
        <v>26.284060331194997</v>
      </c>
      <c r="AI4" s="91">
        <f>'[2]EU Inhabitants'!AD12*([2]Sources!$C$3/1000)*('[2]Waste Bin detailed'!$F$24/100)</f>
        <v>26.36119564374162</v>
      </c>
      <c r="AJ4" s="91">
        <f>'[2]EU Inhabitants'!AE12*([2]Sources!$C$3/1000)*('[2]Waste Bin detailed'!$F$24/100)</f>
        <v>26.438341996121149</v>
      </c>
      <c r="AK4" s="91">
        <f>'[2]EU Inhabitants'!AF12*([2]Sources!$C$3/1000)*('[2]Waste Bin detailed'!$F$24/100)</f>
        <v>26.515570043264219</v>
      </c>
      <c r="AL4" s="91">
        <f>'[2]EU Inhabitants'!AG12*([2]Sources!$C$3/1000)*('[2]Waste Bin detailed'!$F$24/100)</f>
        <v>26.591910487841275</v>
      </c>
      <c r="AM4" s="91">
        <f>'[2]EU Inhabitants'!AH12*([2]Sources!$C$3/1000)*('[2]Waste Bin detailed'!$F$24/100)</f>
        <v>26.666974727733862</v>
      </c>
      <c r="AN4" s="91">
        <f>'[2]EU Inhabitants'!AI12*([2]Sources!$C$3/1000)*('[2]Waste Bin detailed'!$F$24/100)</f>
        <v>26.741104997762207</v>
      </c>
      <c r="AO4" s="91">
        <f>'[2]EU Inhabitants'!AJ12*([2]Sources!$C$3/1000)*('[2]Waste Bin detailed'!$F$24/100)</f>
        <v>26.814347665224538</v>
      </c>
      <c r="AP4" s="91">
        <f>'[2]EU Inhabitants'!AK12*([2]Sources!$C$3/1000)*('[2]Waste Bin detailed'!$F$24/100)</f>
        <v>26.892657615992849</v>
      </c>
      <c r="AQ4" s="91">
        <f>'[2]EU Inhabitants'!AL12*([2]Sources!$C$3/1000)*('[2]Waste Bin detailed'!$F$24/100)</f>
        <v>26.970159450992107</v>
      </c>
      <c r="AR4" s="91">
        <f>'[2]EU Inhabitants'!AM12*([2]Sources!$C$3/1000)*('[2]Waste Bin detailed'!$F$24/100)</f>
        <v>27.044731314336875</v>
      </c>
      <c r="AS4" s="91">
        <f>'[2]EU Inhabitants'!AN12*([2]Sources!$C$3/1000)*('[2]Waste Bin detailed'!$F$24/100)</f>
        <v>27.117539012382526</v>
      </c>
      <c r="AT4" s="91">
        <f>'[2]EU Inhabitants'!AO12*([2]Sources!$C$3/1000)*('[2]Waste Bin detailed'!$F$24/100)</f>
        <v>27.187509473370142</v>
      </c>
      <c r="AU4" s="91">
        <f>'[2]EU Inhabitants'!AP12*([2]Sources!$C$3/1000)*('[2]Waste Bin detailed'!$F$24/100)</f>
        <v>27.254742055795923</v>
      </c>
      <c r="AV4" s="91">
        <f>'[2]EU Inhabitants'!AQ12*([2]Sources!$C$3/1000)*('[2]Waste Bin detailed'!$F$24/100)</f>
        <v>27.319000507235579</v>
      </c>
      <c r="AW4" s="91">
        <f>'[2]EU Inhabitants'!AR12*([2]Sources!$C$3/1000)*('[2]Waste Bin detailed'!$F$24/100)</f>
        <v>27.379933761002547</v>
      </c>
      <c r="AX4" s="91">
        <f>'[2]EU Inhabitants'!AS12*([2]Sources!$C$3/1000)*('[2]Waste Bin detailed'!$F$24/100)</f>
        <v>27.437228285842174</v>
      </c>
      <c r="AY4" s="91">
        <f>'[2]EU Inhabitants'!AT12*([2]Sources!$C$3/1000)*('[2]Waste Bin detailed'!$F$24/100)</f>
        <v>27.490910577353436</v>
      </c>
      <c r="AZ4" s="91">
        <f>'[2]EU Inhabitants'!AU12*([2]Sources!$C$3/1000)*('[2]Waste Bin detailed'!$F$24/100)</f>
        <v>27.541038042667473</v>
      </c>
      <c r="BA4" s="91">
        <f>'[2]EU Inhabitants'!AV12*([2]Sources!$C$3/1000)*('[2]Waste Bin detailed'!$F$24/100)</f>
        <v>27.587747575712378</v>
      </c>
      <c r="BB4" s="91">
        <f>'[2]EU Inhabitants'!AW12*([2]Sources!$C$3/1000)*('[2]Waste Bin detailed'!$F$24/100)</f>
        <v>27.629946233029997</v>
      </c>
      <c r="BC4" s="91">
        <f>'[2]EU Inhabitants'!AX12*([2]Sources!$C$3/1000)*('[2]Waste Bin detailed'!$F$24/100)</f>
        <v>27.667788572281079</v>
      </c>
      <c r="BD4" s="91">
        <f>'[2]EU Inhabitants'!AY12*([2]Sources!$C$3/1000)*('[2]Waste Bin detailed'!$F$24/100)</f>
        <v>27.70095885424438</v>
      </c>
      <c r="BE4" s="91">
        <f>'[2]EU Inhabitants'!AZ12*([2]Sources!$C$3/1000)*('[2]Waste Bin detailed'!$F$24/100)</f>
        <v>27.730287274354776</v>
      </c>
    </row>
    <row r="5" spans="1:57" x14ac:dyDescent="0.35">
      <c r="A5" s="86" t="s">
        <v>636</v>
      </c>
      <c r="C5" s="86" t="s">
        <v>5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detailed'!$F$24/100)</f>
        <v>30.236915102623936</v>
      </c>
      <c r="H5" s="91">
        <f>'[2]EU Inhabitants'!C13*('[2]Weighted Average'!C11/1000)*('[2]Waste Bin detailed'!$F$24/100)</f>
        <v>30.083963623368657</v>
      </c>
      <c r="I5" s="91">
        <f>'[2]EU Inhabitants'!D13*('[2]Weighted Average'!D11/1000)*('[2]Waste Bin detailed'!$F$24/100)</f>
        <v>29.048752602310024</v>
      </c>
      <c r="J5" s="91">
        <f>'[2]EU Inhabitants'!E13*('[2]Weighted Average'!E11/1000)*('[2]Waste Bin detailed'!$F$24/100)</f>
        <v>28.814977190530325</v>
      </c>
      <c r="K5" s="91">
        <f>'[2]EU Inhabitants'!F13*('[2]Weighted Average'!F11/1000)*('[2]Waste Bin detailed'!$F$24/100)</f>
        <v>28.593465041447111</v>
      </c>
      <c r="L5" s="91">
        <f>'[2]EU Inhabitants'!G13*('[2]Weighted Average'!G11/1000)*('[2]Waste Bin detailed'!$F$24/100)</f>
        <v>28.387183957067197</v>
      </c>
      <c r="M5" s="91">
        <f>'[2]EU Inhabitants'!H13*('[2]Weighted Average'!H11/1000)*('[2]Waste Bin detailed'!$F$24/100)</f>
        <v>28.168535861185791</v>
      </c>
      <c r="N5" s="91">
        <f>'[2]EU Inhabitants'!I13*('[2]Weighted Average'!I11/1000)*('[2]Waste Bin detailed'!$F$24/100)</f>
        <v>27.954941465259878</v>
      </c>
      <c r="O5" s="91">
        <f>'[2]EU Inhabitants'!J13*('[2]Weighted Average'!J11/1000)*('[2]Waste Bin detailed'!$F$24/100)</f>
        <v>27.74739330070895</v>
      </c>
      <c r="P5" s="91">
        <f>'[2]EU Inhabitants'!K13*('[2]Weighted Average'!K11/1000)*('[2]Waste Bin detailed'!$F$24/100)</f>
        <v>27.553681294410136</v>
      </c>
      <c r="Q5" s="91">
        <f>'[2]EU Inhabitants'!L13*('[2]Weighted Average'!L11/1000)*('[2]Waste Bin detailed'!$F$24/100)</f>
        <v>27.378987469881135</v>
      </c>
      <c r="R5" s="91">
        <f>'[2]EU Inhabitants'!M13*('[2]Weighted Average'!M11/1000)*('[2]Waste Bin detailed'!$F$24/100)</f>
        <v>27.170404402462573</v>
      </c>
      <c r="S5" s="91">
        <f>'[2]EU Inhabitants'!N13*('[2]Weighted Average'!N11/1000)*('[2]Waste Bin detailed'!$F$24/100)</f>
        <v>27.011144786770764</v>
      </c>
      <c r="T5" s="91">
        <f>'[2]EU Inhabitants'!O13*('[2]Weighted Average'!O11/1000)*('[2]Waste Bin detailed'!$F$24/100)</f>
        <v>26.853164854350762</v>
      </c>
      <c r="U5" s="91">
        <f>'[2]EU Inhabitants'!P13*('[2]Weighted Average'!P11/1000)*('[2]Waste Bin detailed'!$F$24/100)</f>
        <v>26.712896328157999</v>
      </c>
      <c r="V5" s="91">
        <f>'[2]EU Inhabitants'!Q13*('[2]Weighted Average'!Q11/1000)*('[2]Waste Bin detailed'!$F$24/100)</f>
        <v>26.557088842995583</v>
      </c>
      <c r="W5" s="91">
        <f>'[2]EU Inhabitants'!R13*('[2]Weighted Average'!R11/1000)*('[2]Waste Bin detailed'!$F$24/100)</f>
        <v>26.386496959551852</v>
      </c>
      <c r="X5" s="91">
        <f>'[2]EU Inhabitants'!S13*('[2]Weighted Average'!S11/1000)*('[2]Waste Bin detailed'!$F$24/100)</f>
        <v>26.20022326373358</v>
      </c>
      <c r="Y5" s="91">
        <f>'[2]EU Inhabitants'!T13*('[2]Weighted Average'!T11/1000)*('[2]Waste Bin detailed'!$F$24/100)</f>
        <v>26.010638471564629</v>
      </c>
      <c r="Z5" s="91">
        <f>'[2]EU Inhabitants'!U13*('[2]Weighted Average'!U11/1000)*('[2]Waste Bin detailed'!$F$24/100)</f>
        <v>26.253493454827652</v>
      </c>
      <c r="AA5" s="91">
        <f>'[2]EU Inhabitants'!V13*('[2]Weighted Average'!V11/1000)*('[2]Waste Bin detailed'!$F$24/100)</f>
        <v>26.071438627337503</v>
      </c>
      <c r="AB5" s="91">
        <f>'[2]EU Inhabitants'!W13*('[2]Weighted Average'!W11/1000)*('[2]Waste Bin detailed'!$F$24/100)</f>
        <v>25.942054283233158</v>
      </c>
      <c r="AC5" s="91">
        <f>'[2]EU Inhabitants'!X13*('[2]Weighted Average'!X11/1000)*('[2]Waste Bin detailed'!$F$24/100)</f>
        <v>25.651963100493024</v>
      </c>
      <c r="AD5" s="91">
        <f>'[2]EU Inhabitants'!Y13*('[2]Weighted Average'!Y11/1000)*('[2]Waste Bin detailed'!$F$24/100)</f>
        <v>24.186952576229839</v>
      </c>
      <c r="AE5" s="91">
        <f>'[2]EU Inhabitants'!Z13*('[2]Weighted Average'!Z11/1000)*('[2]Waste Bin detailed'!$F$24/100)</f>
        <v>25.947814193160173</v>
      </c>
      <c r="AF5" s="91">
        <f>'[2]EU Inhabitants'!AA13*('[2]Weighted Average'!AA11/1000)*('[2]Waste Bin detailed'!$F$24/100)</f>
        <v>25.727152214208964</v>
      </c>
      <c r="AG5" s="91">
        <f>'[2]EU Inhabitants'!AB13*('[2]Weighted Average'!AB11/1000)*('[2]Waste Bin detailed'!$F$24/100)</f>
        <v>25.508878727695571</v>
      </c>
      <c r="AH5" s="91">
        <f>'[2]EU Inhabitants'!AC13*('[2]Weighted Average'!AC11/1000)*('[2]Waste Bin detailed'!$F$24/100)</f>
        <v>25.290748880319292</v>
      </c>
      <c r="AI5" s="91">
        <f>'[2]EU Inhabitants'!AD13*('[2]Weighted Average'!AD11/1000)*('[2]Waste Bin detailed'!$F$24/100)</f>
        <v>25.071596373929633</v>
      </c>
      <c r="AJ5" s="91">
        <f>'[2]EU Inhabitants'!AE13*('[2]Weighted Average'!AE11/1000)*('[2]Waste Bin detailed'!$F$24/100)</f>
        <v>24.859975698052502</v>
      </c>
      <c r="AK5" s="91">
        <f>'[2]EU Inhabitants'!AF13*('[2]Weighted Average'!AF11/1000)*('[2]Waste Bin detailed'!$F$24/100)</f>
        <v>24.653958501355589</v>
      </c>
      <c r="AL5" s="91">
        <f>'[2]EU Inhabitants'!AG13*('[2]Weighted Average'!AG11/1000)*('[2]Waste Bin detailed'!$F$24/100)</f>
        <v>24.454187460034774</v>
      </c>
      <c r="AM5" s="91">
        <f>'[2]EU Inhabitants'!AH13*('[2]Weighted Average'!AH11/1000)*('[2]Waste Bin detailed'!$F$24/100)</f>
        <v>24.260519966361738</v>
      </c>
      <c r="AN5" s="91">
        <f>'[2]EU Inhabitants'!AI13*('[2]Weighted Average'!AI11/1000)*('[2]Waste Bin detailed'!$F$24/100)</f>
        <v>24.074250521058708</v>
      </c>
      <c r="AO5" s="91">
        <f>'[2]EU Inhabitants'!AJ13*('[2]Weighted Average'!AJ11/1000)*('[2]Waste Bin detailed'!$F$24/100)</f>
        <v>23.899059987331217</v>
      </c>
      <c r="AP5" s="91">
        <f>'[2]EU Inhabitants'!AK13*('[2]Weighted Average'!AK11/1000)*('[2]Waste Bin detailed'!$F$24/100)</f>
        <v>23.75332414477877</v>
      </c>
      <c r="AQ5" s="91">
        <f>'[2]EU Inhabitants'!AL13*('[2]Weighted Average'!AL11/1000)*('[2]Waste Bin detailed'!$F$24/100)</f>
        <v>23.611312449913733</v>
      </c>
      <c r="AR5" s="91">
        <f>'[2]EU Inhabitants'!AM13*('[2]Weighted Average'!AM11/1000)*('[2]Waste Bin detailed'!$F$24/100)</f>
        <v>23.472287550721422</v>
      </c>
      <c r="AS5" s="91">
        <f>'[2]EU Inhabitants'!AN13*('[2]Weighted Average'!AN11/1000)*('[2]Waste Bin detailed'!$F$24/100)</f>
        <v>23.336513746150299</v>
      </c>
      <c r="AT5" s="91">
        <f>'[2]EU Inhabitants'!AO13*('[2]Weighted Average'!AO11/1000)*('[2]Waste Bin detailed'!$F$24/100)</f>
        <v>23.20744889478307</v>
      </c>
      <c r="AU5" s="91">
        <f>'[2]EU Inhabitants'!AP13*('[2]Weighted Average'!AP11/1000)*('[2]Waste Bin detailed'!$F$24/100)</f>
        <v>23.08417821034519</v>
      </c>
      <c r="AV5" s="91">
        <f>'[2]EU Inhabitants'!AQ13*('[2]Weighted Average'!AQ11/1000)*('[2]Waste Bin detailed'!$F$24/100)</f>
        <v>22.963509821812202</v>
      </c>
      <c r="AW5" s="91">
        <f>'[2]EU Inhabitants'!AR13*('[2]Weighted Average'!AR11/1000)*('[2]Waste Bin detailed'!$F$24/100)</f>
        <v>22.846240487951366</v>
      </c>
      <c r="AX5" s="91">
        <f>'[2]EU Inhabitants'!AS13*('[2]Weighted Average'!AS11/1000)*('[2]Waste Bin detailed'!$F$24/100)</f>
        <v>22.731391522123594</v>
      </c>
      <c r="AY5" s="91">
        <f>'[2]EU Inhabitants'!AT13*('[2]Weighted Average'!AT11/1000)*('[2]Waste Bin detailed'!$F$24/100)</f>
        <v>22.618182453915885</v>
      </c>
      <c r="AZ5" s="91">
        <f>'[2]EU Inhabitants'!AU13*('[2]Weighted Average'!AU11/1000)*('[2]Waste Bin detailed'!$F$24/100)</f>
        <v>22.507465534894202</v>
      </c>
      <c r="BA5" s="91">
        <f>'[2]EU Inhabitants'!AV13*('[2]Weighted Average'!AV11/1000)*('[2]Waste Bin detailed'!$F$24/100)</f>
        <v>22.397115463967854</v>
      </c>
      <c r="BB5" s="91">
        <f>'[2]EU Inhabitants'!AW13*('[2]Weighted Average'!AW11/1000)*('[2]Waste Bin detailed'!$F$24/100)</f>
        <v>22.288225899423526</v>
      </c>
      <c r="BC5" s="91">
        <f>'[2]EU Inhabitants'!AX13*('[2]Weighted Average'!AX11/1000)*('[2]Waste Bin detailed'!$F$24/100)</f>
        <v>22.180408003359421</v>
      </c>
      <c r="BD5" s="91">
        <f>'[2]EU Inhabitants'!AY13*('[2]Weighted Average'!AY11/1000)*('[2]Waste Bin detailed'!$F$24/100)</f>
        <v>22.073987046976477</v>
      </c>
      <c r="BE5" s="91">
        <f>'[2]EU Inhabitants'!AZ13*('[2]Weighted Average'!AZ11/1000)*('[2]Waste Bin detailed'!$F$24/100)</f>
        <v>21.968645522443857</v>
      </c>
    </row>
    <row r="6" spans="1:57" x14ac:dyDescent="0.35">
      <c r="A6" s="86" t="s">
        <v>636</v>
      </c>
      <c r="C6" s="86" t="s">
        <v>5</v>
      </c>
      <c r="D6" s="87" t="s">
        <v>621</v>
      </c>
      <c r="E6" s="87"/>
      <c r="F6" s="90" t="s">
        <v>46</v>
      </c>
      <c r="G6" s="91">
        <f>'[2]EU Inhabitants'!B14*('[2]Weighted Average'!B11/1000)*('[2]Waste Bin detailed'!$F$24/100)</f>
        <v>37.941970632011618</v>
      </c>
      <c r="H6" s="91">
        <f>'[2]EU Inhabitants'!C14*('[2]Weighted Average'!C11/1000)*('[2]Waste Bin detailed'!$F$24/100)</f>
        <v>37.771781920160421</v>
      </c>
      <c r="I6" s="91">
        <f>'[2]EU Inhabitants'!D14*('[2]Weighted Average'!D11/1000)*('[2]Waste Bin detailed'!$F$24/100)</f>
        <v>37.658988318970287</v>
      </c>
      <c r="J6" s="91">
        <f>'[2]EU Inhabitants'!E14*('[2]Weighted Average'!E11/1000)*('[2]Waste Bin detailed'!$F$24/100)</f>
        <v>37.627406659617165</v>
      </c>
      <c r="K6" s="91">
        <f>'[2]EU Inhabitants'!F14*('[2]Weighted Average'!F11/1000)*('[2]Waste Bin detailed'!$F$24/100)</f>
        <v>37.63909168282057</v>
      </c>
      <c r="L6" s="91">
        <f>'[2]EU Inhabitants'!G14*('[2]Weighted Average'!G11/1000)*('[2]Waste Bin detailed'!$F$24/100)</f>
        <v>37.655462598385235</v>
      </c>
      <c r="M6" s="91">
        <f>'[2]EU Inhabitants'!H14*('[2]Weighted Average'!H11/1000)*('[2]Waste Bin detailed'!$F$24/100)</f>
        <v>37.746649802990866</v>
      </c>
      <c r="N6" s="91">
        <f>'[2]EU Inhabitants'!I14*('[2]Weighted Average'!I11/1000)*('[2]Waste Bin detailed'!$F$24/100)</f>
        <v>37.854068607760588</v>
      </c>
      <c r="O6" s="91">
        <f>'[2]EU Inhabitants'!J14*('[2]Weighted Average'!J11/1000)*('[2]Waste Bin detailed'!$F$24/100)</f>
        <v>38.175435216591531</v>
      </c>
      <c r="P6" s="91">
        <f>'[2]EU Inhabitants'!K14*('[2]Weighted Average'!K11/1000)*('[2]Waste Bin detailed'!$F$24/100)</f>
        <v>38.471156282185831</v>
      </c>
      <c r="Q6" s="91">
        <f>'[2]EU Inhabitants'!L14*('[2]Weighted Average'!L11/1000)*('[2]Waste Bin detailed'!$F$24/100)</f>
        <v>38.594773300693362</v>
      </c>
      <c r="R6" s="91">
        <f>'[2]EU Inhabitants'!M14*('[2]Weighted Average'!M11/1000)*('[2]Waste Bin detailed'!$F$24/100)</f>
        <v>38.663598604809621</v>
      </c>
      <c r="S6" s="91">
        <f>'[2]EU Inhabitants'!N14*('[2]Weighted Average'!N11/1000)*('[2]Waste Bin detailed'!$F$24/100)</f>
        <v>38.727367410148375</v>
      </c>
      <c r="T6" s="91">
        <f>'[2]EU Inhabitants'!O14*('[2]Weighted Average'!O11/1000)*('[2]Waste Bin detailed'!$F$24/100)</f>
        <v>38.765766000978431</v>
      </c>
      <c r="U6" s="91">
        <f>'[2]EU Inhabitants'!P14*('[2]Weighted Average'!P11/1000)*('[2]Waste Bin detailed'!$F$24/100)</f>
        <v>38.756510800185872</v>
      </c>
      <c r="V6" s="91">
        <f>'[2]EU Inhabitants'!Q14*('[2]Weighted Average'!Q11/1000)*('[2]Waste Bin detailed'!$F$24/100)</f>
        <v>38.858402036006126</v>
      </c>
      <c r="W6" s="91">
        <f>'[2]EU Inhabitants'!R14*('[2]Weighted Average'!R11/1000)*('[2]Waste Bin detailed'!$F$24/100)</f>
        <v>38.927502735767199</v>
      </c>
      <c r="X6" s="91">
        <f>'[2]EU Inhabitants'!S14*('[2]Weighted Average'!S11/1000)*('[2]Waste Bin detailed'!$F$24/100)</f>
        <v>39.027449836282315</v>
      </c>
      <c r="Y6" s="91">
        <f>'[2]EU Inhabitants'!T14*('[2]Weighted Average'!T11/1000)*('[2]Waste Bin detailed'!$F$24/100)</f>
        <v>39.145102671620684</v>
      </c>
      <c r="Z6" s="91">
        <f>'[2]EU Inhabitants'!U14*('[2]Weighted Average'!U11/1000)*('[2]Waste Bin detailed'!$F$24/100)</f>
        <v>39.941842409052796</v>
      </c>
      <c r="AA6" s="91">
        <f>'[2]EU Inhabitants'!V14*('[2]Weighted Average'!V11/1000)*('[2]Waste Bin detailed'!$F$24/100)</f>
        <v>40.10747266884831</v>
      </c>
      <c r="AB6" s="91">
        <f>'[2]EU Inhabitants'!W14*('[2]Weighted Average'!W11/1000)*('[2]Waste Bin detailed'!$F$24/100)</f>
        <v>39.363220671009522</v>
      </c>
      <c r="AC6" s="91">
        <f>'[2]EU Inhabitants'!X14*('[2]Weighted Average'!X11/1000)*('[2]Waste Bin detailed'!$F$24/100)</f>
        <v>39.446799978227126</v>
      </c>
      <c r="AD6" s="91">
        <f>'[2]EU Inhabitants'!Y14*('[2]Weighted Average'!Y11/1000)*('[2]Waste Bin detailed'!$F$24/100)</f>
        <v>40.616735312343963</v>
      </c>
      <c r="AE6" s="91">
        <f>'[2]EU Inhabitants'!Z14*('[2]Weighted Average'!Z11/1000)*('[2]Waste Bin detailed'!$F$24/100)</f>
        <v>41.439952465735097</v>
      </c>
      <c r="AF6" s="91">
        <f>'[2]EU Inhabitants'!AA14*('[2]Weighted Average'!AA11/1000)*('[2]Waste Bin detailed'!$F$24/100)</f>
        <v>41.316383306861674</v>
      </c>
      <c r="AG6" s="91">
        <f>'[2]EU Inhabitants'!AB14*('[2]Weighted Average'!AB11/1000)*('[2]Waste Bin detailed'!$F$24/100)</f>
        <v>41.189810330409188</v>
      </c>
      <c r="AH6" s="91">
        <f>'[2]EU Inhabitants'!AC14*('[2]Weighted Average'!AC11/1000)*('[2]Waste Bin detailed'!$F$24/100)</f>
        <v>41.062349374607059</v>
      </c>
      <c r="AI6" s="91">
        <f>'[2]EU Inhabitants'!AD14*('[2]Weighted Average'!AD11/1000)*('[2]Waste Bin detailed'!$F$24/100)</f>
        <v>40.931215685220621</v>
      </c>
      <c r="AJ6" s="91">
        <f>'[2]EU Inhabitants'!AE14*('[2]Weighted Average'!AE11/1000)*('[2]Waste Bin detailed'!$F$24/100)</f>
        <v>40.810028901742257</v>
      </c>
      <c r="AK6" s="91">
        <f>'[2]EU Inhabitants'!AF14*('[2]Weighted Average'!AF11/1000)*('[2]Waste Bin detailed'!$F$24/100)</f>
        <v>40.693839121133685</v>
      </c>
      <c r="AL6" s="91">
        <f>'[2]EU Inhabitants'!AG14*('[2]Weighted Average'!AG11/1000)*('[2]Waste Bin detailed'!$F$24/100)</f>
        <v>40.580036730858232</v>
      </c>
      <c r="AM6" s="91">
        <f>'[2]EU Inhabitants'!AH14*('[2]Weighted Average'!AH11/1000)*('[2]Waste Bin detailed'!$F$24/100)</f>
        <v>40.46865446233177</v>
      </c>
      <c r="AN6" s="91">
        <f>'[2]EU Inhabitants'!AI14*('[2]Weighted Average'!AI11/1000)*('[2]Waste Bin detailed'!$F$24/100)</f>
        <v>40.36231681564724</v>
      </c>
      <c r="AO6" s="91">
        <f>'[2]EU Inhabitants'!AJ14*('[2]Weighted Average'!AJ11/1000)*('[2]Waste Bin detailed'!$F$24/100)</f>
        <v>40.262316212619744</v>
      </c>
      <c r="AP6" s="91">
        <f>'[2]EU Inhabitants'!AK14*('[2]Weighted Average'!AK11/1000)*('[2]Waste Bin detailed'!$F$24/100)</f>
        <v>40.236904125941621</v>
      </c>
      <c r="AQ6" s="91">
        <f>'[2]EU Inhabitants'!AL14*('[2]Weighted Average'!AL11/1000)*('[2]Waste Bin detailed'!$F$24/100)</f>
        <v>40.215607820532711</v>
      </c>
      <c r="AR6" s="91">
        <f>'[2]EU Inhabitants'!AM14*('[2]Weighted Average'!AM11/1000)*('[2]Waste Bin detailed'!$F$24/100)</f>
        <v>40.196389236481693</v>
      </c>
      <c r="AS6" s="91">
        <f>'[2]EU Inhabitants'!AN14*('[2]Weighted Average'!AN11/1000)*('[2]Waste Bin detailed'!$F$24/100)</f>
        <v>40.187501428593912</v>
      </c>
      <c r="AT6" s="91">
        <f>'[2]EU Inhabitants'!AO14*('[2]Weighted Average'!AO11/1000)*('[2]Waste Bin detailed'!$F$24/100)</f>
        <v>40.185390316204433</v>
      </c>
      <c r="AU6" s="91">
        <f>'[2]EU Inhabitants'!AP14*('[2]Weighted Average'!AP11/1000)*('[2]Waste Bin detailed'!$F$24/100)</f>
        <v>40.190585160917713</v>
      </c>
      <c r="AV6" s="91">
        <f>'[2]EU Inhabitants'!AQ14*('[2]Weighted Average'!AQ11/1000)*('[2]Waste Bin detailed'!$F$24/100)</f>
        <v>40.199073460728215</v>
      </c>
      <c r="AW6" s="91">
        <f>'[2]EU Inhabitants'!AR14*('[2]Weighted Average'!AR11/1000)*('[2]Waste Bin detailed'!$F$24/100)</f>
        <v>40.210195139257998</v>
      </c>
      <c r="AX6" s="91">
        <f>'[2]EU Inhabitants'!AS14*('[2]Weighted Average'!AS11/1000)*('[2]Waste Bin detailed'!$F$24/100)</f>
        <v>40.22307675569386</v>
      </c>
      <c r="AY6" s="91">
        <f>'[2]EU Inhabitants'!AT14*('[2]Weighted Average'!AT11/1000)*('[2]Waste Bin detailed'!$F$24/100)</f>
        <v>40.238121642217855</v>
      </c>
      <c r="AZ6" s="91">
        <f>'[2]EU Inhabitants'!AU14*('[2]Weighted Average'!AU11/1000)*('[2]Waste Bin detailed'!$F$24/100)</f>
        <v>40.253688692147485</v>
      </c>
      <c r="BA6" s="91">
        <f>'[2]EU Inhabitants'!AV14*('[2]Weighted Average'!AV11/1000)*('[2]Waste Bin detailed'!$F$24/100)</f>
        <v>40.266076000900014</v>
      </c>
      <c r="BB6" s="91">
        <f>'[2]EU Inhabitants'!AW14*('[2]Weighted Average'!AW11/1000)*('[2]Waste Bin detailed'!$F$24/100)</f>
        <v>40.276934223497825</v>
      </c>
      <c r="BC6" s="91">
        <f>'[2]EU Inhabitants'!AX14*('[2]Weighted Average'!AX11/1000)*('[2]Waste Bin detailed'!$F$24/100)</f>
        <v>40.288141108378547</v>
      </c>
      <c r="BD6" s="91">
        <f>'[2]EU Inhabitants'!AY14*('[2]Weighted Average'!AY11/1000)*('[2]Waste Bin detailed'!$F$24/100)</f>
        <v>40.29821287630827</v>
      </c>
      <c r="BE6" s="91">
        <f>'[2]EU Inhabitants'!AZ14*('[2]Weighted Average'!AZ11/1000)*('[2]Waste Bin detailed'!$F$24/100)</f>
        <v>40.307214424729921</v>
      </c>
    </row>
    <row r="7" spans="1:57" x14ac:dyDescent="0.35">
      <c r="A7" s="86" t="s">
        <v>636</v>
      </c>
      <c r="C7" s="86" t="s">
        <v>5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detailed'!$F$24/100)</f>
        <v>19.67596167190025</v>
      </c>
      <c r="H7" s="91">
        <f>'[2]EU Inhabitants'!C15*('[2]Weighted Average'!C11/1000)*('[2]Waste Bin detailed'!$F$24/100)</f>
        <v>19.746749017443484</v>
      </c>
      <c r="I7" s="91">
        <f>'[2]EU Inhabitants'!D15*('[2]Weighted Average'!D11/1000)*('[2]Waste Bin detailed'!$F$24/100)</f>
        <v>19.817976052000386</v>
      </c>
      <c r="J7" s="91">
        <f>'[2]EU Inhabitants'!E15*('[2]Weighted Average'!E11/1000)*('[2]Waste Bin detailed'!$F$24/100)</f>
        <v>19.873872547155855</v>
      </c>
      <c r="K7" s="91">
        <f>'[2]EU Inhabitants'!F15*('[2]Weighted Average'!F11/1000)*('[2]Waste Bin detailed'!$F$24/100)</f>
        <v>19.926959507200653</v>
      </c>
      <c r="L7" s="91">
        <f>'[2]EU Inhabitants'!G15*('[2]Weighted Average'!G11/1000)*('[2]Waste Bin detailed'!$F$24/100)</f>
        <v>19.97959168771542</v>
      </c>
      <c r="M7" s="91">
        <f>'[2]EU Inhabitants'!H15*('[2]Weighted Average'!H11/1000)*('[2]Waste Bin detailed'!$F$24/100)</f>
        <v>20.038817548211455</v>
      </c>
      <c r="N7" s="91">
        <f>'[2]EU Inhabitants'!I15*('[2]Weighted Average'!I11/1000)*('[2]Waste Bin detailed'!$F$24/100)</f>
        <v>20.108212037724812</v>
      </c>
      <c r="O7" s="91">
        <f>'[2]EU Inhabitants'!J15*('[2]Weighted Average'!J11/1000)*('[2]Waste Bin detailed'!$F$24/100)</f>
        <v>20.210014111393207</v>
      </c>
      <c r="P7" s="91">
        <f>'[2]EU Inhabitants'!K15*('[2]Weighted Average'!K11/1000)*('[2]Waste Bin detailed'!$F$24/100)</f>
        <v>20.337263183264927</v>
      </c>
      <c r="Q7" s="91">
        <f>'[2]EU Inhabitants'!L15*('[2]Weighted Average'!L11/1000)*('[2]Waste Bin detailed'!$F$24/100)</f>
        <v>20.417717609403876</v>
      </c>
      <c r="R7" s="91">
        <f>'[2]EU Inhabitants'!M15*('[2]Weighted Average'!M11/1000)*('[2]Waste Bin detailed'!$F$24/100)</f>
        <v>20.501516533862201</v>
      </c>
      <c r="S7" s="91">
        <f>'[2]EU Inhabitants'!N15*('[2]Weighted Average'!N11/1000)*('[2]Waste Bin detailed'!$F$24/100)</f>
        <v>20.572064626506688</v>
      </c>
      <c r="T7" s="91">
        <f>'[2]EU Inhabitants'!O15*('[2]Weighted Average'!O11/1000)*('[2]Waste Bin detailed'!$F$24/100)</f>
        <v>20.653060517874199</v>
      </c>
      <c r="U7" s="91">
        <f>'[2]EU Inhabitants'!P15*('[2]Weighted Average'!P11/1000)*('[2]Waste Bin detailed'!$F$24/100)</f>
        <v>20.746128369948341</v>
      </c>
      <c r="V7" s="91">
        <f>'[2]EU Inhabitants'!Q15*('[2]Weighted Average'!Q11/1000)*('[2]Waste Bin detailed'!$F$24/100)</f>
        <v>20.869400435955072</v>
      </c>
      <c r="W7" s="91">
        <f>'[2]EU Inhabitants'!R15*('[2]Weighted Average'!R11/1000)*('[2]Waste Bin detailed'!$F$24/100)</f>
        <v>21.051007572901177</v>
      </c>
      <c r="X7" s="91">
        <f>'[2]EU Inhabitants'!S15*('[2]Weighted Average'!S11/1000)*('[2]Waste Bin detailed'!$F$24/100)</f>
        <v>21.208395054256982</v>
      </c>
      <c r="Y7" s="91">
        <f>'[2]EU Inhabitants'!T15*('[2]Weighted Average'!T11/1000)*('[2]Waste Bin detailed'!$F$24/100)</f>
        <v>21.329321677799673</v>
      </c>
      <c r="Z7" s="91">
        <f>'[2]EU Inhabitants'!U15*('[2]Weighted Average'!U11/1000)*('[2]Waste Bin detailed'!$F$24/100)</f>
        <v>21.775580040582511</v>
      </c>
      <c r="AA7" s="91">
        <f>'[2]EU Inhabitants'!V15*('[2]Weighted Average'!V11/1000)*('[2]Waste Bin detailed'!$F$24/100)</f>
        <v>21.838193380351356</v>
      </c>
      <c r="AB7" s="91">
        <f>'[2]EU Inhabitants'!W15*('[2]Weighted Average'!W11/1000)*('[2]Waste Bin detailed'!$F$24/100)</f>
        <v>21.904389936500753</v>
      </c>
      <c r="AC7" s="91">
        <f>'[2]EU Inhabitants'!X15*('[2]Weighted Average'!X11/1000)*('[2]Waste Bin detailed'!$F$24/100)</f>
        <v>22.030434424779425</v>
      </c>
      <c r="AD7" s="91">
        <f>'[2]EU Inhabitants'!Y15*('[2]Weighted Average'!Y11/1000)*('[2]Waste Bin detailed'!$F$24/100)</f>
        <v>22.254850318823308</v>
      </c>
      <c r="AE7" s="91">
        <f>'[2]EU Inhabitants'!Z15*('[2]Weighted Average'!Z11/1000)*('[2]Waste Bin detailed'!$F$24/100)</f>
        <v>22.349871748341311</v>
      </c>
      <c r="AF7" s="91">
        <f>'[2]EU Inhabitants'!AA15*('[2]Weighted Average'!AA11/1000)*('[2]Waste Bin detailed'!$F$24/100)</f>
        <v>22.425450217970152</v>
      </c>
      <c r="AG7" s="91">
        <f>'[2]EU Inhabitants'!AB15*('[2]Weighted Average'!AB11/1000)*('[2]Waste Bin detailed'!$F$24/100)</f>
        <v>22.494997392468964</v>
      </c>
      <c r="AH7" s="91">
        <f>'[2]EU Inhabitants'!AC15*('[2]Weighted Average'!AC11/1000)*('[2]Waste Bin detailed'!$F$24/100)</f>
        <v>22.558701559596788</v>
      </c>
      <c r="AI7" s="91">
        <f>'[2]EU Inhabitants'!AD15*('[2]Weighted Average'!AD11/1000)*('[2]Waste Bin detailed'!$F$24/100)</f>
        <v>22.615516657629804</v>
      </c>
      <c r="AJ7" s="91">
        <f>'[2]EU Inhabitants'!AE15*('[2]Weighted Average'!AE11/1000)*('[2]Waste Bin detailed'!$F$24/100)</f>
        <v>22.671701184486867</v>
      </c>
      <c r="AK7" s="91">
        <f>'[2]EU Inhabitants'!AF15*('[2]Weighted Average'!AF11/1000)*('[2]Waste Bin detailed'!$F$24/100)</f>
        <v>22.724686765991901</v>
      </c>
      <c r="AL7" s="91">
        <f>'[2]EU Inhabitants'!AG15*('[2]Weighted Average'!AG11/1000)*('[2]Waste Bin detailed'!$F$24/100)</f>
        <v>22.774060617857135</v>
      </c>
      <c r="AM7" s="91">
        <f>'[2]EU Inhabitants'!AH15*('[2]Weighted Average'!AH11/1000)*('[2]Waste Bin detailed'!$F$24/100)</f>
        <v>22.818988019334554</v>
      </c>
      <c r="AN7" s="91">
        <f>'[2]EU Inhabitants'!AI15*('[2]Weighted Average'!AI11/1000)*('[2]Waste Bin detailed'!$F$24/100)</f>
        <v>22.857740452039241</v>
      </c>
      <c r="AO7" s="91">
        <f>'[2]EU Inhabitants'!AJ15*('[2]Weighted Average'!AJ11/1000)*('[2]Waste Bin detailed'!$F$24/100)</f>
        <v>22.890426114898968</v>
      </c>
      <c r="AP7" s="91">
        <f>'[2]EU Inhabitants'!AK15*('[2]Weighted Average'!AK11/1000)*('[2]Waste Bin detailed'!$F$24/100)</f>
        <v>22.922974566160814</v>
      </c>
      <c r="AQ7" s="91">
        <f>'[2]EU Inhabitants'!AL15*('[2]Weighted Average'!AL11/1000)*('[2]Waste Bin detailed'!$F$24/100)</f>
        <v>22.951441366905687</v>
      </c>
      <c r="AR7" s="91">
        <f>'[2]EU Inhabitants'!AM15*('[2]Weighted Average'!AM11/1000)*('[2]Waste Bin detailed'!$F$24/100)</f>
        <v>22.976236452248205</v>
      </c>
      <c r="AS7" s="91">
        <f>'[2]EU Inhabitants'!AN15*('[2]Weighted Average'!AN11/1000)*('[2]Waste Bin detailed'!$F$24/100)</f>
        <v>22.999656682986842</v>
      </c>
      <c r="AT7" s="91">
        <f>'[2]EU Inhabitants'!AO15*('[2]Weighted Average'!AO11/1000)*('[2]Waste Bin detailed'!$F$24/100)</f>
        <v>23.016593013162151</v>
      </c>
      <c r="AU7" s="91">
        <f>'[2]EU Inhabitants'!AP15*('[2]Weighted Average'!AP11/1000)*('[2]Waste Bin detailed'!$F$24/100)</f>
        <v>23.030409220773361</v>
      </c>
      <c r="AV7" s="91">
        <f>'[2]EU Inhabitants'!AQ15*('[2]Weighted Average'!AQ11/1000)*('[2]Waste Bin detailed'!$F$24/100)</f>
        <v>23.041768773217033</v>
      </c>
      <c r="AW7" s="91">
        <f>'[2]EU Inhabitants'!AR15*('[2]Weighted Average'!AR11/1000)*('[2]Waste Bin detailed'!$F$24/100)</f>
        <v>23.049585641018258</v>
      </c>
      <c r="AX7" s="91">
        <f>'[2]EU Inhabitants'!AS15*('[2]Weighted Average'!AS11/1000)*('[2]Waste Bin detailed'!$F$24/100)</f>
        <v>23.05518396736149</v>
      </c>
      <c r="AY7" s="91">
        <f>'[2]EU Inhabitants'!AT15*('[2]Weighted Average'!AT11/1000)*('[2]Waste Bin detailed'!$F$24/100)</f>
        <v>23.05915207504761</v>
      </c>
      <c r="AZ7" s="91">
        <f>'[2]EU Inhabitants'!AU15*('[2]Weighted Average'!AU11/1000)*('[2]Waste Bin detailed'!$F$24/100)</f>
        <v>23.061817134750733</v>
      </c>
      <c r="BA7" s="91">
        <f>'[2]EU Inhabitants'!AV15*('[2]Weighted Average'!AV11/1000)*('[2]Waste Bin detailed'!$F$24/100)</f>
        <v>23.063544993242378</v>
      </c>
      <c r="BB7" s="91">
        <f>'[2]EU Inhabitants'!AW15*('[2]Weighted Average'!AW11/1000)*('[2]Waste Bin detailed'!$F$24/100)</f>
        <v>23.064627382145865</v>
      </c>
      <c r="BC7" s="91">
        <f>'[2]EU Inhabitants'!AX15*('[2]Weighted Average'!AX11/1000)*('[2]Waste Bin detailed'!$F$24/100)</f>
        <v>23.065169598559333</v>
      </c>
      <c r="BD7" s="91">
        <f>'[2]EU Inhabitants'!AY15*('[2]Weighted Average'!AY11/1000)*('[2]Waste Bin detailed'!$F$24/100)</f>
        <v>23.065394743219755</v>
      </c>
      <c r="BE7" s="91">
        <f>'[2]EU Inhabitants'!AZ15*('[2]Weighted Average'!AZ11/1000)*('[2]Waste Bin detailed'!$F$24/100)</f>
        <v>23.065382787445685</v>
      </c>
    </row>
    <row r="8" spans="1:57" x14ac:dyDescent="0.35">
      <c r="A8" s="86" t="s">
        <v>636</v>
      </c>
      <c r="C8" s="86" t="s">
        <v>5</v>
      </c>
      <c r="D8" s="87" t="s">
        <v>621</v>
      </c>
      <c r="E8" s="87"/>
      <c r="F8" s="90" t="s">
        <v>629</v>
      </c>
      <c r="G8" s="91">
        <f>'[2]EU Inhabitants'!B16*([2]Sources!$C$8/1000)*('[2]Waste Bin detailed'!$F$24/100)</f>
        <v>303.86879684469653</v>
      </c>
      <c r="H8" s="91">
        <f>'[2]EU Inhabitants'!C16*([2]Sources!$C$8/1000)*('[2]Waste Bin detailed'!$F$24/100)</f>
        <v>304.22407826346421</v>
      </c>
      <c r="I8" s="91">
        <f>'[2]EU Inhabitants'!D16*([2]Sources!$C$8/1000)*('[2]Waste Bin detailed'!$F$24/100)</f>
        <v>304.89262421453094</v>
      </c>
      <c r="J8" s="91">
        <f>'[2]EU Inhabitants'!E16*([2]Sources!$C$8/1000)*('[2]Waste Bin detailed'!$F$24/100)</f>
        <v>305.24903732657026</v>
      </c>
      <c r="K8" s="91">
        <f>'[2]EU Inhabitants'!F16*([2]Sources!$C$8/1000)*('[2]Waste Bin detailed'!$F$24/100)</f>
        <v>305.23051232134878</v>
      </c>
      <c r="L8" s="91">
        <f>'[2]EU Inhabitants'!G16*([2]Sources!$C$8/1000)*('[2]Waste Bin detailed'!$F$24/100)</f>
        <v>305.11652196180825</v>
      </c>
      <c r="M8" s="91">
        <f>'[2]EU Inhabitants'!H16*([2]Sources!$C$8/1000)*('[2]Waste Bin detailed'!$F$24/100)</f>
        <v>304.88406624645688</v>
      </c>
      <c r="N8" s="91">
        <f>'[2]EU Inhabitants'!I16*([2]Sources!$C$8/1000)*('[2]Waste Bin detailed'!$F$24/100)</f>
        <v>304.4288407787559</v>
      </c>
      <c r="O8" s="91">
        <f>'[2]EU Inhabitants'!J16*([2]Sources!$C$8/1000)*('[2]Waste Bin detailed'!$F$24/100)</f>
        <v>304.06984622258705</v>
      </c>
      <c r="P8" s="91">
        <f>'[2]EU Inhabitants'!K16*([2]Sources!$C$8/1000)*('[2]Waste Bin detailed'!$F$24/100)</f>
        <v>303.27292335372232</v>
      </c>
      <c r="Q8" s="91">
        <f>'[2]EU Inhabitants'!L16*([2]Sources!$C$8/1000)*('[2]Waste Bin detailed'!$F$24/100)</f>
        <v>302.53288841265112</v>
      </c>
      <c r="R8" s="91">
        <f>'[2]EU Inhabitants'!M16*([2]Sources!$C$8/1000)*('[2]Waste Bin detailed'!$F$24/100)</f>
        <v>296.68879477099813</v>
      </c>
      <c r="S8" s="91">
        <f>'[2]EU Inhabitants'!N16*([2]Sources!$C$8/1000)*('[2]Waste Bin detailed'!$F$24/100)</f>
        <v>297.08020901089071</v>
      </c>
      <c r="T8" s="91">
        <f>'[2]EU Inhabitants'!O16*([2]Sources!$C$8/1000)*('[2]Waste Bin detailed'!$F$24/100)</f>
        <v>297.80451489482334</v>
      </c>
      <c r="U8" s="91">
        <f>'[2]EU Inhabitants'!P16*([2]Sources!$C$8/1000)*('[2]Waste Bin detailed'!$F$24/100)</f>
        <v>298.7058642055797</v>
      </c>
      <c r="V8" s="91">
        <f>'[2]EU Inhabitants'!Q16*([2]Sources!$C$8/1000)*('[2]Waste Bin detailed'!$F$24/100)</f>
        <v>300.29642581381478</v>
      </c>
      <c r="W8" s="91">
        <f>'[2]EU Inhabitants'!R16*([2]Sources!$C$8/1000)*('[2]Waste Bin detailed'!$F$24/100)</f>
        <v>303.91394992689857</v>
      </c>
      <c r="X8" s="91">
        <f>'[2]EU Inhabitants'!S16*([2]Sources!$C$8/1000)*('[2]Waste Bin detailed'!$F$24/100)</f>
        <v>305.19346231090566</v>
      </c>
      <c r="Y8" s="91">
        <f>'[2]EU Inhabitants'!T16*([2]Sources!$C$8/1000)*('[2]Waste Bin detailed'!$F$24/100)</f>
        <v>306.19459664180226</v>
      </c>
      <c r="Z8" s="91">
        <f>'[2]EU Inhabitants'!U16*([2]Sources!$C$8/1000)*('[2]Waste Bin detailed'!$F$24/100)</f>
        <v>307.03361036401623</v>
      </c>
      <c r="AA8" s="91">
        <f>'[2]EU Inhabitants'!V16*([2]Sources!$C$8/1000)*('[2]Waste Bin detailed'!$F$24/100)</f>
        <v>307.57910871102501</v>
      </c>
      <c r="AB8" s="91">
        <f>'[2]EU Inhabitants'!W16*([2]Sources!$C$8/1000)*('[2]Waste Bin detailed'!$F$24/100)</f>
        <v>307.53591205281231</v>
      </c>
      <c r="AC8" s="91">
        <f>'[2]EU Inhabitants'!X16*([2]Sources!$C$8/1000)*('[2]Waste Bin detailed'!$F$24/100)</f>
        <v>307.83952020886181</v>
      </c>
      <c r="AD8" s="91">
        <f>'[2]EU Inhabitants'!Y16*([2]Sources!$C$8/1000)*('[2]Waste Bin detailed'!$F$24/100)</f>
        <v>311.98803036699996</v>
      </c>
      <c r="AE8" s="91">
        <f>'[2]EU Inhabitants'!Z16*([2]Sources!$C$8/1000)*('[2]Waste Bin detailed'!$F$24/100)</f>
        <v>314.51435437714468</v>
      </c>
      <c r="AF8" s="91">
        <f>'[2]EU Inhabitants'!AA16*([2]Sources!$C$8/1000)*('[2]Waste Bin detailed'!$F$24/100)</f>
        <v>315.1267002924065</v>
      </c>
      <c r="AG8" s="91">
        <f>'[2]EU Inhabitants'!AB16*([2]Sources!$C$8/1000)*('[2]Waste Bin detailed'!$F$24/100)</f>
        <v>315.5047930971208</v>
      </c>
      <c r="AH8" s="91">
        <f>'[2]EU Inhabitants'!AC16*([2]Sources!$C$8/1000)*('[2]Waste Bin detailed'!$F$24/100)</f>
        <v>315.65750142025973</v>
      </c>
      <c r="AI8" s="91">
        <f>'[2]EU Inhabitants'!AD16*([2]Sources!$C$8/1000)*('[2]Waste Bin detailed'!$F$24/100)</f>
        <v>315.56090067432507</v>
      </c>
      <c r="AJ8" s="91">
        <f>'[2]EU Inhabitants'!AE16*([2]Sources!$C$8/1000)*('[2]Waste Bin detailed'!$F$24/100)</f>
        <v>315.48450768014334</v>
      </c>
      <c r="AK8" s="91">
        <f>'[2]EU Inhabitants'!AF16*([2]Sources!$C$8/1000)*('[2]Waste Bin detailed'!$F$24/100)</f>
        <v>315.41051860957793</v>
      </c>
      <c r="AL8" s="91">
        <f>'[2]EU Inhabitants'!AG16*([2]Sources!$C$8/1000)*('[2]Waste Bin detailed'!$F$24/100)</f>
        <v>315.33330458302265</v>
      </c>
      <c r="AM8" s="91">
        <f>'[2]EU Inhabitants'!AH16*([2]Sources!$C$8/1000)*('[2]Waste Bin detailed'!$F$24/100)</f>
        <v>315.2548294211548</v>
      </c>
      <c r="AN8" s="91">
        <f>'[2]EU Inhabitants'!AI16*([2]Sources!$C$8/1000)*('[2]Waste Bin detailed'!$F$24/100)</f>
        <v>315.17709392809201</v>
      </c>
      <c r="AO8" s="91">
        <f>'[2]EU Inhabitants'!AJ16*([2]Sources!$C$8/1000)*('[2]Waste Bin detailed'!$F$24/100)</f>
        <v>315.10005372370591</v>
      </c>
      <c r="AP8" s="91">
        <f>'[2]EU Inhabitants'!AK16*([2]Sources!$C$8/1000)*('[2]Waste Bin detailed'!$F$24/100)</f>
        <v>315.15893136058492</v>
      </c>
      <c r="AQ8" s="91">
        <f>'[2]EU Inhabitants'!AL16*([2]Sources!$C$8/1000)*('[2]Waste Bin detailed'!$F$24/100)</f>
        <v>315.18381012084154</v>
      </c>
      <c r="AR8" s="91">
        <f>'[2]EU Inhabitants'!AM16*([2]Sources!$C$8/1000)*('[2]Waste Bin detailed'!$F$24/100)</f>
        <v>315.18077008205296</v>
      </c>
      <c r="AS8" s="91">
        <f>'[2]EU Inhabitants'!AN16*([2]Sources!$C$8/1000)*('[2]Waste Bin detailed'!$F$24/100)</f>
        <v>315.153631633597</v>
      </c>
      <c r="AT8" s="91">
        <f>'[2]EU Inhabitants'!AO16*([2]Sources!$C$8/1000)*('[2]Waste Bin detailed'!$F$24/100)</f>
        <v>315.10416628226176</v>
      </c>
      <c r="AU8" s="91">
        <f>'[2]EU Inhabitants'!AP16*([2]Sources!$C$8/1000)*('[2]Waste Bin detailed'!$F$24/100)</f>
        <v>315.03953402207975</v>
      </c>
      <c r="AV8" s="91">
        <f>'[2]EU Inhabitants'!AQ16*([2]Sources!$C$8/1000)*('[2]Waste Bin detailed'!$F$24/100)</f>
        <v>314.9582444204089</v>
      </c>
      <c r="AW8" s="91">
        <f>'[2]EU Inhabitants'!AR16*([2]Sources!$C$8/1000)*('[2]Waste Bin detailed'!$F$24/100)</f>
        <v>314.85932851111454</v>
      </c>
      <c r="AX8" s="91">
        <f>'[2]EU Inhabitants'!AS16*([2]Sources!$C$8/1000)*('[2]Waste Bin detailed'!$F$24/100)</f>
        <v>314.74458368939293</v>
      </c>
      <c r="AY8" s="91">
        <f>'[2]EU Inhabitants'!AT16*([2]Sources!$C$8/1000)*('[2]Waste Bin detailed'!$F$24/100)</f>
        <v>314.61586282560057</v>
      </c>
      <c r="AZ8" s="91">
        <f>'[2]EU Inhabitants'!AU16*([2]Sources!$C$8/1000)*('[2]Waste Bin detailed'!$F$24/100)</f>
        <v>314.47451211696267</v>
      </c>
      <c r="BA8" s="91">
        <f>'[2]EU Inhabitants'!AV16*([2]Sources!$C$8/1000)*('[2]Waste Bin detailed'!$F$24/100)</f>
        <v>314.33726657019258</v>
      </c>
      <c r="BB8" s="91">
        <f>'[2]EU Inhabitants'!AW16*([2]Sources!$C$8/1000)*('[2]Waste Bin detailed'!$F$24/100)</f>
        <v>314.18706202595865</v>
      </c>
      <c r="BC8" s="91">
        <f>'[2]EU Inhabitants'!AX16*([2]Sources!$C$8/1000)*('[2]Waste Bin detailed'!$F$24/100)</f>
        <v>314.02940901685827</v>
      </c>
      <c r="BD8" s="91">
        <f>'[2]EU Inhabitants'!AY16*([2]Sources!$C$8/1000)*('[2]Waste Bin detailed'!$F$24/100)</f>
        <v>313.85479540205887</v>
      </c>
      <c r="BE8" s="91">
        <f>'[2]EU Inhabitants'!AZ16*([2]Sources!$C$8/1000)*('[2]Waste Bin detailed'!$F$24/100)</f>
        <v>313.67085456362838</v>
      </c>
    </row>
    <row r="9" spans="1:57" x14ac:dyDescent="0.35">
      <c r="A9" s="86" t="s">
        <v>636</v>
      </c>
      <c r="C9" s="86" t="s">
        <v>5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detailed'!$F$24/100)</f>
        <v>5.1727650726920764</v>
      </c>
      <c r="H9" s="91">
        <f>'[2]EU Inhabitants'!C17*('[2]Weighted Average'!C11/1000)*('[2]Waste Bin detailed'!$F$24/100)</f>
        <v>5.1412604868855247</v>
      </c>
      <c r="I9" s="91">
        <f>'[2]EU Inhabitants'!D17*('[2]Weighted Average'!D11/1000)*('[2]Waste Bin detailed'!$F$24/100)</f>
        <v>5.1074068602225298</v>
      </c>
      <c r="J9" s="91">
        <f>'[2]EU Inhabitants'!E17*('[2]Weighted Average'!E11/1000)*('[2]Waste Bin detailed'!$F$24/100)</f>
        <v>5.0766815735770869</v>
      </c>
      <c r="K9" s="91">
        <f>'[2]EU Inhabitants'!F17*('[2]Weighted Average'!F11/1000)*('[2]Waste Bin detailed'!$F$24/100)</f>
        <v>5.0439096395300327</v>
      </c>
      <c r="L9" s="91">
        <f>'[2]EU Inhabitants'!G17*('[2]Weighted Average'!G11/1000)*('[2]Waste Bin detailed'!$F$24/100)</f>
        <v>5.0170460656432292</v>
      </c>
      <c r="M9" s="91">
        <f>'[2]EU Inhabitants'!H17*('[2]Weighted Average'!H11/1000)*('[2]Waste Bin detailed'!$F$24/100)</f>
        <v>4.9869434043387919</v>
      </c>
      <c r="N9" s="91">
        <f>'[2]EU Inhabitants'!I17*('[2]Weighted Average'!I11/1000)*('[2]Waste Bin detailed'!$F$24/100)</f>
        <v>4.9574634996819222</v>
      </c>
      <c r="O9" s="91">
        <f>'[2]EU Inhabitants'!J17*('[2]Weighted Average'!J11/1000)*('[2]Waste Bin detailed'!$F$24/100)</f>
        <v>4.9399057208818098</v>
      </c>
      <c r="P9" s="91">
        <f>'[2]EU Inhabitants'!K17*('[2]Weighted Average'!K11/1000)*('[2]Waste Bin detailed'!$F$24/100)</f>
        <v>4.9288827795827812</v>
      </c>
      <c r="Q9" s="91">
        <f>'[2]EU Inhabitants'!L17*('[2]Weighted Average'!L11/1000)*('[2]Waste Bin detailed'!$F$24/100)</f>
        <v>4.9185234624370819</v>
      </c>
      <c r="R9" s="91">
        <f>'[2]EU Inhabitants'!M17*('[2]Weighted Average'!M11/1000)*('[2]Waste Bin detailed'!$F$24/100)</f>
        <v>4.9023323398751391</v>
      </c>
      <c r="S9" s="91">
        <f>'[2]EU Inhabitants'!N17*('[2]Weighted Average'!N11/1000)*('[2]Waste Bin detailed'!$F$24/100)</f>
        <v>4.8852919278692717</v>
      </c>
      <c r="T9" s="91">
        <f>'[2]EU Inhabitants'!O17*('[2]Weighted Average'!O11/1000)*('[2]Waste Bin detailed'!$F$24/100)</f>
        <v>4.8665793117308613</v>
      </c>
      <c r="U9" s="91">
        <f>'[2]EU Inhabitants'!P17*('[2]Weighted Average'!P11/1000)*('[2]Waste Bin detailed'!$F$24/100)</f>
        <v>4.8510769295430265</v>
      </c>
      <c r="V9" s="91">
        <f>'[2]EU Inhabitants'!Q17*('[2]Weighted Average'!Q11/1000)*('[2]Waste Bin detailed'!$F$24/100)</f>
        <v>4.8483975873739658</v>
      </c>
      <c r="W9" s="91">
        <f>'[2]EU Inhabitants'!R17*('[2]Weighted Average'!R11/1000)*('[2]Waste Bin detailed'!$F$24/100)</f>
        <v>4.8538161558890378</v>
      </c>
      <c r="X9" s="91">
        <f>'[2]EU Inhabitants'!S17*('[2]Weighted Average'!S11/1000)*('[2]Waste Bin detailed'!$F$24/100)</f>
        <v>4.8536489859320104</v>
      </c>
      <c r="Y9" s="91">
        <f>'[2]EU Inhabitants'!T17*('[2]Weighted Average'!T11/1000)*('[2]Waste Bin detailed'!$F$24/100)</f>
        <v>4.8668547639501414</v>
      </c>
      <c r="Z9" s="91">
        <f>'[2]EU Inhabitants'!U17*('[2]Weighted Average'!U11/1000)*('[2]Waste Bin detailed'!$F$24/100)</f>
        <v>4.9687084884562456</v>
      </c>
      <c r="AA9" s="91">
        <f>'[2]EU Inhabitants'!V17*('[2]Weighted Average'!V11/1000)*('[2]Waste Bin detailed'!$F$24/100)</f>
        <v>4.9843063998733639</v>
      </c>
      <c r="AB9" s="91">
        <f>'[2]EU Inhabitants'!W17*('[2]Weighted Average'!W11/1000)*('[2]Waste Bin detailed'!$F$24/100)</f>
        <v>4.9887163736001492</v>
      </c>
      <c r="AC9" s="91">
        <f>'[2]EU Inhabitants'!X17*('[2]Weighted Average'!X11/1000)*('[2]Waste Bin detailed'!$F$24/100)</f>
        <v>4.9953935603419373</v>
      </c>
      <c r="AD9" s="91">
        <f>'[2]EU Inhabitants'!Y17*('[2]Weighted Average'!Y11/1000)*('[2]Waste Bin detailed'!$F$24/100)</f>
        <v>5.1237682111371496</v>
      </c>
      <c r="AE9" s="91">
        <f>'[2]EU Inhabitants'!Z17*('[2]Weighted Average'!Z11/1000)*('[2]Waste Bin detailed'!$F$24/100)</f>
        <v>5.1761498942576782</v>
      </c>
      <c r="AF9" s="91">
        <f>'[2]EU Inhabitants'!AA17*('[2]Weighted Average'!AA11/1000)*('[2]Waste Bin detailed'!$F$24/100)</f>
        <v>5.1658656128084619</v>
      </c>
      <c r="AG9" s="91">
        <f>'[2]EU Inhabitants'!AB17*('[2]Weighted Average'!AB11/1000)*('[2]Waste Bin detailed'!$F$24/100)</f>
        <v>5.1537742078536128</v>
      </c>
      <c r="AH9" s="91">
        <f>'[2]EU Inhabitants'!AC17*('[2]Weighted Average'!AC11/1000)*('[2]Waste Bin detailed'!$F$24/100)</f>
        <v>5.1399663361775456</v>
      </c>
      <c r="AI9" s="91">
        <f>'[2]EU Inhabitants'!AD17*('[2]Weighted Average'!AD11/1000)*('[2]Waste Bin detailed'!$F$24/100)</f>
        <v>5.1243308740574145</v>
      </c>
      <c r="AJ9" s="91">
        <f>'[2]EU Inhabitants'!AE17*('[2]Weighted Average'!AE11/1000)*('[2]Waste Bin detailed'!$F$24/100)</f>
        <v>5.1092539317091212</v>
      </c>
      <c r="AK9" s="91">
        <f>'[2]EU Inhabitants'!AF17*('[2]Weighted Average'!AF11/1000)*('[2]Waste Bin detailed'!$F$24/100)</f>
        <v>5.0949740922496352</v>
      </c>
      <c r="AL9" s="91">
        <f>'[2]EU Inhabitants'!AG17*('[2]Weighted Average'!AG11/1000)*('[2]Waste Bin detailed'!$F$24/100)</f>
        <v>5.0811937646234533</v>
      </c>
      <c r="AM9" s="91">
        <f>'[2]EU Inhabitants'!AH17*('[2]Weighted Average'!AH11/1000)*('[2]Waste Bin detailed'!$F$24/100)</f>
        <v>5.0682869075802586</v>
      </c>
      <c r="AN9" s="91">
        <f>'[2]EU Inhabitants'!AI17*('[2]Weighted Average'!AI11/1000)*('[2]Waste Bin detailed'!$F$24/100)</f>
        <v>5.0564142518459647</v>
      </c>
      <c r="AO9" s="91">
        <f>'[2]EU Inhabitants'!AJ17*('[2]Weighted Average'!AJ11/1000)*('[2]Waste Bin detailed'!$F$24/100)</f>
        <v>5.0456632979080611</v>
      </c>
      <c r="AP9" s="91">
        <f>'[2]EU Inhabitants'!AK17*('[2]Weighted Average'!AK11/1000)*('[2]Waste Bin detailed'!$F$24/100)</f>
        <v>5.0420724972770801</v>
      </c>
      <c r="AQ9" s="91">
        <f>'[2]EU Inhabitants'!AL17*('[2]Weighted Average'!AL11/1000)*('[2]Waste Bin detailed'!$F$24/100)</f>
        <v>5.0394799023779511</v>
      </c>
      <c r="AR9" s="91">
        <f>'[2]EU Inhabitants'!AM17*('[2]Weighted Average'!AM11/1000)*('[2]Waste Bin detailed'!$F$24/100)</f>
        <v>5.0374493846866253</v>
      </c>
      <c r="AS9" s="91">
        <f>'[2]EU Inhabitants'!AN17*('[2]Weighted Average'!AN11/1000)*('[2]Waste Bin detailed'!$F$24/100)</f>
        <v>5.0364181328465794</v>
      </c>
      <c r="AT9" s="91">
        <f>'[2]EU Inhabitants'!AO17*('[2]Weighted Average'!AO11/1000)*('[2]Waste Bin detailed'!$F$24/100)</f>
        <v>5.0352199497096057</v>
      </c>
      <c r="AU9" s="91">
        <f>'[2]EU Inhabitants'!AP17*('[2]Weighted Average'!AP11/1000)*('[2]Waste Bin detailed'!$F$24/100)</f>
        <v>5.0343593280733785</v>
      </c>
      <c r="AV9" s="91">
        <f>'[2]EU Inhabitants'!AQ17*('[2]Weighted Average'!AQ11/1000)*('[2]Waste Bin detailed'!$F$24/100)</f>
        <v>5.033719114530065</v>
      </c>
      <c r="AW9" s="91">
        <f>'[2]EU Inhabitants'!AR17*('[2]Weighted Average'!AR11/1000)*('[2]Waste Bin detailed'!$F$24/100)</f>
        <v>5.0332800867253784</v>
      </c>
      <c r="AX9" s="91">
        <f>'[2]EU Inhabitants'!AS17*('[2]Weighted Average'!AS11/1000)*('[2]Waste Bin detailed'!$F$24/100)</f>
        <v>5.0329405698397487</v>
      </c>
      <c r="AY9" s="91">
        <f>'[2]EU Inhabitants'!AT17*('[2]Weighted Average'!AT11/1000)*('[2]Waste Bin detailed'!$F$24/100)</f>
        <v>5.0324429762373271</v>
      </c>
      <c r="AZ9" s="91">
        <f>'[2]EU Inhabitants'!AU17*('[2]Weighted Average'!AU11/1000)*('[2]Waste Bin detailed'!$F$24/100)</f>
        <v>5.0318812601433347</v>
      </c>
      <c r="BA9" s="91">
        <f>'[2]EU Inhabitants'!AV17*('[2]Weighted Average'!AV11/1000)*('[2]Waste Bin detailed'!$F$24/100)</f>
        <v>5.0312249128419309</v>
      </c>
      <c r="BB9" s="91">
        <f>'[2]EU Inhabitants'!AW17*('[2]Weighted Average'!AW11/1000)*('[2]Waste Bin detailed'!$F$24/100)</f>
        <v>5.0303928835419764</v>
      </c>
      <c r="BC9" s="91">
        <f>'[2]EU Inhabitants'!AX17*('[2]Weighted Average'!AX11/1000)*('[2]Waste Bin detailed'!$F$24/100)</f>
        <v>5.0293170443163646</v>
      </c>
      <c r="BD9" s="91">
        <f>'[2]EU Inhabitants'!AY17*('[2]Weighted Average'!AY11/1000)*('[2]Waste Bin detailed'!$F$24/100)</f>
        <v>5.0281954095518087</v>
      </c>
      <c r="BE9" s="91">
        <f>'[2]EU Inhabitants'!AZ17*('[2]Weighted Average'!AZ11/1000)*('[2]Waste Bin detailed'!$F$24/100)</f>
        <v>5.0266840237590262</v>
      </c>
    </row>
    <row r="10" spans="1:57" x14ac:dyDescent="0.35">
      <c r="A10" s="86" t="s">
        <v>636</v>
      </c>
      <c r="C10" s="86" t="s">
        <v>5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detailed'!$F$24/100)</f>
        <v>13.94501787106087</v>
      </c>
      <c r="H10" s="91">
        <f>'[2]EU Inhabitants'!C18*('[2]Weighted Average'!C11/1000)*('[2]Waste Bin detailed'!$F$24/100)</f>
        <v>14.148813683085301</v>
      </c>
      <c r="I10" s="91">
        <f>'[2]EU Inhabitants'!D18*('[2]Weighted Average'!D11/1000)*('[2]Waste Bin detailed'!$F$24/100)</f>
        <v>14.396256440230658</v>
      </c>
      <c r="J10" s="91">
        <f>'[2]EU Inhabitants'!E18*('[2]Weighted Average'!E11/1000)*('[2]Waste Bin detailed'!$F$24/100)</f>
        <v>14.634294463921441</v>
      </c>
      <c r="K10" s="91">
        <f>'[2]EU Inhabitants'!F18*('[2]Weighted Average'!F11/1000)*('[2]Waste Bin detailed'!$F$24/100)</f>
        <v>14.873676409976369</v>
      </c>
      <c r="L10" s="91">
        <f>'[2]EU Inhabitants'!G18*('[2]Weighted Average'!G11/1000)*('[2]Waste Bin detailed'!$F$24/100)</f>
        <v>15.180813063116187</v>
      </c>
      <c r="M10" s="91">
        <f>'[2]EU Inhabitants'!H18*('[2]Weighted Average'!H11/1000)*('[2]Waste Bin detailed'!$F$24/100)</f>
        <v>15.53700733592116</v>
      </c>
      <c r="N10" s="91">
        <f>'[2]EU Inhabitants'!I18*('[2]Weighted Average'!I11/1000)*('[2]Waste Bin detailed'!$F$24/100)</f>
        <v>16.02178578717459</v>
      </c>
      <c r="O10" s="91">
        <f>'[2]EU Inhabitants'!J18*('[2]Weighted Average'!J11/1000)*('[2]Waste Bin detailed'!$F$24/100)</f>
        <v>16.452690315476747</v>
      </c>
      <c r="P10" s="91">
        <f>'[2]EU Inhabitants'!K18*('[2]Weighted Average'!K11/1000)*('[2]Waste Bin detailed'!$F$24/100)</f>
        <v>16.68368555763006</v>
      </c>
      <c r="Q10" s="91">
        <f>'[2]EU Inhabitants'!L18*('[2]Weighted Average'!L11/1000)*('[2]Waste Bin detailed'!$F$24/100)</f>
        <v>16.782896713144336</v>
      </c>
      <c r="R10" s="91">
        <f>'[2]EU Inhabitants'!M18*('[2]Weighted Average'!M11/1000)*('[2]Waste Bin detailed'!$F$24/100)</f>
        <v>16.852411705263616</v>
      </c>
      <c r="S10" s="91">
        <f>'[2]EU Inhabitants'!N18*('[2]Weighted Average'!N11/1000)*('[2]Waste Bin detailed'!$F$24/100)</f>
        <v>16.917989080864029</v>
      </c>
      <c r="T10" s="91">
        <f>'[2]EU Inhabitants'!O18*('[2]Weighted Average'!O11/1000)*('[2]Waste Bin detailed'!$F$24/100)</f>
        <v>16.993104782438813</v>
      </c>
      <c r="U10" s="91">
        <f>'[2]EU Inhabitants'!P18*('[2]Weighted Average'!P11/1000)*('[2]Waste Bin detailed'!$F$24/100)</f>
        <v>17.098534707155761</v>
      </c>
      <c r="V10" s="91">
        <f>'[2]EU Inhabitants'!Q18*('[2]Weighted Average'!Q11/1000)*('[2]Waste Bin detailed'!$F$24/100)</f>
        <v>17.248089515644377</v>
      </c>
      <c r="W10" s="91">
        <f>'[2]EU Inhabitants'!R18*('[2]Weighted Average'!R11/1000)*('[2]Waste Bin detailed'!$F$24/100)</f>
        <v>17.432750439344058</v>
      </c>
      <c r="X10" s="91">
        <f>'[2]EU Inhabitants'!S18*('[2]Weighted Average'!S11/1000)*('[2]Waste Bin detailed'!$F$24/100)</f>
        <v>17.650576106792808</v>
      </c>
      <c r="Y10" s="91">
        <f>'[2]EU Inhabitants'!T18*('[2]Weighted Average'!T11/1000)*('[2]Waste Bin detailed'!$F$24/100)</f>
        <v>17.821414760260449</v>
      </c>
      <c r="Z10" s="91">
        <f>'[2]EU Inhabitants'!U18*('[2]Weighted Average'!U11/1000)*('[2]Waste Bin detailed'!$F$24/100)</f>
        <v>18.393245057763814</v>
      </c>
      <c r="AA10" s="91">
        <f>'[2]EU Inhabitants'!V18*('[2]Weighted Average'!V11/1000)*('[2]Waste Bin detailed'!$F$24/100)</f>
        <v>18.61906465112035</v>
      </c>
      <c r="AB10" s="91">
        <f>'[2]EU Inhabitants'!W18*('[2]Weighted Average'!W11/1000)*('[2]Waste Bin detailed'!$F$24/100)</f>
        <v>18.777333572680035</v>
      </c>
      <c r="AC10" s="91">
        <f>'[2]EU Inhabitants'!X18*('[2]Weighted Average'!X11/1000)*('[2]Waste Bin detailed'!$F$24/100)</f>
        <v>18.979416815266333</v>
      </c>
      <c r="AD10" s="91">
        <f>'[2]EU Inhabitants'!Y18*('[2]Weighted Average'!Y11/1000)*('[2]Waste Bin detailed'!$F$24/100)</f>
        <v>19.774304501222154</v>
      </c>
      <c r="AE10" s="91">
        <f>'[2]EU Inhabitants'!Z18*('[2]Weighted Average'!Z11/1000)*('[2]Waste Bin detailed'!$F$24/100)</f>
        <v>19.599130534478054</v>
      </c>
      <c r="AF10" s="91">
        <f>'[2]EU Inhabitants'!AA18*('[2]Weighted Average'!AA11/1000)*('[2]Waste Bin detailed'!$F$24/100)</f>
        <v>19.71583263320781</v>
      </c>
      <c r="AG10" s="91">
        <f>'[2]EU Inhabitants'!AB18*('[2]Weighted Average'!AB11/1000)*('[2]Waste Bin detailed'!$F$24/100)</f>
        <v>19.833646161935988</v>
      </c>
      <c r="AH10" s="91">
        <f>'[2]EU Inhabitants'!AC18*('[2]Weighted Average'!AC11/1000)*('[2]Waste Bin detailed'!$F$24/100)</f>
        <v>19.952895381417083</v>
      </c>
      <c r="AI10" s="91">
        <f>'[2]EU Inhabitants'!AD18*('[2]Weighted Average'!AD11/1000)*('[2]Waste Bin detailed'!$F$24/100)</f>
        <v>20.073771864028132</v>
      </c>
      <c r="AJ10" s="91">
        <f>'[2]EU Inhabitants'!AE18*('[2]Weighted Average'!AE11/1000)*('[2]Waste Bin detailed'!$F$24/100)</f>
        <v>20.194112035724512</v>
      </c>
      <c r="AK10" s="91">
        <f>'[2]EU Inhabitants'!AF18*('[2]Weighted Average'!AF11/1000)*('[2]Waste Bin detailed'!$F$24/100)</f>
        <v>20.314205261555763</v>
      </c>
      <c r="AL10" s="91">
        <f>'[2]EU Inhabitants'!AG18*('[2]Weighted Average'!AG11/1000)*('[2]Waste Bin detailed'!$F$24/100)</f>
        <v>20.434141635948048</v>
      </c>
      <c r="AM10" s="91">
        <f>'[2]EU Inhabitants'!AH18*('[2]Weighted Average'!AH11/1000)*('[2]Waste Bin detailed'!$F$24/100)</f>
        <v>20.554024084470115</v>
      </c>
      <c r="AN10" s="91">
        <f>'[2]EU Inhabitants'!AI18*('[2]Weighted Average'!AI11/1000)*('[2]Waste Bin detailed'!$F$24/100)</f>
        <v>20.673815715069868</v>
      </c>
      <c r="AO10" s="91">
        <f>'[2]EU Inhabitants'!AJ18*('[2]Weighted Average'!AJ11/1000)*('[2]Waste Bin detailed'!$F$24/100)</f>
        <v>20.793461184236943</v>
      </c>
      <c r="AP10" s="91">
        <f>'[2]EU Inhabitants'!AK18*('[2]Weighted Average'!AK11/1000)*('[2]Waste Bin detailed'!$F$24/100)</f>
        <v>20.924128324103727</v>
      </c>
      <c r="AQ10" s="91">
        <f>'[2]EU Inhabitants'!AL18*('[2]Weighted Average'!AL11/1000)*('[2]Waste Bin detailed'!$F$24/100)</f>
        <v>21.053019075972141</v>
      </c>
      <c r="AR10" s="91">
        <f>'[2]EU Inhabitants'!AM18*('[2]Weighted Average'!AM11/1000)*('[2]Waste Bin detailed'!$F$24/100)</f>
        <v>21.179947021461302</v>
      </c>
      <c r="AS10" s="91">
        <f>'[2]EU Inhabitants'!AN18*('[2]Weighted Average'!AN11/1000)*('[2]Waste Bin detailed'!$F$24/100)</f>
        <v>21.304637845517657</v>
      </c>
      <c r="AT10" s="91">
        <f>'[2]EU Inhabitants'!AO18*('[2]Weighted Average'!AO11/1000)*('[2]Waste Bin detailed'!$F$24/100)</f>
        <v>21.428510062472117</v>
      </c>
      <c r="AU10" s="91">
        <f>'[2]EU Inhabitants'!AP18*('[2]Weighted Average'!AP11/1000)*('[2]Waste Bin detailed'!$F$24/100)</f>
        <v>21.550488758475066</v>
      </c>
      <c r="AV10" s="91">
        <f>'[2]EU Inhabitants'!AQ18*('[2]Weighted Average'!AQ11/1000)*('[2]Waste Bin detailed'!$F$24/100)</f>
        <v>21.670011279588916</v>
      </c>
      <c r="AW10" s="91">
        <f>'[2]EU Inhabitants'!AR18*('[2]Weighted Average'!AR11/1000)*('[2]Waste Bin detailed'!$F$24/100)</f>
        <v>21.786351694829243</v>
      </c>
      <c r="AX10" s="91">
        <f>'[2]EU Inhabitants'!AS18*('[2]Weighted Average'!AS11/1000)*('[2]Waste Bin detailed'!$F$24/100)</f>
        <v>21.899246888057625</v>
      </c>
      <c r="AY10" s="91">
        <f>'[2]EU Inhabitants'!AT18*('[2]Weighted Average'!AT11/1000)*('[2]Waste Bin detailed'!$F$24/100)</f>
        <v>22.008201980799967</v>
      </c>
      <c r="AZ10" s="91">
        <f>'[2]EU Inhabitants'!AU18*('[2]Weighted Average'!AU11/1000)*('[2]Waste Bin detailed'!$F$24/100)</f>
        <v>22.113667827751783</v>
      </c>
      <c r="BA10" s="91">
        <f>'[2]EU Inhabitants'!AV18*('[2]Weighted Average'!AV11/1000)*('[2]Waste Bin detailed'!$F$24/100)</f>
        <v>22.213560063445147</v>
      </c>
      <c r="BB10" s="91">
        <f>'[2]EU Inhabitants'!AW18*('[2]Weighted Average'!AW11/1000)*('[2]Waste Bin detailed'!$F$24/100)</f>
        <v>22.306104083292258</v>
      </c>
      <c r="BC10" s="91">
        <f>'[2]EU Inhabitants'!AX18*('[2]Weighted Average'!AX11/1000)*('[2]Waste Bin detailed'!$F$24/100)</f>
        <v>22.391072848274749</v>
      </c>
      <c r="BD10" s="91">
        <f>'[2]EU Inhabitants'!AY18*('[2]Weighted Average'!AY11/1000)*('[2]Waste Bin detailed'!$F$24/100)</f>
        <v>22.46801108365209</v>
      </c>
      <c r="BE10" s="91">
        <f>'[2]EU Inhabitants'!AZ18*('[2]Weighted Average'!AZ11/1000)*('[2]Waste Bin detailed'!$F$24/100)</f>
        <v>22.536552069385632</v>
      </c>
    </row>
    <row r="11" spans="1:57" x14ac:dyDescent="0.35">
      <c r="A11" s="86" t="s">
        <v>636</v>
      </c>
      <c r="C11" s="86" t="s">
        <v>5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detailed'!$F$24/100)</f>
        <v>39.778616936276677</v>
      </c>
      <c r="H11" s="91">
        <f>'[2]EU Inhabitants'!C19*('[2]Weighted Average'!C11/1000)*('[2]Waste Bin detailed'!$F$24/100)</f>
        <v>40.001322650659269</v>
      </c>
      <c r="I11" s="91">
        <f>'[2]EU Inhabitants'!D19*('[2]Weighted Average'!D11/1000)*('[2]Waste Bin detailed'!$F$24/100)</f>
        <v>40.195477678934452</v>
      </c>
      <c r="J11" s="91">
        <f>'[2]EU Inhabitants'!E19*('[2]Weighted Average'!E11/1000)*('[2]Waste Bin detailed'!$F$24/100)</f>
        <v>40.296896007392107</v>
      </c>
      <c r="K11" s="91">
        <f>'[2]EU Inhabitants'!F19*('[2]Weighted Average'!F11/1000)*('[2]Waste Bin detailed'!$F$24/100)</f>
        <v>40.389557298529226</v>
      </c>
      <c r="L11" s="91">
        <f>'[2]EU Inhabitants'!G19*('[2]Weighted Average'!G11/1000)*('[2]Waste Bin detailed'!$F$24/100)</f>
        <v>40.50230256470725</v>
      </c>
      <c r="M11" s="91">
        <f>'[2]EU Inhabitants'!H19*('[2]Weighted Average'!H11/1000)*('[2]Waste Bin detailed'!$F$24/100)</f>
        <v>40.630706946636238</v>
      </c>
      <c r="N11" s="91">
        <f>'[2]EU Inhabitants'!I19*('[2]Weighted Average'!I11/1000)*('[2]Waste Bin detailed'!$F$24/100)</f>
        <v>40.740034285138123</v>
      </c>
      <c r="O11" s="91">
        <f>'[2]EU Inhabitants'!J19*('[2]Weighted Average'!J11/1000)*('[2]Waste Bin detailed'!$F$24/100)</f>
        <v>40.823634951595352</v>
      </c>
      <c r="P11" s="91">
        <f>'[2]EU Inhabitants'!K19*('[2]Weighted Average'!K11/1000)*('[2]Waste Bin detailed'!$F$24/100)</f>
        <v>40.939627153759083</v>
      </c>
      <c r="Q11" s="91">
        <f>'[2]EU Inhabitants'!L19*('[2]Weighted Average'!L11/1000)*('[2]Waste Bin detailed'!$F$24/100)</f>
        <v>41.01919599795886</v>
      </c>
      <c r="R11" s="91">
        <f>'[2]EU Inhabitants'!M19*('[2]Weighted Average'!M11/1000)*('[2]Waste Bin detailed'!$F$24/100)</f>
        <v>41.010908300398903</v>
      </c>
      <c r="S11" s="91">
        <f>'[2]EU Inhabitants'!N19*('[2]Weighted Average'!N11/1000)*('[2]Waste Bin detailed'!$F$24/100)</f>
        <v>40.869027292044585</v>
      </c>
      <c r="T11" s="91">
        <f>'[2]EU Inhabitants'!O19*('[2]Weighted Average'!O11/1000)*('[2]Waste Bin detailed'!$F$24/100)</f>
        <v>40.562808473164431</v>
      </c>
      <c r="U11" s="91">
        <f>'[2]EU Inhabitants'!P19*('[2]Weighted Average'!P11/1000)*('[2]Waste Bin detailed'!$F$24/100)</f>
        <v>40.284249848398034</v>
      </c>
      <c r="V11" s="91">
        <f>'[2]EU Inhabitants'!Q19*('[2]Weighted Average'!Q11/1000)*('[2]Waste Bin detailed'!$F$24/100)</f>
        <v>40.037409230466203</v>
      </c>
      <c r="W11" s="91">
        <f>'[2]EU Inhabitants'!R19*('[2]Weighted Average'!R11/1000)*('[2]Waste Bin detailed'!$F$24/100)</f>
        <v>39.775499765518973</v>
      </c>
      <c r="X11" s="91">
        <f>'[2]EU Inhabitants'!S19*('[2]Weighted Average'!S11/1000)*('[2]Waste Bin detailed'!$F$24/100)</f>
        <v>39.726085908911045</v>
      </c>
      <c r="Y11" s="91">
        <f>'[2]EU Inhabitants'!T19*('[2]Weighted Average'!T11/1000)*('[2]Waste Bin detailed'!$F$24/100)</f>
        <v>39.628824425303982</v>
      </c>
      <c r="Z11" s="91">
        <f>'[2]EU Inhabitants'!U19*('[2]Weighted Average'!U11/1000)*('[2]Waste Bin detailed'!$F$24/100)</f>
        <v>40.222374425649789</v>
      </c>
      <c r="AA11" s="91">
        <f>'[2]EU Inhabitants'!V19*('[2]Weighted Average'!V11/1000)*('[2]Waste Bin detailed'!$F$24/100)</f>
        <v>40.199832146674311</v>
      </c>
      <c r="AB11" s="91">
        <f>'[2]EU Inhabitants'!W19*('[2]Weighted Average'!W11/1000)*('[2]Waste Bin detailed'!$F$24/100)</f>
        <v>40.052588518820471</v>
      </c>
      <c r="AC11" s="91">
        <f>'[2]EU Inhabitants'!X19*('[2]Weighted Average'!X11/1000)*('[2]Waste Bin detailed'!$F$24/100)</f>
        <v>39.233281707844526</v>
      </c>
      <c r="AD11" s="91">
        <f>'[2]EU Inhabitants'!Y19*('[2]Weighted Average'!Y11/1000)*('[2]Waste Bin detailed'!$F$24/100)</f>
        <v>39.065418383226167</v>
      </c>
      <c r="AE11" s="91">
        <f>'[2]EU Inhabitants'!Z19*('[2]Weighted Average'!Z11/1000)*('[2]Waste Bin detailed'!$F$24/100)</f>
        <v>38.897583690480289</v>
      </c>
      <c r="AF11" s="91">
        <f>'[2]EU Inhabitants'!AA19*('[2]Weighted Average'!AA11/1000)*('[2]Waste Bin detailed'!$F$24/100)</f>
        <v>38.702633865134629</v>
      </c>
      <c r="AG11" s="91">
        <f>'[2]EU Inhabitants'!AB19*('[2]Weighted Average'!AB11/1000)*('[2]Waste Bin detailed'!$F$24/100)</f>
        <v>38.498110663691527</v>
      </c>
      <c r="AH11" s="91">
        <f>'[2]EU Inhabitants'!AC19*('[2]Weighted Average'!AC11/1000)*('[2]Waste Bin detailed'!$F$24/100)</f>
        <v>38.283180527159686</v>
      </c>
      <c r="AI11" s="91">
        <f>'[2]EU Inhabitants'!AD19*('[2]Weighted Average'!AD11/1000)*('[2]Waste Bin detailed'!$F$24/100)</f>
        <v>38.05983809416724</v>
      </c>
      <c r="AJ11" s="91">
        <f>'[2]EU Inhabitants'!AE19*('[2]Weighted Average'!AE11/1000)*('[2]Waste Bin detailed'!$F$24/100)</f>
        <v>37.839983485505286</v>
      </c>
      <c r="AK11" s="91">
        <f>'[2]EU Inhabitants'!AF19*('[2]Weighted Average'!AF11/1000)*('[2]Waste Bin detailed'!$F$24/100)</f>
        <v>37.623393932721442</v>
      </c>
      <c r="AL11" s="91">
        <f>'[2]EU Inhabitants'!AG19*('[2]Weighted Average'!AG11/1000)*('[2]Waste Bin detailed'!$F$24/100)</f>
        <v>37.410074815977381</v>
      </c>
      <c r="AM11" s="91">
        <f>'[2]EU Inhabitants'!AH19*('[2]Weighted Average'!AH11/1000)*('[2]Waste Bin detailed'!$F$24/100)</f>
        <v>37.20094178499513</v>
      </c>
      <c r="AN11" s="91">
        <f>'[2]EU Inhabitants'!AI19*('[2]Weighted Average'!AI11/1000)*('[2]Waste Bin detailed'!$F$24/100)</f>
        <v>36.99702935912353</v>
      </c>
      <c r="AO11" s="91">
        <f>'[2]EU Inhabitants'!AJ19*('[2]Weighted Average'!AJ11/1000)*('[2]Waste Bin detailed'!$F$24/100)</f>
        <v>36.795955540202684</v>
      </c>
      <c r="AP11" s="91">
        <f>'[2]EU Inhabitants'!AK19*('[2]Weighted Average'!AK11/1000)*('[2]Waste Bin detailed'!$F$24/100)</f>
        <v>36.598915532987576</v>
      </c>
      <c r="AQ11" s="91">
        <f>'[2]EU Inhabitants'!AL19*('[2]Weighted Average'!AL11/1000)*('[2]Waste Bin detailed'!$F$24/100)</f>
        <v>36.401905492043738</v>
      </c>
      <c r="AR11" s="91">
        <f>'[2]EU Inhabitants'!AM19*('[2]Weighted Average'!AM11/1000)*('[2]Waste Bin detailed'!$F$24/100)</f>
        <v>36.205662124634109</v>
      </c>
      <c r="AS11" s="91">
        <f>'[2]EU Inhabitants'!AN19*('[2]Weighted Average'!AN11/1000)*('[2]Waste Bin detailed'!$F$24/100)</f>
        <v>36.01326786131068</v>
      </c>
      <c r="AT11" s="91">
        <f>'[2]EU Inhabitants'!AO19*('[2]Weighted Average'!AO11/1000)*('[2]Waste Bin detailed'!$F$24/100)</f>
        <v>35.820761202120522</v>
      </c>
      <c r="AU11" s="91">
        <f>'[2]EU Inhabitants'!AP19*('[2]Weighted Average'!AP11/1000)*('[2]Waste Bin detailed'!$F$24/100)</f>
        <v>35.630538302687313</v>
      </c>
      <c r="AV11" s="91">
        <f>'[2]EU Inhabitants'!AQ19*('[2]Weighted Average'!AQ11/1000)*('[2]Waste Bin detailed'!$F$24/100)</f>
        <v>35.440350158330169</v>
      </c>
      <c r="AW11" s="91">
        <f>'[2]EU Inhabitants'!AR19*('[2]Weighted Average'!AR11/1000)*('[2]Waste Bin detailed'!$F$24/100)</f>
        <v>35.249998545668262</v>
      </c>
      <c r="AX11" s="91">
        <f>'[2]EU Inhabitants'!AS19*('[2]Weighted Average'!AS11/1000)*('[2]Waste Bin detailed'!$F$24/100)</f>
        <v>35.057665411777336</v>
      </c>
      <c r="AY11" s="91">
        <f>'[2]EU Inhabitants'!AT19*('[2]Weighted Average'!AT11/1000)*('[2]Waste Bin detailed'!$F$24/100)</f>
        <v>34.86362155367452</v>
      </c>
      <c r="AZ11" s="91">
        <f>'[2]EU Inhabitants'!AU19*('[2]Weighted Average'!AU11/1000)*('[2]Waste Bin detailed'!$F$24/100)</f>
        <v>34.667077043472915</v>
      </c>
      <c r="BA11" s="91">
        <f>'[2]EU Inhabitants'!AV19*('[2]Weighted Average'!AV11/1000)*('[2]Waste Bin detailed'!$F$24/100)</f>
        <v>34.467749805596569</v>
      </c>
      <c r="BB11" s="91">
        <f>'[2]EU Inhabitants'!AW19*('[2]Weighted Average'!AW11/1000)*('[2]Waste Bin detailed'!$F$24/100)</f>
        <v>34.262828682550904</v>
      </c>
      <c r="BC11" s="91">
        <f>'[2]EU Inhabitants'!AX19*('[2]Weighted Average'!AX11/1000)*('[2]Waste Bin detailed'!$F$24/100)</f>
        <v>34.053986619679357</v>
      </c>
      <c r="BD11" s="91">
        <f>'[2]EU Inhabitants'!AY19*('[2]Weighted Average'!AY11/1000)*('[2]Waste Bin detailed'!$F$24/100)</f>
        <v>33.840990723297814</v>
      </c>
      <c r="BE11" s="91">
        <f>'[2]EU Inhabitants'!AZ19*('[2]Weighted Average'!AZ11/1000)*('[2]Waste Bin detailed'!$F$24/100)</f>
        <v>33.622678634915069</v>
      </c>
    </row>
    <row r="12" spans="1:57" x14ac:dyDescent="0.35">
      <c r="A12" s="86" t="s">
        <v>636</v>
      </c>
      <c r="C12" s="86" t="s">
        <v>5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detailed'!$F$24/100)</f>
        <v>149.39714107767463</v>
      </c>
      <c r="H12" s="91">
        <f>'[2]EU Inhabitants'!C20*('[2]Weighted Average'!C11/1000)*('[2]Waste Bin detailed'!$F$24/100)</f>
        <v>150.11786984186713</v>
      </c>
      <c r="I12" s="91">
        <f>'[2]EU Inhabitants'!D20*('[2]Weighted Average'!D11/1000)*('[2]Waste Bin detailed'!$F$24/100)</f>
        <v>151.48705854553899</v>
      </c>
      <c r="J12" s="91">
        <f>'[2]EU Inhabitants'!E20*('[2]Weighted Average'!E11/1000)*('[2]Waste Bin detailed'!$F$24/100)</f>
        <v>154.41256439995016</v>
      </c>
      <c r="K12" s="91">
        <f>'[2]EU Inhabitants'!F20*('[2]Weighted Average'!F11/1000)*('[2]Waste Bin detailed'!$F$24/100)</f>
        <v>157.07630246026113</v>
      </c>
      <c r="L12" s="91">
        <f>'[2]EU Inhabitants'!G20*('[2]Weighted Average'!G11/1000)*('[2]Waste Bin detailed'!$F$24/100)</f>
        <v>159.855555962512</v>
      </c>
      <c r="M12" s="91">
        <f>'[2]EU Inhabitants'!H20*('[2]Weighted Average'!H11/1000)*('[2]Waste Bin detailed'!$F$24/100)</f>
        <v>162.48999378366142</v>
      </c>
      <c r="N12" s="91">
        <f>'[2]EU Inhabitants'!I20*('[2]Weighted Average'!I11/1000)*('[2]Waste Bin detailed'!$F$24/100)</f>
        <v>165.32507300542548</v>
      </c>
      <c r="O12" s="91">
        <f>'[2]EU Inhabitants'!J20*('[2]Weighted Average'!J11/1000)*('[2]Waste Bin detailed'!$F$24/100)</f>
        <v>168.55462555863721</v>
      </c>
      <c r="P12" s="91">
        <f>'[2]EU Inhabitants'!K20*('[2]Weighted Average'!K11/1000)*('[2]Waste Bin detailed'!$F$24/100)</f>
        <v>170.62299282055417</v>
      </c>
      <c r="Q12" s="91">
        <f>'[2]EU Inhabitants'!L20*('[2]Weighted Average'!L11/1000)*('[2]Waste Bin detailed'!$F$24/100)</f>
        <v>171.48971809649325</v>
      </c>
      <c r="R12" s="91">
        <f>'[2]EU Inhabitants'!M20*('[2]Weighted Average'!M11/1000)*('[2]Waste Bin detailed'!$F$24/100)</f>
        <v>172.05751568880785</v>
      </c>
      <c r="S12" s="91">
        <f>'[2]EU Inhabitants'!N20*('[2]Weighted Average'!N11/1000)*('[2]Waste Bin detailed'!$F$24/100)</f>
        <v>172.5911057267721</v>
      </c>
      <c r="T12" s="91">
        <f>'[2]EU Inhabitants'!O20*('[2]Weighted Average'!O11/1000)*('[2]Waste Bin detailed'!$F$24/100)</f>
        <v>172.25379590480907</v>
      </c>
      <c r="U12" s="91">
        <f>'[2]EU Inhabitants'!P20*('[2]Weighted Average'!P11/1000)*('[2]Waste Bin detailed'!$F$24/100)</f>
        <v>171.47818621802409</v>
      </c>
      <c r="V12" s="91">
        <f>'[2]EU Inhabitants'!Q20*('[2]Weighted Average'!Q11/1000)*('[2]Waste Bin detailed'!$F$24/100)</f>
        <v>171.27621656937202</v>
      </c>
      <c r="W12" s="91">
        <f>'[2]EU Inhabitants'!R20*('[2]Weighted Average'!R11/1000)*('[2]Waste Bin detailed'!$F$24/100)</f>
        <v>171.29277750974688</v>
      </c>
      <c r="X12" s="91">
        <f>'[2]EU Inhabitants'!S20*('[2]Weighted Average'!S11/1000)*('[2]Waste Bin detailed'!$F$24/100)</f>
        <v>171.65148122771154</v>
      </c>
      <c r="Y12" s="91">
        <f>'[2]EU Inhabitants'!T20*('[2]Weighted Average'!T11/1000)*('[2]Waste Bin detailed'!$F$24/100)</f>
        <v>172.14328279291408</v>
      </c>
      <c r="Z12" s="91">
        <f>'[2]EU Inhabitants'!U20*('[2]Weighted Average'!U11/1000)*('[2]Waste Bin detailed'!$F$24/100)</f>
        <v>176.03641886835953</v>
      </c>
      <c r="AA12" s="91">
        <f>'[2]EU Inhabitants'!V20*('[2]Weighted Average'!V11/1000)*('[2]Waste Bin detailed'!$F$24/100)</f>
        <v>177.52032458293871</v>
      </c>
      <c r="AB12" s="91">
        <f>'[2]EU Inhabitants'!W20*('[2]Weighted Average'!W11/1000)*('[2]Waste Bin detailed'!$F$24/100)</f>
        <v>177.77936604277338</v>
      </c>
      <c r="AC12" s="91">
        <f>'[2]EU Inhabitants'!X20*('[2]Weighted Average'!X11/1000)*('[2]Waste Bin detailed'!$F$24/100)</f>
        <v>177.91461172776323</v>
      </c>
      <c r="AD12" s="91">
        <f>'[2]EU Inhabitants'!Y20*('[2]Weighted Average'!Y11/1000)*('[2]Waste Bin detailed'!$F$24/100)</f>
        <v>180.38006456833384</v>
      </c>
      <c r="AE12" s="91">
        <f>'[2]EU Inhabitants'!Z20*('[2]Weighted Average'!Z11/1000)*('[2]Waste Bin detailed'!$F$24/100)</f>
        <v>181.31822152217208</v>
      </c>
      <c r="AF12" s="91">
        <f>'[2]EU Inhabitants'!AA20*('[2]Weighted Average'!AA11/1000)*('[2]Waste Bin detailed'!$F$24/100)</f>
        <v>182.30870198741894</v>
      </c>
      <c r="AG12" s="91">
        <f>'[2]EU Inhabitants'!AB20*('[2]Weighted Average'!AB11/1000)*('[2]Waste Bin detailed'!$F$24/100)</f>
        <v>183.08427058329235</v>
      </c>
      <c r="AH12" s="91">
        <f>'[2]EU Inhabitants'!AC20*('[2]Weighted Average'!AC11/1000)*('[2]Waste Bin detailed'!$F$24/100)</f>
        <v>183.64600311977415</v>
      </c>
      <c r="AI12" s="91">
        <f>'[2]EU Inhabitants'!AD20*('[2]Weighted Average'!AD11/1000)*('[2]Waste Bin detailed'!$F$24/100)</f>
        <v>184.01134229685229</v>
      </c>
      <c r="AJ12" s="91">
        <f>'[2]EU Inhabitants'!AE20*('[2]Weighted Average'!AE11/1000)*('[2]Waste Bin detailed'!$F$24/100)</f>
        <v>184.3834844523391</v>
      </c>
      <c r="AK12" s="91">
        <f>'[2]EU Inhabitants'!AF20*('[2]Weighted Average'!AF11/1000)*('[2]Waste Bin detailed'!$F$24/100)</f>
        <v>184.75761785726476</v>
      </c>
      <c r="AL12" s="91">
        <f>'[2]EU Inhabitants'!AG20*('[2]Weighted Average'!AG11/1000)*('[2]Waste Bin detailed'!$F$24/100)</f>
        <v>185.1233989632598</v>
      </c>
      <c r="AM12" s="91">
        <f>'[2]EU Inhabitants'!AH20*('[2]Weighted Average'!AH11/1000)*('[2]Waste Bin detailed'!$F$24/100)</f>
        <v>185.48736986850523</v>
      </c>
      <c r="AN12" s="91">
        <f>'[2]EU Inhabitants'!AI20*('[2]Weighted Average'!AI11/1000)*('[2]Waste Bin detailed'!$F$24/100)</f>
        <v>185.85792388740956</v>
      </c>
      <c r="AO12" s="91">
        <f>'[2]EU Inhabitants'!AJ20*('[2]Weighted Average'!AJ11/1000)*('[2]Waste Bin detailed'!$F$24/100)</f>
        <v>186.22726759268221</v>
      </c>
      <c r="AP12" s="91">
        <f>'[2]EU Inhabitants'!AK20*('[2]Weighted Average'!AK11/1000)*('[2]Waste Bin detailed'!$F$24/100)</f>
        <v>186.61908762845869</v>
      </c>
      <c r="AQ12" s="91">
        <f>'[2]EU Inhabitants'!AL20*('[2]Weighted Average'!AL11/1000)*('[2]Waste Bin detailed'!$F$24/100)</f>
        <v>187.00531598369898</v>
      </c>
      <c r="AR12" s="91">
        <f>'[2]EU Inhabitants'!AM20*('[2]Weighted Average'!AM11/1000)*('[2]Waste Bin detailed'!$F$24/100)</f>
        <v>187.38000214155667</v>
      </c>
      <c r="AS12" s="91">
        <f>'[2]EU Inhabitants'!AN20*('[2]Weighted Average'!AN11/1000)*('[2]Waste Bin detailed'!$F$24/100)</f>
        <v>187.74255120365478</v>
      </c>
      <c r="AT12" s="91">
        <f>'[2]EU Inhabitants'!AO20*('[2]Weighted Average'!AO11/1000)*('[2]Waste Bin detailed'!$F$24/100)</f>
        <v>188.08461971646199</v>
      </c>
      <c r="AU12" s="91">
        <f>'[2]EU Inhabitants'!AP20*('[2]Weighted Average'!AP11/1000)*('[2]Waste Bin detailed'!$F$24/100)</f>
        <v>188.40783333577127</v>
      </c>
      <c r="AV12" s="91">
        <f>'[2]EU Inhabitants'!AQ20*('[2]Weighted Average'!AQ11/1000)*('[2]Waste Bin detailed'!$F$24/100)</f>
        <v>188.70360393040852</v>
      </c>
      <c r="AW12" s="91">
        <f>'[2]EU Inhabitants'!AR20*('[2]Weighted Average'!AR11/1000)*('[2]Waste Bin detailed'!$F$24/100)</f>
        <v>188.96880826067439</v>
      </c>
      <c r="AX12" s="91">
        <f>'[2]EU Inhabitants'!AS20*('[2]Weighted Average'!AS11/1000)*('[2]Waste Bin detailed'!$F$24/100)</f>
        <v>189.19242905293399</v>
      </c>
      <c r="AY12" s="91">
        <f>'[2]EU Inhabitants'!AT20*('[2]Weighted Average'!AT11/1000)*('[2]Waste Bin detailed'!$F$24/100)</f>
        <v>189.37229233136335</v>
      </c>
      <c r="AZ12" s="91">
        <f>'[2]EU Inhabitants'!AU20*('[2]Weighted Average'!AU11/1000)*('[2]Waste Bin detailed'!$F$24/100)</f>
        <v>189.49719160407022</v>
      </c>
      <c r="BA12" s="91">
        <f>'[2]EU Inhabitants'!AV20*('[2]Weighted Average'!AV11/1000)*('[2]Waste Bin detailed'!$F$24/100)</f>
        <v>189.5688604131295</v>
      </c>
      <c r="BB12" s="91">
        <f>'[2]EU Inhabitants'!AW20*('[2]Weighted Average'!AW11/1000)*('[2]Waste Bin detailed'!$F$24/100)</f>
        <v>189.5808580585485</v>
      </c>
      <c r="BC12" s="91">
        <f>'[2]EU Inhabitants'!AX20*('[2]Weighted Average'!AX11/1000)*('[2]Waste Bin detailed'!$F$24/100)</f>
        <v>189.53236053166194</v>
      </c>
      <c r="BD12" s="91">
        <f>'[2]EU Inhabitants'!AY20*('[2]Weighted Average'!AY11/1000)*('[2]Waste Bin detailed'!$F$24/100)</f>
        <v>189.41954820644463</v>
      </c>
      <c r="BE12" s="91">
        <f>'[2]EU Inhabitants'!AZ20*('[2]Weighted Average'!AZ11/1000)*('[2]Waste Bin detailed'!$F$24/100)</f>
        <v>189.247779689059</v>
      </c>
    </row>
    <row r="13" spans="1:57" x14ac:dyDescent="0.35">
      <c r="A13" s="86" t="s">
        <v>636</v>
      </c>
      <c r="C13" s="86" t="s">
        <v>5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detailed'!$F$24/100)</f>
        <v>223.50413925207732</v>
      </c>
      <c r="H13" s="91">
        <f>'[2]EU Inhabitants'!C21*('[2]Weighted Average'!C11/1000)*('[2]Waste Bin detailed'!$F$24/100)</f>
        <v>225.1066565618687</v>
      </c>
      <c r="I13" s="91">
        <f>'[2]EU Inhabitants'!D21*('[2]Weighted Average'!D11/1000)*('[2]Waste Bin detailed'!$F$24/100)</f>
        <v>226.75480686728363</v>
      </c>
      <c r="J13" s="91">
        <f>'[2]EU Inhabitants'!E21*('[2]Weighted Average'!E11/1000)*('[2]Waste Bin detailed'!$F$24/100)</f>
        <v>228.37882446480222</v>
      </c>
      <c r="K13" s="91">
        <f>'[2]EU Inhabitants'!F21*('[2]Weighted Average'!F11/1000)*('[2]Waste Bin detailed'!$F$24/100)</f>
        <v>229.96994316400949</v>
      </c>
      <c r="L13" s="91">
        <f>'[2]EU Inhabitants'!G21*('[2]Weighted Average'!G11/1000)*('[2]Waste Bin detailed'!$F$24/100)</f>
        <v>231.7653754738447</v>
      </c>
      <c r="M13" s="91">
        <f>'[2]EU Inhabitants'!H21*('[2]Weighted Average'!H11/1000)*('[2]Waste Bin detailed'!$F$24/100)</f>
        <v>233.45125580957964</v>
      </c>
      <c r="N13" s="91">
        <f>'[2]EU Inhabitants'!I21*('[2]Weighted Average'!I11/1000)*('[2]Waste Bin detailed'!$F$24/100)</f>
        <v>234.94927968336415</v>
      </c>
      <c r="O13" s="91">
        <f>'[2]EU Inhabitants'!J21*('[2]Weighted Average'!J11/1000)*('[2]Waste Bin detailed'!$F$24/100)</f>
        <v>236.2373351650325</v>
      </c>
      <c r="P13" s="91">
        <f>'[2]EU Inhabitants'!K21*('[2]Weighted Average'!K11/1000)*('[2]Waste Bin detailed'!$F$24/100)</f>
        <v>237.45243894295305</v>
      </c>
      <c r="Q13" s="91">
        <f>'[2]EU Inhabitants'!L21*('[2]Weighted Average'!L11/1000)*('[2]Waste Bin detailed'!$F$24/100)</f>
        <v>238.52732735589461</v>
      </c>
      <c r="R13" s="91">
        <f>'[2]EU Inhabitants'!M21*('[2]Weighted Average'!M11/1000)*('[2]Waste Bin detailed'!$F$24/100)</f>
        <v>239.5704806958349</v>
      </c>
      <c r="S13" s="91">
        <f>'[2]EU Inhabitants'!N21*('[2]Weighted Average'!N11/1000)*('[2]Waste Bin detailed'!$F$24/100)</f>
        <v>240.63766019116838</v>
      </c>
      <c r="T13" s="91">
        <f>'[2]EU Inhabitants'!O21*('[2]Weighted Average'!O11/1000)*('[2]Waste Bin detailed'!$F$24/100)</f>
        <v>241.82365820892062</v>
      </c>
      <c r="U13" s="91">
        <f>'[2]EU Inhabitants'!P21*('[2]Weighted Average'!P11/1000)*('[2]Waste Bin detailed'!$F$24/100)</f>
        <v>243.93648298026196</v>
      </c>
      <c r="V13" s="91">
        <f>'[2]EU Inhabitants'!Q21*('[2]Weighted Average'!Q11/1000)*('[2]Waste Bin detailed'!$F$24/100)</f>
        <v>245.0550614635134</v>
      </c>
      <c r="W13" s="91">
        <f>'[2]EU Inhabitants'!R21*('[2]Weighted Average'!R11/1000)*('[2]Waste Bin detailed'!$F$24/100)</f>
        <v>245.79351312688891</v>
      </c>
      <c r="X13" s="91">
        <f>'[2]EU Inhabitants'!S21*('[2]Weighted Average'!S11/1000)*('[2]Waste Bin detailed'!$F$24/100)</f>
        <v>246.47519690393173</v>
      </c>
      <c r="Y13" s="91">
        <f>'[2]EU Inhabitants'!T21*('[2]Weighted Average'!T11/1000)*('[2]Waste Bin detailed'!$F$24/100)</f>
        <v>247.28886138394628</v>
      </c>
      <c r="Z13" s="91">
        <f>'[2]EU Inhabitants'!U21*('[2]Weighted Average'!U11/1000)*('[2]Waste Bin detailed'!$F$24/100)</f>
        <v>252.37144249778748</v>
      </c>
      <c r="AA13" s="91">
        <f>'[2]EU Inhabitants'!V21*('[2]Weighted Average'!V11/1000)*('[2]Waste Bin detailed'!$F$24/100)</f>
        <v>253.10356549866381</v>
      </c>
      <c r="AB13" s="91">
        <f>'[2]EU Inhabitants'!W21*('[2]Weighted Average'!W11/1000)*('[2]Waste Bin detailed'!$F$24/100)</f>
        <v>253.76145977262703</v>
      </c>
      <c r="AC13" s="91">
        <f>'[2]EU Inhabitants'!X21*('[2]Weighted Average'!X11/1000)*('[2]Waste Bin detailed'!$F$24/100)</f>
        <v>254.57876211747967</v>
      </c>
      <c r="AD13" s="91">
        <f>'[2]EU Inhabitants'!Y21*('[2]Weighted Average'!Y11/1000)*('[2]Waste Bin detailed'!$F$24/100)</f>
        <v>255.73367314587773</v>
      </c>
      <c r="AE13" s="91">
        <f>'[2]EU Inhabitants'!Z21*('[2]Weighted Average'!Z11/1000)*('[2]Waste Bin detailed'!$F$24/100)</f>
        <v>256.78189783626658</v>
      </c>
      <c r="AF13" s="91">
        <f>'[2]EU Inhabitants'!AA21*('[2]Weighted Average'!AA11/1000)*('[2]Waste Bin detailed'!$F$24/100)</f>
        <v>257.47677762138676</v>
      </c>
      <c r="AG13" s="91">
        <f>'[2]EU Inhabitants'!AB21*('[2]Weighted Average'!AB11/1000)*('[2]Waste Bin detailed'!$F$24/100)</f>
        <v>258.10450234322076</v>
      </c>
      <c r="AH13" s="91">
        <f>'[2]EU Inhabitants'!AC21*('[2]Weighted Average'!AC11/1000)*('[2]Waste Bin detailed'!$F$24/100)</f>
        <v>258.67392844983027</v>
      </c>
      <c r="AI13" s="91">
        <f>'[2]EU Inhabitants'!AD21*('[2]Weighted Average'!AD11/1000)*('[2]Waste Bin detailed'!$F$24/100)</f>
        <v>259.18506138158068</v>
      </c>
      <c r="AJ13" s="91">
        <f>'[2]EU Inhabitants'!AE21*('[2]Weighted Average'!AE11/1000)*('[2]Waste Bin detailed'!$F$24/100)</f>
        <v>259.69938276751742</v>
      </c>
      <c r="AK13" s="91">
        <f>'[2]EU Inhabitants'!AF21*('[2]Weighted Average'!AF11/1000)*('[2]Waste Bin detailed'!$F$24/100)</f>
        <v>260.20762926574764</v>
      </c>
      <c r="AL13" s="91">
        <f>'[2]EU Inhabitants'!AG21*('[2]Weighted Average'!AG11/1000)*('[2]Waste Bin detailed'!$F$24/100)</f>
        <v>260.70948215529671</v>
      </c>
      <c r="AM13" s="91">
        <f>'[2]EU Inhabitants'!AH21*('[2]Weighted Average'!AH11/1000)*('[2]Waste Bin detailed'!$F$24/100)</f>
        <v>261.20387045066212</v>
      </c>
      <c r="AN13" s="91">
        <f>'[2]EU Inhabitants'!AI21*('[2]Weighted Average'!AI11/1000)*('[2]Waste Bin detailed'!$F$24/100)</f>
        <v>261.68256247288042</v>
      </c>
      <c r="AO13" s="91">
        <f>'[2]EU Inhabitants'!AJ21*('[2]Weighted Average'!AJ11/1000)*('[2]Waste Bin detailed'!$F$24/100)</f>
        <v>262.1500447745654</v>
      </c>
      <c r="AP13" s="91">
        <f>'[2]EU Inhabitants'!AK21*('[2]Weighted Average'!AK11/1000)*('[2]Waste Bin detailed'!$F$24/100)</f>
        <v>262.62065363163026</v>
      </c>
      <c r="AQ13" s="91">
        <f>'[2]EU Inhabitants'!AL21*('[2]Weighted Average'!AL11/1000)*('[2]Waste Bin detailed'!$F$24/100)</f>
        <v>263.07368304335961</v>
      </c>
      <c r="AR13" s="91">
        <f>'[2]EU Inhabitants'!AM21*('[2]Weighted Average'!AM11/1000)*('[2]Waste Bin detailed'!$F$24/100)</f>
        <v>263.50200747774437</v>
      </c>
      <c r="AS13" s="91">
        <f>'[2]EU Inhabitants'!AN21*('[2]Weighted Average'!AN11/1000)*('[2]Waste Bin detailed'!$F$24/100)</f>
        <v>263.87949691862156</v>
      </c>
      <c r="AT13" s="91">
        <f>'[2]EU Inhabitants'!AO21*('[2]Weighted Average'!AO11/1000)*('[2]Waste Bin detailed'!$F$24/100)</f>
        <v>264.21805474365573</v>
      </c>
      <c r="AU13" s="91">
        <f>'[2]EU Inhabitants'!AP21*('[2]Weighted Average'!AP11/1000)*('[2]Waste Bin detailed'!$F$24/100)</f>
        <v>264.50224968066868</v>
      </c>
      <c r="AV13" s="91">
        <f>'[2]EU Inhabitants'!AQ21*('[2]Weighted Average'!AQ11/1000)*('[2]Waste Bin detailed'!$F$24/100)</f>
        <v>264.72943182522238</v>
      </c>
      <c r="AW13" s="91">
        <f>'[2]EU Inhabitants'!AR21*('[2]Weighted Average'!AR11/1000)*('[2]Waste Bin detailed'!$F$24/100)</f>
        <v>264.90376149791967</v>
      </c>
      <c r="AX13" s="91">
        <f>'[2]EU Inhabitants'!AS21*('[2]Weighted Average'!AS11/1000)*('[2]Waste Bin detailed'!$F$24/100)</f>
        <v>265.04118813786664</v>
      </c>
      <c r="AY13" s="91">
        <f>'[2]EU Inhabitants'!AT21*('[2]Weighted Average'!AT11/1000)*('[2]Waste Bin detailed'!$F$24/100)</f>
        <v>265.13369727755429</v>
      </c>
      <c r="AZ13" s="91">
        <f>'[2]EU Inhabitants'!AU21*('[2]Weighted Average'!AU11/1000)*('[2]Waste Bin detailed'!$F$24/100)</f>
        <v>265.18866853007916</v>
      </c>
      <c r="BA13" s="91">
        <f>'[2]EU Inhabitants'!AV21*('[2]Weighted Average'!AV11/1000)*('[2]Waste Bin detailed'!$F$24/100)</f>
        <v>265.21994191785137</v>
      </c>
      <c r="BB13" s="91">
        <f>'[2]EU Inhabitants'!AW21*('[2]Weighted Average'!AW11/1000)*('[2]Waste Bin detailed'!$F$24/100)</f>
        <v>265.20744727572293</v>
      </c>
      <c r="BC13" s="91">
        <f>'[2]EU Inhabitants'!AX21*('[2]Weighted Average'!AX11/1000)*('[2]Waste Bin detailed'!$F$24/100)</f>
        <v>265.15808452525988</v>
      </c>
      <c r="BD13" s="91">
        <f>'[2]EU Inhabitants'!AY21*('[2]Weighted Average'!AY11/1000)*('[2]Waste Bin detailed'!$F$24/100)</f>
        <v>265.05933677396729</v>
      </c>
      <c r="BE13" s="91">
        <f>'[2]EU Inhabitants'!AZ21*('[2]Weighted Average'!AZ11/1000)*('[2]Waste Bin detailed'!$F$24/100)</f>
        <v>264.93765273208186</v>
      </c>
    </row>
    <row r="14" spans="1:57" x14ac:dyDescent="0.35">
      <c r="A14" s="86" t="s">
        <v>636</v>
      </c>
      <c r="C14" s="86" t="s">
        <v>5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detailed'!$F$24/100)</f>
        <v>16.603551482051522</v>
      </c>
      <c r="H14" s="91">
        <f>'[2]EU Inhabitants'!C22*('[2]Weighted Average'!C11/1000)*('[2]Waste Bin detailed'!$F$24/100)</f>
        <v>15.85659798303392</v>
      </c>
      <c r="I14" s="91">
        <f>'[2]EU Inhabitants'!D22*('[2]Weighted Average'!D11/1000)*('[2]Waste Bin detailed'!$F$24/100)</f>
        <v>15.894290313945644</v>
      </c>
      <c r="J14" s="91">
        <f>'[2]EU Inhabitants'!E22*('[2]Weighted Average'!E11/1000)*('[2]Waste Bin detailed'!$F$24/100)</f>
        <v>15.893850027976944</v>
      </c>
      <c r="K14" s="91">
        <f>'[2]EU Inhabitants'!F22*('[2]Weighted Average'!F11/1000)*('[2]Waste Bin detailed'!$F$24/100)</f>
        <v>15.895837388959162</v>
      </c>
      <c r="L14" s="91">
        <f>'[2]EU Inhabitants'!G22*('[2]Weighted Average'!G11/1000)*('[2]Waste Bin detailed'!$F$24/100)</f>
        <v>15.916244044291009</v>
      </c>
      <c r="M14" s="91">
        <f>'[2]EU Inhabitants'!H22*('[2]Weighted Average'!H11/1000)*('[2]Waste Bin detailed'!$F$24/100)</f>
        <v>15.922209669761443</v>
      </c>
      <c r="N14" s="91">
        <f>'[2]EU Inhabitants'!I22*('[2]Weighted Average'!I11/1000)*('[2]Waste Bin detailed'!$F$24/100)</f>
        <v>15.923634713745392</v>
      </c>
      <c r="O14" s="91">
        <f>'[2]EU Inhabitants'!J22*('[2]Weighted Average'!J11/1000)*('[2]Waste Bin detailed'!$F$24/100)</f>
        <v>15.914579997275617</v>
      </c>
      <c r="P14" s="91">
        <f>'[2]EU Inhabitants'!K22*('[2]Weighted Average'!K11/1000)*('[2]Waste Bin detailed'!$F$24/100)</f>
        <v>15.903154272474247</v>
      </c>
      <c r="Q14" s="91">
        <f>'[2]EU Inhabitants'!L22*('[2]Weighted Average'!L11/1000)*('[2]Waste Bin detailed'!$F$24/100)</f>
        <v>15.873256324413305</v>
      </c>
      <c r="R14" s="91">
        <f>'[2]EU Inhabitants'!M22*('[2]Weighted Average'!M11/1000)*('[2]Waste Bin detailed'!$F$24/100)</f>
        <v>15.816302441631505</v>
      </c>
      <c r="S14" s="91">
        <f>'[2]EU Inhabitants'!N22*('[2]Weighted Average'!N11/1000)*('[2]Waste Bin detailed'!$F$24/100)</f>
        <v>15.763026069615886</v>
      </c>
      <c r="T14" s="91">
        <f>'[2]EU Inhabitants'!O22*('[2]Weighted Average'!O11/1000)*('[2]Waste Bin detailed'!$F$24/100)</f>
        <v>15.711597371028796</v>
      </c>
      <c r="U14" s="91">
        <f>'[2]EU Inhabitants'!P22*('[2]Weighted Average'!P11/1000)*('[2]Waste Bin detailed'!$F$24/100)</f>
        <v>15.65686250470292</v>
      </c>
      <c r="V14" s="91">
        <f>'[2]EU Inhabitants'!Q22*('[2]Weighted Average'!Q11/1000)*('[2]Waste Bin detailed'!$F$24/100)</f>
        <v>15.580256527483792</v>
      </c>
      <c r="W14" s="91">
        <f>'[2]EU Inhabitants'!R22*('[2]Weighted Average'!R11/1000)*('[2]Waste Bin detailed'!$F$24/100)</f>
        <v>15.45714475401944</v>
      </c>
      <c r="X14" s="91">
        <f>'[2]EU Inhabitants'!S22*('[2]Weighted Average'!S11/1000)*('[2]Waste Bin detailed'!$F$24/100)</f>
        <v>15.32574894617092</v>
      </c>
      <c r="Y14" s="91">
        <f>'[2]EU Inhabitants'!T22*('[2]Weighted Average'!T11/1000)*('[2]Waste Bin detailed'!$F$24/100)</f>
        <v>15.146947400613854</v>
      </c>
      <c r="Z14" s="91">
        <f>'[2]EU Inhabitants'!U22*('[2]Weighted Average'!U11/1000)*('[2]Waste Bin detailed'!$F$24/100)</f>
        <v>15.287871636324796</v>
      </c>
      <c r="AA14" s="91">
        <f>'[2]EU Inhabitants'!V22*('[2]Weighted Average'!V11/1000)*('[2]Waste Bin detailed'!$F$24/100)</f>
        <v>15.220092598543605</v>
      </c>
      <c r="AB14" s="91">
        <f>'[2]EU Inhabitants'!W22*('[2]Weighted Average'!W11/1000)*('[2]Waste Bin detailed'!$F$24/100)</f>
        <v>15.139248728758853</v>
      </c>
      <c r="AC14" s="91">
        <f>'[2]EU Inhabitants'!X22*('[2]Weighted Average'!X11/1000)*('[2]Waste Bin detailed'!$F$24/100)</f>
        <v>14.487003659026207</v>
      </c>
      <c r="AD14" s="91">
        <f>'[2]EU Inhabitants'!Y22*('[2]Weighted Average'!Y11/1000)*('[2]Waste Bin detailed'!$F$24/100)</f>
        <v>14.445654434533814</v>
      </c>
      <c r="AE14" s="91">
        <f>'[2]EU Inhabitants'!Z22*('[2]Weighted Average'!Z11/1000)*('[2]Waste Bin detailed'!$F$24/100)</f>
        <v>14.379078412604274</v>
      </c>
      <c r="AF14" s="91">
        <f>'[2]EU Inhabitants'!AA22*('[2]Weighted Average'!AA11/1000)*('[2]Waste Bin detailed'!$F$24/100)</f>
        <v>14.290323507991603</v>
      </c>
      <c r="AG14" s="91">
        <f>'[2]EU Inhabitants'!AB22*('[2]Weighted Average'!AB11/1000)*('[2]Waste Bin detailed'!$F$24/100)</f>
        <v>14.205276861590956</v>
      </c>
      <c r="AH14" s="91">
        <f>'[2]EU Inhabitants'!AC22*('[2]Weighted Average'!AC11/1000)*('[2]Waste Bin detailed'!$F$24/100)</f>
        <v>14.124199520655459</v>
      </c>
      <c r="AI14" s="91">
        <f>'[2]EU Inhabitants'!AD22*('[2]Weighted Average'!AD11/1000)*('[2]Waste Bin detailed'!$F$24/100)</f>
        <v>14.004586387359513</v>
      </c>
      <c r="AJ14" s="91">
        <f>'[2]EU Inhabitants'!AE22*('[2]Weighted Average'!AE11/1000)*('[2]Waste Bin detailed'!$F$24/100)</f>
        <v>13.926935799726305</v>
      </c>
      <c r="AK14" s="91">
        <f>'[2]EU Inhabitants'!AF22*('[2]Weighted Average'!AF11/1000)*('[2]Waste Bin detailed'!$F$24/100)</f>
        <v>13.850019532699871</v>
      </c>
      <c r="AL14" s="91">
        <f>'[2]EU Inhabitants'!AG22*('[2]Weighted Average'!AG11/1000)*('[2]Waste Bin detailed'!$F$24/100)</f>
        <v>13.774863499830007</v>
      </c>
      <c r="AM14" s="91">
        <f>'[2]EU Inhabitants'!AH22*('[2]Weighted Average'!AH11/1000)*('[2]Waste Bin detailed'!$F$24/100)</f>
        <v>13.699950062896894</v>
      </c>
      <c r="AN14" s="91">
        <f>'[2]EU Inhabitants'!AI22*('[2]Weighted Average'!AI11/1000)*('[2]Waste Bin detailed'!$F$24/100)</f>
        <v>13.624758262689573</v>
      </c>
      <c r="AO14" s="91">
        <f>'[2]EU Inhabitants'!AJ22*('[2]Weighted Average'!AJ11/1000)*('[2]Waste Bin detailed'!$F$24/100)</f>
        <v>13.548922865465837</v>
      </c>
      <c r="AP14" s="91">
        <f>'[2]EU Inhabitants'!AK22*('[2]Weighted Average'!AK11/1000)*('[2]Waste Bin detailed'!$F$24/100)</f>
        <v>13.47597421073886</v>
      </c>
      <c r="AQ14" s="91">
        <f>'[2]EU Inhabitants'!AL22*('[2]Weighted Average'!AL11/1000)*('[2]Waste Bin detailed'!$F$24/100)</f>
        <v>13.402111082380319</v>
      </c>
      <c r="AR14" s="91">
        <f>'[2]EU Inhabitants'!AM22*('[2]Weighted Average'!AM11/1000)*('[2]Waste Bin detailed'!$F$24/100)</f>
        <v>13.32851738106721</v>
      </c>
      <c r="AS14" s="91">
        <f>'[2]EU Inhabitants'!AN22*('[2]Weighted Average'!AN11/1000)*('[2]Waste Bin detailed'!$F$24/100)</f>
        <v>13.254507857662274</v>
      </c>
      <c r="AT14" s="91">
        <f>'[2]EU Inhabitants'!AO22*('[2]Weighted Average'!AO11/1000)*('[2]Waste Bin detailed'!$F$24/100)</f>
        <v>13.182065834856761</v>
      </c>
      <c r="AU14" s="91">
        <f>'[2]EU Inhabitants'!AP22*('[2]Weighted Average'!AP11/1000)*('[2]Waste Bin detailed'!$F$24/100)</f>
        <v>13.109691236696989</v>
      </c>
      <c r="AV14" s="91">
        <f>'[2]EU Inhabitants'!AQ22*('[2]Weighted Average'!AQ11/1000)*('[2]Waste Bin detailed'!$F$24/100)</f>
        <v>13.037588019277678</v>
      </c>
      <c r="AW14" s="91">
        <f>'[2]EU Inhabitants'!AR22*('[2]Weighted Average'!AR11/1000)*('[2]Waste Bin detailed'!$F$24/100)</f>
        <v>12.965882518569552</v>
      </c>
      <c r="AX14" s="91">
        <f>'[2]EU Inhabitants'!AS22*('[2]Weighted Average'!AS11/1000)*('[2]Waste Bin detailed'!$F$24/100)</f>
        <v>12.894613339434143</v>
      </c>
      <c r="AY14" s="91">
        <f>'[2]EU Inhabitants'!AT22*('[2]Weighted Average'!AT11/1000)*('[2]Waste Bin detailed'!$F$24/100)</f>
        <v>12.823796372964846</v>
      </c>
      <c r="AZ14" s="91">
        <f>'[2]EU Inhabitants'!AU22*('[2]Weighted Average'!AU11/1000)*('[2]Waste Bin detailed'!$F$24/100)</f>
        <v>12.75385593153265</v>
      </c>
      <c r="BA14" s="91">
        <f>'[2]EU Inhabitants'!AV22*('[2]Weighted Average'!AV11/1000)*('[2]Waste Bin detailed'!$F$24/100)</f>
        <v>12.684385874954035</v>
      </c>
      <c r="BB14" s="91">
        <f>'[2]EU Inhabitants'!AW22*('[2]Weighted Average'!AW11/1000)*('[2]Waste Bin detailed'!$F$24/100)</f>
        <v>12.615374594897578</v>
      </c>
      <c r="BC14" s="91">
        <f>'[2]EU Inhabitants'!AX22*('[2]Weighted Average'!AX11/1000)*('[2]Waste Bin detailed'!$F$24/100)</f>
        <v>12.547236567458068</v>
      </c>
      <c r="BD14" s="91">
        <f>'[2]EU Inhabitants'!AY22*('[2]Weighted Average'!AY11/1000)*('[2]Waste Bin detailed'!$F$24/100)</f>
        <v>12.479968120026497</v>
      </c>
      <c r="BE14" s="91">
        <f>'[2]EU Inhabitants'!AZ22*('[2]Weighted Average'!AZ11/1000)*('[2]Waste Bin detailed'!$F$24/100)</f>
        <v>12.413965910931683</v>
      </c>
    </row>
    <row r="15" spans="1:57" x14ac:dyDescent="0.35">
      <c r="A15" s="86" t="s">
        <v>636</v>
      </c>
      <c r="C15" s="86" t="s">
        <v>5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detailed'!$F$24/100)</f>
        <v>210.13524835807254</v>
      </c>
      <c r="H15" s="91">
        <f>'[2]EU Inhabitants'!C23*('[2]Weighted Average'!C11/1000)*('[2]Waste Bin detailed'!$F$24/100)</f>
        <v>210.2718099009538</v>
      </c>
      <c r="I15" s="91">
        <f>'[2]EU Inhabitants'!D23*('[2]Weighted Average'!D11/1000)*('[2]Waste Bin detailed'!$F$24/100)</f>
        <v>210.37678383154397</v>
      </c>
      <c r="J15" s="91">
        <f>'[2]EU Inhabitants'!E23*('[2]Weighted Average'!E11/1000)*('[2]Waste Bin detailed'!$F$24/100)</f>
        <v>210.90422930601241</v>
      </c>
      <c r="K15" s="91">
        <f>'[2]EU Inhabitants'!F23*('[2]Weighted Average'!F11/1000)*('[2]Waste Bin detailed'!$F$24/100)</f>
        <v>212.26285397508133</v>
      </c>
      <c r="L15" s="91">
        <f>'[2]EU Inhabitants'!G23*('[2]Weighted Average'!G11/1000)*('[2]Waste Bin detailed'!$F$24/100)</f>
        <v>213.68090800215157</v>
      </c>
      <c r="M15" s="91">
        <f>'[2]EU Inhabitants'!H23*('[2]Weighted Average'!H11/1000)*('[2]Waste Bin detailed'!$F$24/100)</f>
        <v>214.37991340446888</v>
      </c>
      <c r="N15" s="91">
        <f>'[2]EU Inhabitants'!I23*('[2]Weighted Average'!I11/1000)*('[2]Waste Bin detailed'!$F$24/100)</f>
        <v>214.93617318591151</v>
      </c>
      <c r="O15" s="91">
        <f>'[2]EU Inhabitants'!J23*('[2]Weighted Average'!J11/1000)*('[2]Waste Bin detailed'!$F$24/100)</f>
        <v>216.47565281870362</v>
      </c>
      <c r="P15" s="91">
        <f>'[2]EU Inhabitants'!K23*('[2]Weighted Average'!K11/1000)*('[2]Waste Bin detailed'!$F$24/100)</f>
        <v>217.7122586137219</v>
      </c>
      <c r="Q15" s="91">
        <f>'[2]EU Inhabitants'!L23*('[2]Weighted Average'!L11/1000)*('[2]Waste Bin detailed'!$F$24/100)</f>
        <v>218.35317679612541</v>
      </c>
      <c r="R15" s="91">
        <f>'[2]EU Inhabitants'!M23*('[2]Weighted Average'!M11/1000)*('[2]Waste Bin detailed'!$F$24/100)</f>
        <v>218.87207228439019</v>
      </c>
      <c r="S15" s="91">
        <f>'[2]EU Inhabitants'!N23*('[2]Weighted Average'!N11/1000)*('[2]Waste Bin detailed'!$F$24/100)</f>
        <v>218.95134156843486</v>
      </c>
      <c r="T15" s="91">
        <f>'[2]EU Inhabitants'!O23*('[2]Weighted Average'!O11/1000)*('[2]Waste Bin detailed'!$F$24/100)</f>
        <v>220.0186421897115</v>
      </c>
      <c r="U15" s="91">
        <f>'[2]EU Inhabitants'!P23*('[2]Weighted Average'!P11/1000)*('[2]Waste Bin detailed'!$F$24/100)</f>
        <v>224.08963425127101</v>
      </c>
      <c r="V15" s="91">
        <f>'[2]EU Inhabitants'!Q23*('[2]Weighted Average'!Q11/1000)*('[2]Waste Bin detailed'!$F$24/100)</f>
        <v>224.17524055132731</v>
      </c>
      <c r="W15" s="91">
        <f>'[2]EU Inhabitants'!R23*('[2]Weighted Average'!R11/1000)*('[2]Waste Bin detailed'!$F$24/100)</f>
        <v>223.76288926406471</v>
      </c>
      <c r="X15" s="91">
        <f>'[2]EU Inhabitants'!S23*('[2]Weighted Average'!S11/1000)*('[2]Waste Bin detailed'!$F$24/100)</f>
        <v>223.52696476031221</v>
      </c>
      <c r="Y15" s="91">
        <f>'[2]EU Inhabitants'!T23*('[2]Weighted Average'!T11/1000)*('[2]Waste Bin detailed'!$F$24/100)</f>
        <v>223.1516550171072</v>
      </c>
      <c r="Z15" s="91">
        <f>'[2]EU Inhabitants'!U23*('[2]Weighted Average'!U11/1000)*('[2]Waste Bin detailed'!$F$24/100)</f>
        <v>224.34112625587738</v>
      </c>
      <c r="AA15" s="91">
        <f>'[2]EU Inhabitants'!V23*('[2]Weighted Average'!V11/1000)*('[2]Waste Bin detailed'!$F$24/100)</f>
        <v>223.68458898909415</v>
      </c>
      <c r="AB15" s="91">
        <f>'[2]EU Inhabitants'!W23*('[2]Weighted Average'!W11/1000)*('[2]Waste Bin detailed'!$F$24/100)</f>
        <v>222.17861470478653</v>
      </c>
      <c r="AC15" s="91">
        <f>'[2]EU Inhabitants'!X23*('[2]Weighted Average'!X11/1000)*('[2]Waste Bin detailed'!$F$24/100)</f>
        <v>221.41435043679968</v>
      </c>
      <c r="AD15" s="91">
        <f>'[2]EU Inhabitants'!Y23*('[2]Weighted Average'!Y11/1000)*('[2]Waste Bin detailed'!$F$24/100)</f>
        <v>221.31307126364237</v>
      </c>
      <c r="AE15" s="91">
        <f>'[2]EU Inhabitants'!Z23*('[2]Weighted Average'!Z11/1000)*('[2]Waste Bin detailed'!$F$24/100)</f>
        <v>221.31803765667158</v>
      </c>
      <c r="AF15" s="91">
        <f>'[2]EU Inhabitants'!AA23*('[2]Weighted Average'!AA11/1000)*('[2]Waste Bin detailed'!$F$24/100)</f>
        <v>221.07376039914115</v>
      </c>
      <c r="AG15" s="91">
        <f>'[2]EU Inhabitants'!AB23*('[2]Weighted Average'!AB11/1000)*('[2]Waste Bin detailed'!$F$24/100)</f>
        <v>220.86845612926342</v>
      </c>
      <c r="AH15" s="91">
        <f>'[2]EU Inhabitants'!AC23*('[2]Weighted Average'!AC11/1000)*('[2]Waste Bin detailed'!$F$24/100)</f>
        <v>220.71072131375601</v>
      </c>
      <c r="AI15" s="91">
        <f>'[2]EU Inhabitants'!AD23*('[2]Weighted Average'!AD11/1000)*('[2]Waste Bin detailed'!$F$24/100)</f>
        <v>220.5974778111902</v>
      </c>
      <c r="AJ15" s="91">
        <f>'[2]EU Inhabitants'!AE23*('[2]Weighted Average'!AE11/1000)*('[2]Waste Bin detailed'!$F$24/100)</f>
        <v>220.49500902778169</v>
      </c>
      <c r="AK15" s="91">
        <f>'[2]EU Inhabitants'!AF23*('[2]Weighted Average'!AF11/1000)*('[2]Waste Bin detailed'!$F$24/100)</f>
        <v>220.4095960422093</v>
      </c>
      <c r="AL15" s="91">
        <f>'[2]EU Inhabitants'!AG23*('[2]Weighted Average'!AG11/1000)*('[2]Waste Bin detailed'!$F$24/100)</f>
        <v>220.31917091632846</v>
      </c>
      <c r="AM15" s="91">
        <f>'[2]EU Inhabitants'!AH23*('[2]Weighted Average'!AH11/1000)*('[2]Waste Bin detailed'!$F$24/100)</f>
        <v>220.22873006765232</v>
      </c>
      <c r="AN15" s="91">
        <f>'[2]EU Inhabitants'!AI23*('[2]Weighted Average'!AI11/1000)*('[2]Waste Bin detailed'!$F$24/100)</f>
        <v>220.1355114623087</v>
      </c>
      <c r="AO15" s="91">
        <f>'[2]EU Inhabitants'!AJ23*('[2]Weighted Average'!AJ11/1000)*('[2]Waste Bin detailed'!$F$24/100)</f>
        <v>220.04332619198823</v>
      </c>
      <c r="AP15" s="91">
        <f>'[2]EU Inhabitants'!AK23*('[2]Weighted Average'!AK11/1000)*('[2]Waste Bin detailed'!$F$24/100)</f>
        <v>219.97753662860191</v>
      </c>
      <c r="AQ15" s="91">
        <f>'[2]EU Inhabitants'!AL23*('[2]Weighted Average'!AL11/1000)*('[2]Waste Bin detailed'!$F$24/100)</f>
        <v>219.89908877556476</v>
      </c>
      <c r="AR15" s="91">
        <f>'[2]EU Inhabitants'!AM23*('[2]Weighted Average'!AM11/1000)*('[2]Waste Bin detailed'!$F$24/100)</f>
        <v>219.81501510638455</v>
      </c>
      <c r="AS15" s="91">
        <f>'[2]EU Inhabitants'!AN23*('[2]Weighted Average'!AN11/1000)*('[2]Waste Bin detailed'!$F$24/100)</f>
        <v>219.71715715183828</v>
      </c>
      <c r="AT15" s="91">
        <f>'[2]EU Inhabitants'!AO23*('[2]Weighted Average'!AO11/1000)*('[2]Waste Bin detailed'!$F$24/100)</f>
        <v>219.60198770222127</v>
      </c>
      <c r="AU15" s="91">
        <f>'[2]EU Inhabitants'!AP23*('[2]Weighted Average'!AP11/1000)*('[2]Waste Bin detailed'!$F$24/100)</f>
        <v>219.46987520685124</v>
      </c>
      <c r="AV15" s="91">
        <f>'[2]EU Inhabitants'!AQ23*('[2]Weighted Average'!AQ11/1000)*('[2]Waste Bin detailed'!$F$24/100)</f>
        <v>219.30242638762175</v>
      </c>
      <c r="AW15" s="91">
        <f>'[2]EU Inhabitants'!AR23*('[2]Weighted Average'!AR11/1000)*('[2]Waste Bin detailed'!$F$24/100)</f>
        <v>219.0940026488787</v>
      </c>
      <c r="AX15" s="91">
        <f>'[2]EU Inhabitants'!AS23*('[2]Weighted Average'!AS11/1000)*('[2]Waste Bin detailed'!$F$24/100)</f>
        <v>218.84237884098189</v>
      </c>
      <c r="AY15" s="91">
        <f>'[2]EU Inhabitants'!AT23*('[2]Weighted Average'!AT11/1000)*('[2]Waste Bin detailed'!$F$24/100)</f>
        <v>218.54700823221205</v>
      </c>
      <c r="AZ15" s="91">
        <f>'[2]EU Inhabitants'!AU23*('[2]Weighted Average'!AU11/1000)*('[2]Waste Bin detailed'!$F$24/100)</f>
        <v>218.19938587700614</v>
      </c>
      <c r="BA15" s="91">
        <f>'[2]EU Inhabitants'!AV23*('[2]Weighted Average'!AV11/1000)*('[2]Waste Bin detailed'!$F$24/100)</f>
        <v>217.80306986708445</v>
      </c>
      <c r="BB15" s="91">
        <f>'[2]EU Inhabitants'!AW23*('[2]Weighted Average'!AW11/1000)*('[2]Waste Bin detailed'!$F$24/100)</f>
        <v>217.35691382210331</v>
      </c>
      <c r="BC15" s="91">
        <f>'[2]EU Inhabitants'!AX23*('[2]Weighted Average'!AX11/1000)*('[2]Waste Bin detailed'!$F$24/100)</f>
        <v>216.86442803195533</v>
      </c>
      <c r="BD15" s="91">
        <f>'[2]EU Inhabitants'!AY23*('[2]Weighted Average'!AY11/1000)*('[2]Waste Bin detailed'!$F$24/100)</f>
        <v>216.31733967154179</v>
      </c>
      <c r="BE15" s="91">
        <f>'[2]EU Inhabitants'!AZ23*('[2]Weighted Average'!AZ11/1000)*('[2]Waste Bin detailed'!$F$24/100)</f>
        <v>215.71965289696837</v>
      </c>
    </row>
    <row r="16" spans="1:57" x14ac:dyDescent="0.35">
      <c r="A16" s="86" t="s">
        <v>636</v>
      </c>
      <c r="C16" s="86" t="s">
        <v>5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detailed'!$F$24/100)</f>
        <v>2.5489946579116225</v>
      </c>
      <c r="H16" s="91">
        <f>'[2]EU Inhabitants'!C24*('[2]Weighted Average'!C11/1000)*('[2]Waste Bin detailed'!$F$24/100)</f>
        <v>2.5750194664875283</v>
      </c>
      <c r="I16" s="91">
        <f>'[2]EU Inhabitants'!D24*('[2]Weighted Average'!D11/1000)*('[2]Waste Bin detailed'!$F$24/100)</f>
        <v>2.6045888564264397</v>
      </c>
      <c r="J16" s="91">
        <f>'[2]EU Inhabitants'!E24*('[2]Weighted Average'!E11/1000)*('[2]Waste Bin detailed'!$F$24/100)</f>
        <v>2.6347844099313105</v>
      </c>
      <c r="K16" s="91">
        <f>'[2]EU Inhabitants'!F24*('[2]Weighted Average'!F11/1000)*('[2]Waste Bin detailed'!$F$24/100)</f>
        <v>2.6687699696605924</v>
      </c>
      <c r="L16" s="91">
        <f>'[2]EU Inhabitants'!G24*('[2]Weighted Average'!G11/1000)*('[2]Waste Bin detailed'!$F$24/100)</f>
        <v>2.706576081394477</v>
      </c>
      <c r="M16" s="91">
        <f>'[2]EU Inhabitants'!H24*('[2]Weighted Average'!H11/1000)*('[2]Waste Bin detailed'!$F$24/100)</f>
        <v>2.7469835811744407</v>
      </c>
      <c r="N16" s="91">
        <f>'[2]EU Inhabitants'!I24*('[2]Weighted Average'!I11/1000)*('[2]Waste Bin detailed'!$F$24/100)</f>
        <v>2.7978888584762482</v>
      </c>
      <c r="O16" s="91">
        <f>'[2]EU Inhabitants'!J24*('[2]Weighted Average'!J11/1000)*('[2]Waste Bin detailed'!$F$24/100)</f>
        <v>2.8652848301076914</v>
      </c>
      <c r="P16" s="91">
        <f>'[2]EU Inhabitants'!K24*('[2]Weighted Average'!K11/1000)*('[2]Waste Bin detailed'!$F$24/100)</f>
        <v>2.940673000383986</v>
      </c>
      <c r="Q16" s="91">
        <f>'[2]EU Inhabitants'!L24*('[2]Weighted Average'!L11/1000)*('[2]Waste Bin detailed'!$F$24/100)</f>
        <v>3.0218176908404861</v>
      </c>
      <c r="R16" s="91">
        <f>'[2]EU Inhabitants'!M24*('[2]Weighted Average'!M11/1000)*('[2]Waste Bin detailed'!$F$24/100)</f>
        <v>3.0960835738026926</v>
      </c>
      <c r="S16" s="91">
        <f>'[2]EU Inhabitants'!N24*('[2]Weighted Average'!N11/1000)*('[2]Waste Bin detailed'!$F$24/100)</f>
        <v>3.1777251423989568</v>
      </c>
      <c r="T16" s="91">
        <f>'[2]EU Inhabitants'!O24*('[2]Weighted Average'!O11/1000)*('[2]Waste Bin detailed'!$F$24/100)</f>
        <v>3.1919004322785436</v>
      </c>
      <c r="U16" s="91">
        <f>'[2]EU Inhabitants'!P24*('[2]Weighted Average'!P11/1000)*('[2]Waste Bin detailed'!$F$24/100)</f>
        <v>3.1632192615761872</v>
      </c>
      <c r="V16" s="91">
        <f>'[2]EU Inhabitants'!Q24*('[2]Weighted Average'!Q11/1000)*('[2]Waste Bin detailed'!$F$24/100)</f>
        <v>3.123222481071473</v>
      </c>
      <c r="W16" s="91">
        <f>'[2]EU Inhabitants'!R24*('[2]Weighted Average'!R11/1000)*('[2]Waste Bin detailed'!$F$24/100)</f>
        <v>3.1289967259607039</v>
      </c>
      <c r="X16" s="91">
        <f>'[2]EU Inhabitants'!S24*('[2]Weighted Average'!S11/1000)*('[2]Waste Bin detailed'!$F$24/100)</f>
        <v>3.1535409596678825</v>
      </c>
      <c r="Y16" s="91">
        <f>'[2]EU Inhabitants'!T24*('[2]Weighted Average'!T11/1000)*('[2]Waste Bin detailed'!$F$24/100)</f>
        <v>3.1885420907347584</v>
      </c>
      <c r="Z16" s="91">
        <f>'[2]EU Inhabitants'!U24*('[2]Weighted Average'!U11/1000)*('[2]Waste Bin detailed'!$F$24/100)</f>
        <v>3.2850400781467197</v>
      </c>
      <c r="AA16" s="91">
        <f>'[2]EU Inhabitants'!V24*('[2]Weighted Average'!V11/1000)*('[2]Waste Bin detailed'!$F$24/100)</f>
        <v>3.330450666241938</v>
      </c>
      <c r="AB16" s="91">
        <f>'[2]EU Inhabitants'!W24*('[2]Weighted Average'!W11/1000)*('[2]Waste Bin detailed'!$F$24/100)</f>
        <v>3.3606738841625758</v>
      </c>
      <c r="AC16" s="91">
        <f>'[2]EU Inhabitants'!X24*('[2]Weighted Average'!X11/1000)*('[2]Waste Bin detailed'!$F$24/100)</f>
        <v>3.3934307739392162</v>
      </c>
      <c r="AD16" s="91">
        <f>'[2]EU Inhabitants'!Y24*('[2]Weighted Average'!Y11/1000)*('[2]Waste Bin detailed'!$F$24/100)</f>
        <v>3.4537768329976672</v>
      </c>
      <c r="AE16" s="91">
        <f>'[2]EU Inhabitants'!Z24*('[2]Weighted Average'!Z11/1000)*('[2]Waste Bin detailed'!$F$24/100)</f>
        <v>3.5106892989544747</v>
      </c>
      <c r="AF16" s="91">
        <f>'[2]EU Inhabitants'!AA24*('[2]Weighted Average'!AA11/1000)*('[2]Waste Bin detailed'!$F$24/100)</f>
        <v>3.531734537851428</v>
      </c>
      <c r="AG16" s="91">
        <f>'[2]EU Inhabitants'!AB24*('[2]Weighted Average'!AB11/1000)*('[2]Waste Bin detailed'!$F$24/100)</f>
        <v>3.5491170506690284</v>
      </c>
      <c r="AH16" s="91">
        <f>'[2]EU Inhabitants'!AC24*('[2]Weighted Average'!AC11/1000)*('[2]Waste Bin detailed'!$F$24/100)</f>
        <v>3.562996407821899</v>
      </c>
      <c r="AI16" s="91">
        <f>'[2]EU Inhabitants'!AD24*('[2]Weighted Average'!AD11/1000)*('[2]Waste Bin detailed'!$F$24/100)</f>
        <v>3.573089474259183</v>
      </c>
      <c r="AJ16" s="91">
        <f>'[2]EU Inhabitants'!AE24*('[2]Weighted Average'!AE11/1000)*('[2]Waste Bin detailed'!$F$24/100)</f>
        <v>3.5827403795898509</v>
      </c>
      <c r="AK16" s="91">
        <f>'[2]EU Inhabitants'!AF24*('[2]Weighted Average'!AF11/1000)*('[2]Waste Bin detailed'!$F$24/100)</f>
        <v>3.591668893456283</v>
      </c>
      <c r="AL16" s="91">
        <f>'[2]EU Inhabitants'!AG24*('[2]Weighted Average'!AG11/1000)*('[2]Waste Bin detailed'!$F$24/100)</f>
        <v>3.5998678564178501</v>
      </c>
      <c r="AM16" s="91">
        <f>'[2]EU Inhabitants'!AH24*('[2]Weighted Average'!AH11/1000)*('[2]Waste Bin detailed'!$F$24/100)</f>
        <v>3.6073213221024165</v>
      </c>
      <c r="AN16" s="91">
        <f>'[2]EU Inhabitants'!AI24*('[2]Weighted Average'!AI11/1000)*('[2]Waste Bin detailed'!$F$24/100)</f>
        <v>3.6141128395435871</v>
      </c>
      <c r="AO16" s="91">
        <f>'[2]EU Inhabitants'!AJ24*('[2]Weighted Average'!AJ11/1000)*('[2]Waste Bin detailed'!$F$24/100)</f>
        <v>3.6201633775482129</v>
      </c>
      <c r="AP16" s="91">
        <f>'[2]EU Inhabitants'!AK24*('[2]Weighted Average'!AK11/1000)*('[2]Waste Bin detailed'!$F$24/100)</f>
        <v>3.6273301998407312</v>
      </c>
      <c r="AQ16" s="91">
        <f>'[2]EU Inhabitants'!AL24*('[2]Weighted Average'!AL11/1000)*('[2]Waste Bin detailed'!$F$24/100)</f>
        <v>3.6336863467646983</v>
      </c>
      <c r="AR16" s="91">
        <f>'[2]EU Inhabitants'!AM24*('[2]Weighted Average'!AM11/1000)*('[2]Waste Bin detailed'!$F$24/100)</f>
        <v>3.6391956937178023</v>
      </c>
      <c r="AS16" s="91">
        <f>'[2]EU Inhabitants'!AN24*('[2]Weighted Average'!AN11/1000)*('[2]Waste Bin detailed'!$F$24/100)</f>
        <v>3.6440793554612636</v>
      </c>
      <c r="AT16" s="91">
        <f>'[2]EU Inhabitants'!AO24*('[2]Weighted Average'!AO11/1000)*('[2]Waste Bin detailed'!$F$24/100)</f>
        <v>3.6484863912865029</v>
      </c>
      <c r="AU16" s="91">
        <f>'[2]EU Inhabitants'!AP24*('[2]Weighted Average'!AP11/1000)*('[2]Waste Bin detailed'!$F$24/100)</f>
        <v>3.6523909108080059</v>
      </c>
      <c r="AV16" s="91">
        <f>'[2]EU Inhabitants'!AQ24*('[2]Weighted Average'!AQ11/1000)*('[2]Waste Bin detailed'!$F$24/100)</f>
        <v>3.655927277066688</v>
      </c>
      <c r="AW16" s="91">
        <f>'[2]EU Inhabitants'!AR24*('[2]Weighted Average'!AR11/1000)*('[2]Waste Bin detailed'!$F$24/100)</f>
        <v>3.6594514297508676</v>
      </c>
      <c r="AX16" s="91">
        <f>'[2]EU Inhabitants'!AS24*('[2]Weighted Average'!AS11/1000)*('[2]Waste Bin detailed'!$F$24/100)</f>
        <v>3.6626207585685271</v>
      </c>
      <c r="AY16" s="91">
        <f>'[2]EU Inhabitants'!AT24*('[2]Weighted Average'!AT11/1000)*('[2]Waste Bin detailed'!$F$24/100)</f>
        <v>3.6657934367810907</v>
      </c>
      <c r="AZ16" s="91">
        <f>'[2]EU Inhabitants'!AU24*('[2]Weighted Average'!AU11/1000)*('[2]Waste Bin detailed'!$F$24/100)</f>
        <v>3.6688758459181119</v>
      </c>
      <c r="BA16" s="91">
        <f>'[2]EU Inhabitants'!AV24*('[2]Weighted Average'!AV11/1000)*('[2]Waste Bin detailed'!$F$24/100)</f>
        <v>3.6720081043618689</v>
      </c>
      <c r="BB16" s="91">
        <f>'[2]EU Inhabitants'!AW24*('[2]Weighted Average'!AW11/1000)*('[2]Waste Bin detailed'!$F$24/100)</f>
        <v>3.6750300250344634</v>
      </c>
      <c r="BC16" s="91">
        <f>'[2]EU Inhabitants'!AX24*('[2]Weighted Average'!AX11/1000)*('[2]Waste Bin detailed'!$F$24/100)</f>
        <v>3.6780406984618979</v>
      </c>
      <c r="BD16" s="91">
        <f>'[2]EU Inhabitants'!AY24*('[2]Weighted Average'!AY11/1000)*('[2]Waste Bin detailed'!$F$24/100)</f>
        <v>3.6812430992187628</v>
      </c>
      <c r="BE16" s="91">
        <f>'[2]EU Inhabitants'!AZ24*('[2]Weighted Average'!AZ11/1000)*('[2]Waste Bin detailed'!$F$24/100)</f>
        <v>3.684506748246906</v>
      </c>
    </row>
    <row r="17" spans="1:57" x14ac:dyDescent="0.35">
      <c r="A17" s="86" t="s">
        <v>636</v>
      </c>
      <c r="C17" s="86" t="s">
        <v>5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detailed'!$F$24/100)</f>
        <v>8.7921870937425926</v>
      </c>
      <c r="H17" s="91">
        <f>'[2]EU Inhabitants'!C25*('[2]Weighted Average'!C11/1000)*('[2]Waste Bin detailed'!$F$24/100)</f>
        <v>8.6875755138639512</v>
      </c>
      <c r="I17" s="91">
        <f>'[2]EU Inhabitants'!D25*('[2]Weighted Average'!D11/1000)*('[2]Waste Bin detailed'!$F$24/100)</f>
        <v>8.5681105280588081</v>
      </c>
      <c r="J17" s="91">
        <f>'[2]EU Inhabitants'!E25*('[2]Weighted Average'!E11/1000)*('[2]Waste Bin detailed'!$F$24/100)</f>
        <v>8.4884785691194811</v>
      </c>
      <c r="K17" s="91">
        <f>'[2]EU Inhabitants'!F25*('[2]Weighted Average'!F11/1000)*('[2]Waste Bin detailed'!$F$24/100)</f>
        <v>8.4044363568767881</v>
      </c>
      <c r="L17" s="91">
        <f>'[2]EU Inhabitants'!G25*('[2]Weighted Average'!G11/1000)*('[2]Waste Bin detailed'!$F$24/100)</f>
        <v>8.306265550269087</v>
      </c>
      <c r="M17" s="91">
        <f>'[2]EU Inhabitants'!H25*('[2]Weighted Average'!H11/1000)*('[2]Waste Bin detailed'!$F$24/100)</f>
        <v>8.2255730732197243</v>
      </c>
      <c r="N17" s="91">
        <f>'[2]EU Inhabitants'!I25*('[2]Weighted Average'!I11/1000)*('[2]Waste Bin detailed'!$F$24/100)</f>
        <v>8.1540551012997184</v>
      </c>
      <c r="O17" s="91">
        <f>'[2]EU Inhabitants'!J25*('[2]Weighted Average'!J11/1000)*('[2]Waste Bin detailed'!$F$24/100)</f>
        <v>8.0895182138055937</v>
      </c>
      <c r="P17" s="91">
        <f>'[2]EU Inhabitants'!K25*('[2]Weighted Average'!K11/1000)*('[2]Waste Bin detailed'!$F$24/100)</f>
        <v>7.9808609891866258</v>
      </c>
      <c r="Q17" s="91">
        <f>'[2]EU Inhabitants'!L25*('[2]Weighted Average'!L11/1000)*('[2]Waste Bin detailed'!$F$24/100)</f>
        <v>7.8225657405303295</v>
      </c>
      <c r="R17" s="91">
        <f>'[2]EU Inhabitants'!M25*('[2]Weighted Average'!M11/1000)*('[2]Waste Bin detailed'!$F$24/100)</f>
        <v>7.6488750387066338</v>
      </c>
      <c r="S17" s="91">
        <f>'[2]EU Inhabitants'!N25*('[2]Weighted Average'!N11/1000)*('[2]Waste Bin detailed'!$F$24/100)</f>
        <v>7.5380171269325311</v>
      </c>
      <c r="T17" s="91">
        <f>'[2]EU Inhabitants'!O25*('[2]Weighted Average'!O11/1000)*('[2]Waste Bin detailed'!$F$24/100)</f>
        <v>7.4604596633199183</v>
      </c>
      <c r="U17" s="91">
        <f>'[2]EU Inhabitants'!P25*('[2]Weighted Average'!P11/1000)*('[2]Waste Bin detailed'!$F$24/100)</f>
        <v>7.3788836002661631</v>
      </c>
      <c r="V17" s="91">
        <f>'[2]EU Inhabitants'!Q25*('[2]Weighted Average'!Q11/1000)*('[2]Waste Bin detailed'!$F$24/100)</f>
        <v>7.3234487475515335</v>
      </c>
      <c r="W17" s="91">
        <f>'[2]EU Inhabitants'!R25*('[2]Weighted Average'!R11/1000)*('[2]Waste Bin detailed'!$F$24/100)</f>
        <v>7.2624331254603636</v>
      </c>
      <c r="X17" s="91">
        <f>'[2]EU Inhabitants'!S25*('[2]Weighted Average'!S11/1000)*('[2]Waste Bin detailed'!$F$24/100)</f>
        <v>7.1943803150948336</v>
      </c>
      <c r="Y17" s="91">
        <f>'[2]EU Inhabitants'!T25*('[2]Weighted Average'!T11/1000)*('[2]Waste Bin detailed'!$F$24/100)</f>
        <v>7.1367645653888641</v>
      </c>
      <c r="Z17" s="91">
        <f>'[2]EU Inhabitants'!U25*('[2]Weighted Average'!U11/1000)*('[2]Waste Bin detailed'!$F$24/100)</f>
        <v>7.2007980700505438</v>
      </c>
      <c r="AA17" s="91">
        <f>'[2]EU Inhabitants'!V25*('[2]Weighted Average'!V11/1000)*('[2]Waste Bin detailed'!$F$24/100)</f>
        <v>7.1547091229476063</v>
      </c>
      <c r="AB17" s="91">
        <f>'[2]EU Inhabitants'!W25*('[2]Weighted Average'!W11/1000)*('[2]Waste Bin detailed'!$F$24/100)</f>
        <v>7.1009546722245744</v>
      </c>
      <c r="AC17" s="91">
        <f>'[2]EU Inhabitants'!X25*('[2]Weighted Average'!X11/1000)*('[2]Waste Bin detailed'!$F$24/100)</f>
        <v>7.0357205146781574</v>
      </c>
      <c r="AD17" s="91">
        <f>'[2]EU Inhabitants'!Y25*('[2]Weighted Average'!Y11/1000)*('[2]Waste Bin detailed'!$F$24/100)</f>
        <v>7.0636280472697122</v>
      </c>
      <c r="AE17" s="91">
        <f>'[2]EU Inhabitants'!Z25*('[2]Weighted Average'!Z11/1000)*('[2]Waste Bin detailed'!$F$24/100)</f>
        <v>7.0635293869211955</v>
      </c>
      <c r="AF17" s="91">
        <f>'[2]EU Inhabitants'!AA25*('[2]Weighted Average'!AA11/1000)*('[2]Waste Bin detailed'!$F$24/100)</f>
        <v>6.9868128125286875</v>
      </c>
      <c r="AG17" s="91">
        <f>'[2]EU Inhabitants'!AB25*('[2]Weighted Average'!AB11/1000)*('[2]Waste Bin detailed'!$F$24/100)</f>
        <v>6.9089623084862914</v>
      </c>
      <c r="AH17" s="91">
        <f>'[2]EU Inhabitants'!AC25*('[2]Weighted Average'!AC11/1000)*('[2]Waste Bin detailed'!$F$24/100)</f>
        <v>6.8293251931875867</v>
      </c>
      <c r="AI17" s="91">
        <f>'[2]EU Inhabitants'!AD25*('[2]Weighted Average'!AD11/1000)*('[2]Waste Bin detailed'!$F$24/100)</f>
        <v>6.7470848383866482</v>
      </c>
      <c r="AJ17" s="91">
        <f>'[2]EU Inhabitants'!AE25*('[2]Weighted Average'!AE11/1000)*('[2]Waste Bin detailed'!$F$24/100)</f>
        <v>6.6661318514959929</v>
      </c>
      <c r="AK17" s="91">
        <f>'[2]EU Inhabitants'!AF25*('[2]Weighted Average'!AF11/1000)*('[2]Waste Bin detailed'!$F$24/100)</f>
        <v>6.5864888679225846</v>
      </c>
      <c r="AL17" s="91">
        <f>'[2]EU Inhabitants'!AG25*('[2]Weighted Average'!AG11/1000)*('[2]Waste Bin detailed'!$F$24/100)</f>
        <v>6.5084195375084537</v>
      </c>
      <c r="AM17" s="91">
        <f>'[2]EU Inhabitants'!AH25*('[2]Weighted Average'!AH11/1000)*('[2]Waste Bin detailed'!$F$24/100)</f>
        <v>6.4327930923268406</v>
      </c>
      <c r="AN17" s="91">
        <f>'[2]EU Inhabitants'!AI25*('[2]Weighted Average'!AI11/1000)*('[2]Waste Bin detailed'!$F$24/100)</f>
        <v>6.3599451378723666</v>
      </c>
      <c r="AO17" s="91">
        <f>'[2]EU Inhabitants'!AJ25*('[2]Weighted Average'!AJ11/1000)*('[2]Waste Bin detailed'!$F$24/100)</f>
        <v>6.2900997327705515</v>
      </c>
      <c r="AP17" s="91">
        <f>'[2]EU Inhabitants'!AK25*('[2]Weighted Average'!AK11/1000)*('[2]Waste Bin detailed'!$F$24/100)</f>
        <v>6.2283756527999623</v>
      </c>
      <c r="AQ17" s="91">
        <f>'[2]EU Inhabitants'!AL25*('[2]Weighted Average'!AL11/1000)*('[2]Waste Bin detailed'!$F$24/100)</f>
        <v>6.1691139406943538</v>
      </c>
      <c r="AR17" s="91">
        <f>'[2]EU Inhabitants'!AM25*('[2]Weighted Average'!AM11/1000)*('[2]Waste Bin detailed'!$F$24/100)</f>
        <v>6.1118904834610079</v>
      </c>
      <c r="AS17" s="91">
        <f>'[2]EU Inhabitants'!AN25*('[2]Weighted Average'!AN11/1000)*('[2]Waste Bin detailed'!$F$24/100)</f>
        <v>6.0568940150981909</v>
      </c>
      <c r="AT17" s="91">
        <f>'[2]EU Inhabitants'!AO25*('[2]Weighted Average'!AO11/1000)*('[2]Waste Bin detailed'!$F$24/100)</f>
        <v>6.0033681935429213</v>
      </c>
      <c r="AU17" s="91">
        <f>'[2]EU Inhabitants'!AP25*('[2]Weighted Average'!AP11/1000)*('[2]Waste Bin detailed'!$F$24/100)</f>
        <v>5.9515899585101328</v>
      </c>
      <c r="AV17" s="91">
        <f>'[2]EU Inhabitants'!AQ25*('[2]Weighted Average'!AQ11/1000)*('[2]Waste Bin detailed'!$F$24/100)</f>
        <v>5.9014945116573214</v>
      </c>
      <c r="AW17" s="91">
        <f>'[2]EU Inhabitants'!AR25*('[2]Weighted Average'!AR11/1000)*('[2]Waste Bin detailed'!$F$24/100)</f>
        <v>5.8527550529902514</v>
      </c>
      <c r="AX17" s="91">
        <f>'[2]EU Inhabitants'!AS25*('[2]Weighted Average'!AS11/1000)*('[2]Waste Bin detailed'!$F$24/100)</f>
        <v>5.805214204603252</v>
      </c>
      <c r="AY17" s="91">
        <f>'[2]EU Inhabitants'!AT25*('[2]Weighted Average'!AT11/1000)*('[2]Waste Bin detailed'!$F$24/100)</f>
        <v>5.7586927144861386</v>
      </c>
      <c r="AZ17" s="91">
        <f>'[2]EU Inhabitants'!AU25*('[2]Weighted Average'!AU11/1000)*('[2]Waste Bin detailed'!$F$24/100)</f>
        <v>5.7132320767477713</v>
      </c>
      <c r="BA17" s="91">
        <f>'[2]EU Inhabitants'!AV25*('[2]Weighted Average'!AV11/1000)*('[2]Waste Bin detailed'!$F$24/100)</f>
        <v>5.6686976710269059</v>
      </c>
      <c r="BB17" s="91">
        <f>'[2]EU Inhabitants'!AW25*('[2]Weighted Average'!AW11/1000)*('[2]Waste Bin detailed'!$F$24/100)</f>
        <v>5.624967198166158</v>
      </c>
      <c r="BC17" s="91">
        <f>'[2]EU Inhabitants'!AX25*('[2]Weighted Average'!AX11/1000)*('[2]Waste Bin detailed'!$F$24/100)</f>
        <v>5.5820239486773549</v>
      </c>
      <c r="BD17" s="91">
        <f>'[2]EU Inhabitants'!AY25*('[2]Weighted Average'!AY11/1000)*('[2]Waste Bin detailed'!$F$24/100)</f>
        <v>5.540035487271461</v>
      </c>
      <c r="BE17" s="91">
        <f>'[2]EU Inhabitants'!AZ25*('[2]Weighted Average'!AZ11/1000)*('[2]Waste Bin detailed'!$F$24/100)</f>
        <v>5.4982155275321967</v>
      </c>
    </row>
    <row r="18" spans="1:57" x14ac:dyDescent="0.35">
      <c r="A18" s="86" t="s">
        <v>636</v>
      </c>
      <c r="C18" s="86" t="s">
        <v>5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detailed'!$F$24/100)</f>
        <v>12.964948239007995</v>
      </c>
      <c r="H18" s="91">
        <f>'[2]EU Inhabitants'!C26*('[2]Weighted Average'!C11/1000)*('[2]Waste Bin detailed'!$F$24/100)</f>
        <v>12.872339763375876</v>
      </c>
      <c r="I18" s="91">
        <f>'[2]EU Inhabitants'!D26*('[2]Weighted Average'!D11/1000)*('[2]Waste Bin detailed'!$F$24/100)</f>
        <v>12.753241186098096</v>
      </c>
      <c r="J18" s="91">
        <f>'[2]EU Inhabitants'!E26*('[2]Weighted Average'!E11/1000)*('[2]Waste Bin detailed'!$F$24/100)</f>
        <v>12.66778960702525</v>
      </c>
      <c r="K18" s="91">
        <f>'[2]EU Inhabitants'!F26*('[2]Weighted Average'!F11/1000)*('[2]Waste Bin detailed'!$F$24/100)</f>
        <v>12.548135954018795</v>
      </c>
      <c r="L18" s="91">
        <f>'[2]EU Inhabitants'!G26*('[2]Weighted Average'!G11/1000)*('[2]Waste Bin detailed'!$F$24/100)</f>
        <v>12.387896604016246</v>
      </c>
      <c r="M18" s="91">
        <f>'[2]EU Inhabitants'!H26*('[2]Weighted Average'!H11/1000)*('[2]Waste Bin detailed'!$F$24/100)</f>
        <v>12.146458099217375</v>
      </c>
      <c r="N18" s="91">
        <f>'[2]EU Inhabitants'!I26*('[2]Weighted Average'!I11/1000)*('[2]Waste Bin detailed'!$F$24/100)</f>
        <v>11.997492104583111</v>
      </c>
      <c r="O18" s="91">
        <f>'[2]EU Inhabitants'!J26*('[2]Weighted Average'!J11/1000)*('[2]Waste Bin detailed'!$F$24/100)</f>
        <v>11.857061817065768</v>
      </c>
      <c r="P18" s="91">
        <f>'[2]EU Inhabitants'!K26*('[2]Weighted Average'!K11/1000)*('[2]Waste Bin detailed'!$F$24/100)</f>
        <v>11.748433835230893</v>
      </c>
      <c r="Q18" s="91">
        <f>'[2]EU Inhabitants'!L26*('[2]Weighted Average'!L11/1000)*('[2]Waste Bin detailed'!$F$24/100)</f>
        <v>11.590788706443622</v>
      </c>
      <c r="R18" s="91">
        <f>'[2]EU Inhabitants'!M26*('[2]Weighted Average'!M11/1000)*('[2]Waste Bin detailed'!$F$24/100)</f>
        <v>11.254607097088558</v>
      </c>
      <c r="S18" s="91">
        <f>'[2]EU Inhabitants'!N26*('[2]Weighted Average'!N11/1000)*('[2]Waste Bin detailed'!$F$24/100)</f>
        <v>11.07264933329197</v>
      </c>
      <c r="T18" s="91">
        <f>'[2]EU Inhabitants'!O26*('[2]Weighted Average'!O11/1000)*('[2]Waste Bin detailed'!$F$24/100)</f>
        <v>10.955382691546346</v>
      </c>
      <c r="U18" s="91">
        <f>'[2]EU Inhabitants'!P26*('[2]Weighted Average'!P11/1000)*('[2]Waste Bin detailed'!$F$24/100)</f>
        <v>10.851803410617929</v>
      </c>
      <c r="V18" s="91">
        <f>'[2]EU Inhabitants'!Q26*('[2]Weighted Average'!Q11/1000)*('[2]Waste Bin detailed'!$F$24/100)</f>
        <v>10.771741413894336</v>
      </c>
      <c r="W18" s="91">
        <f>'[2]EU Inhabitants'!R26*('[2]Weighted Average'!R11/1000)*('[2]Waste Bin detailed'!$F$24/100)</f>
        <v>10.654351163592468</v>
      </c>
      <c r="X18" s="91">
        <f>'[2]EU Inhabitants'!S26*('[2]Weighted Average'!S11/1000)*('[2]Waste Bin detailed'!$F$24/100)</f>
        <v>10.506505498585641</v>
      </c>
      <c r="Y18" s="91">
        <f>'[2]EU Inhabitants'!T26*('[2]Weighted Average'!T11/1000)*('[2]Waste Bin detailed'!$F$24/100)</f>
        <v>10.363256179107273</v>
      </c>
      <c r="Z18" s="91">
        <f>'[2]EU Inhabitants'!U26*('[2]Weighted Average'!U11/1000)*('[2]Waste Bin detailed'!$F$24/100)</f>
        <v>10.479526093438071</v>
      </c>
      <c r="AA18" s="91">
        <f>'[2]EU Inhabitants'!V26*('[2]Weighted Average'!V11/1000)*('[2]Waste Bin detailed'!$F$24/100)</f>
        <v>10.479196515830358</v>
      </c>
      <c r="AB18" s="91">
        <f>'[2]EU Inhabitants'!W26*('[2]Weighted Average'!W11/1000)*('[2]Waste Bin detailed'!$F$24/100)</f>
        <v>10.485820718449332</v>
      </c>
      <c r="AC18" s="91">
        <f>'[2]EU Inhabitants'!X26*('[2]Weighted Average'!X11/1000)*('[2]Waste Bin detailed'!$F$24/100)</f>
        <v>10.524933502978199</v>
      </c>
      <c r="AD18" s="91">
        <f>'[2]EU Inhabitants'!Y26*('[2]Weighted Average'!Y11/1000)*('[2]Waste Bin detailed'!$F$24/100)</f>
        <v>10.718359180244988</v>
      </c>
      <c r="AE18" s="91">
        <f>'[2]EU Inhabitants'!Z26*('[2]Weighted Average'!Z11/1000)*('[2]Waste Bin detailed'!$F$24/100)</f>
        <v>10.783228693140765</v>
      </c>
      <c r="AF18" s="91">
        <f>'[2]EU Inhabitants'!AA26*('[2]Weighted Average'!AA11/1000)*('[2]Waste Bin detailed'!$F$24/100)</f>
        <v>10.727121688485928</v>
      </c>
      <c r="AG18" s="91">
        <f>'[2]EU Inhabitants'!AB26*('[2]Weighted Average'!AB11/1000)*('[2]Waste Bin detailed'!$F$24/100)</f>
        <v>10.657693545062484</v>
      </c>
      <c r="AH18" s="91">
        <f>'[2]EU Inhabitants'!AC26*('[2]Weighted Average'!AC11/1000)*('[2]Waste Bin detailed'!$F$24/100)</f>
        <v>10.574672834622175</v>
      </c>
      <c r="AI18" s="91">
        <f>'[2]EU Inhabitants'!AD26*('[2]Weighted Average'!AD11/1000)*('[2]Waste Bin detailed'!$F$24/100)</f>
        <v>10.476136953382293</v>
      </c>
      <c r="AJ18" s="91">
        <f>'[2]EU Inhabitants'!AE26*('[2]Weighted Average'!AE11/1000)*('[2]Waste Bin detailed'!$F$24/100)</f>
        <v>10.378861125301247</v>
      </c>
      <c r="AK18" s="91">
        <f>'[2]EU Inhabitants'!AF26*('[2]Weighted Average'!AF11/1000)*('[2]Waste Bin detailed'!$F$24/100)</f>
        <v>10.282595259305104</v>
      </c>
      <c r="AL18" s="91">
        <f>'[2]EU Inhabitants'!AG26*('[2]Weighted Average'!AG11/1000)*('[2]Waste Bin detailed'!$F$24/100)</f>
        <v>10.187063731271694</v>
      </c>
      <c r="AM18" s="91">
        <f>'[2]EU Inhabitants'!AH26*('[2]Weighted Average'!AH11/1000)*('[2]Waste Bin detailed'!$F$24/100)</f>
        <v>10.093101268475833</v>
      </c>
      <c r="AN18" s="91">
        <f>'[2]EU Inhabitants'!AI26*('[2]Weighted Average'!AI11/1000)*('[2]Waste Bin detailed'!$F$24/100)</f>
        <v>10.001176040154153</v>
      </c>
      <c r="AO18" s="91">
        <f>'[2]EU Inhabitants'!AJ26*('[2]Weighted Average'!AJ11/1000)*('[2]Waste Bin detailed'!$F$24/100)</f>
        <v>9.9113806935556781</v>
      </c>
      <c r="AP18" s="91">
        <f>'[2]EU Inhabitants'!AK26*('[2]Weighted Average'!AK11/1000)*('[2]Waste Bin detailed'!$F$24/100)</f>
        <v>9.8336952582768546</v>
      </c>
      <c r="AQ18" s="91">
        <f>'[2]EU Inhabitants'!AL26*('[2]Weighted Average'!AL11/1000)*('[2]Waste Bin detailed'!$F$24/100)</f>
        <v>9.7577212853689321</v>
      </c>
      <c r="AR18" s="91">
        <f>'[2]EU Inhabitants'!AM26*('[2]Weighted Average'!AM11/1000)*('[2]Waste Bin detailed'!$F$24/100)</f>
        <v>9.6827398256911046</v>
      </c>
      <c r="AS18" s="91">
        <f>'[2]EU Inhabitants'!AN26*('[2]Weighted Average'!AN11/1000)*('[2]Waste Bin detailed'!$F$24/100)</f>
        <v>9.6087708444196895</v>
      </c>
      <c r="AT18" s="91">
        <f>'[2]EU Inhabitants'!AO26*('[2]Weighted Average'!AO11/1000)*('[2]Waste Bin detailed'!$F$24/100)</f>
        <v>9.534164499917928</v>
      </c>
      <c r="AU18" s="91">
        <f>'[2]EU Inhabitants'!AP26*('[2]Weighted Average'!AP11/1000)*('[2]Waste Bin detailed'!$F$24/100)</f>
        <v>9.4604281306809845</v>
      </c>
      <c r="AV18" s="91">
        <f>'[2]EU Inhabitants'!AQ26*('[2]Weighted Average'!AQ11/1000)*('[2]Waste Bin detailed'!$F$24/100)</f>
        <v>9.3876650830936796</v>
      </c>
      <c r="AW18" s="91">
        <f>'[2]EU Inhabitants'!AR26*('[2]Weighted Average'!AR11/1000)*('[2]Waste Bin detailed'!$F$24/100)</f>
        <v>9.3159720343996923</v>
      </c>
      <c r="AX18" s="91">
        <f>'[2]EU Inhabitants'!AS26*('[2]Weighted Average'!AS11/1000)*('[2]Waste Bin detailed'!$F$24/100)</f>
        <v>9.2450851427902521</v>
      </c>
      <c r="AY18" s="91">
        <f>'[2]EU Inhabitants'!AT26*('[2]Weighted Average'!AT11/1000)*('[2]Waste Bin detailed'!$F$24/100)</f>
        <v>9.1750409102337773</v>
      </c>
      <c r="AZ18" s="91">
        <f>'[2]EU Inhabitants'!AU26*('[2]Weighted Average'!AU11/1000)*('[2]Waste Bin detailed'!$F$24/100)</f>
        <v>9.1055546863019856</v>
      </c>
      <c r="BA18" s="91">
        <f>'[2]EU Inhabitants'!AV26*('[2]Weighted Average'!AV11/1000)*('[2]Waste Bin detailed'!$F$24/100)</f>
        <v>9.0365452920143987</v>
      </c>
      <c r="BB18" s="91">
        <f>'[2]EU Inhabitants'!AW26*('[2]Weighted Average'!AW11/1000)*('[2]Waste Bin detailed'!$F$24/100)</f>
        <v>8.9680600678261797</v>
      </c>
      <c r="BC18" s="91">
        <f>'[2]EU Inhabitants'!AX26*('[2]Weighted Average'!AX11/1000)*('[2]Waste Bin detailed'!$F$24/100)</f>
        <v>8.8999268109277043</v>
      </c>
      <c r="BD18" s="91">
        <f>'[2]EU Inhabitants'!AY26*('[2]Weighted Average'!AY11/1000)*('[2]Waste Bin detailed'!$F$24/100)</f>
        <v>8.8328126886325649</v>
      </c>
      <c r="BE18" s="91">
        <f>'[2]EU Inhabitants'!AZ26*('[2]Weighted Average'!AZ11/1000)*('[2]Waste Bin detailed'!$F$24/100)</f>
        <v>8.7660522006345793</v>
      </c>
    </row>
    <row r="19" spans="1:57" x14ac:dyDescent="0.35">
      <c r="A19" s="86" t="s">
        <v>636</v>
      </c>
      <c r="C19" s="86" t="s">
        <v>5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detailed'!$F$24/100)</f>
        <v>1.6006500877925312</v>
      </c>
      <c r="H19" s="91">
        <f>'[2]EU Inhabitants'!C27*('[2]Weighted Average'!C11/1000)*('[2]Waste Bin detailed'!$F$24/100)</f>
        <v>1.6205794084544956</v>
      </c>
      <c r="I19" s="91">
        <f>'[2]EU Inhabitants'!D27*('[2]Weighted Average'!D11/1000)*('[2]Waste Bin detailed'!$F$24/100)</f>
        <v>1.6392682498007345</v>
      </c>
      <c r="J19" s="91">
        <f>'[2]EU Inhabitants'!E27*('[2]Weighted Average'!E11/1000)*('[2]Waste Bin detailed'!$F$24/100)</f>
        <v>1.6549541150201847</v>
      </c>
      <c r="K19" s="91">
        <f>'[2]EU Inhabitants'!F27*('[2]Weighted Average'!F11/1000)*('[2]Waste Bin detailed'!$F$24/100)</f>
        <v>1.6796172952245811</v>
      </c>
      <c r="L19" s="91">
        <f>'[2]EU Inhabitants'!G27*('[2]Weighted Average'!G11/1000)*('[2]Waste Bin detailed'!$F$24/100)</f>
        <v>1.7029194957917553</v>
      </c>
      <c r="M19" s="91">
        <f>'[2]EU Inhabitants'!H27*('[2]Weighted Average'!H11/1000)*('[2]Waste Bin detailed'!$F$24/100)</f>
        <v>1.7319207327812738</v>
      </c>
      <c r="N19" s="91">
        <f>'[2]EU Inhabitants'!I27*('[2]Weighted Average'!I11/1000)*('[2]Waste Bin detailed'!$F$24/100)</f>
        <v>1.7578706635711996</v>
      </c>
      <c r="O19" s="91">
        <f>'[2]EU Inhabitants'!J27*('[2]Weighted Average'!J11/1000)*('[2]Waste Bin detailed'!$F$24/100)</f>
        <v>1.7856022293542475</v>
      </c>
      <c r="P19" s="91">
        <f>'[2]EU Inhabitants'!K27*('[2]Weighted Average'!K11/1000)*('[2]Waste Bin detailed'!$F$24/100)</f>
        <v>1.821015805264574</v>
      </c>
      <c r="Q19" s="91">
        <f>'[2]EU Inhabitants'!L27*('[2]Weighted Average'!L11/1000)*('[2]Waste Bin detailed'!$F$24/100)</f>
        <v>1.8521277446706539</v>
      </c>
      <c r="R19" s="91">
        <f>'[2]EU Inhabitants'!M27*('[2]Weighted Average'!M11/1000)*('[2]Waste Bin detailed'!$F$24/100)</f>
        <v>1.8871063165333177</v>
      </c>
      <c r="S19" s="91">
        <f>'[2]EU Inhabitants'!N27*('[2]Weighted Average'!N11/1000)*('[2]Waste Bin detailed'!$F$24/100)</f>
        <v>1.9348228435176806</v>
      </c>
      <c r="T19" s="91">
        <f>'[2]EU Inhabitants'!O27*('[2]Weighted Average'!O11/1000)*('[2]Waste Bin detailed'!$F$24/100)</f>
        <v>1.9796957726728674</v>
      </c>
      <c r="U19" s="91">
        <f>'[2]EU Inhabitants'!P27*('[2]Weighted Average'!P11/1000)*('[2]Waste Bin detailed'!$F$24/100)</f>
        <v>2.0265248994209775</v>
      </c>
      <c r="V19" s="91">
        <f>'[2]EU Inhabitants'!Q27*('[2]Weighted Average'!Q11/1000)*('[2]Waste Bin detailed'!$F$24/100)</f>
        <v>2.0758281875720588</v>
      </c>
      <c r="W19" s="91">
        <f>'[2]EU Inhabitants'!R27*('[2]Weighted Average'!R11/1000)*('[2]Waste Bin detailed'!$F$24/100)</f>
        <v>2.1254754807308687</v>
      </c>
      <c r="X19" s="91">
        <f>'[2]EU Inhabitants'!S27*('[2]Weighted Average'!S11/1000)*('[2]Waste Bin detailed'!$F$24/100)</f>
        <v>2.1790924424886104</v>
      </c>
      <c r="Y19" s="91">
        <f>'[2]EU Inhabitants'!T27*('[2]Weighted Average'!T11/1000)*('[2]Waste Bin detailed'!$F$24/100)</f>
        <v>2.2210579995889761</v>
      </c>
      <c r="Z19" s="91">
        <f>'[2]EU Inhabitants'!U27*('[2]Weighted Average'!U11/1000)*('[2]Waste Bin detailed'!$F$24/100)</f>
        <v>2.302396045358885</v>
      </c>
      <c r="AA19" s="91">
        <f>'[2]EU Inhabitants'!V27*('[2]Weighted Average'!V11/1000)*('[2]Waste Bin detailed'!$F$24/100)</f>
        <v>2.3482095323105248</v>
      </c>
      <c r="AB19" s="91">
        <f>'[2]EU Inhabitants'!W27*('[2]Weighted Average'!W11/1000)*('[2]Waste Bin detailed'!$F$24/100)</f>
        <v>2.3806962830586276</v>
      </c>
      <c r="AC19" s="91">
        <f>'[2]EU Inhabitants'!X27*('[2]Weighted Average'!X11/1000)*('[2]Waste Bin detailed'!$F$24/100)</f>
        <v>2.4208001958738463</v>
      </c>
      <c r="AD19" s="91">
        <f>'[2]EU Inhabitants'!Y27*('[2]Weighted Average'!Y11/1000)*('[2]Waste Bin detailed'!$F$24/100)</f>
        <v>2.478857756466383</v>
      </c>
      <c r="AE19" s="91">
        <f>'[2]EU Inhabitants'!Z27*('[2]Weighted Average'!Z11/1000)*('[2]Waste Bin detailed'!$F$24/100)</f>
        <v>2.53381410404412</v>
      </c>
      <c r="AF19" s="91">
        <f>'[2]EU Inhabitants'!AA27*('[2]Weighted Average'!AA11/1000)*('[2]Waste Bin detailed'!$F$24/100)</f>
        <v>2.5766382250364974</v>
      </c>
      <c r="AG19" s="91">
        <f>'[2]EU Inhabitants'!AB27*('[2]Weighted Average'!AB11/1000)*('[2]Waste Bin detailed'!$F$24/100)</f>
        <v>2.61851542347285</v>
      </c>
      <c r="AH19" s="91">
        <f>'[2]EU Inhabitants'!AC27*('[2]Weighted Average'!AC11/1000)*('[2]Waste Bin detailed'!$F$24/100)</f>
        <v>2.6594075710656955</v>
      </c>
      <c r="AI19" s="91">
        <f>'[2]EU Inhabitants'!AD27*('[2]Weighted Average'!AD11/1000)*('[2]Waste Bin detailed'!$F$24/100)</f>
        <v>2.6991661856544726</v>
      </c>
      <c r="AJ19" s="91">
        <f>'[2]EU Inhabitants'!AE27*('[2]Weighted Average'!AE11/1000)*('[2]Waste Bin detailed'!$F$24/100)</f>
        <v>2.7382682014581801</v>
      </c>
      <c r="AK19" s="91">
        <f>'[2]EU Inhabitants'!AF27*('[2]Weighted Average'!AF11/1000)*('[2]Waste Bin detailed'!$F$24/100)</f>
        <v>2.7766746459313776</v>
      </c>
      <c r="AL19" s="91">
        <f>'[2]EU Inhabitants'!AG27*('[2]Weighted Average'!AG11/1000)*('[2]Waste Bin detailed'!$F$24/100)</f>
        <v>2.8142645881867749</v>
      </c>
      <c r="AM19" s="91">
        <f>'[2]EU Inhabitants'!AH27*('[2]Weighted Average'!AH11/1000)*('[2]Waste Bin detailed'!$F$24/100)</f>
        <v>2.8510595191917809</v>
      </c>
      <c r="AN19" s="91">
        <f>'[2]EU Inhabitants'!AI27*('[2]Weighted Average'!AI11/1000)*('[2]Waste Bin detailed'!$F$24/100)</f>
        <v>2.8869729830407311</v>
      </c>
      <c r="AO19" s="91">
        <f>'[2]EU Inhabitants'!AJ27*('[2]Weighted Average'!AJ11/1000)*('[2]Waste Bin detailed'!$F$24/100)</f>
        <v>2.9219588757051054</v>
      </c>
      <c r="AP19" s="91">
        <f>'[2]EU Inhabitants'!AK27*('[2]Weighted Average'!AK11/1000)*('[2]Waste Bin detailed'!$F$24/100)</f>
        <v>2.9567777613230999</v>
      </c>
      <c r="AQ19" s="91">
        <f>'[2]EU Inhabitants'!AL27*('[2]Weighted Average'!AL11/1000)*('[2]Waste Bin detailed'!$F$24/100)</f>
        <v>2.9905867527206289</v>
      </c>
      <c r="AR19" s="91">
        <f>'[2]EU Inhabitants'!AM27*('[2]Weighted Average'!AM11/1000)*('[2]Waste Bin detailed'!$F$24/100)</f>
        <v>3.0233359613208464</v>
      </c>
      <c r="AS19" s="91">
        <f>'[2]EU Inhabitants'!AN27*('[2]Weighted Average'!AN11/1000)*('[2]Waste Bin detailed'!$F$24/100)</f>
        <v>3.0550557902605706</v>
      </c>
      <c r="AT19" s="91">
        <f>'[2]EU Inhabitants'!AO27*('[2]Weighted Average'!AO11/1000)*('[2]Waste Bin detailed'!$F$24/100)</f>
        <v>3.0858084489160649</v>
      </c>
      <c r="AU19" s="91">
        <f>'[2]EU Inhabitants'!AP27*('[2]Weighted Average'!AP11/1000)*('[2]Waste Bin detailed'!$F$24/100)</f>
        <v>3.1155673495105232</v>
      </c>
      <c r="AV19" s="91">
        <f>'[2]EU Inhabitants'!AQ27*('[2]Weighted Average'!AQ11/1000)*('[2]Waste Bin detailed'!$F$24/100)</f>
        <v>3.1444631942691563</v>
      </c>
      <c r="AW19" s="91">
        <f>'[2]EU Inhabitants'!AR27*('[2]Weighted Average'!AR11/1000)*('[2]Waste Bin detailed'!$F$24/100)</f>
        <v>3.172386907914821</v>
      </c>
      <c r="AX19" s="91">
        <f>'[2]EU Inhabitants'!AS27*('[2]Weighted Average'!AS11/1000)*('[2]Waste Bin detailed'!$F$24/100)</f>
        <v>3.1993705891348045</v>
      </c>
      <c r="AY19" s="91">
        <f>'[2]EU Inhabitants'!AT27*('[2]Weighted Average'!AT11/1000)*('[2]Waste Bin detailed'!$F$24/100)</f>
        <v>3.2254951335791371</v>
      </c>
      <c r="AZ19" s="91">
        <f>'[2]EU Inhabitants'!AU27*('[2]Weighted Average'!AU11/1000)*('[2]Waste Bin detailed'!$F$24/100)</f>
        <v>3.2507644063191266</v>
      </c>
      <c r="BA19" s="91">
        <f>'[2]EU Inhabitants'!AV27*('[2]Weighted Average'!AV11/1000)*('[2]Waste Bin detailed'!$F$24/100)</f>
        <v>3.2751379484925223</v>
      </c>
      <c r="BB19" s="91">
        <f>'[2]EU Inhabitants'!AW27*('[2]Weighted Average'!AW11/1000)*('[2]Waste Bin detailed'!$F$24/100)</f>
        <v>3.2987068184566546</v>
      </c>
      <c r="BC19" s="91">
        <f>'[2]EU Inhabitants'!AX27*('[2]Weighted Average'!AX11/1000)*('[2]Waste Bin detailed'!$F$24/100)</f>
        <v>3.3214020041617625</v>
      </c>
      <c r="BD19" s="91">
        <f>'[2]EU Inhabitants'!AY27*('[2]Weighted Average'!AY11/1000)*('[2]Waste Bin detailed'!$F$24/100)</f>
        <v>3.3433030084835749</v>
      </c>
      <c r="BE19" s="91">
        <f>'[2]EU Inhabitants'!AZ27*('[2]Weighted Average'!AZ11/1000)*('[2]Waste Bin detailed'!$F$24/100)</f>
        <v>3.3644142400025943</v>
      </c>
    </row>
    <row r="20" spans="1:57" x14ac:dyDescent="0.35">
      <c r="A20" s="86" t="s">
        <v>636</v>
      </c>
      <c r="C20" s="86" t="s">
        <v>5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detailed'!$F$24/100)</f>
        <v>37.733568648487079</v>
      </c>
      <c r="H20" s="91">
        <f>'[2]EU Inhabitants'!C28*('[2]Weighted Average'!C11/1000)*('[2]Waste Bin detailed'!$F$24/100)</f>
        <v>37.654653528245049</v>
      </c>
      <c r="I20" s="91">
        <f>'[2]EU Inhabitants'!D28*('[2]Weighted Average'!D11/1000)*('[2]Waste Bin detailed'!$F$24/100)</f>
        <v>37.561791395765681</v>
      </c>
      <c r="J20" s="91">
        <f>'[2]EU Inhabitants'!E28*('[2]Weighted Average'!E11/1000)*('[2]Waste Bin detailed'!$F$24/100)</f>
        <v>37.441766067196859</v>
      </c>
      <c r="K20" s="91">
        <f>'[2]EU Inhabitants'!F28*('[2]Weighted Average'!F11/1000)*('[2]Waste Bin detailed'!$F$24/100)</f>
        <v>37.348898440577017</v>
      </c>
      <c r="L20" s="91">
        <f>'[2]EU Inhabitants'!G28*('[2]Weighted Average'!G11/1000)*('[2]Waste Bin detailed'!$F$24/100)</f>
        <v>37.281428033329448</v>
      </c>
      <c r="M20" s="91">
        <f>'[2]EU Inhabitants'!H28*('[2]Weighted Average'!H11/1000)*('[2]Waste Bin detailed'!$F$24/100)</f>
        <v>37.203923266628841</v>
      </c>
      <c r="N20" s="91">
        <f>'[2]EU Inhabitants'!I28*('[2]Weighted Average'!I11/1000)*('[2]Waste Bin detailed'!$F$24/100)</f>
        <v>37.159779336841488</v>
      </c>
      <c r="O20" s="91">
        <f>'[2]EU Inhabitants'!J28*('[2]Weighted Average'!J11/1000)*('[2]Waste Bin detailed'!$F$24/100)</f>
        <v>37.075501231621779</v>
      </c>
      <c r="P20" s="91">
        <f>'[2]EU Inhabitants'!K28*('[2]Weighted Average'!K11/1000)*('[2]Waste Bin detailed'!$F$24/100)</f>
        <v>37.014314117961113</v>
      </c>
      <c r="Q20" s="91">
        <f>'[2]EU Inhabitants'!L28*('[2]Weighted Average'!L11/1000)*('[2]Waste Bin detailed'!$F$24/100)</f>
        <v>36.94296631224023</v>
      </c>
      <c r="R20" s="91">
        <f>'[2]EU Inhabitants'!M28*('[2]Weighted Average'!M11/1000)*('[2]Waste Bin detailed'!$F$24/100)</f>
        <v>36.816425174557899</v>
      </c>
      <c r="S20" s="91">
        <f>'[2]EU Inhabitants'!N28*('[2]Weighted Average'!N11/1000)*('[2]Waste Bin detailed'!$F$24/100)</f>
        <v>36.613138097913783</v>
      </c>
      <c r="T20" s="91">
        <f>'[2]EU Inhabitants'!O28*('[2]Weighted Average'!O11/1000)*('[2]Waste Bin detailed'!$F$24/100)</f>
        <v>36.526966408155388</v>
      </c>
      <c r="U20" s="91">
        <f>'[2]EU Inhabitants'!P28*('[2]Weighted Average'!P11/1000)*('[2]Waste Bin detailed'!$F$24/100)</f>
        <v>36.415234524030858</v>
      </c>
      <c r="V20" s="91">
        <f>'[2]EU Inhabitants'!Q28*('[2]Weighted Average'!Q11/1000)*('[2]Waste Bin detailed'!$F$24/100)</f>
        <v>36.34102737045702</v>
      </c>
      <c r="W20" s="91">
        <f>'[2]EU Inhabitants'!R28*('[2]Weighted Average'!R11/1000)*('[2]Waste Bin detailed'!$F$24/100)</f>
        <v>36.259420547701758</v>
      </c>
      <c r="X20" s="91">
        <f>'[2]EU Inhabitants'!S28*('[2]Weighted Average'!S11/1000)*('[2]Waste Bin detailed'!$F$24/100)</f>
        <v>36.145224178633903</v>
      </c>
      <c r="Y20" s="91">
        <f>'[2]EU Inhabitants'!T28*('[2]Weighted Average'!T11/1000)*('[2]Waste Bin detailed'!$F$24/100)</f>
        <v>36.076659051833211</v>
      </c>
      <c r="Z20" s="91">
        <f>'[2]EU Inhabitants'!U28*('[2]Weighted Average'!U11/1000)*('[2]Waste Bin detailed'!$F$24/100)</f>
        <v>36.652508033402043</v>
      </c>
      <c r="AA20" s="91">
        <f>'[2]EU Inhabitants'!V28*('[2]Weighted Average'!V11/1000)*('[2]Waste Bin detailed'!$F$24/100)</f>
        <v>36.640474294140169</v>
      </c>
      <c r="AB20" s="91">
        <f>'[2]EU Inhabitants'!W28*('[2]Weighted Average'!W11/1000)*('[2]Waste Bin detailed'!$F$24/100)</f>
        <v>36.497428405291963</v>
      </c>
      <c r="AC20" s="91">
        <f>'[2]EU Inhabitants'!X28*('[2]Weighted Average'!X11/1000)*('[2]Waste Bin detailed'!$F$24/100)</f>
        <v>36.342216195339702</v>
      </c>
      <c r="AD20" s="91">
        <f>'[2]EU Inhabitants'!Y28*('[2]Weighted Average'!Y11/1000)*('[2]Waste Bin detailed'!$F$24/100)</f>
        <v>36.011010555987617</v>
      </c>
      <c r="AE20" s="91">
        <f>'[2]EU Inhabitants'!Z28*('[2]Weighted Average'!Z11/1000)*('[2]Waste Bin detailed'!$F$24/100)</f>
        <v>36.266821646586848</v>
      </c>
      <c r="AF20" s="91">
        <f>'[2]EU Inhabitants'!AA28*('[2]Weighted Average'!AA11/1000)*('[2]Waste Bin detailed'!$F$24/100)</f>
        <v>36.169362061865471</v>
      </c>
      <c r="AG20" s="91">
        <f>'[2]EU Inhabitants'!AB28*('[2]Weighted Average'!AB11/1000)*('[2]Waste Bin detailed'!$F$24/100)</f>
        <v>36.078350685005582</v>
      </c>
      <c r="AH20" s="91">
        <f>'[2]EU Inhabitants'!AC28*('[2]Weighted Average'!AC11/1000)*('[2]Waste Bin detailed'!$F$24/100)</f>
        <v>35.989694148147123</v>
      </c>
      <c r="AI20" s="91">
        <f>'[2]EU Inhabitants'!AD28*('[2]Weighted Average'!AD11/1000)*('[2]Waste Bin detailed'!$F$24/100)</f>
        <v>35.900072395253162</v>
      </c>
      <c r="AJ20" s="91">
        <f>'[2]EU Inhabitants'!AE28*('[2]Weighted Average'!AE11/1000)*('[2]Waste Bin detailed'!$F$24/100)</f>
        <v>35.813318509377638</v>
      </c>
      <c r="AK20" s="91">
        <f>'[2]EU Inhabitants'!AF28*('[2]Weighted Average'!AF11/1000)*('[2]Waste Bin detailed'!$F$24/100)</f>
        <v>35.726624613765054</v>
      </c>
      <c r="AL20" s="91">
        <f>'[2]EU Inhabitants'!AG28*('[2]Weighted Average'!AG11/1000)*('[2]Waste Bin detailed'!$F$24/100)</f>
        <v>35.641676173912295</v>
      </c>
      <c r="AM20" s="91">
        <f>'[2]EU Inhabitants'!AH28*('[2]Weighted Average'!AH11/1000)*('[2]Waste Bin detailed'!$F$24/100)</f>
        <v>35.557831779233609</v>
      </c>
      <c r="AN20" s="91">
        <f>'[2]EU Inhabitants'!AI28*('[2]Weighted Average'!AI11/1000)*('[2]Waste Bin detailed'!$F$24/100)</f>
        <v>35.479344157704773</v>
      </c>
      <c r="AO20" s="91">
        <f>'[2]EU Inhabitants'!AJ28*('[2]Weighted Average'!AJ11/1000)*('[2]Waste Bin detailed'!$F$24/100)</f>
        <v>35.404748173931232</v>
      </c>
      <c r="AP20" s="91">
        <f>'[2]EU Inhabitants'!AK28*('[2]Weighted Average'!AK11/1000)*('[2]Waste Bin detailed'!$F$24/100)</f>
        <v>35.336342236456446</v>
      </c>
      <c r="AQ20" s="91">
        <f>'[2]EU Inhabitants'!AL28*('[2]Weighted Average'!AL11/1000)*('[2]Waste Bin detailed'!$F$24/100)</f>
        <v>35.268821147410954</v>
      </c>
      <c r="AR20" s="91">
        <f>'[2]EU Inhabitants'!AM28*('[2]Weighted Average'!AM11/1000)*('[2]Waste Bin detailed'!$F$24/100)</f>
        <v>35.202331384209067</v>
      </c>
      <c r="AS20" s="91">
        <f>'[2]EU Inhabitants'!AN28*('[2]Weighted Average'!AN11/1000)*('[2]Waste Bin detailed'!$F$24/100)</f>
        <v>35.140413530163947</v>
      </c>
      <c r="AT20" s="91">
        <f>'[2]EU Inhabitants'!AO28*('[2]Weighted Average'!AO11/1000)*('[2]Waste Bin detailed'!$F$24/100)</f>
        <v>35.079389799510516</v>
      </c>
      <c r="AU20" s="91">
        <f>'[2]EU Inhabitants'!AP28*('[2]Weighted Average'!AP11/1000)*('[2]Waste Bin detailed'!$F$24/100)</f>
        <v>35.029294713917189</v>
      </c>
      <c r="AV20" s="91">
        <f>'[2]EU Inhabitants'!AQ28*('[2]Weighted Average'!AQ11/1000)*('[2]Waste Bin detailed'!$F$24/100)</f>
        <v>34.984425291105268</v>
      </c>
      <c r="AW20" s="91">
        <f>'[2]EU Inhabitants'!AR28*('[2]Weighted Average'!AR11/1000)*('[2]Waste Bin detailed'!$F$24/100)</f>
        <v>34.940109083241772</v>
      </c>
      <c r="AX20" s="91">
        <f>'[2]EU Inhabitants'!AS28*('[2]Weighted Average'!AS11/1000)*('[2]Waste Bin detailed'!$F$24/100)</f>
        <v>34.896628025217034</v>
      </c>
      <c r="AY20" s="91">
        <f>'[2]EU Inhabitants'!AT28*('[2]Weighted Average'!AT11/1000)*('[2]Waste Bin detailed'!$F$24/100)</f>
        <v>34.853896819641569</v>
      </c>
      <c r="AZ20" s="91">
        <f>'[2]EU Inhabitants'!AU28*('[2]Weighted Average'!AU11/1000)*('[2]Waste Bin detailed'!$F$24/100)</f>
        <v>34.812441885369644</v>
      </c>
      <c r="BA20" s="91">
        <f>'[2]EU Inhabitants'!AV28*('[2]Weighted Average'!AV11/1000)*('[2]Waste Bin detailed'!$F$24/100)</f>
        <v>34.771497745929906</v>
      </c>
      <c r="BB20" s="91">
        <f>'[2]EU Inhabitants'!AW28*('[2]Weighted Average'!AW11/1000)*('[2]Waste Bin detailed'!$F$24/100)</f>
        <v>34.732060688998679</v>
      </c>
      <c r="BC20" s="91">
        <f>'[2]EU Inhabitants'!AX28*('[2]Weighted Average'!AX11/1000)*('[2]Waste Bin detailed'!$F$24/100)</f>
        <v>34.693230716391845</v>
      </c>
      <c r="BD20" s="91">
        <f>'[2]EU Inhabitants'!AY28*('[2]Weighted Average'!AY11/1000)*('[2]Waste Bin detailed'!$F$24/100)</f>
        <v>34.655228056679938</v>
      </c>
      <c r="BE20" s="91">
        <f>'[2]EU Inhabitants'!AZ28*('[2]Weighted Average'!AZ11/1000)*('[2]Waste Bin detailed'!$F$24/100)</f>
        <v>34.619316670350415</v>
      </c>
    </row>
    <row r="21" spans="1:57" x14ac:dyDescent="0.35">
      <c r="A21" s="86" t="s">
        <v>636</v>
      </c>
      <c r="C21" s="86" t="s">
        <v>5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detailed'!$F$24/100)</f>
        <v>1.4351179139302044</v>
      </c>
      <c r="H21" s="91">
        <f>'[2]EU Inhabitants'!C29*('[2]Weighted Average'!C11/1000)*('[2]Waste Bin detailed'!$F$24/100)</f>
        <v>1.444918198542634</v>
      </c>
      <c r="I21" s="91">
        <f>'[2]EU Inhabitants'!D29*('[2]Weighted Average'!D11/1000)*('[2]Waste Bin detailed'!$F$24/100)</f>
        <v>1.45686850888326</v>
      </c>
      <c r="J21" s="91">
        <f>'[2]EU Inhabitants'!E29*('[2]Weighted Average'!E11/1000)*('[2]Waste Bin detailed'!$F$24/100)</f>
        <v>1.4666666296699964</v>
      </c>
      <c r="K21" s="91">
        <f>'[2]EU Inhabitants'!F29*('[2]Weighted Average'!F11/1000)*('[2]Waste Bin detailed'!$F$24/100)</f>
        <v>1.4762254461701416</v>
      </c>
      <c r="L21" s="91">
        <f>'[2]EU Inhabitants'!G29*('[2]Weighted Average'!G11/1000)*('[2]Waste Bin detailed'!$F$24/100)</f>
        <v>1.4867011849434653</v>
      </c>
      <c r="M21" s="91">
        <f>'[2]EU Inhabitants'!H29*('[2]Weighted Average'!H11/1000)*('[2]Waste Bin detailed'!$F$24/100)</f>
        <v>1.4953039844627276</v>
      </c>
      <c r="N21" s="91">
        <f>'[2]EU Inhabitants'!I29*('[2]Weighted Average'!I11/1000)*('[2]Waste Bin detailed'!$F$24/100)</f>
        <v>1.4973539115412551</v>
      </c>
      <c r="O21" s="91">
        <f>'[2]EU Inhabitants'!J29*('[2]Weighted Average'!J11/1000)*('[2]Waste Bin detailed'!$F$24/100)</f>
        <v>1.5052237156381088</v>
      </c>
      <c r="P21" s="91">
        <f>'[2]EU Inhabitants'!K29*('[2]Weighted Average'!K11/1000)*('[2]Waste Bin detailed'!$F$24/100)</f>
        <v>1.5163176105251275</v>
      </c>
      <c r="Q21" s="91">
        <f>'[2]EU Inhabitants'!L29*('[2]Weighted Average'!L11/1000)*('[2]Waste Bin detailed'!$F$24/100)</f>
        <v>1.5273507740869863</v>
      </c>
      <c r="R21" s="91">
        <f>'[2]EU Inhabitants'!M29*('[2]Weighted Average'!M11/1000)*('[2]Waste Bin detailed'!$F$24/100)</f>
        <v>1.5300257173957583</v>
      </c>
      <c r="S21" s="91">
        <f>'[2]EU Inhabitants'!N29*('[2]Weighted Average'!N11/1000)*('[2]Waste Bin detailed'!$F$24/100)</f>
        <v>1.539245348734662</v>
      </c>
      <c r="T21" s="91">
        <f>'[2]EU Inhabitants'!O29*('[2]Weighted Average'!O11/1000)*('[2]Waste Bin detailed'!$F$24/100)</f>
        <v>1.5575019341542058</v>
      </c>
      <c r="U21" s="91">
        <f>'[2]EU Inhabitants'!P29*('[2]Weighted Average'!P11/1000)*('[2]Waste Bin detailed'!$F$24/100)</f>
        <v>1.5831728067402011</v>
      </c>
      <c r="V21" s="91">
        <f>'[2]EU Inhabitants'!Q29*('[2]Weighted Average'!Q11/1000)*('[2]Waste Bin detailed'!$F$24/100)</f>
        <v>1.6212985189334659</v>
      </c>
      <c r="W21" s="91">
        <f>'[2]EU Inhabitants'!R29*('[2]Weighted Average'!R11/1000)*('[2]Waste Bin detailed'!$F$24/100)</f>
        <v>1.6613409110530242</v>
      </c>
      <c r="X21" s="91">
        <f>'[2]EU Inhabitants'!S29*('[2]Weighted Average'!S11/1000)*('[2]Waste Bin detailed'!$F$24/100)</f>
        <v>1.6981306116647452</v>
      </c>
      <c r="Y21" s="91">
        <f>'[2]EU Inhabitants'!T29*('[2]Weighted Average'!T11/1000)*('[2]Waste Bin detailed'!$F$24/100)</f>
        <v>1.7550676679802915</v>
      </c>
      <c r="Z21" s="91">
        <f>'[2]EU Inhabitants'!U29*('[2]Weighted Average'!U11/1000)*('[2]Waste Bin detailed'!$F$24/100)</f>
        <v>1.85108225483762</v>
      </c>
      <c r="AA21" s="91">
        <f>'[2]EU Inhabitants'!V29*('[2]Weighted Average'!V11/1000)*('[2]Waste Bin detailed'!$F$24/100)</f>
        <v>1.9298652784884283</v>
      </c>
      <c r="AB21" s="91">
        <f>'[2]EU Inhabitants'!W29*('[2]Weighted Average'!W11/1000)*('[2]Waste Bin detailed'!$F$24/100)</f>
        <v>1.9357480372545142</v>
      </c>
      <c r="AC21" s="91">
        <f>'[2]EU Inhabitants'!X29*('[2]Weighted Average'!X11/1000)*('[2]Waste Bin detailed'!$F$24/100)</f>
        <v>1.9540944548000592</v>
      </c>
      <c r="AD21" s="91">
        <f>'[2]EU Inhabitants'!Y29*('[2]Weighted Average'!Y11/1000)*('[2]Waste Bin detailed'!$F$24/100)</f>
        <v>2.0333671692582267</v>
      </c>
      <c r="AE21" s="91">
        <f>'[2]EU Inhabitants'!Z29*('[2]Weighted Average'!Z11/1000)*('[2]Waste Bin detailed'!$F$24/100)</f>
        <v>2.0375944185739576</v>
      </c>
      <c r="AF21" s="91">
        <f>'[2]EU Inhabitants'!AA29*('[2]Weighted Average'!AA11/1000)*('[2]Waste Bin detailed'!$F$24/100)</f>
        <v>2.0761543166808289</v>
      </c>
      <c r="AG21" s="91">
        <f>'[2]EU Inhabitants'!AB29*('[2]Weighted Average'!AB11/1000)*('[2]Waste Bin detailed'!$F$24/100)</f>
        <v>2.1149406306434586</v>
      </c>
      <c r="AH21" s="91">
        <f>'[2]EU Inhabitants'!AC29*('[2]Weighted Average'!AC11/1000)*('[2]Waste Bin detailed'!$F$24/100)</f>
        <v>2.1539067619702923</v>
      </c>
      <c r="AI21" s="91">
        <f>'[2]EU Inhabitants'!AD29*('[2]Weighted Average'!AD11/1000)*('[2]Waste Bin detailed'!$F$24/100)</f>
        <v>2.1930094789123675</v>
      </c>
      <c r="AJ21" s="91">
        <f>'[2]EU Inhabitants'!AE29*('[2]Weighted Average'!AE11/1000)*('[2]Waste Bin detailed'!$F$24/100)</f>
        <v>2.2309728821297083</v>
      </c>
      <c r="AK21" s="91">
        <f>'[2]EU Inhabitants'!AF29*('[2]Weighted Average'!AF11/1000)*('[2]Waste Bin detailed'!$F$24/100)</f>
        <v>2.2678076343293592</v>
      </c>
      <c r="AL21" s="91">
        <f>'[2]EU Inhabitants'!AG29*('[2]Weighted Average'!AG11/1000)*('[2]Waste Bin detailed'!$F$24/100)</f>
        <v>2.3033922026201141</v>
      </c>
      <c r="AM21" s="91">
        <f>'[2]EU Inhabitants'!AH29*('[2]Weighted Average'!AH11/1000)*('[2]Waste Bin detailed'!$F$24/100)</f>
        <v>2.3378232030657897</v>
      </c>
      <c r="AN21" s="91">
        <f>'[2]EU Inhabitants'!AI29*('[2]Weighted Average'!AI11/1000)*('[2]Waste Bin detailed'!$F$24/100)</f>
        <v>2.3709834911276721</v>
      </c>
      <c r="AO21" s="91">
        <f>'[2]EU Inhabitants'!AJ29*('[2]Weighted Average'!AJ11/1000)*('[2]Waste Bin detailed'!$F$24/100)</f>
        <v>2.4029277185828302</v>
      </c>
      <c r="AP21" s="91">
        <f>'[2]EU Inhabitants'!AK29*('[2]Weighted Average'!AK11/1000)*('[2]Waste Bin detailed'!$F$24/100)</f>
        <v>2.4339989554035824</v>
      </c>
      <c r="AQ21" s="91">
        <f>'[2]EU Inhabitants'!AL29*('[2]Weighted Average'!AL11/1000)*('[2]Waste Bin detailed'!$F$24/100)</f>
        <v>2.4638712411942558</v>
      </c>
      <c r="AR21" s="91">
        <f>'[2]EU Inhabitants'!AM29*('[2]Weighted Average'!AM11/1000)*('[2]Waste Bin detailed'!$F$24/100)</f>
        <v>2.4926241417957553</v>
      </c>
      <c r="AS21" s="91">
        <f>'[2]EU Inhabitants'!AN29*('[2]Weighted Average'!AN11/1000)*('[2]Waste Bin detailed'!$F$24/100)</f>
        <v>2.520269887579027</v>
      </c>
      <c r="AT21" s="91">
        <f>'[2]EU Inhabitants'!AO29*('[2]Weighted Average'!AO11/1000)*('[2]Waste Bin detailed'!$F$24/100)</f>
        <v>2.5470165570475647</v>
      </c>
      <c r="AU21" s="91">
        <f>'[2]EU Inhabitants'!AP29*('[2]Weighted Average'!AP11/1000)*('[2]Waste Bin detailed'!$F$24/100)</f>
        <v>2.5727919582311412</v>
      </c>
      <c r="AV21" s="91">
        <f>'[2]EU Inhabitants'!AQ29*('[2]Weighted Average'!AQ11/1000)*('[2]Waste Bin detailed'!$F$24/100)</f>
        <v>2.597741891835033</v>
      </c>
      <c r="AW21" s="91">
        <f>'[2]EU Inhabitants'!AR29*('[2]Weighted Average'!AR11/1000)*('[2]Waste Bin detailed'!$F$24/100)</f>
        <v>2.6219223526483839</v>
      </c>
      <c r="AX21" s="91">
        <f>'[2]EU Inhabitants'!AS29*('[2]Weighted Average'!AS11/1000)*('[2]Waste Bin detailed'!$F$24/100)</f>
        <v>2.6453725764210905</v>
      </c>
      <c r="AY21" s="91">
        <f>'[2]EU Inhabitants'!AT29*('[2]Weighted Average'!AT11/1000)*('[2]Waste Bin detailed'!$F$24/100)</f>
        <v>2.6681287344116553</v>
      </c>
      <c r="AZ21" s="91">
        <f>'[2]EU Inhabitants'!AU29*('[2]Weighted Average'!AU11/1000)*('[2]Waste Bin detailed'!$F$24/100)</f>
        <v>2.690269679243122</v>
      </c>
      <c r="BA21" s="91">
        <f>'[2]EU Inhabitants'!AV29*('[2]Weighted Average'!AV11/1000)*('[2]Waste Bin detailed'!$F$24/100)</f>
        <v>2.7117654212604454</v>
      </c>
      <c r="BB21" s="91">
        <f>'[2]EU Inhabitants'!AW29*('[2]Weighted Average'!AW11/1000)*('[2]Waste Bin detailed'!$F$24/100)</f>
        <v>2.7326355869879957</v>
      </c>
      <c r="BC21" s="91">
        <f>'[2]EU Inhabitants'!AX29*('[2]Weighted Average'!AX11/1000)*('[2]Waste Bin detailed'!$F$24/100)</f>
        <v>2.7528945801086135</v>
      </c>
      <c r="BD21" s="91">
        <f>'[2]EU Inhabitants'!AY29*('[2]Weighted Average'!AY11/1000)*('[2]Waste Bin detailed'!$F$24/100)</f>
        <v>2.7726036658455691</v>
      </c>
      <c r="BE21" s="91">
        <f>'[2]EU Inhabitants'!AZ29*('[2]Weighted Average'!AZ11/1000)*('[2]Waste Bin detailed'!$F$24/100)</f>
        <v>2.7916508739417245</v>
      </c>
    </row>
    <row r="22" spans="1:57" x14ac:dyDescent="0.35">
      <c r="A22" s="86" t="s">
        <v>636</v>
      </c>
      <c r="C22" s="86" t="s">
        <v>5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detailed'!$F$24/100)</f>
        <v>58.56234538799891</v>
      </c>
      <c r="H22" s="91">
        <f>'[2]EU Inhabitants'!C30*('[2]Weighted Average'!C11/1000)*('[2]Waste Bin detailed'!$F$24/100)</f>
        <v>59.016684615985554</v>
      </c>
      <c r="I22" s="91">
        <f>'[2]EU Inhabitants'!D30*('[2]Weighted Average'!D11/1000)*('[2]Waste Bin detailed'!$F$24/100)</f>
        <v>59.454751389465201</v>
      </c>
      <c r="J22" s="91">
        <f>'[2]EU Inhabitants'!E30*('[2]Weighted Average'!E11/1000)*('[2]Waste Bin detailed'!$F$24/100)</f>
        <v>59.776854035602561</v>
      </c>
      <c r="K22" s="91">
        <f>'[2]EU Inhabitants'!F30*('[2]Weighted Average'!F11/1000)*('[2]Waste Bin detailed'!$F$24/100)</f>
        <v>60.021258426047751</v>
      </c>
      <c r="L22" s="91">
        <f>'[2]EU Inhabitants'!G30*('[2]Weighted Average'!G11/1000)*('[2]Waste Bin detailed'!$F$24/100)</f>
        <v>60.202064294472081</v>
      </c>
      <c r="M22" s="91">
        <f>'[2]EU Inhabitants'!H30*('[2]Weighted Average'!H11/1000)*('[2]Waste Bin detailed'!$F$24/100)</f>
        <v>60.307826182412619</v>
      </c>
      <c r="N22" s="91">
        <f>'[2]EU Inhabitants'!I30*('[2]Weighted Average'!I11/1000)*('[2]Waste Bin detailed'!$F$24/100)</f>
        <v>60.386432749597063</v>
      </c>
      <c r="O22" s="91">
        <f>'[2]EU Inhabitants'!J30*('[2]Weighted Average'!J11/1000)*('[2]Waste Bin detailed'!$F$24/100)</f>
        <v>60.548940836682043</v>
      </c>
      <c r="P22" s="91">
        <f>'[2]EU Inhabitants'!K30*('[2]Weighted Average'!K11/1000)*('[2]Waste Bin detailed'!$F$24/100)</f>
        <v>60.832580930547614</v>
      </c>
      <c r="Q22" s="91">
        <f>'[2]EU Inhabitants'!L30*('[2]Weighted Average'!L11/1000)*('[2]Waste Bin detailed'!$F$24/100)</f>
        <v>61.145341438199161</v>
      </c>
      <c r="R22" s="91">
        <f>'[2]EU Inhabitants'!M30*('[2]Weighted Average'!M11/1000)*('[2]Waste Bin detailed'!$F$24/100)</f>
        <v>61.408376640765312</v>
      </c>
      <c r="S22" s="91">
        <f>'[2]EU Inhabitants'!N30*('[2]Weighted Average'!N11/1000)*('[2]Waste Bin detailed'!$F$24/100)</f>
        <v>61.6749060982796</v>
      </c>
      <c r="T22" s="91">
        <f>'[2]EU Inhabitants'!O30*('[2]Weighted Average'!O11/1000)*('[2]Waste Bin detailed'!$F$24/100)</f>
        <v>61.854825617408288</v>
      </c>
      <c r="U22" s="91">
        <f>'[2]EU Inhabitants'!P30*('[2]Weighted Average'!P11/1000)*('[2]Waste Bin detailed'!$F$24/100)</f>
        <v>62.045141169501456</v>
      </c>
      <c r="V22" s="91">
        <f>'[2]EU Inhabitants'!Q30*('[2]Weighted Average'!Q11/1000)*('[2]Waste Bin detailed'!$F$24/100)</f>
        <v>62.319042310850847</v>
      </c>
      <c r="W22" s="91">
        <f>'[2]EU Inhabitants'!R30*('[2]Weighted Average'!R11/1000)*('[2]Waste Bin detailed'!$F$24/100)</f>
        <v>62.626925590130483</v>
      </c>
      <c r="X22" s="91">
        <f>'[2]EU Inhabitants'!S30*('[2]Weighted Average'!S11/1000)*('[2]Waste Bin detailed'!$F$24/100)</f>
        <v>63.017203957587448</v>
      </c>
      <c r="Y22" s="91">
        <f>'[2]EU Inhabitants'!T30*('[2]Weighted Average'!T11/1000)*('[2]Waste Bin detailed'!$F$24/100)</f>
        <v>63.388483583708037</v>
      </c>
      <c r="Z22" s="91">
        <f>'[2]EU Inhabitants'!U30*('[2]Weighted Average'!U11/1000)*('[2]Waste Bin detailed'!$F$24/100)</f>
        <v>64.816375052448223</v>
      </c>
      <c r="AA22" s="91">
        <f>'[2]EU Inhabitants'!V30*('[2]Weighted Average'!V11/1000)*('[2]Waste Bin detailed'!$F$24/100)</f>
        <v>65.286910615270372</v>
      </c>
      <c r="AB22" s="91">
        <f>'[2]EU Inhabitants'!W30*('[2]Weighted Average'!W11/1000)*('[2]Waste Bin detailed'!$F$24/100)</f>
        <v>65.545437485871133</v>
      </c>
      <c r="AC22" s="91">
        <f>'[2]EU Inhabitants'!X30*('[2]Weighted Average'!X11/1000)*('[2]Waste Bin detailed'!$F$24/100)</f>
        <v>65.98032253504833</v>
      </c>
      <c r="AD22" s="91">
        <f>'[2]EU Inhabitants'!Y30*('[2]Weighted Average'!Y11/1000)*('[2]Waste Bin detailed'!$F$24/100)</f>
        <v>66.81455132728199</v>
      </c>
      <c r="AE22" s="91">
        <f>'[2]EU Inhabitants'!Z30*('[2]Weighted Average'!Z11/1000)*('[2]Waste Bin detailed'!$F$24/100)</f>
        <v>67.348316160664126</v>
      </c>
      <c r="AF22" s="91">
        <f>'[2]EU Inhabitants'!AA30*('[2]Weighted Average'!AA11/1000)*('[2]Waste Bin detailed'!$F$24/100)</f>
        <v>67.684424032588637</v>
      </c>
      <c r="AG22" s="91">
        <f>'[2]EU Inhabitants'!AB30*('[2]Weighted Average'!AB11/1000)*('[2]Waste Bin detailed'!$F$24/100)</f>
        <v>67.970477157292393</v>
      </c>
      <c r="AH22" s="91">
        <f>'[2]EU Inhabitants'!AC30*('[2]Weighted Average'!AC11/1000)*('[2]Waste Bin detailed'!$F$24/100)</f>
        <v>68.211072379259647</v>
      </c>
      <c r="AI22" s="91">
        <f>'[2]EU Inhabitants'!AD30*('[2]Weighted Average'!AD11/1000)*('[2]Waste Bin detailed'!$F$24/100)</f>
        <v>68.403759225699957</v>
      </c>
      <c r="AJ22" s="91">
        <f>'[2]EU Inhabitants'!AE30*('[2]Weighted Average'!AE11/1000)*('[2]Waste Bin detailed'!$F$24/100)</f>
        <v>68.596106622141519</v>
      </c>
      <c r="AK22" s="91">
        <f>'[2]EU Inhabitants'!AF30*('[2]Weighted Average'!AF11/1000)*('[2]Waste Bin detailed'!$F$24/100)</f>
        <v>68.783847181267646</v>
      </c>
      <c r="AL22" s="91">
        <f>'[2]EU Inhabitants'!AG30*('[2]Weighted Average'!AG11/1000)*('[2]Waste Bin detailed'!$F$24/100)</f>
        <v>68.965638197555137</v>
      </c>
      <c r="AM22" s="91">
        <f>'[2]EU Inhabitants'!AH30*('[2]Weighted Average'!AH11/1000)*('[2]Waste Bin detailed'!$F$24/100)</f>
        <v>69.138356474957348</v>
      </c>
      <c r="AN22" s="91">
        <f>'[2]EU Inhabitants'!AI30*('[2]Weighted Average'!AI11/1000)*('[2]Waste Bin detailed'!$F$24/100)</f>
        <v>69.302847628827948</v>
      </c>
      <c r="AO22" s="91">
        <f>'[2]EU Inhabitants'!AJ30*('[2]Weighted Average'!AJ11/1000)*('[2]Waste Bin detailed'!$F$24/100)</f>
        <v>69.458548230075152</v>
      </c>
      <c r="AP22" s="91">
        <f>'[2]EU Inhabitants'!AK30*('[2]Weighted Average'!AK11/1000)*('[2]Waste Bin detailed'!$F$24/100)</f>
        <v>69.622919008479514</v>
      </c>
      <c r="AQ22" s="91">
        <f>'[2]EU Inhabitants'!AL30*('[2]Weighted Average'!AL11/1000)*('[2]Waste Bin detailed'!$F$24/100)</f>
        <v>69.771595535593107</v>
      </c>
      <c r="AR22" s="91">
        <f>'[2]EU Inhabitants'!AM30*('[2]Weighted Average'!AM11/1000)*('[2]Waste Bin detailed'!$F$24/100)</f>
        <v>69.897780663409776</v>
      </c>
      <c r="AS22" s="91">
        <f>'[2]EU Inhabitants'!AN30*('[2]Weighted Average'!AN11/1000)*('[2]Waste Bin detailed'!$F$24/100)</f>
        <v>70.009387473815067</v>
      </c>
      <c r="AT22" s="91">
        <f>'[2]EU Inhabitants'!AO30*('[2]Weighted Average'!AO11/1000)*('[2]Waste Bin detailed'!$F$24/100)</f>
        <v>70.097708717191296</v>
      </c>
      <c r="AU22" s="91">
        <f>'[2]EU Inhabitants'!AP30*('[2]Weighted Average'!AP11/1000)*('[2]Waste Bin detailed'!$F$24/100)</f>
        <v>70.170459079082065</v>
      </c>
      <c r="AV22" s="91">
        <f>'[2]EU Inhabitants'!AQ30*('[2]Weighted Average'!AQ11/1000)*('[2]Waste Bin detailed'!$F$24/100)</f>
        <v>70.229669999254128</v>
      </c>
      <c r="AW22" s="91">
        <f>'[2]EU Inhabitants'!AR30*('[2]Weighted Average'!AR11/1000)*('[2]Waste Bin detailed'!$F$24/100)</f>
        <v>70.276167408095304</v>
      </c>
      <c r="AX22" s="91">
        <f>'[2]EU Inhabitants'!AS30*('[2]Weighted Average'!AS11/1000)*('[2]Waste Bin detailed'!$F$24/100)</f>
        <v>70.310777908097933</v>
      </c>
      <c r="AY22" s="91">
        <f>'[2]EU Inhabitants'!AT30*('[2]Weighted Average'!AT11/1000)*('[2]Waste Bin detailed'!$F$24/100)</f>
        <v>70.334437048499467</v>
      </c>
      <c r="AZ22" s="91">
        <f>'[2]EU Inhabitants'!AU30*('[2]Weighted Average'!AU11/1000)*('[2]Waste Bin detailed'!$F$24/100)</f>
        <v>70.347983849985468</v>
      </c>
      <c r="BA22" s="91">
        <f>'[2]EU Inhabitants'!AV30*('[2]Weighted Average'!AV11/1000)*('[2]Waste Bin detailed'!$F$24/100)</f>
        <v>70.352521200505123</v>
      </c>
      <c r="BB22" s="91">
        <f>'[2]EU Inhabitants'!AW30*('[2]Weighted Average'!AW11/1000)*('[2]Waste Bin detailed'!$F$24/100)</f>
        <v>70.348879581578828</v>
      </c>
      <c r="BC22" s="91">
        <f>'[2]EU Inhabitants'!AX30*('[2]Weighted Average'!AX11/1000)*('[2]Waste Bin detailed'!$F$24/100)</f>
        <v>70.33795425202409</v>
      </c>
      <c r="BD22" s="91">
        <f>'[2]EU Inhabitants'!AY30*('[2]Weighted Average'!AY11/1000)*('[2]Waste Bin detailed'!$F$24/100)</f>
        <v>70.320623465721511</v>
      </c>
      <c r="BE22" s="91">
        <f>'[2]EU Inhabitants'!AZ30*('[2]Weighted Average'!AZ11/1000)*('[2]Waste Bin detailed'!$F$24/100)</f>
        <v>70.297847458763243</v>
      </c>
    </row>
    <row r="23" spans="1:57" x14ac:dyDescent="0.35">
      <c r="A23" s="86" t="s">
        <v>636</v>
      </c>
      <c r="C23" s="86" t="s">
        <v>5</v>
      </c>
      <c r="D23" s="87" t="s">
        <v>621</v>
      </c>
      <c r="E23" s="87"/>
      <c r="F23" s="90" t="s">
        <v>41</v>
      </c>
      <c r="G23" s="91">
        <f>'[2]EU Inhabitants'!B31*([2]Sources!$C$7/1000)*('[2]Waste Bin detailed'!$F$24/100)</f>
        <v>44.171398179919457</v>
      </c>
      <c r="H23" s="91">
        <f>'[2]EU Inhabitants'!C31*([2]Sources!$C$7/1000)*('[2]Waste Bin detailed'!$F$24/100)</f>
        <v>44.274951812621232</v>
      </c>
      <c r="I23" s="91">
        <f>'[2]EU Inhabitants'!D31*([2]Sources!$C$7/1000)*('[2]Waste Bin detailed'!$F$24/100)</f>
        <v>44.510619125764599</v>
      </c>
      <c r="J23" s="91">
        <f>'[2]EU Inhabitants'!E31*([2]Sources!$C$7/1000)*('[2]Waste Bin detailed'!$F$24/100)</f>
        <v>44.712830225272285</v>
      </c>
      <c r="K23" s="91">
        <f>'[2]EU Inhabitants'!F31*([2]Sources!$C$7/1000)*('[2]Waste Bin detailed'!$F$24/100)</f>
        <v>44.946322691332256</v>
      </c>
      <c r="L23" s="91">
        <f>'[2]EU Inhabitants'!G31*([2]Sources!$C$7/1000)*('[2]Waste Bin detailed'!$F$24/100)</f>
        <v>45.270816500074609</v>
      </c>
      <c r="M23" s="91">
        <f>'[2]EU Inhabitants'!H31*([2]Sources!$C$7/1000)*('[2]Waste Bin detailed'!$F$24/100)</f>
        <v>45.563035357302716</v>
      </c>
      <c r="N23" s="91">
        <f>'[2]EU Inhabitants'!I31*([2]Sources!$C$7/1000)*('[2]Waste Bin detailed'!$F$24/100)</f>
        <v>45.721379680739986</v>
      </c>
      <c r="O23" s="91">
        <f>'[2]EU Inhabitants'!J31*([2]Sources!$C$7/1000)*('[2]Waste Bin detailed'!$F$24/100)</f>
        <v>45.859405191705221</v>
      </c>
      <c r="P23" s="91">
        <f>'[2]EU Inhabitants'!K31*([2]Sources!$C$7/1000)*('[2]Waste Bin detailed'!$F$24/100)</f>
        <v>46.008520214829197</v>
      </c>
      <c r="Q23" s="91">
        <f>'[2]EU Inhabitants'!L31*([2]Sources!$C$7/1000)*('[2]Waste Bin detailed'!$F$24/100)</f>
        <v>46.100371624645696</v>
      </c>
      <c r="R23" s="91">
        <f>'[2]EU Inhabitants'!M31*([2]Sources!$C$7/1000)*('[2]Waste Bin detailed'!$F$24/100)</f>
        <v>46.230205579591249</v>
      </c>
      <c r="S23" s="91">
        <f>'[2]EU Inhabitants'!N31*([2]Sources!$C$7/1000)*('[2]Waste Bin detailed'!$F$24/100)</f>
        <v>46.412125466209176</v>
      </c>
      <c r="T23" s="91">
        <f>'[2]EU Inhabitants'!O31*([2]Sources!$C$7/1000)*('[2]Waste Bin detailed'!$F$24/100)</f>
        <v>46.653561092048356</v>
      </c>
      <c r="U23" s="91">
        <f>'[2]EU Inhabitants'!P31*([2]Sources!$C$7/1000)*('[2]Waste Bin detailed'!$F$24/100)</f>
        <v>46.962267939728498</v>
      </c>
      <c r="V23" s="91">
        <f>'[2]EU Inhabitants'!Q31*([2]Sources!$C$7/1000)*('[2]Waste Bin detailed'!$F$24/100)</f>
        <v>47.388074295091769</v>
      </c>
      <c r="W23" s="91">
        <f>'[2]EU Inhabitants'!R31*([2]Sources!$C$7/1000)*('[2]Waste Bin detailed'!$F$24/100)</f>
        <v>48.025873041921542</v>
      </c>
      <c r="X23" s="91">
        <f>'[2]EU Inhabitants'!S31*([2]Sources!$C$7/1000)*('[2]Waste Bin detailed'!$F$24/100)</f>
        <v>48.425481873787874</v>
      </c>
      <c r="Y23" s="91">
        <f>'[2]EU Inhabitants'!T31*([2]Sources!$C$7/1000)*('[2]Waste Bin detailed'!$F$24/100)</f>
        <v>48.698176786513521</v>
      </c>
      <c r="Z23" s="91">
        <f>'[2]EU Inhabitants'!U31*([2]Sources!$C$7/1000)*('[2]Waste Bin detailed'!$F$24/100)</f>
        <v>48.899697896464289</v>
      </c>
      <c r="AA23" s="91">
        <f>'[2]EU Inhabitants'!V31*([2]Sources!$C$7/1000)*('[2]Waste Bin detailed'!$F$24/100)</f>
        <v>49.133129643443255</v>
      </c>
      <c r="AB23" s="91">
        <f>'[2]EU Inhabitants'!W31*([2]Sources!$C$7/1000)*('[2]Waste Bin detailed'!$F$24/100)</f>
        <v>49.307559003431322</v>
      </c>
      <c r="AC23" s="91">
        <f>'[2]EU Inhabitants'!X31*([2]Sources!$C$7/1000)*('[2]Waste Bin detailed'!$F$24/100)</f>
        <v>49.56293793823663</v>
      </c>
      <c r="AD23" s="91">
        <f>'[2]EU Inhabitants'!Y31*([2]Sources!$C$7/1000)*('[2]Waste Bin detailed'!$F$24/100)</f>
        <v>50.257580784723274</v>
      </c>
      <c r="AE23" s="91">
        <f>'[2]EU Inhabitants'!Z31*([2]Sources!$C$7/1000)*('[2]Waste Bin detailed'!$F$24/100)</f>
        <v>50.236776219603186</v>
      </c>
      <c r="AF23" s="91">
        <f>'[2]EU Inhabitants'!AA31*([2]Sources!$C$7/1000)*('[2]Waste Bin detailed'!$F$24/100)</f>
        <v>50.293300164105645</v>
      </c>
      <c r="AG23" s="91">
        <f>'[2]EU Inhabitants'!AB31*([2]Sources!$C$7/1000)*('[2]Waste Bin detailed'!$F$24/100)</f>
        <v>50.374100701178598</v>
      </c>
      <c r="AH23" s="91">
        <f>'[2]EU Inhabitants'!AC31*([2]Sources!$C$7/1000)*('[2]Waste Bin detailed'!$F$24/100)</f>
        <v>50.480922124421923</v>
      </c>
      <c r="AI23" s="91">
        <f>'[2]EU Inhabitants'!AD31*([2]Sources!$C$7/1000)*('[2]Waste Bin detailed'!$F$24/100)</f>
        <v>50.611407429509192</v>
      </c>
      <c r="AJ23" s="91">
        <f>'[2]EU Inhabitants'!AE31*([2]Sources!$C$7/1000)*('[2]Waste Bin detailed'!$F$24/100)</f>
        <v>50.74017052066241</v>
      </c>
      <c r="AK23" s="91">
        <f>'[2]EU Inhabitants'!AF31*([2]Sources!$C$7/1000)*('[2]Waste Bin detailed'!$F$24/100)</f>
        <v>50.864318961658981</v>
      </c>
      <c r="AL23" s="91">
        <f>'[2]EU Inhabitants'!AG31*([2]Sources!$C$7/1000)*('[2]Waste Bin detailed'!$F$24/100)</f>
        <v>50.983709234671068</v>
      </c>
      <c r="AM23" s="91">
        <f>'[2]EU Inhabitants'!AH31*([2]Sources!$C$7/1000)*('[2]Waste Bin detailed'!$F$24/100)</f>
        <v>51.097585111144284</v>
      </c>
      <c r="AN23" s="91">
        <f>'[2]EU Inhabitants'!AI31*([2]Sources!$C$7/1000)*('[2]Waste Bin detailed'!$F$24/100)</f>
        <v>51.208193197075957</v>
      </c>
      <c r="AO23" s="91">
        <f>'[2]EU Inhabitants'!AJ31*([2]Sources!$C$7/1000)*('[2]Waste Bin detailed'!$F$24/100)</f>
        <v>51.316808593167259</v>
      </c>
      <c r="AP23" s="91">
        <f>'[2]EU Inhabitants'!AK31*([2]Sources!$C$7/1000)*('[2]Waste Bin detailed'!$F$24/100)</f>
        <v>51.440576159928412</v>
      </c>
      <c r="AQ23" s="91">
        <f>'[2]EU Inhabitants'!AL31*([2]Sources!$C$7/1000)*('[2]Waste Bin detailed'!$F$24/100)</f>
        <v>51.556328807996444</v>
      </c>
      <c r="AR23" s="91">
        <f>'[2]EU Inhabitants'!AM31*([2]Sources!$C$7/1000)*('[2]Waste Bin detailed'!$F$24/100)</f>
        <v>51.665722512307944</v>
      </c>
      <c r="AS23" s="91">
        <f>'[2]EU Inhabitants'!AN31*([2]Sources!$C$7/1000)*('[2]Waste Bin detailed'!$F$24/100)</f>
        <v>51.769220945845163</v>
      </c>
      <c r="AT23" s="91">
        <f>'[2]EU Inhabitants'!AO31*([2]Sources!$C$7/1000)*('[2]Waste Bin detailed'!$F$24/100)</f>
        <v>51.866365955542314</v>
      </c>
      <c r="AU23" s="91">
        <f>'[2]EU Inhabitants'!AP31*([2]Sources!$C$7/1000)*('[2]Waste Bin detailed'!$F$24/100)</f>
        <v>51.959023273161293</v>
      </c>
      <c r="AV23" s="91">
        <f>'[2]EU Inhabitants'!AQ31*([2]Sources!$C$7/1000)*('[2]Waste Bin detailed'!$F$24/100)</f>
        <v>52.046574668059101</v>
      </c>
      <c r="AW23" s="91">
        <f>'[2]EU Inhabitants'!AR31*([2]Sources!$C$7/1000)*('[2]Waste Bin detailed'!$F$24/100)</f>
        <v>52.128368790094008</v>
      </c>
      <c r="AX23" s="91">
        <f>'[2]EU Inhabitants'!AS31*([2]Sources!$C$7/1000)*('[2]Waste Bin detailed'!$F$24/100)</f>
        <v>52.20487483216472</v>
      </c>
      <c r="AY23" s="91">
        <f>'[2]EU Inhabitants'!AT31*([2]Sources!$C$7/1000)*('[2]Waste Bin detailed'!$F$24/100)</f>
        <v>52.275573922124444</v>
      </c>
      <c r="AZ23" s="91">
        <f>'[2]EU Inhabitants'!AU31*([2]Sources!$C$7/1000)*('[2]Waste Bin detailed'!$F$24/100)</f>
        <v>52.340653737132648</v>
      </c>
      <c r="BA23" s="91">
        <f>'[2]EU Inhabitants'!AV31*([2]Sources!$C$7/1000)*('[2]Waste Bin detailed'!$F$24/100)</f>
        <v>52.402780396837258</v>
      </c>
      <c r="BB23" s="91">
        <f>'[2]EU Inhabitants'!AW31*([2]Sources!$C$7/1000)*('[2]Waste Bin detailed'!$F$24/100)</f>
        <v>52.460038490228278</v>
      </c>
      <c r="BC23" s="91">
        <f>'[2]EU Inhabitants'!AX31*([2]Sources!$C$7/1000)*('[2]Waste Bin detailed'!$F$24/100)</f>
        <v>52.510865880948849</v>
      </c>
      <c r="BD23" s="91">
        <f>'[2]EU Inhabitants'!AY31*([2]Sources!$C$7/1000)*('[2]Waste Bin detailed'!$F$24/100)</f>
        <v>52.553280918991511</v>
      </c>
      <c r="BE23" s="91">
        <f>'[2]EU Inhabitants'!AZ31*([2]Sources!$C$7/1000)*('[2]Waste Bin detailed'!$F$24/100)</f>
        <v>52.589049977621976</v>
      </c>
    </row>
    <row r="24" spans="1:57" x14ac:dyDescent="0.35">
      <c r="A24" s="86" t="s">
        <v>636</v>
      </c>
      <c r="C24" s="86" t="s">
        <v>5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detailed'!$F$24/100)</f>
        <v>141.25036740355679</v>
      </c>
      <c r="H24" s="91">
        <f>'[2]EU Inhabitants'!C32*('[2]Weighted Average'!C11/1000)*('[2]Waste Bin detailed'!$F$24/100)</f>
        <v>141.21542543267631</v>
      </c>
      <c r="I24" s="91">
        <f>'[2]EU Inhabitants'!D32*('[2]Weighted Average'!D11/1000)*('[2]Waste Bin detailed'!$F$24/100)</f>
        <v>141.1760372586981</v>
      </c>
      <c r="J24" s="91">
        <f>'[2]EU Inhabitants'!E32*('[2]Weighted Average'!E11/1000)*('[2]Waste Bin detailed'!$F$24/100)</f>
        <v>141.08836749604393</v>
      </c>
      <c r="K24" s="91">
        <f>'[2]EU Inhabitants'!F32*('[2]Weighted Average'!F11/1000)*('[2]Waste Bin detailed'!$F$24/100)</f>
        <v>140.99174809201301</v>
      </c>
      <c r="L24" s="91">
        <f>'[2]EU Inhabitants'!G32*('[2]Weighted Average'!G11/1000)*('[2]Waste Bin detailed'!$F$24/100)</f>
        <v>140.94262699875912</v>
      </c>
      <c r="M24" s="91">
        <f>'[2]EU Inhabitants'!H32*('[2]Weighted Average'!H11/1000)*('[2]Waste Bin detailed'!$F$24/100)</f>
        <v>140.88033890667245</v>
      </c>
      <c r="N24" s="91">
        <f>'[2]EU Inhabitants'!I32*('[2]Weighted Average'!I11/1000)*('[2]Waste Bin detailed'!$F$24/100)</f>
        <v>140.742315663174</v>
      </c>
      <c r="O24" s="91">
        <f>'[2]EU Inhabitants'!J32*('[2]Weighted Average'!J11/1000)*('[2]Waste Bin detailed'!$F$24/100)</f>
        <v>140.67696200873948</v>
      </c>
      <c r="P24" s="91">
        <f>'[2]EU Inhabitants'!K32*('[2]Weighted Average'!K11/1000)*('[2]Waste Bin detailed'!$F$24/100)</f>
        <v>140.72144466790263</v>
      </c>
      <c r="Q24" s="91">
        <f>'[2]EU Inhabitants'!L32*('[2]Weighted Average'!L11/1000)*('[2]Waste Bin detailed'!$F$24/100)</f>
        <v>140.26683863650942</v>
      </c>
      <c r="R24" s="91">
        <f>'[2]EU Inhabitants'!M32*('[2]Weighted Average'!M11/1000)*('[2]Waste Bin detailed'!$F$24/100)</f>
        <v>140.33368936039858</v>
      </c>
      <c r="S24" s="91">
        <f>'[2]EU Inhabitants'!N32*('[2]Weighted Average'!N11/1000)*('[2]Waste Bin detailed'!$F$24/100)</f>
        <v>140.31870689984731</v>
      </c>
      <c r="T24" s="91">
        <f>'[2]EU Inhabitants'!O32*('[2]Weighted Average'!O11/1000)*('[2]Waste Bin detailed'!$F$24/100)</f>
        <v>140.31055405047502</v>
      </c>
      <c r="U24" s="91">
        <f>'[2]EU Inhabitants'!P32*('[2]Weighted Average'!P11/1000)*('[2]Waste Bin detailed'!$F$24/100)</f>
        <v>140.16178832520959</v>
      </c>
      <c r="V24" s="91">
        <f>'[2]EU Inhabitants'!Q32*('[2]Weighted Average'!Q11/1000)*('[2]Waste Bin detailed'!$F$24/100)</f>
        <v>140.14033875916721</v>
      </c>
      <c r="W24" s="91">
        <f>'[2]EU Inhabitants'!R32*('[2]Weighted Average'!R11/1000)*('[2]Waste Bin detailed'!$F$24/100)</f>
        <v>140.04080146132029</v>
      </c>
      <c r="X24" s="91">
        <f>'[2]EU Inhabitants'!S32*('[2]Weighted Average'!S11/1000)*('[2]Waste Bin detailed'!$F$24/100)</f>
        <v>140.0900996183841</v>
      </c>
      <c r="Y24" s="91">
        <f>'[2]EU Inhabitants'!T32*('[2]Weighted Average'!T11/1000)*('[2]Waste Bin detailed'!$F$24/100)</f>
        <v>140.11249816735184</v>
      </c>
      <c r="Z24" s="91">
        <f>'[2]EU Inhabitants'!U32*('[2]Weighted Average'!U11/1000)*('[2]Waste Bin detailed'!$F$24/100)</f>
        <v>142.41620243878654</v>
      </c>
      <c r="AA24" s="91">
        <f>'[2]EU Inhabitants'!V32*('[2]Weighted Average'!V11/1000)*('[2]Waste Bin detailed'!$F$24/100)</f>
        <v>142.36147993694115</v>
      </c>
      <c r="AB24" s="91">
        <f>'[2]EU Inhabitants'!W32*('[2]Weighted Average'!W11/1000)*('[2]Waste Bin detailed'!$F$24/100)</f>
        <v>141.92735451551803</v>
      </c>
      <c r="AC24" s="91">
        <f>'[2]EU Inhabitants'!X32*('[2]Weighted Average'!X11/1000)*('[2]Waste Bin detailed'!$F$24/100)</f>
        <v>141.23618255598058</v>
      </c>
      <c r="AD24" s="91">
        <f>'[2]EU Inhabitants'!Y32*('[2]Weighted Average'!Y11/1000)*('[2]Waste Bin detailed'!$F$24/100)</f>
        <v>137.87234066533256</v>
      </c>
      <c r="AE24" s="91">
        <f>'[2]EU Inhabitants'!Z32*('[2]Weighted Average'!Z11/1000)*('[2]Waste Bin detailed'!$F$24/100)</f>
        <v>144.60578813983759</v>
      </c>
      <c r="AF24" s="91">
        <f>'[2]EU Inhabitants'!AA32*('[2]Weighted Average'!AA11/1000)*('[2]Waste Bin detailed'!$F$24/100)</f>
        <v>143.93471389692994</v>
      </c>
      <c r="AG24" s="91">
        <f>'[2]EU Inhabitants'!AB32*('[2]Weighted Average'!AB11/1000)*('[2]Waste Bin detailed'!$F$24/100)</f>
        <v>143.23983384116659</v>
      </c>
      <c r="AH24" s="91">
        <f>'[2]EU Inhabitants'!AC32*('[2]Weighted Average'!AC11/1000)*('[2]Waste Bin detailed'!$F$24/100)</f>
        <v>142.52519245266026</v>
      </c>
      <c r="AI24" s="91">
        <f>'[2]EU Inhabitants'!AD32*('[2]Weighted Average'!AD11/1000)*('[2]Waste Bin detailed'!$F$24/100)</f>
        <v>141.78413294216205</v>
      </c>
      <c r="AJ24" s="91">
        <f>'[2]EU Inhabitants'!AE32*('[2]Weighted Average'!AE11/1000)*('[2]Waste Bin detailed'!$F$24/100)</f>
        <v>141.0569068593251</v>
      </c>
      <c r="AK24" s="91">
        <f>'[2]EU Inhabitants'!AF32*('[2]Weighted Average'!AF11/1000)*('[2]Waste Bin detailed'!$F$24/100)</f>
        <v>140.33200106462093</v>
      </c>
      <c r="AL24" s="91">
        <f>'[2]EU Inhabitants'!AG32*('[2]Weighted Average'!AG11/1000)*('[2]Waste Bin detailed'!$F$24/100)</f>
        <v>139.61344708684771</v>
      </c>
      <c r="AM24" s="91">
        <f>'[2]EU Inhabitants'!AH32*('[2]Weighted Average'!AH11/1000)*('[2]Waste Bin detailed'!$F$24/100)</f>
        <v>138.89669176917096</v>
      </c>
      <c r="AN24" s="91">
        <f>'[2]EU Inhabitants'!AI32*('[2]Weighted Average'!AI11/1000)*('[2]Waste Bin detailed'!$F$24/100)</f>
        <v>138.18252822056695</v>
      </c>
      <c r="AO24" s="91">
        <f>'[2]EU Inhabitants'!AJ32*('[2]Weighted Average'!AJ11/1000)*('[2]Waste Bin detailed'!$F$24/100)</f>
        <v>137.48570860126043</v>
      </c>
      <c r="AP24" s="91">
        <f>'[2]EU Inhabitants'!AK32*('[2]Weighted Average'!AK11/1000)*('[2]Waste Bin detailed'!$F$24/100)</f>
        <v>136.95156827007614</v>
      </c>
      <c r="AQ24" s="91">
        <f>'[2]EU Inhabitants'!AL32*('[2]Weighted Average'!AL11/1000)*('[2]Waste Bin detailed'!$F$24/100)</f>
        <v>136.42737695084568</v>
      </c>
      <c r="AR24" s="91">
        <f>'[2]EU Inhabitants'!AM32*('[2]Weighted Average'!AM11/1000)*('[2]Waste Bin detailed'!$F$24/100)</f>
        <v>135.9167221128146</v>
      </c>
      <c r="AS24" s="91">
        <f>'[2]EU Inhabitants'!AN32*('[2]Weighted Average'!AN11/1000)*('[2]Waste Bin detailed'!$F$24/100)</f>
        <v>135.42016598690086</v>
      </c>
      <c r="AT24" s="91">
        <f>'[2]EU Inhabitants'!AO32*('[2]Weighted Average'!AO11/1000)*('[2]Waste Bin detailed'!$F$24/100)</f>
        <v>134.92180952516517</v>
      </c>
      <c r="AU24" s="91">
        <f>'[2]EU Inhabitants'!AP32*('[2]Weighted Average'!AP11/1000)*('[2]Waste Bin detailed'!$F$24/100)</f>
        <v>134.42965212905875</v>
      </c>
      <c r="AV24" s="91">
        <f>'[2]EU Inhabitants'!AQ32*('[2]Weighted Average'!AQ11/1000)*('[2]Waste Bin detailed'!$F$24/100)</f>
        <v>133.94639281425114</v>
      </c>
      <c r="AW24" s="91">
        <f>'[2]EU Inhabitants'!AR32*('[2]Weighted Average'!AR11/1000)*('[2]Waste Bin detailed'!$F$24/100)</f>
        <v>133.47213936442688</v>
      </c>
      <c r="AX24" s="91">
        <f>'[2]EU Inhabitants'!AS32*('[2]Weighted Average'!AS11/1000)*('[2]Waste Bin detailed'!$F$24/100)</f>
        <v>132.99988834604781</v>
      </c>
      <c r="AY24" s="91">
        <f>'[2]EU Inhabitants'!AT32*('[2]Weighted Average'!AT11/1000)*('[2]Waste Bin detailed'!$F$24/100)</f>
        <v>132.53232076994783</v>
      </c>
      <c r="AZ24" s="91">
        <f>'[2]EU Inhabitants'!AU32*('[2]Weighted Average'!AU11/1000)*('[2]Waste Bin detailed'!$F$24/100)</f>
        <v>132.07354484191509</v>
      </c>
      <c r="BA24" s="91">
        <f>'[2]EU Inhabitants'!AV32*('[2]Weighted Average'!AV11/1000)*('[2]Waste Bin detailed'!$F$24/100)</f>
        <v>131.61987703641392</v>
      </c>
      <c r="BB24" s="91">
        <f>'[2]EU Inhabitants'!AW32*('[2]Weighted Average'!AW11/1000)*('[2]Waste Bin detailed'!$F$24/100)</f>
        <v>131.16576559509949</v>
      </c>
      <c r="BC24" s="91">
        <f>'[2]EU Inhabitants'!AX32*('[2]Weighted Average'!AX11/1000)*('[2]Waste Bin detailed'!$F$24/100)</f>
        <v>130.72350881389636</v>
      </c>
      <c r="BD24" s="91">
        <f>'[2]EU Inhabitants'!AY32*('[2]Weighted Average'!AY11/1000)*('[2]Waste Bin detailed'!$F$24/100)</f>
        <v>130.29034226274666</v>
      </c>
      <c r="BE24" s="91">
        <f>'[2]EU Inhabitants'!AZ32*('[2]Weighted Average'!AZ11/1000)*('[2]Waste Bin detailed'!$F$24/100)</f>
        <v>129.85350615441837</v>
      </c>
    </row>
    <row r="25" spans="1:57" x14ac:dyDescent="0.35">
      <c r="A25" s="86" t="s">
        <v>636</v>
      </c>
      <c r="C25" s="86" t="s">
        <v>5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detailed'!$F$24/100)</f>
        <v>37.834635526032251</v>
      </c>
      <c r="H25" s="91">
        <f>'[2]EU Inhabitants'!C33*('[2]Weighted Average'!C11/1000)*('[2]Waste Bin detailed'!$F$24/100)</f>
        <v>38.136308924366929</v>
      </c>
      <c r="I25" s="91">
        <f>'[2]EU Inhabitants'!D33*('[2]Weighted Average'!D11/1000)*('[2]Waste Bin detailed'!$F$24/100)</f>
        <v>38.373270710253237</v>
      </c>
      <c r="J25" s="91">
        <f>'[2]EU Inhabitants'!E33*('[2]Weighted Average'!E11/1000)*('[2]Waste Bin detailed'!$F$24/100)</f>
        <v>38.557484965663399</v>
      </c>
      <c r="K25" s="91">
        <f>'[2]EU Inhabitants'!F33*('[2]Weighted Average'!F11/1000)*('[2]Waste Bin detailed'!$F$24/100)</f>
        <v>38.664313156655091</v>
      </c>
      <c r="L25" s="91">
        <f>'[2]EU Inhabitants'!G33*('[2]Weighted Average'!G11/1000)*('[2]Waste Bin detailed'!$F$24/100)</f>
        <v>38.747656376948271</v>
      </c>
      <c r="M25" s="91">
        <f>'[2]EU Inhabitants'!H33*('[2]Weighted Average'!H11/1000)*('[2]Waste Bin detailed'!$F$24/100)</f>
        <v>38.811497166719867</v>
      </c>
      <c r="N25" s="91">
        <f>'[2]EU Inhabitants'!I33*('[2]Weighted Average'!I11/1000)*('[2]Waste Bin detailed'!$F$24/100)</f>
        <v>38.881631494942226</v>
      </c>
      <c r="O25" s="91">
        <f>'[2]EU Inhabitants'!J33*('[2]Weighted Average'!J11/1000)*('[2]Waste Bin detailed'!$F$24/100)</f>
        <v>38.950195526512296</v>
      </c>
      <c r="P25" s="91">
        <f>'[2]EU Inhabitants'!K33*('[2]Weighted Average'!K11/1000)*('[2]Waste Bin detailed'!$F$24/100)</f>
        <v>38.97753889611139</v>
      </c>
      <c r="Q25" s="91">
        <f>'[2]EU Inhabitants'!L33*('[2]Weighted Average'!L11/1000)*('[2]Waste Bin detailed'!$F$24/100)</f>
        <v>39.005696090937292</v>
      </c>
      <c r="R25" s="91">
        <f>'[2]EU Inhabitants'!M33*('[2]Weighted Average'!M11/1000)*('[2]Waste Bin detailed'!$F$24/100)</f>
        <v>38.980635710465101</v>
      </c>
      <c r="S25" s="91">
        <f>'[2]EU Inhabitants'!N33*('[2]Weighted Average'!N11/1000)*('[2]Waste Bin detailed'!$F$24/100)</f>
        <v>38.863591283378604</v>
      </c>
      <c r="T25" s="91">
        <f>'[2]EU Inhabitants'!O33*('[2]Weighted Average'!O11/1000)*('[2]Waste Bin detailed'!$F$24/100)</f>
        <v>38.659467375923654</v>
      </c>
      <c r="U25" s="91">
        <f>'[2]EU Inhabitants'!P33*('[2]Weighted Average'!P11/1000)*('[2]Waste Bin detailed'!$F$24/100)</f>
        <v>38.44270322780028</v>
      </c>
      <c r="V25" s="91">
        <f>'[2]EU Inhabitants'!Q33*('[2]Weighted Average'!Q11/1000)*('[2]Waste Bin detailed'!$F$24/100)</f>
        <v>38.255692162901532</v>
      </c>
      <c r="W25" s="91">
        <f>'[2]EU Inhabitants'!R33*('[2]Weighted Average'!R11/1000)*('[2]Waste Bin detailed'!$F$24/100)</f>
        <v>38.143655525903831</v>
      </c>
      <c r="X25" s="91">
        <f>'[2]EU Inhabitants'!S33*('[2]Weighted Average'!S11/1000)*('[2]Waste Bin detailed'!$F$24/100)</f>
        <v>38.034142096282054</v>
      </c>
      <c r="Y25" s="91">
        <f>'[2]EU Inhabitants'!T33*('[2]Weighted Average'!T11/1000)*('[2]Waste Bin detailed'!$F$24/100)</f>
        <v>37.968069770743</v>
      </c>
      <c r="Z25" s="91">
        <f>'[2]EU Inhabitants'!U33*('[2]Weighted Average'!U11/1000)*('[2]Waste Bin detailed'!$F$24/100)</f>
        <v>38.542227714341379</v>
      </c>
      <c r="AA25" s="91">
        <f>'[2]EU Inhabitants'!V33*('[2]Weighted Average'!V11/1000)*('[2]Waste Bin detailed'!$F$24/100)</f>
        <v>38.614666571265211</v>
      </c>
      <c r="AB25" s="91">
        <f>'[2]EU Inhabitants'!W33*('[2]Weighted Average'!W11/1000)*('[2]Waste Bin detailed'!$F$24/100)</f>
        <v>38.625888580027855</v>
      </c>
      <c r="AC25" s="91">
        <f>'[2]EU Inhabitants'!X33*('[2]Weighted Average'!X11/1000)*('[2]Waste Bin detailed'!$F$24/100)</f>
        <v>38.82916298231055</v>
      </c>
      <c r="AD25" s="91">
        <f>'[2]EU Inhabitants'!Y33*('[2]Weighted Average'!Y11/1000)*('[2]Waste Bin detailed'!$F$24/100)</f>
        <v>39.265674951268068</v>
      </c>
      <c r="AE25" s="91">
        <f>'[2]EU Inhabitants'!Z33*('[2]Weighted Average'!Z11/1000)*('[2]Waste Bin detailed'!$F$24/100)</f>
        <v>38.969850222509557</v>
      </c>
      <c r="AF25" s="91">
        <f>'[2]EU Inhabitants'!AA33*('[2]Weighted Average'!AA11/1000)*('[2]Waste Bin detailed'!$F$24/100)</f>
        <v>38.896803980998278</v>
      </c>
      <c r="AG25" s="91">
        <f>'[2]EU Inhabitants'!AB33*('[2]Weighted Average'!AB11/1000)*('[2]Waste Bin detailed'!$F$24/100)</f>
        <v>38.813973647538283</v>
      </c>
      <c r="AH25" s="91">
        <f>'[2]EU Inhabitants'!AC33*('[2]Weighted Average'!AC11/1000)*('[2]Waste Bin detailed'!$F$24/100)</f>
        <v>38.723020192458137</v>
      </c>
      <c r="AI25" s="91">
        <f>'[2]EU Inhabitants'!AD33*('[2]Weighted Average'!AD11/1000)*('[2]Waste Bin detailed'!$F$24/100)</f>
        <v>38.625623604716765</v>
      </c>
      <c r="AJ25" s="91">
        <f>'[2]EU Inhabitants'!AE33*('[2]Weighted Average'!AE11/1000)*('[2]Waste Bin detailed'!$F$24/100)</f>
        <v>38.52983251831516</v>
      </c>
      <c r="AK25" s="91">
        <f>'[2]EU Inhabitants'!AF33*('[2]Weighted Average'!AF11/1000)*('[2]Waste Bin detailed'!$F$24/100)</f>
        <v>38.435646831868162</v>
      </c>
      <c r="AL25" s="91">
        <f>'[2]EU Inhabitants'!AG33*('[2]Weighted Average'!AG11/1000)*('[2]Waste Bin detailed'!$F$24/100)</f>
        <v>38.339568843401324</v>
      </c>
      <c r="AM25" s="91">
        <f>'[2]EU Inhabitants'!AH33*('[2]Weighted Average'!AH11/1000)*('[2]Waste Bin detailed'!$F$24/100)</f>
        <v>38.24271531359576</v>
      </c>
      <c r="AN25" s="91">
        <f>'[2]EU Inhabitants'!AI33*('[2]Weighted Average'!AI11/1000)*('[2]Waste Bin detailed'!$F$24/100)</f>
        <v>38.145498629877316</v>
      </c>
      <c r="AO25" s="91">
        <f>'[2]EU Inhabitants'!AJ33*('[2]Weighted Average'!AJ11/1000)*('[2]Waste Bin detailed'!$F$24/100)</f>
        <v>38.047093724207343</v>
      </c>
      <c r="AP25" s="91">
        <f>'[2]EU Inhabitants'!AK33*('[2]Weighted Average'!AK11/1000)*('[2]Waste Bin detailed'!$F$24/100)</f>
        <v>37.956173013520036</v>
      </c>
      <c r="AQ25" s="91">
        <f>'[2]EU Inhabitants'!AL33*('[2]Weighted Average'!AL11/1000)*('[2]Waste Bin detailed'!$F$24/100)</f>
        <v>37.863710270303905</v>
      </c>
      <c r="AR25" s="91">
        <f>'[2]EU Inhabitants'!AM33*('[2]Weighted Average'!AM11/1000)*('[2]Waste Bin detailed'!$F$24/100)</f>
        <v>37.769024909339002</v>
      </c>
      <c r="AS25" s="91">
        <f>'[2]EU Inhabitants'!AN33*('[2]Weighted Average'!AN11/1000)*('[2]Waste Bin detailed'!$F$24/100)</f>
        <v>37.669553011980128</v>
      </c>
      <c r="AT25" s="91">
        <f>'[2]EU Inhabitants'!AO33*('[2]Weighted Average'!AO11/1000)*('[2]Waste Bin detailed'!$F$24/100)</f>
        <v>37.566963131490446</v>
      </c>
      <c r="AU25" s="91">
        <f>'[2]EU Inhabitants'!AP33*('[2]Weighted Average'!AP11/1000)*('[2]Waste Bin detailed'!$F$24/100)</f>
        <v>37.462160536909096</v>
      </c>
      <c r="AV25" s="91">
        <f>'[2]EU Inhabitants'!AQ33*('[2]Weighted Average'!AQ11/1000)*('[2]Waste Bin detailed'!$F$24/100)</f>
        <v>37.354373515936047</v>
      </c>
      <c r="AW25" s="91">
        <f>'[2]EU Inhabitants'!AR33*('[2]Weighted Average'!AR11/1000)*('[2]Waste Bin detailed'!$F$24/100)</f>
        <v>37.243448611884737</v>
      </c>
      <c r="AX25" s="91">
        <f>'[2]EU Inhabitants'!AS33*('[2]Weighted Average'!AS11/1000)*('[2]Waste Bin detailed'!$F$24/100)</f>
        <v>37.127235290572123</v>
      </c>
      <c r="AY25" s="91">
        <f>'[2]EU Inhabitants'!AT33*('[2]Weighted Average'!AT11/1000)*('[2]Waste Bin detailed'!$F$24/100)</f>
        <v>37.004056891490507</v>
      </c>
      <c r="AZ25" s="91">
        <f>'[2]EU Inhabitants'!AU33*('[2]Weighted Average'!AU11/1000)*('[2]Waste Bin detailed'!$F$24/100)</f>
        <v>36.876472624986462</v>
      </c>
      <c r="BA25" s="91">
        <f>'[2]EU Inhabitants'!AV33*('[2]Weighted Average'!AV11/1000)*('[2]Waste Bin detailed'!$F$24/100)</f>
        <v>36.745594955511216</v>
      </c>
      <c r="BB25" s="91">
        <f>'[2]EU Inhabitants'!AW33*('[2]Weighted Average'!AW11/1000)*('[2]Waste Bin detailed'!$F$24/100)</f>
        <v>36.610991431422022</v>
      </c>
      <c r="BC25" s="91">
        <f>'[2]EU Inhabitants'!AX33*('[2]Weighted Average'!AX11/1000)*('[2]Waste Bin detailed'!$F$24/100)</f>
        <v>36.474241443420446</v>
      </c>
      <c r="BD25" s="91">
        <f>'[2]EU Inhabitants'!AY33*('[2]Weighted Average'!AY11/1000)*('[2]Waste Bin detailed'!$F$24/100)</f>
        <v>36.334089764617758</v>
      </c>
      <c r="BE25" s="91">
        <f>'[2]EU Inhabitants'!AZ33*('[2]Weighted Average'!AZ11/1000)*('[2]Waste Bin detailed'!$F$24/100)</f>
        <v>36.191962201991799</v>
      </c>
    </row>
    <row r="26" spans="1:57" x14ac:dyDescent="0.35">
      <c r="A26" s="86" t="s">
        <v>636</v>
      </c>
      <c r="C26" s="86" t="s">
        <v>5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detailed'!$F$24/100)</f>
        <v>82.895235324432349</v>
      </c>
      <c r="H26" s="91">
        <f>'[2]EU Inhabitants'!C34*('[2]Weighted Average'!C11/1000)*('[2]Waste Bin detailed'!$F$24/100)</f>
        <v>82.802589376820052</v>
      </c>
      <c r="I26" s="91">
        <f>'[2]EU Inhabitants'!D34*('[2]Weighted Average'!D11/1000)*('[2]Waste Bin detailed'!$F$24/100)</f>
        <v>80.601138305290135</v>
      </c>
      <c r="J26" s="91">
        <f>'[2]EU Inhabitants'!E34*('[2]Weighted Average'!E11/1000)*('[2]Waste Bin detailed'!$F$24/100)</f>
        <v>79.840586699054384</v>
      </c>
      <c r="K26" s="91">
        <f>'[2]EU Inhabitants'!F34*('[2]Weighted Average'!F11/1000)*('[2]Waste Bin detailed'!$F$24/100)</f>
        <v>79.451561271725268</v>
      </c>
      <c r="L26" s="91">
        <f>'[2]EU Inhabitants'!G34*('[2]Weighted Average'!G11/1000)*('[2]Waste Bin detailed'!$F$24/100)</f>
        <v>78.946355381308294</v>
      </c>
      <c r="M26" s="91">
        <f>'[2]EU Inhabitants'!H34*('[2]Weighted Average'!H11/1000)*('[2]Waste Bin detailed'!$F$24/100)</f>
        <v>78.483405446897279</v>
      </c>
      <c r="N26" s="91">
        <f>'[2]EU Inhabitants'!I34*('[2]Weighted Average'!I11/1000)*('[2]Waste Bin detailed'!$F$24/100)</f>
        <v>78.004421225701705</v>
      </c>
      <c r="O26" s="91">
        <f>'[2]EU Inhabitants'!J34*('[2]Weighted Average'!J11/1000)*('[2]Waste Bin detailed'!$F$24/100)</f>
        <v>76.161222697340008</v>
      </c>
      <c r="P26" s="91">
        <f>'[2]EU Inhabitants'!K34*('[2]Weighted Average'!K11/1000)*('[2]Waste Bin detailed'!$F$24/100)</f>
        <v>75.424703453275427</v>
      </c>
      <c r="Q26" s="91">
        <f>'[2]EU Inhabitants'!L34*('[2]Weighted Average'!L11/1000)*('[2]Waste Bin detailed'!$F$24/100)</f>
        <v>74.867339062186772</v>
      </c>
      <c r="R26" s="91">
        <f>'[2]EU Inhabitants'!M34*('[2]Weighted Average'!M11/1000)*('[2]Waste Bin detailed'!$F$24/100)</f>
        <v>74.472045613725314</v>
      </c>
      <c r="S26" s="91">
        <f>'[2]EU Inhabitants'!N34*('[2]Weighted Average'!N11/1000)*('[2]Waste Bin detailed'!$F$24/100)</f>
        <v>74.082061308671072</v>
      </c>
      <c r="T26" s="91">
        <f>'[2]EU Inhabitants'!O34*('[2]Weighted Average'!O11/1000)*('[2]Waste Bin detailed'!$F$24/100)</f>
        <v>73.800330825876671</v>
      </c>
      <c r="U26" s="91">
        <f>'[2]EU Inhabitants'!P34*('[2]Weighted Average'!P11/1000)*('[2]Waste Bin detailed'!$F$24/100)</f>
        <v>73.540464302856122</v>
      </c>
      <c r="V26" s="91">
        <f>'[2]EU Inhabitants'!Q34*('[2]Weighted Average'!Q11/1000)*('[2]Waste Bin detailed'!$F$24/100)</f>
        <v>73.270206921109875</v>
      </c>
      <c r="W26" s="91">
        <f>'[2]EU Inhabitants'!R34*('[2]Weighted Average'!R11/1000)*('[2]Waste Bin detailed'!$F$24/100)</f>
        <v>72.886267746058024</v>
      </c>
      <c r="X26" s="91">
        <f>'[2]EU Inhabitants'!S34*('[2]Weighted Average'!S11/1000)*('[2]Waste Bin detailed'!$F$24/100)</f>
        <v>72.470581235335132</v>
      </c>
      <c r="Y26" s="91">
        <f>'[2]EU Inhabitants'!T34*('[2]Weighted Average'!T11/1000)*('[2]Waste Bin detailed'!$F$24/100)</f>
        <v>72.067498168402707</v>
      </c>
      <c r="Z26" s="91">
        <f>'[2]EU Inhabitants'!U34*('[2]Weighted Average'!U11/1000)*('[2]Waste Bin detailed'!$F$24/100)</f>
        <v>72.813500900784447</v>
      </c>
      <c r="AA26" s="91">
        <f>'[2]EU Inhabitants'!V34*('[2]Weighted Average'!V11/1000)*('[2]Waste Bin detailed'!$F$24/100)</f>
        <v>72.49254384241361</v>
      </c>
      <c r="AB26" s="91">
        <f>'[2]EU Inhabitants'!W34*('[2]Weighted Average'!W11/1000)*('[2]Waste Bin detailed'!$F$24/100)</f>
        <v>72.02011146778645</v>
      </c>
      <c r="AC26" s="91">
        <f>'[2]EU Inhabitants'!X34*('[2]Weighted Average'!X11/1000)*('[2]Waste Bin detailed'!$F$24/100)</f>
        <v>71.425771724874622</v>
      </c>
      <c r="AD26" s="91">
        <f>'[2]EU Inhabitants'!Y34*('[2]Weighted Average'!Y11/1000)*('[2]Waste Bin detailed'!$F$24/100)</f>
        <v>71.478315376698873</v>
      </c>
      <c r="AE26" s="91">
        <f>'[2]EU Inhabitants'!Z34*('[2]Weighted Average'!Z11/1000)*('[2]Waste Bin detailed'!$F$24/100)</f>
        <v>71.047200725446032</v>
      </c>
      <c r="AF26" s="91">
        <f>'[2]EU Inhabitants'!AA34*('[2]Weighted Average'!AA11/1000)*('[2]Waste Bin detailed'!$F$24/100)</f>
        <v>70.621182814170908</v>
      </c>
      <c r="AG26" s="91">
        <f>'[2]EU Inhabitants'!AB34*('[2]Weighted Average'!AB11/1000)*('[2]Waste Bin detailed'!$F$24/100)</f>
        <v>70.179065569579237</v>
      </c>
      <c r="AH26" s="91">
        <f>'[2]EU Inhabitants'!AC34*('[2]Weighted Average'!AC11/1000)*('[2]Waste Bin detailed'!$F$24/100)</f>
        <v>69.723442391899113</v>
      </c>
      <c r="AI26" s="91">
        <f>'[2]EU Inhabitants'!AD34*('[2]Weighted Average'!AD11/1000)*('[2]Waste Bin detailed'!$F$24/100)</f>
        <v>69.249714989067527</v>
      </c>
      <c r="AJ26" s="91">
        <f>'[2]EU Inhabitants'!AE34*('[2]Weighted Average'!AE11/1000)*('[2]Waste Bin detailed'!$F$24/100)</f>
        <v>68.782837920602745</v>
      </c>
      <c r="AK26" s="91">
        <f>'[2]EU Inhabitants'!AF34*('[2]Weighted Average'!AF11/1000)*('[2]Waste Bin detailed'!$F$24/100)</f>
        <v>68.322025607975263</v>
      </c>
      <c r="AL26" s="91">
        <f>'[2]EU Inhabitants'!AG34*('[2]Weighted Average'!AG11/1000)*('[2]Waste Bin detailed'!$F$24/100)</f>
        <v>67.868338495997293</v>
      </c>
      <c r="AM26" s="91">
        <f>'[2]EU Inhabitants'!AH34*('[2]Weighted Average'!AH11/1000)*('[2]Waste Bin detailed'!$F$24/100)</f>
        <v>67.420849610920214</v>
      </c>
      <c r="AN26" s="91">
        <f>'[2]EU Inhabitants'!AI34*('[2]Weighted Average'!AI11/1000)*('[2]Waste Bin detailed'!$F$24/100)</f>
        <v>67.036376123924612</v>
      </c>
      <c r="AO26" s="91">
        <f>'[2]EU Inhabitants'!AJ34*('[2]Weighted Average'!AJ11/1000)*('[2]Waste Bin detailed'!$F$24/100)</f>
        <v>66.671145626038651</v>
      </c>
      <c r="AP26" s="91">
        <f>'[2]EU Inhabitants'!AK34*('[2]Weighted Average'!AK11/1000)*('[2]Waste Bin detailed'!$F$24/100)</f>
        <v>66.319409693005056</v>
      </c>
      <c r="AQ26" s="91">
        <f>'[2]EU Inhabitants'!AL34*('[2]Weighted Average'!AL11/1000)*('[2]Waste Bin detailed'!$F$24/100)</f>
        <v>65.969376726604963</v>
      </c>
      <c r="AR26" s="91">
        <f>'[2]EU Inhabitants'!AM34*('[2]Weighted Average'!AM11/1000)*('[2]Waste Bin detailed'!$F$24/100)</f>
        <v>65.627067532210447</v>
      </c>
      <c r="AS26" s="91">
        <f>'[2]EU Inhabitants'!AN34*('[2]Weighted Average'!AN11/1000)*('[2]Waste Bin detailed'!$F$24/100)</f>
        <v>65.287091740171832</v>
      </c>
      <c r="AT26" s="91">
        <f>'[2]EU Inhabitants'!AO34*('[2]Weighted Average'!AO11/1000)*('[2]Waste Bin detailed'!$F$24/100)</f>
        <v>64.948751563278151</v>
      </c>
      <c r="AU26" s="91">
        <f>'[2]EU Inhabitants'!AP34*('[2]Weighted Average'!AP11/1000)*('[2]Waste Bin detailed'!$F$24/100)</f>
        <v>64.628465284071069</v>
      </c>
      <c r="AV26" s="91">
        <f>'[2]EU Inhabitants'!AQ34*('[2]Weighted Average'!AQ11/1000)*('[2]Waste Bin detailed'!$F$24/100)</f>
        <v>64.313234017217894</v>
      </c>
      <c r="AW26" s="91">
        <f>'[2]EU Inhabitants'!AR34*('[2]Weighted Average'!AR11/1000)*('[2]Waste Bin detailed'!$F$24/100)</f>
        <v>64.004615849153865</v>
      </c>
      <c r="AX26" s="91">
        <f>'[2]EU Inhabitants'!AS34*('[2]Weighted Average'!AS11/1000)*('[2]Waste Bin detailed'!$F$24/100)</f>
        <v>63.703898373571235</v>
      </c>
      <c r="AY26" s="91">
        <f>'[2]EU Inhabitants'!AT34*('[2]Weighted Average'!AT11/1000)*('[2]Waste Bin detailed'!$F$24/100)</f>
        <v>63.406762296269704</v>
      </c>
      <c r="AZ26" s="91">
        <f>'[2]EU Inhabitants'!AU34*('[2]Weighted Average'!AU11/1000)*('[2]Waste Bin detailed'!$F$24/100)</f>
        <v>63.113952748125932</v>
      </c>
      <c r="BA26" s="91">
        <f>'[2]EU Inhabitants'!AV34*('[2]Weighted Average'!AV11/1000)*('[2]Waste Bin detailed'!$F$24/100)</f>
        <v>62.824120754785319</v>
      </c>
      <c r="BB26" s="91">
        <f>'[2]EU Inhabitants'!AW34*('[2]Weighted Average'!AW11/1000)*('[2]Waste Bin detailed'!$F$24/100)</f>
        <v>62.534200524046504</v>
      </c>
      <c r="BC26" s="91">
        <f>'[2]EU Inhabitants'!AX34*('[2]Weighted Average'!AX11/1000)*('[2]Waste Bin detailed'!$F$24/100)</f>
        <v>62.240178533742487</v>
      </c>
      <c r="BD26" s="91">
        <f>'[2]EU Inhabitants'!AY34*('[2]Weighted Average'!AY11/1000)*('[2]Waste Bin detailed'!$F$24/100)</f>
        <v>61.942494285587522</v>
      </c>
      <c r="BE26" s="91">
        <f>'[2]EU Inhabitants'!AZ34*('[2]Weighted Average'!AZ11/1000)*('[2]Waste Bin detailed'!$F$24/100)</f>
        <v>61.653549525219212</v>
      </c>
    </row>
    <row r="27" spans="1:57" x14ac:dyDescent="0.35">
      <c r="A27" s="86" t="s">
        <v>636</v>
      </c>
      <c r="C27" s="86" t="s">
        <v>5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detailed'!$F$24/100)</f>
        <v>7.3378695001384751</v>
      </c>
      <c r="H27" s="91">
        <f>'[2]EU Inhabitants'!C35*('[2]Weighted Average'!C11/1000)*('[2]Waste Bin detailed'!$F$24/100)</f>
        <v>7.346481451683009</v>
      </c>
      <c r="I27" s="91">
        <f>'[2]EU Inhabitants'!D35*('[2]Weighted Average'!D11/1000)*('[2]Waste Bin detailed'!$F$24/100)</f>
        <v>7.3612059702221808</v>
      </c>
      <c r="J27" s="91">
        <f>'[2]EU Inhabitants'!E35*('[2]Weighted Average'!E11/1000)*('[2]Waste Bin detailed'!$F$24/100)</f>
        <v>7.3649075907897927</v>
      </c>
      <c r="K27" s="91">
        <f>'[2]EU Inhabitants'!F35*('[2]Weighted Average'!F11/1000)*('[2]Waste Bin detailed'!$F$24/100)</f>
        <v>7.3704136529740989</v>
      </c>
      <c r="L27" s="91">
        <f>'[2]EU Inhabitants'!G35*('[2]Weighted Average'!G11/1000)*('[2]Waste Bin detailed'!$F$24/100)</f>
        <v>7.3753549326770864</v>
      </c>
      <c r="M27" s="91">
        <f>'[2]EU Inhabitants'!H35*('[2]Weighted Average'!H11/1000)*('[2]Waste Bin detailed'!$F$24/100)</f>
        <v>7.3966335712070421</v>
      </c>
      <c r="N27" s="91">
        <f>'[2]EU Inhabitants'!I35*('[2]Weighted Average'!I11/1000)*('[2]Waste Bin detailed'!$F$24/100)</f>
        <v>7.4214179534894429</v>
      </c>
      <c r="O27" s="91">
        <f>'[2]EU Inhabitants'!J35*('[2]Weighted Average'!J11/1000)*('[2]Waste Bin detailed'!$F$24/100)</f>
        <v>7.4194878616982125</v>
      </c>
      <c r="P27" s="91">
        <f>'[2]EU Inhabitants'!K35*('[2]Weighted Average'!K11/1000)*('[2]Waste Bin detailed'!$F$24/100)</f>
        <v>7.4994190962900111</v>
      </c>
      <c r="Q27" s="91">
        <f>'[2]EU Inhabitants'!L35*('[2]Weighted Average'!L11/1000)*('[2]Waste Bin detailed'!$F$24/100)</f>
        <v>7.5513200301851882</v>
      </c>
      <c r="R27" s="91">
        <f>'[2]EU Inhabitants'!M35*('[2]Weighted Average'!M11/1000)*('[2]Waste Bin detailed'!$F$24/100)</f>
        <v>7.5588555251389611</v>
      </c>
      <c r="S27" s="91">
        <f>'[2]EU Inhabitants'!N35*('[2]Weighted Average'!N11/1000)*('[2]Waste Bin detailed'!$F$24/100)</f>
        <v>7.5773990346996563</v>
      </c>
      <c r="T27" s="91">
        <f>'[2]EU Inhabitants'!O35*('[2]Weighted Average'!O11/1000)*('[2]Waste Bin detailed'!$F$24/100)</f>
        <v>7.5894659985403772</v>
      </c>
      <c r="U27" s="91">
        <f>'[2]EU Inhabitants'!P35*('[2]Weighted Average'!P11/1000)*('[2]Waste Bin detailed'!$F$24/100)</f>
        <v>7.5986757246454024</v>
      </c>
      <c r="V27" s="91">
        <f>'[2]EU Inhabitants'!Q35*('[2]Weighted Average'!Q11/1000)*('[2]Waste Bin detailed'!$F$24/100)</f>
        <v>7.6065567886228163</v>
      </c>
      <c r="W27" s="91">
        <f>'[2]EU Inhabitants'!R35*('[2]Weighted Average'!R11/1000)*('[2]Waste Bin detailed'!$F$24/100)</f>
        <v>7.6136895363269863</v>
      </c>
      <c r="X27" s="91">
        <f>'[2]EU Inhabitants'!S35*('[2]Weighted Average'!S11/1000)*('[2]Waste Bin detailed'!$F$24/100)</f>
        <v>7.6215129361806371</v>
      </c>
      <c r="Y27" s="91">
        <f>'[2]EU Inhabitants'!T35*('[2]Weighted Average'!T11/1000)*('[2]Waste Bin detailed'!$F$24/100)</f>
        <v>7.6256183224233389</v>
      </c>
      <c r="Z27" s="91">
        <f>'[2]EU Inhabitants'!U35*('[2]Weighted Average'!U11/1000)*('[2]Waste Bin detailed'!$F$24/100)</f>
        <v>7.8044000266424947</v>
      </c>
      <c r="AA27" s="91">
        <f>'[2]EU Inhabitants'!V35*('[2]Weighted Average'!V11/1000)*('[2]Waste Bin detailed'!$F$24/100)</f>
        <v>7.8604981546280648</v>
      </c>
      <c r="AB27" s="91">
        <f>'[2]EU Inhabitants'!W35*('[2]Weighted Average'!W11/1000)*('[2]Waste Bin detailed'!$F$24/100)</f>
        <v>7.9101881192887298</v>
      </c>
      <c r="AC27" s="91">
        <f>'[2]EU Inhabitants'!X35*('[2]Weighted Average'!X11/1000)*('[2]Waste Bin detailed'!$F$24/100)</f>
        <v>7.9037580849329201</v>
      </c>
      <c r="AD27" s="91">
        <f>'[2]EU Inhabitants'!Y35*('[2]Weighted Average'!Y11/1000)*('[2]Waste Bin detailed'!$F$24/100)</f>
        <v>7.9412847924621968</v>
      </c>
      <c r="AE27" s="91">
        <f>'[2]EU Inhabitants'!Z35*('[2]Weighted Average'!Z11/1000)*('[2]Waste Bin detailed'!$F$24/100)</f>
        <v>7.9503761371088038</v>
      </c>
      <c r="AF27" s="91">
        <f>'[2]EU Inhabitants'!AA35*('[2]Weighted Average'!AA11/1000)*('[2]Waste Bin detailed'!$F$24/100)</f>
        <v>7.9531482438179077</v>
      </c>
      <c r="AG27" s="91">
        <f>'[2]EU Inhabitants'!AB35*('[2]Weighted Average'!AB11/1000)*('[2]Waste Bin detailed'!$F$24/100)</f>
        <v>7.9539415029713503</v>
      </c>
      <c r="AH27" s="91">
        <f>'[2]EU Inhabitants'!AC35*('[2]Weighted Average'!AC11/1000)*('[2]Waste Bin detailed'!$F$24/100)</f>
        <v>7.9535294732254744</v>
      </c>
      <c r="AI27" s="91">
        <f>'[2]EU Inhabitants'!AD35*('[2]Weighted Average'!AD11/1000)*('[2]Waste Bin detailed'!$F$24/100)</f>
        <v>7.951668425370257</v>
      </c>
      <c r="AJ27" s="91">
        <f>'[2]EU Inhabitants'!AE35*('[2]Weighted Average'!AE11/1000)*('[2]Waste Bin detailed'!$F$24/100)</f>
        <v>7.9491379502216457</v>
      </c>
      <c r="AK27" s="91">
        <f>'[2]EU Inhabitants'!AF35*('[2]Weighted Average'!AF11/1000)*('[2]Waste Bin detailed'!$F$24/100)</f>
        <v>7.9458076495060626</v>
      </c>
      <c r="AL27" s="91">
        <f>'[2]EU Inhabitants'!AG35*('[2]Weighted Average'!AG11/1000)*('[2]Waste Bin detailed'!$F$24/100)</f>
        <v>7.9425306457912512</v>
      </c>
      <c r="AM27" s="91">
        <f>'[2]EU Inhabitants'!AH35*('[2]Weighted Average'!AH11/1000)*('[2]Waste Bin detailed'!$F$24/100)</f>
        <v>7.9388813211544171</v>
      </c>
      <c r="AN27" s="91">
        <f>'[2]EU Inhabitants'!AI35*('[2]Weighted Average'!AI11/1000)*('[2]Waste Bin detailed'!$F$24/100)</f>
        <v>7.9346566512807586</v>
      </c>
      <c r="AO27" s="91">
        <f>'[2]EU Inhabitants'!AJ35*('[2]Weighted Average'!AJ11/1000)*('[2]Waste Bin detailed'!$F$24/100)</f>
        <v>7.9302656413215518</v>
      </c>
      <c r="AP27" s="91">
        <f>'[2]EU Inhabitants'!AK35*('[2]Weighted Average'!AK11/1000)*('[2]Waste Bin detailed'!$F$24/100)</f>
        <v>7.9269342324422363</v>
      </c>
      <c r="AQ27" s="91">
        <f>'[2]EU Inhabitants'!AL35*('[2]Weighted Average'!AL11/1000)*('[2]Waste Bin detailed'!$F$24/100)</f>
        <v>7.9235121952496197</v>
      </c>
      <c r="AR27" s="91">
        <f>'[2]EU Inhabitants'!AM35*('[2]Weighted Average'!AM11/1000)*('[2]Waste Bin detailed'!$F$24/100)</f>
        <v>7.9203760476455196</v>
      </c>
      <c r="AS27" s="91">
        <f>'[2]EU Inhabitants'!AN35*('[2]Weighted Average'!AN11/1000)*('[2]Waste Bin detailed'!$F$24/100)</f>
        <v>7.9179561571153494</v>
      </c>
      <c r="AT27" s="91">
        <f>'[2]EU Inhabitants'!AO35*('[2]Weighted Average'!AO11/1000)*('[2]Waste Bin detailed'!$F$24/100)</f>
        <v>7.915392343503707</v>
      </c>
      <c r="AU27" s="91">
        <f>'[2]EU Inhabitants'!AP35*('[2]Weighted Average'!AP11/1000)*('[2]Waste Bin detailed'!$F$24/100)</f>
        <v>7.9127385645560198</v>
      </c>
      <c r="AV27" s="91">
        <f>'[2]EU Inhabitants'!AQ35*('[2]Weighted Average'!AQ11/1000)*('[2]Waste Bin detailed'!$F$24/100)</f>
        <v>7.910094676496005</v>
      </c>
      <c r="AW27" s="91">
        <f>'[2]EU Inhabitants'!AR35*('[2]Weighted Average'!AR11/1000)*('[2]Waste Bin detailed'!$F$24/100)</f>
        <v>7.9073549296227377</v>
      </c>
      <c r="AX27" s="91">
        <f>'[2]EU Inhabitants'!AS35*('[2]Weighted Average'!AS11/1000)*('[2]Waste Bin detailed'!$F$24/100)</f>
        <v>7.9039207530034572</v>
      </c>
      <c r="AY27" s="91">
        <f>'[2]EU Inhabitants'!AT35*('[2]Weighted Average'!AT11/1000)*('[2]Waste Bin detailed'!$F$24/100)</f>
        <v>7.8998481251653478</v>
      </c>
      <c r="AZ27" s="91">
        <f>'[2]EU Inhabitants'!AU35*('[2]Weighted Average'!AU11/1000)*('[2]Waste Bin detailed'!$F$24/100)</f>
        <v>7.8951486026220667</v>
      </c>
      <c r="BA27" s="91">
        <f>'[2]EU Inhabitants'!AV35*('[2]Weighted Average'!AV11/1000)*('[2]Waste Bin detailed'!$F$24/100)</f>
        <v>7.8894956191486347</v>
      </c>
      <c r="BB27" s="91">
        <f>'[2]EU Inhabitants'!AW35*('[2]Weighted Average'!AW11/1000)*('[2]Waste Bin detailed'!$F$24/100)</f>
        <v>7.8825764019333162</v>
      </c>
      <c r="BC27" s="91">
        <f>'[2]EU Inhabitants'!AX35*('[2]Weighted Average'!AX11/1000)*('[2]Waste Bin detailed'!$F$24/100)</f>
        <v>7.8742431821572092</v>
      </c>
      <c r="BD27" s="91">
        <f>'[2]EU Inhabitants'!AY35*('[2]Weighted Average'!AY11/1000)*('[2]Waste Bin detailed'!$F$24/100)</f>
        <v>7.8644813946476413</v>
      </c>
      <c r="BE27" s="91">
        <f>'[2]EU Inhabitants'!AZ35*('[2]Weighted Average'!AZ11/1000)*('[2]Waste Bin detailed'!$F$24/100)</f>
        <v>7.8535065190898292</v>
      </c>
    </row>
    <row r="28" spans="1:57" x14ac:dyDescent="0.35">
      <c r="A28" s="86" t="s">
        <v>636</v>
      </c>
      <c r="C28" s="86" t="s">
        <v>5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detailed'!$F$24/100)</f>
        <v>19.929337640709786</v>
      </c>
      <c r="H28" s="91">
        <f>'[2]EU Inhabitants'!C36*('[2]Weighted Average'!C11/1000)*('[2]Waste Bin detailed'!$F$24/100)</f>
        <v>19.855911098735984</v>
      </c>
      <c r="I28" s="91">
        <f>'[2]EU Inhabitants'!D36*('[2]Weighted Average'!D11/1000)*('[2]Waste Bin detailed'!$F$24/100)</f>
        <v>19.857096253876612</v>
      </c>
      <c r="J28" s="91">
        <f>'[2]EU Inhabitants'!E36*('[2]Weighted Average'!E11/1000)*('[2]Waste Bin detailed'!$F$24/100)</f>
        <v>19.841999083339029</v>
      </c>
      <c r="K28" s="91">
        <f>'[2]EU Inhabitants'!F36*('[2]Weighted Average'!F11/1000)*('[2]Waste Bin detailed'!$F$24/100)</f>
        <v>19.831840508582175</v>
      </c>
      <c r="L28" s="91">
        <f>'[2]EU Inhabitants'!G36*('[2]Weighted Average'!G11/1000)*('[2]Waste Bin detailed'!$F$24/100)</f>
        <v>19.8366325504584</v>
      </c>
      <c r="M28" s="91">
        <f>'[2]EU Inhabitants'!H36*('[2]Weighted Average'!H11/1000)*('[2]Waste Bin detailed'!$F$24/100)</f>
        <v>19.83748267682477</v>
      </c>
      <c r="N28" s="91">
        <f>'[2]EU Inhabitants'!I36*('[2]Weighted Average'!I11/1000)*('[2]Waste Bin detailed'!$F$24/100)</f>
        <v>19.835391331740468</v>
      </c>
      <c r="O28" s="91">
        <f>'[2]EU Inhabitants'!J36*('[2]Weighted Average'!J11/1000)*('[2]Waste Bin detailed'!$F$24/100)</f>
        <v>19.841942342896765</v>
      </c>
      <c r="P28" s="91">
        <f>'[2]EU Inhabitants'!K36*('[2]Weighted Average'!K11/1000)*('[2]Waste Bin detailed'!$F$24/100)</f>
        <v>19.86106847268865</v>
      </c>
      <c r="Q28" s="91">
        <f>'[2]EU Inhabitants'!L36*('[2]Weighted Average'!L11/1000)*('[2]Waste Bin detailed'!$F$24/100)</f>
        <v>19.885289814785587</v>
      </c>
      <c r="R28" s="91">
        <f>'[2]EU Inhabitants'!M36*('[2]Weighted Average'!M11/1000)*('[2]Waste Bin detailed'!$F$24/100)</f>
        <v>19.881445194132588</v>
      </c>
      <c r="S28" s="91">
        <f>'[2]EU Inhabitants'!N36*('[2]Weighted Average'!N11/1000)*('[2]Waste Bin detailed'!$F$24/100)</f>
        <v>19.922541472231579</v>
      </c>
      <c r="T28" s="91">
        <f>'[2]EU Inhabitants'!O36*('[2]Weighted Average'!O11/1000)*('[2]Waste Bin detailed'!$F$24/100)</f>
        <v>19.946054487339218</v>
      </c>
      <c r="U28" s="91">
        <f>'[2]EU Inhabitants'!P36*('[2]Weighted Average'!P11/1000)*('[2]Waste Bin detailed'!$F$24/100)</f>
        <v>19.96717272321013</v>
      </c>
      <c r="V28" s="91">
        <f>'[2]EU Inhabitants'!Q36*('[2]Weighted Average'!Q11/1000)*('[2]Waste Bin detailed'!$F$24/100)</f>
        <v>19.990459446114262</v>
      </c>
      <c r="W28" s="91">
        <f>'[2]EU Inhabitants'!R36*('[2]Weighted Average'!R11/1000)*('[2]Waste Bin detailed'!$F$24/100)</f>
        <v>20.014552004891698</v>
      </c>
      <c r="X28" s="91">
        <f>'[2]EU Inhabitants'!S36*('[2]Weighted Average'!S11/1000)*('[2]Waste Bin detailed'!$F$24/100)</f>
        <v>20.052101867267638</v>
      </c>
      <c r="Y28" s="91">
        <f>'[2]EU Inhabitants'!T36*('[2]Weighted Average'!T11/1000)*('[2]Waste Bin detailed'!$F$24/100)</f>
        <v>20.082034565697541</v>
      </c>
      <c r="Z28" s="91">
        <f>'[2]EU Inhabitants'!U36*('[2]Weighted Average'!U11/1000)*('[2]Waste Bin detailed'!$F$24/100)</f>
        <v>20.441684974834452</v>
      </c>
      <c r="AA28" s="91">
        <f>'[2]EU Inhabitants'!V36*('[2]Weighted Average'!V11/1000)*('[2]Waste Bin detailed'!$F$24/100)</f>
        <v>20.469678401713828</v>
      </c>
      <c r="AB28" s="91">
        <f>'[2]EU Inhabitants'!W36*('[2]Weighted Average'!W11/1000)*('[2]Waste Bin detailed'!$F$24/100)</f>
        <v>20.478125081552971</v>
      </c>
      <c r="AC28" s="91">
        <f>'[2]EU Inhabitants'!X36*('[2]Weighted Average'!X11/1000)*('[2]Waste Bin detailed'!$F$24/100)</f>
        <v>20.384897782477985</v>
      </c>
      <c r="AD28" s="91">
        <f>'[2]EU Inhabitants'!Y36*('[2]Weighted Average'!Y11/1000)*('[2]Waste Bin detailed'!$F$24/100)</f>
        <v>20.364739519956068</v>
      </c>
      <c r="AE28" s="91">
        <f>'[2]EU Inhabitants'!Z36*('[2]Weighted Average'!Z11/1000)*('[2]Waste Bin detailed'!$F$24/100)</f>
        <v>20.757832809457067</v>
      </c>
      <c r="AF28" s="91">
        <f>'[2]EU Inhabitants'!AA36*('[2]Weighted Average'!AA11/1000)*('[2]Waste Bin detailed'!$F$24/100)</f>
        <v>20.705808839559406</v>
      </c>
      <c r="AG28" s="91">
        <f>'[2]EU Inhabitants'!AB36*('[2]Weighted Average'!AB11/1000)*('[2]Waste Bin detailed'!$F$24/100)</f>
        <v>20.654043928685436</v>
      </c>
      <c r="AH28" s="91">
        <f>'[2]EU Inhabitants'!AC36*('[2]Weighted Average'!AC11/1000)*('[2]Waste Bin detailed'!$F$24/100)</f>
        <v>20.602355717089583</v>
      </c>
      <c r="AI28" s="91">
        <f>'[2]EU Inhabitants'!AD36*('[2]Weighted Average'!AD11/1000)*('[2]Waste Bin detailed'!$F$24/100)</f>
        <v>20.549437293255739</v>
      </c>
      <c r="AJ28" s="91">
        <f>'[2]EU Inhabitants'!AE36*('[2]Weighted Average'!AE11/1000)*('[2]Waste Bin detailed'!$F$24/100)</f>
        <v>20.495344413350242</v>
      </c>
      <c r="AK28" s="91">
        <f>'[2]EU Inhabitants'!AF36*('[2]Weighted Average'!AF11/1000)*('[2]Waste Bin detailed'!$F$24/100)</f>
        <v>20.438919737157576</v>
      </c>
      <c r="AL28" s="91">
        <f>'[2]EU Inhabitants'!AG36*('[2]Weighted Average'!AG11/1000)*('[2]Waste Bin detailed'!$F$24/100)</f>
        <v>20.379257712447629</v>
      </c>
      <c r="AM28" s="91">
        <f>'[2]EU Inhabitants'!AH36*('[2]Weighted Average'!AH11/1000)*('[2]Waste Bin detailed'!$F$24/100)</f>
        <v>20.31647391843768</v>
      </c>
      <c r="AN28" s="91">
        <f>'[2]EU Inhabitants'!AI36*('[2]Weighted Average'!AI11/1000)*('[2]Waste Bin detailed'!$F$24/100)</f>
        <v>20.251241217589914</v>
      </c>
      <c r="AO28" s="91">
        <f>'[2]EU Inhabitants'!AJ36*('[2]Weighted Average'!AJ11/1000)*('[2]Waste Bin detailed'!$F$24/100)</f>
        <v>20.184985865368354</v>
      </c>
      <c r="AP28" s="91">
        <f>'[2]EU Inhabitants'!AK36*('[2]Weighted Average'!AK11/1000)*('[2]Waste Bin detailed'!$F$24/100)</f>
        <v>20.133839602359945</v>
      </c>
      <c r="AQ28" s="91">
        <f>'[2]EU Inhabitants'!AL36*('[2]Weighted Average'!AL11/1000)*('[2]Waste Bin detailed'!$F$24/100)</f>
        <v>20.081967866555967</v>
      </c>
      <c r="AR28" s="91">
        <f>'[2]EU Inhabitants'!AM36*('[2]Weighted Average'!AM11/1000)*('[2]Waste Bin detailed'!$F$24/100)</f>
        <v>20.029700127986473</v>
      </c>
      <c r="AS28" s="91">
        <f>'[2]EU Inhabitants'!AN36*('[2]Weighted Average'!AN11/1000)*('[2]Waste Bin detailed'!$F$24/100)</f>
        <v>19.979471711845552</v>
      </c>
      <c r="AT28" s="91">
        <f>'[2]EU Inhabitants'!AO36*('[2]Weighted Average'!AO11/1000)*('[2]Waste Bin detailed'!$F$24/100)</f>
        <v>19.930364523791351</v>
      </c>
      <c r="AU28" s="91">
        <f>'[2]EU Inhabitants'!AP36*('[2]Weighted Average'!AP11/1000)*('[2]Waste Bin detailed'!$F$24/100)</f>
        <v>19.882674986729285</v>
      </c>
      <c r="AV28" s="91">
        <f>'[2]EU Inhabitants'!AQ36*('[2]Weighted Average'!AQ11/1000)*('[2]Waste Bin detailed'!$F$24/100)</f>
        <v>19.835296976727747</v>
      </c>
      <c r="AW28" s="91">
        <f>'[2]EU Inhabitants'!AR36*('[2]Weighted Average'!AR11/1000)*('[2]Waste Bin detailed'!$F$24/100)</f>
        <v>19.78903124502801</v>
      </c>
      <c r="AX28" s="91">
        <f>'[2]EU Inhabitants'!AS36*('[2]Weighted Average'!AS11/1000)*('[2]Waste Bin detailed'!$F$24/100)</f>
        <v>19.743380862059769</v>
      </c>
      <c r="AY28" s="91">
        <f>'[2]EU Inhabitants'!AT36*('[2]Weighted Average'!AT11/1000)*('[2]Waste Bin detailed'!$F$24/100)</f>
        <v>19.698448259881118</v>
      </c>
      <c r="AZ28" s="91">
        <f>'[2]EU Inhabitants'!AU36*('[2]Weighted Average'!AU11/1000)*('[2]Waste Bin detailed'!$F$24/100)</f>
        <v>19.654177961359927</v>
      </c>
      <c r="BA28" s="91">
        <f>'[2]EU Inhabitants'!AV36*('[2]Weighted Average'!AV11/1000)*('[2]Waste Bin detailed'!$F$24/100)</f>
        <v>19.608872063681623</v>
      </c>
      <c r="BB28" s="91">
        <f>'[2]EU Inhabitants'!AW36*('[2]Weighted Average'!AW11/1000)*('[2]Waste Bin detailed'!$F$24/100)</f>
        <v>19.563387405840835</v>
      </c>
      <c r="BC28" s="91">
        <f>'[2]EU Inhabitants'!AX36*('[2]Weighted Average'!AX11/1000)*('[2]Waste Bin detailed'!$F$24/100)</f>
        <v>19.517996057500284</v>
      </c>
      <c r="BD28" s="91">
        <f>'[2]EU Inhabitants'!AY36*('[2]Weighted Average'!AY11/1000)*('[2]Waste Bin detailed'!$F$24/100)</f>
        <v>19.47225301982596</v>
      </c>
      <c r="BE28" s="91">
        <f>'[2]EU Inhabitants'!AZ36*('[2]Weighted Average'!AZ11/1000)*('[2]Waste Bin detailed'!$F$24/100)</f>
        <v>19.425993826073444</v>
      </c>
    </row>
    <row r="29" spans="1:57" x14ac:dyDescent="0.35">
      <c r="A29" s="86" t="s">
        <v>636</v>
      </c>
      <c r="C29" s="86" t="s">
        <v>5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detailed'!$F$24/100)</f>
        <v>19.090048432430102</v>
      </c>
      <c r="H29" s="91">
        <f>'[2]EU Inhabitants'!C37*('[2]Weighted Average'!C11/1000)*('[2]Waste Bin detailed'!$F$24/100)</f>
        <v>19.12621476499935</v>
      </c>
      <c r="I29" s="91">
        <f>'[2]EU Inhabitants'!D37*('[2]Weighted Average'!D11/1000)*('[2]Waste Bin detailed'!$F$24/100)</f>
        <v>19.177651773804946</v>
      </c>
      <c r="J29" s="91">
        <f>'[2]EU Inhabitants'!E37*('[2]Weighted Average'!E11/1000)*('[2]Waste Bin detailed'!$F$24/100)</f>
        <v>19.219672840194097</v>
      </c>
      <c r="K29" s="91">
        <f>'[2]EU Inhabitants'!F37*('[2]Weighted Average'!F11/1000)*('[2]Waste Bin detailed'!$F$24/100)</f>
        <v>19.270160329781067</v>
      </c>
      <c r="L29" s="91">
        <f>'[2]EU Inhabitants'!G37*('[2]Weighted Average'!G11/1000)*('[2]Waste Bin detailed'!$F$24/100)</f>
        <v>19.334230131989592</v>
      </c>
      <c r="M29" s="91">
        <f>'[2]EU Inhabitants'!H37*('[2]Weighted Average'!H11/1000)*('[2]Waste Bin detailed'!$F$24/100)</f>
        <v>19.404220046623873</v>
      </c>
      <c r="N29" s="91">
        <f>'[2]EU Inhabitants'!I37*('[2]Weighted Average'!I11/1000)*('[2]Waste Bin detailed'!$F$24/100)</f>
        <v>19.480171418970613</v>
      </c>
      <c r="O29" s="91">
        <f>'[2]EU Inhabitants'!J37*('[2]Weighted Average'!J11/1000)*('[2]Waste Bin detailed'!$F$24/100)</f>
        <v>19.562992166285003</v>
      </c>
      <c r="P29" s="91">
        <f>'[2]EU Inhabitants'!K37*('[2]Weighted Average'!K11/1000)*('[2]Waste Bin detailed'!$F$24/100)</f>
        <v>19.654107351169149</v>
      </c>
      <c r="Q29" s="91">
        <f>'[2]EU Inhabitants'!L37*('[2]Weighted Average'!L11/1000)*('[2]Waste Bin detailed'!$F$24/100)</f>
        <v>19.741481040898297</v>
      </c>
      <c r="R29" s="91">
        <f>'[2]EU Inhabitants'!M37*('[2]Weighted Average'!M11/1000)*('[2]Waste Bin detailed'!$F$24/100)</f>
        <v>19.818141006388611</v>
      </c>
      <c r="S29" s="91">
        <f>'[2]EU Inhabitants'!N37*('[2]Weighted Average'!N11/1000)*('[2]Waste Bin detailed'!$F$24/100)</f>
        <v>19.911279492616433</v>
      </c>
      <c r="T29" s="91">
        <f>'[2]EU Inhabitants'!O37*('[2]Weighted Average'!O11/1000)*('[2]Waste Bin detailed'!$F$24/100)</f>
        <v>20.004438369417787</v>
      </c>
      <c r="U29" s="91">
        <f>'[2]EU Inhabitants'!P37*('[2]Weighted Average'!P11/1000)*('[2]Waste Bin detailed'!$F$24/100)</f>
        <v>20.097391916145014</v>
      </c>
      <c r="V29" s="91">
        <f>'[2]EU Inhabitants'!Q37*('[2]Weighted Average'!Q11/1000)*('[2]Waste Bin detailed'!$F$24/100)</f>
        <v>20.176317083746877</v>
      </c>
      <c r="W29" s="91">
        <f>'[2]EU Inhabitants'!R37*('[2]Weighted Average'!R11/1000)*('[2]Waste Bin detailed'!$F$24/100)</f>
        <v>20.239755052448405</v>
      </c>
      <c r="X29" s="91">
        <f>'[2]EU Inhabitants'!S37*('[2]Weighted Average'!S11/1000)*('[2]Waste Bin detailed'!$F$24/100)</f>
        <v>20.302798195040932</v>
      </c>
      <c r="Y29" s="91">
        <f>'[2]EU Inhabitants'!T37*('[2]Weighted Average'!T11/1000)*('[2]Waste Bin detailed'!$F$24/100)</f>
        <v>20.340331873113964</v>
      </c>
      <c r="Z29" s="91">
        <f>'[2]EU Inhabitants'!U37*('[2]Weighted Average'!U11/1000)*('[2]Waste Bin detailed'!$F$24/100)</f>
        <v>20.694834750316264</v>
      </c>
      <c r="AA29" s="91">
        <f>'[2]EU Inhabitants'!V37*('[2]Weighted Average'!V11/1000)*('[2]Waste Bin detailed'!$F$24/100)</f>
        <v>20.722532443602514</v>
      </c>
      <c r="AB29" s="91">
        <f>'[2]EU Inhabitants'!W37*('[2]Weighted Average'!W11/1000)*('[2]Waste Bin detailed'!$F$24/100)</f>
        <v>20.755723577451594</v>
      </c>
      <c r="AC29" s="91">
        <f>'[2]EU Inhabitants'!X37*('[2]Weighted Average'!X11/1000)*('[2]Waste Bin detailed'!$F$24/100)</f>
        <v>20.81073029399781</v>
      </c>
      <c r="AD29" s="91">
        <f>'[2]EU Inhabitants'!Y37*('[2]Weighted Average'!Y11/1000)*('[2]Waste Bin detailed'!$F$24/100)</f>
        <v>20.871825582348698</v>
      </c>
      <c r="AE29" s="91">
        <f>'[2]EU Inhabitants'!Z37*('[2]Weighted Average'!Z11/1000)*('[2]Waste Bin detailed'!$F$24/100)</f>
        <v>21.12437103016476</v>
      </c>
      <c r="AF29" s="91">
        <f>'[2]EU Inhabitants'!AA37*('[2]Weighted Average'!AA11/1000)*('[2]Waste Bin detailed'!$F$24/100)</f>
        <v>21.152279727099188</v>
      </c>
      <c r="AG29" s="91">
        <f>'[2]EU Inhabitants'!AB37*('[2]Weighted Average'!AB11/1000)*('[2]Waste Bin detailed'!$F$24/100)</f>
        <v>21.166449880197014</v>
      </c>
      <c r="AH29" s="91">
        <f>'[2]EU Inhabitants'!AC37*('[2]Weighted Average'!AC11/1000)*('[2]Waste Bin detailed'!$F$24/100)</f>
        <v>21.166449065980952</v>
      </c>
      <c r="AI29" s="91">
        <f>'[2]EU Inhabitants'!AD37*('[2]Weighted Average'!AD11/1000)*('[2]Waste Bin detailed'!$F$24/100)</f>
        <v>21.152359087316036</v>
      </c>
      <c r="AJ29" s="91">
        <f>'[2]EU Inhabitants'!AE37*('[2]Weighted Average'!AE11/1000)*('[2]Waste Bin detailed'!$F$24/100)</f>
        <v>21.136783711416246</v>
      </c>
      <c r="AK29" s="91">
        <f>'[2]EU Inhabitants'!AF37*('[2]Weighted Average'!AF11/1000)*('[2]Waste Bin detailed'!$F$24/100)</f>
        <v>21.118834137100773</v>
      </c>
      <c r="AL29" s="91">
        <f>'[2]EU Inhabitants'!AG37*('[2]Weighted Average'!AG11/1000)*('[2]Waste Bin detailed'!$F$24/100)</f>
        <v>21.09877151133481</v>
      </c>
      <c r="AM29" s="91">
        <f>'[2]EU Inhabitants'!AH37*('[2]Weighted Average'!AH11/1000)*('[2]Waste Bin detailed'!$F$24/100)</f>
        <v>21.076950968283583</v>
      </c>
      <c r="AN29" s="91">
        <f>'[2]EU Inhabitants'!AI37*('[2]Weighted Average'!AI11/1000)*('[2]Waste Bin detailed'!$F$24/100)</f>
        <v>21.053626103933627</v>
      </c>
      <c r="AO29" s="91">
        <f>'[2]EU Inhabitants'!AJ37*('[2]Weighted Average'!AJ11/1000)*('[2]Waste Bin detailed'!$F$24/100)</f>
        <v>21.028581195831215</v>
      </c>
      <c r="AP29" s="91">
        <f>'[2]EU Inhabitants'!AK37*('[2]Weighted Average'!AK11/1000)*('[2]Waste Bin detailed'!$F$24/100)</f>
        <v>21.007216536427944</v>
      </c>
      <c r="AQ29" s="91">
        <f>'[2]EU Inhabitants'!AL37*('[2]Weighted Average'!AL11/1000)*('[2]Waste Bin detailed'!$F$24/100)</f>
        <v>20.982557820458897</v>
      </c>
      <c r="AR29" s="91">
        <f>'[2]EU Inhabitants'!AM37*('[2]Weighted Average'!AM11/1000)*('[2]Waste Bin detailed'!$F$24/100)</f>
        <v>20.95353098041566</v>
      </c>
      <c r="AS29" s="91">
        <f>'[2]EU Inhabitants'!AN37*('[2]Weighted Average'!AN11/1000)*('[2]Waste Bin detailed'!$F$24/100)</f>
        <v>20.923320300459267</v>
      </c>
      <c r="AT29" s="91">
        <f>'[2]EU Inhabitants'!AO37*('[2]Weighted Average'!AO11/1000)*('[2]Waste Bin detailed'!$F$24/100)</f>
        <v>20.889485648209032</v>
      </c>
      <c r="AU29" s="91">
        <f>'[2]EU Inhabitants'!AP37*('[2]Weighted Average'!AP11/1000)*('[2]Waste Bin detailed'!$F$24/100)</f>
        <v>20.855891072723566</v>
      </c>
      <c r="AV29" s="91">
        <f>'[2]EU Inhabitants'!AQ37*('[2]Weighted Average'!AQ11/1000)*('[2]Waste Bin detailed'!$F$24/100)</f>
        <v>20.821887816393765</v>
      </c>
      <c r="AW29" s="91">
        <f>'[2]EU Inhabitants'!AR37*('[2]Weighted Average'!AR11/1000)*('[2]Waste Bin detailed'!$F$24/100)</f>
        <v>20.787080159343052</v>
      </c>
      <c r="AX29" s="91">
        <f>'[2]EU Inhabitants'!AS37*('[2]Weighted Average'!AS11/1000)*('[2]Waste Bin detailed'!$F$24/100)</f>
        <v>20.751028082154193</v>
      </c>
      <c r="AY29" s="91">
        <f>'[2]EU Inhabitants'!AT37*('[2]Weighted Average'!AT11/1000)*('[2]Waste Bin detailed'!$F$24/100)</f>
        <v>20.713608482599081</v>
      </c>
      <c r="AZ29" s="91">
        <f>'[2]EU Inhabitants'!AU37*('[2]Weighted Average'!AU11/1000)*('[2]Waste Bin detailed'!$F$24/100)</f>
        <v>20.675110949646026</v>
      </c>
      <c r="BA29" s="91">
        <f>'[2]EU Inhabitants'!AV37*('[2]Weighted Average'!AV11/1000)*('[2]Waste Bin detailed'!$F$24/100)</f>
        <v>20.63586046043163</v>
      </c>
      <c r="BB29" s="91">
        <f>'[2]EU Inhabitants'!AW37*('[2]Weighted Average'!AW11/1000)*('[2]Waste Bin detailed'!$F$24/100)</f>
        <v>20.595889090715534</v>
      </c>
      <c r="BC29" s="91">
        <f>'[2]EU Inhabitants'!AX37*('[2]Weighted Average'!AX11/1000)*('[2]Waste Bin detailed'!$F$24/100)</f>
        <v>20.556048571612514</v>
      </c>
      <c r="BD29" s="91">
        <f>'[2]EU Inhabitants'!AY37*('[2]Weighted Average'!AY11/1000)*('[2]Waste Bin detailed'!$F$24/100)</f>
        <v>20.515600435698033</v>
      </c>
      <c r="BE29" s="91">
        <f>'[2]EU Inhabitants'!AZ37*('[2]Weighted Average'!AZ11/1000)*('[2]Waste Bin detailed'!$F$24/100)</f>
        <v>20.473881616923773</v>
      </c>
    </row>
    <row r="30" spans="1:57" x14ac:dyDescent="0.35">
      <c r="A30" s="86" t="s">
        <v>636</v>
      </c>
      <c r="C30" s="86" t="s">
        <v>5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detailed'!$F$24/100)</f>
        <v>32.712274688346447</v>
      </c>
      <c r="H30" s="91">
        <f>'[2]EU Inhabitants'!C38*('[2]Weighted Average'!C11/1000)*('[2]Waste Bin detailed'!$F$24/100)</f>
        <v>32.791047391308261</v>
      </c>
      <c r="I30" s="91">
        <f>'[2]EU Inhabitants'!D38*('[2]Weighted Average'!D11/1000)*('[2]Waste Bin detailed'!$F$24/100)</f>
        <v>32.889203161379839</v>
      </c>
      <c r="J30" s="91">
        <f>'[2]EU Inhabitants'!E38*('[2]Weighted Average'!E11/1000)*('[2]Waste Bin detailed'!$F$24/100)</f>
        <v>33.00600912809076</v>
      </c>
      <c r="K30" s="91">
        <f>'[2]EU Inhabitants'!F38*('[2]Weighted Average'!F11/1000)*('[2]Waste Bin detailed'!$F$24/100)</f>
        <v>33.136298945464254</v>
      </c>
      <c r="L30" s="91">
        <f>'[2]EU Inhabitants'!G38*('[2]Weighted Average'!G11/1000)*('[2]Waste Bin detailed'!$F$24/100)</f>
        <v>33.27119901355475</v>
      </c>
      <c r="M30" s="91">
        <f>'[2]EU Inhabitants'!H38*('[2]Weighted Average'!H11/1000)*('[2]Waste Bin detailed'!$F$24/100)</f>
        <v>33.405365484928637</v>
      </c>
      <c r="N30" s="91">
        <f>'[2]EU Inhabitants'!I38*('[2]Weighted Average'!I11/1000)*('[2]Waste Bin detailed'!$F$24/100)</f>
        <v>33.642092560033937</v>
      </c>
      <c r="O30" s="91">
        <f>'[2]EU Inhabitants'!J38*('[2]Weighted Average'!J11/1000)*('[2]Waste Bin detailed'!$F$24/100)</f>
        <v>33.892287754206414</v>
      </c>
      <c r="P30" s="91">
        <f>'[2]EU Inhabitants'!K38*('[2]Weighted Average'!K11/1000)*('[2]Waste Bin detailed'!$F$24/100)</f>
        <v>34.155935533968233</v>
      </c>
      <c r="Q30" s="91">
        <f>'[2]EU Inhabitants'!L38*('[2]Weighted Average'!L11/1000)*('[2]Waste Bin detailed'!$F$24/100)</f>
        <v>34.457892560631024</v>
      </c>
      <c r="R30" s="91">
        <f>'[2]EU Inhabitants'!M38*('[2]Weighted Average'!M11/1000)*('[2]Waste Bin detailed'!$F$24/100)</f>
        <v>34.71432795553612</v>
      </c>
      <c r="S30" s="91">
        <f>'[2]EU Inhabitants'!N38*('[2]Weighted Average'!N11/1000)*('[2]Waste Bin detailed'!$F$24/100)</f>
        <v>34.95768239062339</v>
      </c>
      <c r="T30" s="91">
        <f>'[2]EU Inhabitants'!O38*('[2]Weighted Average'!O11/1000)*('[2]Waste Bin detailed'!$F$24/100)</f>
        <v>35.226046853606988</v>
      </c>
      <c r="U30" s="91">
        <f>'[2]EU Inhabitants'!P38*('[2]Weighted Average'!P11/1000)*('[2]Waste Bin detailed'!$F$24/100)</f>
        <v>35.558064778651222</v>
      </c>
      <c r="V30" s="91">
        <f>'[2]EU Inhabitants'!Q38*('[2]Weighted Average'!Q11/1000)*('[2]Waste Bin detailed'!$F$24/100)</f>
        <v>35.941996140513936</v>
      </c>
      <c r="W30" s="91">
        <f>'[2]EU Inhabitants'!R38*('[2]Weighted Average'!R11/1000)*('[2]Waste Bin detailed'!$F$24/100)</f>
        <v>36.335152154299543</v>
      </c>
      <c r="X30" s="91">
        <f>'[2]EU Inhabitants'!S38*('[2]Weighted Average'!S11/1000)*('[2]Waste Bin detailed'!$F$24/100)</f>
        <v>36.874181838188626</v>
      </c>
      <c r="Y30" s="91">
        <f>'[2]EU Inhabitants'!T38*('[2]Weighted Average'!T11/1000)*('[2]Waste Bin detailed'!$F$24/100)</f>
        <v>37.337969704365136</v>
      </c>
      <c r="Z30" s="91">
        <f>'[2]EU Inhabitants'!U38*('[2]Weighted Average'!U11/1000)*('[2]Waste Bin detailed'!$F$24/100)</f>
        <v>38.368085511977291</v>
      </c>
      <c r="AA30" s="91">
        <f>'[2]EU Inhabitants'!V38*('[2]Weighted Average'!V11/1000)*('[2]Waste Bin detailed'!$F$24/100)</f>
        <v>38.733481980082217</v>
      </c>
      <c r="AB30" s="91">
        <f>'[2]EU Inhabitants'!W38*('[2]Weighted Average'!W11/1000)*('[2]Waste Bin detailed'!$F$24/100)</f>
        <v>38.929858407935654</v>
      </c>
      <c r="AC30" s="91">
        <f>'[2]EU Inhabitants'!X38*('[2]Weighted Average'!X11/1000)*('[2]Waste Bin detailed'!$F$24/100)</f>
        <v>39.205315221696566</v>
      </c>
      <c r="AD30" s="91">
        <f>'[2]EU Inhabitants'!Y38*('[2]Weighted Average'!Y11/1000)*('[2]Waste Bin detailed'!$F$24/100)</f>
        <v>39.468955024364696</v>
      </c>
      <c r="AE30" s="91">
        <f>'[2]EU Inhabitants'!Z38*('[2]Weighted Average'!Z11/1000)*('[2]Waste Bin detailed'!$F$24/100)</f>
        <v>39.90569224875874</v>
      </c>
      <c r="AF30" s="91">
        <f>'[2]EU Inhabitants'!AA38*('[2]Weighted Average'!AA11/1000)*('[2]Waste Bin detailed'!$F$24/100)</f>
        <v>40.148118755329989</v>
      </c>
      <c r="AG30" s="91">
        <f>'[2]EU Inhabitants'!AB38*('[2]Weighted Average'!AB11/1000)*('[2]Waste Bin detailed'!$F$24/100)</f>
        <v>40.390329847366417</v>
      </c>
      <c r="AH30" s="91">
        <f>'[2]EU Inhabitants'!AC38*('[2]Weighted Average'!AC11/1000)*('[2]Waste Bin detailed'!$F$24/100)</f>
        <v>40.631363276441938</v>
      </c>
      <c r="AI30" s="91">
        <f>'[2]EU Inhabitants'!AD38*('[2]Weighted Average'!AD11/1000)*('[2]Waste Bin detailed'!$F$24/100)</f>
        <v>40.870570630496161</v>
      </c>
      <c r="AJ30" s="91">
        <f>'[2]EU Inhabitants'!AE38*('[2]Weighted Average'!AE11/1000)*('[2]Waste Bin detailed'!$F$24/100)</f>
        <v>41.102789857043533</v>
      </c>
      <c r="AK30" s="91">
        <f>'[2]EU Inhabitants'!AF38*('[2]Weighted Average'!AF11/1000)*('[2]Waste Bin detailed'!$F$24/100)</f>
        <v>41.328140634176933</v>
      </c>
      <c r="AL30" s="91">
        <f>'[2]EU Inhabitants'!AG38*('[2]Weighted Average'!AG11/1000)*('[2]Waste Bin detailed'!$F$24/100)</f>
        <v>41.547261346210952</v>
      </c>
      <c r="AM30" s="91">
        <f>'[2]EU Inhabitants'!AH38*('[2]Weighted Average'!AH11/1000)*('[2]Waste Bin detailed'!$F$24/100)</f>
        <v>41.760950166883937</v>
      </c>
      <c r="AN30" s="91">
        <f>'[2]EU Inhabitants'!AI38*('[2]Weighted Average'!AI11/1000)*('[2]Waste Bin detailed'!$F$24/100)</f>
        <v>41.970326804930671</v>
      </c>
      <c r="AO30" s="91">
        <f>'[2]EU Inhabitants'!AJ38*('[2]Weighted Average'!AJ11/1000)*('[2]Waste Bin detailed'!$F$24/100)</f>
        <v>42.176488779018577</v>
      </c>
      <c r="AP30" s="91">
        <f>'[2]EU Inhabitants'!AK38*('[2]Weighted Average'!AK11/1000)*('[2]Waste Bin detailed'!$F$24/100)</f>
        <v>42.388103134302433</v>
      </c>
      <c r="AQ30" s="91">
        <f>'[2]EU Inhabitants'!AL38*('[2]Weighted Average'!AL11/1000)*('[2]Waste Bin detailed'!$F$24/100)</f>
        <v>42.597800560352532</v>
      </c>
      <c r="AR30" s="91">
        <f>'[2]EU Inhabitants'!AM38*('[2]Weighted Average'!AM11/1000)*('[2]Waste Bin detailed'!$F$24/100)</f>
        <v>42.806691814239983</v>
      </c>
      <c r="AS30" s="91">
        <f>'[2]EU Inhabitants'!AN38*('[2]Weighted Average'!AN11/1000)*('[2]Waste Bin detailed'!$F$24/100)</f>
        <v>43.015454352456544</v>
      </c>
      <c r="AT30" s="91">
        <f>'[2]EU Inhabitants'!AO38*('[2]Weighted Average'!AO11/1000)*('[2]Waste Bin detailed'!$F$24/100)</f>
        <v>43.224555522838727</v>
      </c>
      <c r="AU30" s="91">
        <f>'[2]EU Inhabitants'!AP38*('[2]Weighted Average'!AP11/1000)*('[2]Waste Bin detailed'!$F$24/100)</f>
        <v>43.43444501201666</v>
      </c>
      <c r="AV30" s="91">
        <f>'[2]EU Inhabitants'!AQ38*('[2]Weighted Average'!AQ11/1000)*('[2]Waste Bin detailed'!$F$24/100)</f>
        <v>43.644953817234679</v>
      </c>
      <c r="AW30" s="91">
        <f>'[2]EU Inhabitants'!AR38*('[2]Weighted Average'!AR11/1000)*('[2]Waste Bin detailed'!$F$24/100)</f>
        <v>43.855987715311528</v>
      </c>
      <c r="AX30" s="91">
        <f>'[2]EU Inhabitants'!AS38*('[2]Weighted Average'!AS11/1000)*('[2]Waste Bin detailed'!$F$24/100)</f>
        <v>44.067043185790297</v>
      </c>
      <c r="AY30" s="91">
        <f>'[2]EU Inhabitants'!AT38*('[2]Weighted Average'!AT11/1000)*('[2]Waste Bin detailed'!$F$24/100)</f>
        <v>44.277666648425068</v>
      </c>
      <c r="AZ30" s="91">
        <f>'[2]EU Inhabitants'!AU38*('[2]Weighted Average'!AU11/1000)*('[2]Waste Bin detailed'!$F$24/100)</f>
        <v>44.487285946690044</v>
      </c>
      <c r="BA30" s="91">
        <f>'[2]EU Inhabitants'!AV38*('[2]Weighted Average'!AV11/1000)*('[2]Waste Bin detailed'!$F$24/100)</f>
        <v>44.695186844565164</v>
      </c>
      <c r="BB30" s="91">
        <f>'[2]EU Inhabitants'!AW38*('[2]Weighted Average'!AW11/1000)*('[2]Waste Bin detailed'!$F$24/100)</f>
        <v>44.900584360004828</v>
      </c>
      <c r="BC30" s="91">
        <f>'[2]EU Inhabitants'!AX38*('[2]Weighted Average'!AX11/1000)*('[2]Waste Bin detailed'!$F$24/100)</f>
        <v>45.102645343198631</v>
      </c>
      <c r="BD30" s="91">
        <f>'[2]EU Inhabitants'!AY38*('[2]Weighted Average'!AY11/1000)*('[2]Waste Bin detailed'!$F$24/100)</f>
        <v>45.300609070658517</v>
      </c>
      <c r="BE30" s="91">
        <f>'[2]EU Inhabitants'!AZ38*('[2]Weighted Average'!AZ11/1000)*('[2]Waste Bin detailed'!$F$24/100)</f>
        <v>45.493730927561067</v>
      </c>
    </row>
    <row r="31" spans="1:57" x14ac:dyDescent="0.35">
      <c r="A31" s="86" t="s">
        <v>636</v>
      </c>
      <c r="C31" s="86" t="s">
        <v>5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detailed'!$F$24/100)</f>
        <v>1.0301194795858348</v>
      </c>
      <c r="H31" s="91">
        <f>'[2]EU Inhabitants'!C39*('[2]Weighted Average'!C11/1000)*('[2]Waste Bin detailed'!$F$24/100)</f>
        <v>1.0460341725719231</v>
      </c>
      <c r="I31" s="91">
        <f>'[2]EU Inhabitants'!D39*('[2]Weighted Average'!D11/1000)*('[2]Waste Bin detailed'!$F$24/100)</f>
        <v>1.0579288338850252</v>
      </c>
      <c r="J31" s="91">
        <f>'[2]EU Inhabitants'!E39*('[2]Weighted Average'!E11/1000)*('[2]Waste Bin detailed'!$F$24/100)</f>
        <v>1.0649258722150072</v>
      </c>
      <c r="K31" s="91">
        <f>'[2]EU Inhabitants'!F39*('[2]Weighted Average'!F11/1000)*('[2]Waste Bin detailed'!$F$24/100)</f>
        <v>1.0727237503811466</v>
      </c>
      <c r="L31" s="91">
        <f>'[2]EU Inhabitants'!G39*('[2]Weighted Average'!G11/1000)*('[2]Waste Bin detailed'!$F$24/100)</f>
        <v>1.0839234152506476</v>
      </c>
      <c r="M31" s="91">
        <f>'[2]EU Inhabitants'!H39*('[2]Weighted Average'!H11/1000)*('[2]Waste Bin detailed'!$F$24/100)</f>
        <v>1.1072328751540421</v>
      </c>
      <c r="N31" s="91">
        <f>'[2]EU Inhabitants'!I39*('[2]Weighted Average'!I11/1000)*('[2]Waste Bin detailed'!$F$24/100)</f>
        <v>1.1357882151387546</v>
      </c>
      <c r="O31" s="91">
        <f>'[2]EU Inhabitants'!J39*('[2]Weighted Average'!J11/1000)*('[2]Waste Bin detailed'!$F$24/100)</f>
        <v>1.1642940429183639</v>
      </c>
      <c r="P31" s="91">
        <f>'[2]EU Inhabitants'!K39*('[2]Weighted Average'!K11/1000)*('[2]Waste Bin detailed'!$F$24/100)</f>
        <v>1.1784684411261124</v>
      </c>
      <c r="Q31" s="91">
        <f>'[2]EU Inhabitants'!L39*('[2]Weighted Average'!L11/1000)*('[2]Waste Bin detailed'!$F$24/100)</f>
        <v>1.1717410371141241</v>
      </c>
      <c r="R31" s="91">
        <f>'[2]EU Inhabitants'!M39*('[2]Weighted Average'!M11/1000)*('[2]Waste Bin detailed'!$F$24/100)</f>
        <v>1.1741028069566037</v>
      </c>
      <c r="S31" s="91">
        <f>'[2]EU Inhabitants'!N39*('[2]Weighted Average'!N11/1000)*('[2]Waste Bin detailed'!$F$24/100)</f>
        <v>1.1780841687427963</v>
      </c>
      <c r="T31" s="91">
        <f>'[2]EU Inhabitants'!O39*('[2]Weighted Average'!O11/1000)*('[2]Waste Bin detailed'!$F$24/100)</f>
        <v>1.1864667972068528</v>
      </c>
      <c r="U31" s="91">
        <f>'[2]EU Inhabitants'!P39*('[2]Weighted Average'!P11/1000)*('[2]Waste Bin detailed'!$F$24/100)</f>
        <v>1.2006629139123293</v>
      </c>
      <c r="V31" s="91">
        <f>'[2]EU Inhabitants'!Q39*('[2]Weighted Average'!Q11/1000)*('[2]Waste Bin detailed'!$F$24/100)</f>
        <v>1.2135098116199867</v>
      </c>
      <c r="W31" s="91">
        <f>'[2]EU Inhabitants'!R39*('[2]Weighted Average'!R11/1000)*('[2]Waste Bin detailed'!$F$24/100)</f>
        <v>1.2265222779249161</v>
      </c>
      <c r="X31" s="91">
        <f>'[2]EU Inhabitants'!S39*('[2]Weighted Average'!S11/1000)*('[2]Waste Bin detailed'!$F$24/100)</f>
        <v>1.2482392766543227</v>
      </c>
      <c r="Y31" s="91">
        <f>'[2]EU Inhabitants'!T39*('[2]Weighted Average'!T11/1000)*('[2]Waste Bin detailed'!$F$24/100)</f>
        <v>1.2855834419261944</v>
      </c>
      <c r="Z31" s="91">
        <f>'[2]EU Inhabitants'!U39*('[2]Weighted Average'!U11/1000)*('[2]Waste Bin detailed'!$F$24/100)</f>
        <v>1.338886952191606</v>
      </c>
      <c r="AA31" s="91">
        <f>'[2]EU Inhabitants'!V39*('[2]Weighted Average'!V11/1000)*('[2]Waste Bin detailed'!$F$24/100)</f>
        <v>1.3656796109271254</v>
      </c>
      <c r="AB31" s="91">
        <f>'[2]EU Inhabitants'!W39*('[2]Weighted Average'!W11/1000)*('[2]Waste Bin detailed'!$F$24/100)</f>
        <v>1.3832365629823034</v>
      </c>
      <c r="AC31" s="91">
        <f>'[2]EU Inhabitants'!X39*('[2]Weighted Average'!X11/1000)*('[2]Waste Bin detailed'!$F$24/100)</f>
        <v>1.4112573068934982</v>
      </c>
      <c r="AD31" s="91">
        <f>'[2]EU Inhabitants'!Y39*('[2]Weighted Average'!Y11/1000)*('[2]Waste Bin detailed'!$F$24/100)</f>
        <v>1.4545760211072969</v>
      </c>
      <c r="AE31" s="91">
        <f>'[2]EU Inhabitants'!Z39*('[2]Weighted Average'!Z11/1000)*('[2]Waste Bin detailed'!$F$24/100)</f>
        <v>1.4799206154105273</v>
      </c>
      <c r="AF31" s="91">
        <f>'[2]EU Inhabitants'!AA39*('[2]Weighted Average'!AA11/1000)*('[2]Waste Bin detailed'!$F$24/100)</f>
        <v>1.5075756758406174</v>
      </c>
      <c r="AG31" s="91">
        <f>'[2]EU Inhabitants'!AB39*('[2]Weighted Average'!AB11/1000)*('[2]Waste Bin detailed'!$F$24/100)</f>
        <v>1.5341578861760619</v>
      </c>
      <c r="AH31" s="91">
        <f>'[2]EU Inhabitants'!AC39*('[2]Weighted Average'!AC11/1000)*('[2]Waste Bin detailed'!$F$24/100)</f>
        <v>1.559660285878963</v>
      </c>
      <c r="AI31" s="91">
        <f>'[2]EU Inhabitants'!AD39*('[2]Weighted Average'!AD11/1000)*('[2]Waste Bin detailed'!$F$24/100)</f>
        <v>1.5839151792821655</v>
      </c>
      <c r="AJ31" s="91">
        <f>'[2]EU Inhabitants'!AE39*('[2]Weighted Average'!AE11/1000)*('[2]Waste Bin detailed'!$F$24/100)</f>
        <v>1.6079614589208835</v>
      </c>
      <c r="AK31" s="91">
        <f>'[2]EU Inhabitants'!AF39*('[2]Weighted Average'!AF11/1000)*('[2]Waste Bin detailed'!$F$24/100)</f>
        <v>1.6316648052071969</v>
      </c>
      <c r="AL31" s="91">
        <f>'[2]EU Inhabitants'!AG39*('[2]Weighted Average'!AG11/1000)*('[2]Waste Bin detailed'!$F$24/100)</f>
        <v>1.6551243742598178</v>
      </c>
      <c r="AM31" s="91">
        <f>'[2]EU Inhabitants'!AH39*('[2]Weighted Average'!AH11/1000)*('[2]Waste Bin detailed'!$F$24/100)</f>
        <v>1.6781633092347592</v>
      </c>
      <c r="AN31" s="91">
        <f>'[2]EU Inhabitants'!AI39*('[2]Weighted Average'!AI11/1000)*('[2]Waste Bin detailed'!$F$24/100)</f>
        <v>1.7007911913499654</v>
      </c>
      <c r="AO31" s="91">
        <f>'[2]EU Inhabitants'!AJ39*('[2]Weighted Average'!AJ11/1000)*('[2]Waste Bin detailed'!$F$24/100)</f>
        <v>1.7230470814899319</v>
      </c>
      <c r="AP31" s="91">
        <f>'[2]EU Inhabitants'!AK39*('[2]Weighted Average'!AK11/1000)*('[2]Waste Bin detailed'!$F$24/100)</f>
        <v>1.7451449833205166</v>
      </c>
      <c r="AQ31" s="91">
        <f>'[2]EU Inhabitants'!AL39*('[2]Weighted Average'!AL11/1000)*('[2]Waste Bin detailed'!$F$24/100)</f>
        <v>1.7667668526329035</v>
      </c>
      <c r="AR31" s="91">
        <f>'[2]EU Inhabitants'!AM39*('[2]Weighted Average'!AM11/1000)*('[2]Waste Bin detailed'!$F$24/100)</f>
        <v>1.7878999011403931</v>
      </c>
      <c r="AS31" s="91">
        <f>'[2]EU Inhabitants'!AN39*('[2]Weighted Average'!AN11/1000)*('[2]Waste Bin detailed'!$F$24/100)</f>
        <v>1.8085083897781293</v>
      </c>
      <c r="AT31" s="91">
        <f>'[2]EU Inhabitants'!AO39*('[2]Weighted Average'!AO11/1000)*('[2]Waste Bin detailed'!$F$24/100)</f>
        <v>1.8286123664447522</v>
      </c>
      <c r="AU31" s="91">
        <f>'[2]EU Inhabitants'!AP39*('[2]Weighted Average'!AP11/1000)*('[2]Waste Bin detailed'!$F$24/100)</f>
        <v>1.8481725969880805</v>
      </c>
      <c r="AV31" s="91">
        <f>'[2]EU Inhabitants'!AQ39*('[2]Weighted Average'!AQ11/1000)*('[2]Waste Bin detailed'!$F$24/100)</f>
        <v>1.8672375034449913</v>
      </c>
      <c r="AW31" s="91">
        <f>'[2]EU Inhabitants'!AR39*('[2]Weighted Average'!AR11/1000)*('[2]Waste Bin detailed'!$F$24/100)</f>
        <v>1.8857431416327861</v>
      </c>
      <c r="AX31" s="91">
        <f>'[2]EU Inhabitants'!AS39*('[2]Weighted Average'!AS11/1000)*('[2]Waste Bin detailed'!$F$24/100)</f>
        <v>1.9037282608321824</v>
      </c>
      <c r="AY31" s="91">
        <f>'[2]EU Inhabitants'!AT39*('[2]Weighted Average'!AT11/1000)*('[2]Waste Bin detailed'!$F$24/100)</f>
        <v>1.921195653242777</v>
      </c>
      <c r="AZ31" s="91">
        <f>'[2]EU Inhabitants'!AU39*('[2]Weighted Average'!AU11/1000)*('[2]Waste Bin detailed'!$F$24/100)</f>
        <v>1.9381641385101069</v>
      </c>
      <c r="BA31" s="91">
        <f>'[2]EU Inhabitants'!AV39*('[2]Weighted Average'!AV11/1000)*('[2]Waste Bin detailed'!$F$24/100)</f>
        <v>1.9546514307833165</v>
      </c>
      <c r="BB31" s="91">
        <f>'[2]EU Inhabitants'!AW39*('[2]Weighted Average'!AW11/1000)*('[2]Waste Bin detailed'!$F$24/100)</f>
        <v>1.9707481742409032</v>
      </c>
      <c r="BC31" s="91">
        <f>'[2]EU Inhabitants'!AX39*('[2]Weighted Average'!AX11/1000)*('[2]Waste Bin detailed'!$F$24/100)</f>
        <v>1.9863837292461768</v>
      </c>
      <c r="BD31" s="91">
        <f>'[2]EU Inhabitants'!AY39*('[2]Weighted Average'!AY11/1000)*('[2]Waste Bin detailed'!$F$24/100)</f>
        <v>2.0016163033464873</v>
      </c>
      <c r="BE31" s="91">
        <f>'[2]EU Inhabitants'!AZ39*('[2]Weighted Average'!AZ11/1000)*('[2]Waste Bin detailed'!$F$24/100)</f>
        <v>2.016480039897572</v>
      </c>
    </row>
    <row r="32" spans="1:57" x14ac:dyDescent="0.35">
      <c r="A32" s="86" t="s">
        <v>636</v>
      </c>
      <c r="C32" s="86" t="s">
        <v>5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detailed'!$F$24/100)</f>
        <v>16.53253370901427</v>
      </c>
      <c r="H32" s="91">
        <f>'[2]EU Inhabitants'!C40*('[2]Weighted Average'!C11/1000)*('[2]Waste Bin detailed'!$F$24/100)</f>
        <v>16.624545897249842</v>
      </c>
      <c r="I32" s="91">
        <f>'[2]EU Inhabitants'!D40*('[2]Weighted Average'!D11/1000)*('[2]Waste Bin detailed'!$F$24/100)</f>
        <v>16.701177240858033</v>
      </c>
      <c r="J32" s="91">
        <f>'[2]EU Inhabitants'!E40*('[2]Weighted Average'!E11/1000)*('[2]Waste Bin detailed'!$F$24/100)</f>
        <v>16.805193352685404</v>
      </c>
      <c r="K32" s="91">
        <f>'[2]EU Inhabitants'!F40*('[2]Weighted Average'!F11/1000)*('[2]Waste Bin detailed'!$F$24/100)</f>
        <v>16.899015177920752</v>
      </c>
      <c r="L32" s="91">
        <f>'[2]EU Inhabitants'!G40*('[2]Weighted Average'!G11/1000)*('[2]Waste Bin detailed'!$F$24/100)</f>
        <v>17.007274803013242</v>
      </c>
      <c r="M32" s="91">
        <f>'[2]EU Inhabitants'!H40*('[2]Weighted Average'!H11/1000)*('[2]Waste Bin detailed'!$F$24/100)</f>
        <v>17.132234794356659</v>
      </c>
      <c r="N32" s="91">
        <f>'[2]EU Inhabitants'!I40*('[2]Weighted Average'!I11/1000)*('[2]Waste Bin detailed'!$F$24/100)</f>
        <v>17.280665223632109</v>
      </c>
      <c r="O32" s="91">
        <f>'[2]EU Inhabitants'!J40*('[2]Weighted Average'!J11/1000)*('[2]Waste Bin detailed'!$F$24/100)</f>
        <v>17.483920178487946</v>
      </c>
      <c r="P32" s="91">
        <f>'[2]EU Inhabitants'!K40*('[2]Weighted Average'!K11/1000)*('[2]Waste Bin detailed'!$F$24/100)</f>
        <v>17.709247711140058</v>
      </c>
      <c r="Q32" s="91">
        <f>'[2]EU Inhabitants'!L40*('[2]Weighted Average'!L11/1000)*('[2]Waste Bin detailed'!$F$24/100)</f>
        <v>17.921956788611912</v>
      </c>
      <c r="R32" s="91">
        <f>'[2]EU Inhabitants'!M40*('[2]Weighted Average'!M11/1000)*('[2]Waste Bin detailed'!$F$24/100)</f>
        <v>18.140705386000441</v>
      </c>
      <c r="S32" s="91">
        <f>'[2]EU Inhabitants'!N40*('[2]Weighted Average'!N11/1000)*('[2]Waste Bin detailed'!$F$24/100)</f>
        <v>18.379956236907283</v>
      </c>
      <c r="T32" s="91">
        <f>'[2]EU Inhabitants'!O40*('[2]Weighted Average'!O11/1000)*('[2]Waste Bin detailed'!$F$24/100)</f>
        <v>18.620598809598814</v>
      </c>
      <c r="U32" s="91">
        <f>'[2]EU Inhabitants'!P40*('[2]Weighted Average'!P11/1000)*('[2]Waste Bin detailed'!$F$24/100)</f>
        <v>18.831735537940929</v>
      </c>
      <c r="V32" s="91">
        <f>'[2]EU Inhabitants'!Q40*('[2]Weighted Average'!Q11/1000)*('[2]Waste Bin detailed'!$F$24/100)</f>
        <v>19.050713908131208</v>
      </c>
      <c r="W32" s="91">
        <f>'[2]EU Inhabitants'!R40*('[2]Weighted Average'!R11/1000)*('[2]Waste Bin detailed'!$F$24/100)</f>
        <v>19.21957300130574</v>
      </c>
      <c r="X32" s="91">
        <f>'[2]EU Inhabitants'!S40*('[2]Weighted Average'!S11/1000)*('[2]Waste Bin detailed'!$F$24/100)</f>
        <v>19.39901642534522</v>
      </c>
      <c r="Y32" s="91">
        <f>'[2]EU Inhabitants'!T40*('[2]Weighted Average'!T11/1000)*('[2]Waste Bin detailed'!$F$24/100)</f>
        <v>19.537839291576269</v>
      </c>
      <c r="Z32" s="91">
        <f>'[2]EU Inhabitants'!U40*('[2]Weighted Average'!U11/1000)*('[2]Waste Bin detailed'!$F$24/100)</f>
        <v>19.983342788223631</v>
      </c>
      <c r="AA32" s="91">
        <f>'[2]EU Inhabitants'!V40*('[2]Weighted Average'!V11/1000)*('[2]Waste Bin detailed'!$F$24/100)</f>
        <v>20.131035734153414</v>
      </c>
      <c r="AB32" s="91">
        <f>'[2]EU Inhabitants'!W40*('[2]Weighted Average'!W11/1000)*('[2]Waste Bin detailed'!$F$24/100)</f>
        <v>20.221530633336236</v>
      </c>
      <c r="AC32" s="91">
        <f>'[2]EU Inhabitants'!X40*('[2]Weighted Average'!X11/1000)*('[2]Waste Bin detailed'!$F$24/100)</f>
        <v>20.349482068662393</v>
      </c>
      <c r="AD32" s="91">
        <f>'[2]EU Inhabitants'!Y40*('[2]Weighted Average'!Y11/1000)*('[2]Waste Bin detailed'!$F$24/100)</f>
        <v>20.590534577343639</v>
      </c>
      <c r="AE32" s="91">
        <f>'[2]EU Inhabitants'!Z40*('[2]Weighted Average'!Z11/1000)*('[2]Waste Bin detailed'!$F$24/100)</f>
        <v>20.590137251142846</v>
      </c>
      <c r="AF32" s="91">
        <f>'[2]EU Inhabitants'!AA40*('[2]Weighted Average'!AA11/1000)*('[2]Waste Bin detailed'!$F$24/100)</f>
        <v>20.658058524066195</v>
      </c>
      <c r="AG32" s="91">
        <f>'[2]EU Inhabitants'!AB40*('[2]Weighted Average'!AB11/1000)*('[2]Waste Bin detailed'!$F$24/100)</f>
        <v>20.746439223280067</v>
      </c>
      <c r="AH32" s="91">
        <f>'[2]EU Inhabitants'!AC40*('[2]Weighted Average'!AC11/1000)*('[2]Waste Bin detailed'!$F$24/100)</f>
        <v>20.855340491796465</v>
      </c>
      <c r="AI32" s="91">
        <f>'[2]EU Inhabitants'!AD40*('[2]Weighted Average'!AD11/1000)*('[2]Waste Bin detailed'!$F$24/100)</f>
        <v>20.984812686126702</v>
      </c>
      <c r="AJ32" s="91">
        <f>'[2]EU Inhabitants'!AE40*('[2]Weighted Average'!AE11/1000)*('[2]Waste Bin detailed'!$F$24/100)</f>
        <v>21.112479467022801</v>
      </c>
      <c r="AK32" s="91">
        <f>'[2]EU Inhabitants'!AF40*('[2]Weighted Average'!AF11/1000)*('[2]Waste Bin detailed'!$F$24/100)</f>
        <v>21.238144668772403</v>
      </c>
      <c r="AL32" s="91">
        <f>'[2]EU Inhabitants'!AG40*('[2]Weighted Average'!AG11/1000)*('[2]Waste Bin detailed'!$F$24/100)</f>
        <v>21.36164056618701</v>
      </c>
      <c r="AM32" s="91">
        <f>'[2]EU Inhabitants'!AH40*('[2]Weighted Average'!AH11/1000)*('[2]Waste Bin detailed'!$F$24/100)</f>
        <v>21.482908499863154</v>
      </c>
      <c r="AN32" s="91">
        <f>'[2]EU Inhabitants'!AI40*('[2]Weighted Average'!AI11/1000)*('[2]Waste Bin detailed'!$F$24/100)</f>
        <v>21.601950257294444</v>
      </c>
      <c r="AO32" s="91">
        <f>'[2]EU Inhabitants'!AJ40*('[2]Weighted Average'!AJ11/1000)*('[2]Waste Bin detailed'!$F$24/100)</f>
        <v>21.718831355239775</v>
      </c>
      <c r="AP32" s="91">
        <f>'[2]EU Inhabitants'!AK40*('[2]Weighted Average'!AK11/1000)*('[2]Waste Bin detailed'!$F$24/100)</f>
        <v>21.839021236976922</v>
      </c>
      <c r="AQ32" s="91">
        <f>'[2]EU Inhabitants'!AL40*('[2]Weighted Average'!AL11/1000)*('[2]Waste Bin detailed'!$F$24/100)</f>
        <v>21.956590544572382</v>
      </c>
      <c r="AR32" s="91">
        <f>'[2]EU Inhabitants'!AM40*('[2]Weighted Average'!AM11/1000)*('[2]Waste Bin detailed'!$F$24/100)</f>
        <v>22.071603633909533</v>
      </c>
      <c r="AS32" s="91">
        <f>'[2]EU Inhabitants'!AN40*('[2]Weighted Average'!AN11/1000)*('[2]Waste Bin detailed'!$F$24/100)</f>
        <v>22.184051551007219</v>
      </c>
      <c r="AT32" s="91">
        <f>'[2]EU Inhabitants'!AO40*('[2]Weighted Average'!AO11/1000)*('[2]Waste Bin detailed'!$F$24/100)</f>
        <v>22.294014670540392</v>
      </c>
      <c r="AU32" s="91">
        <f>'[2]EU Inhabitants'!AP40*('[2]Weighted Average'!AP11/1000)*('[2]Waste Bin detailed'!$F$24/100)</f>
        <v>22.401469183095653</v>
      </c>
      <c r="AV32" s="91">
        <f>'[2]EU Inhabitants'!AQ40*('[2]Weighted Average'!AQ11/1000)*('[2]Waste Bin detailed'!$F$24/100)</f>
        <v>22.506249823198022</v>
      </c>
      <c r="AW32" s="91">
        <f>'[2]EU Inhabitants'!AR40*('[2]Weighted Average'!AR11/1000)*('[2]Waste Bin detailed'!$F$24/100)</f>
        <v>22.6082794041798</v>
      </c>
      <c r="AX32" s="91">
        <f>'[2]EU Inhabitants'!AS40*('[2]Weighted Average'!AS11/1000)*('[2]Waste Bin detailed'!$F$24/100)</f>
        <v>22.707419119997478</v>
      </c>
      <c r="AY32" s="91">
        <f>'[2]EU Inhabitants'!AT40*('[2]Weighted Average'!AT11/1000)*('[2]Waste Bin detailed'!$F$24/100)</f>
        <v>22.803496205568894</v>
      </c>
      <c r="AZ32" s="91">
        <f>'[2]EU Inhabitants'!AU40*('[2]Weighted Average'!AU11/1000)*('[2]Waste Bin detailed'!$F$24/100)</f>
        <v>22.896395245009224</v>
      </c>
      <c r="BA32" s="91">
        <f>'[2]EU Inhabitants'!AV40*('[2]Weighted Average'!AV11/1000)*('[2]Waste Bin detailed'!$F$24/100)</f>
        <v>22.985968149570919</v>
      </c>
      <c r="BB32" s="91">
        <f>'[2]EU Inhabitants'!AW40*('[2]Weighted Average'!AW11/1000)*('[2]Waste Bin detailed'!$F$24/100)</f>
        <v>23.072218203238858</v>
      </c>
      <c r="BC32" s="91">
        <f>'[2]EU Inhabitants'!AX40*('[2]Weighted Average'!AX11/1000)*('[2]Waste Bin detailed'!$F$24/100)</f>
        <v>23.155003410139273</v>
      </c>
      <c r="BD32" s="91">
        <f>'[2]EU Inhabitants'!AY40*('[2]Weighted Average'!AY11/1000)*('[2]Waste Bin detailed'!$F$24/100)</f>
        <v>23.234284154319749</v>
      </c>
      <c r="BE32" s="91">
        <f>'[2]EU Inhabitants'!AZ40*('[2]Weighted Average'!AZ11/1000)*('[2]Waste Bin detailed'!$F$24/100)</f>
        <v>23.31008771181903</v>
      </c>
    </row>
    <row r="33" spans="1:57" x14ac:dyDescent="0.35">
      <c r="A33" s="86" t="s">
        <v>636</v>
      </c>
      <c r="C33" s="86" t="s">
        <v>5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detailed'!$F$24/100)</f>
        <v>26.447804237972033</v>
      </c>
      <c r="H33" s="91">
        <f>'[2]EU Inhabitants'!C41*('[2]Weighted Average'!C11/1000)*('[2]Waste Bin detailed'!$F$24/100)</f>
        <v>26.59394804185342</v>
      </c>
      <c r="I33" s="91">
        <f>'[2]EU Inhabitants'!D41*('[2]Weighted Average'!D11/1000)*('[2]Waste Bin detailed'!$F$24/100)</f>
        <v>26.78518543963844</v>
      </c>
      <c r="J33" s="91">
        <f>'[2]EU Inhabitants'!E41*('[2]Weighted Average'!E11/1000)*('[2]Waste Bin detailed'!$F$24/100)</f>
        <v>26.999980189611254</v>
      </c>
      <c r="K33" s="91">
        <f>'[2]EU Inhabitants'!F41*('[2]Weighted Average'!F11/1000)*('[2]Waste Bin detailed'!$F$24/100)</f>
        <v>27.186896310430608</v>
      </c>
      <c r="L33" s="91">
        <f>'[2]EU Inhabitants'!G41*('[2]Weighted Average'!G11/1000)*('[2]Waste Bin detailed'!$F$24/100)</f>
        <v>27.377494436798205</v>
      </c>
      <c r="M33" s="91">
        <f>'[2]EU Inhabitants'!H41*('[2]Weighted Average'!H11/1000)*('[2]Waste Bin detailed'!$F$24/100)</f>
        <v>27.539978664188052</v>
      </c>
      <c r="N33" s="91">
        <f>'[2]EU Inhabitants'!I41*('[2]Weighted Average'!I11/1000)*('[2]Waste Bin detailed'!$F$24/100)</f>
        <v>27.718925566033818</v>
      </c>
      <c r="O33" s="91">
        <f>'[2]EU Inhabitants'!J41*('[2]Weighted Average'!J11/1000)*('[2]Waste Bin detailed'!$F$24/100)</f>
        <v>28.026018687488197</v>
      </c>
      <c r="P33" s="91">
        <f>'[2]EU Inhabitants'!K41*('[2]Weighted Average'!K11/1000)*('[2]Waste Bin detailed'!$F$24/100)</f>
        <v>28.419861207440306</v>
      </c>
      <c r="Q33" s="91">
        <f>'[2]EU Inhabitants'!L41*('[2]Weighted Average'!L11/1000)*('[2]Waste Bin detailed'!$F$24/100)</f>
        <v>28.721935576643801</v>
      </c>
      <c r="R33" s="91">
        <f>'[2]EU Inhabitants'!M41*('[2]Weighted Average'!M11/1000)*('[2]Waste Bin detailed'!$F$24/100)</f>
        <v>29.016449639269357</v>
      </c>
      <c r="S33" s="91">
        <f>'[2]EU Inhabitants'!N41*('[2]Weighted Average'!N11/1000)*('[2]Waste Bin detailed'!$F$24/100)</f>
        <v>29.324137901587761</v>
      </c>
      <c r="T33" s="91">
        <f>'[2]EU Inhabitants'!O41*('[2]Weighted Average'!O11/1000)*('[2]Waste Bin detailed'!$F$24/100)</f>
        <v>29.634520208520311</v>
      </c>
      <c r="U33" s="91">
        <f>'[2]EU Inhabitants'!P41*('[2]Weighted Average'!P11/1000)*('[2]Waste Bin detailed'!$F$24/100)</f>
        <v>30.008668486390025</v>
      </c>
      <c r="V33" s="91">
        <f>'[2]EU Inhabitants'!Q41*('[2]Weighted Average'!Q11/1000)*('[2]Waste Bin detailed'!$F$24/100)</f>
        <v>30.37523098100386</v>
      </c>
      <c r="W33" s="91">
        <f>'[2]EU Inhabitants'!R41*('[2]Weighted Average'!R11/1000)*('[2]Waste Bin detailed'!$F$24/100)</f>
        <v>30.714330329348105</v>
      </c>
      <c r="X33" s="91">
        <f>'[2]EU Inhabitants'!S41*('[2]Weighted Average'!S11/1000)*('[2]Waste Bin detailed'!$F$24/100)</f>
        <v>31.061457257905015</v>
      </c>
      <c r="Y33" s="91">
        <f>'[2]EU Inhabitants'!T41*('[2]Weighted Average'!T11/1000)*('[2]Waste Bin detailed'!$F$24/100)</f>
        <v>31.301641690771369</v>
      </c>
      <c r="Z33" s="91">
        <f>'[2]EU Inhabitants'!U41*('[2]Weighted Average'!U11/1000)*('[2]Waste Bin detailed'!$F$24/100)</f>
        <v>32.046061981811548</v>
      </c>
      <c r="AA33" s="91">
        <f>'[2]EU Inhabitants'!V41*('[2]Weighted Average'!V11/1000)*('[2]Waste Bin detailed'!$F$24/100)</f>
        <v>32.276809633448131</v>
      </c>
      <c r="AB33" s="91">
        <f>'[2]EU Inhabitants'!W41*('[2]Weighted Average'!W11/1000)*('[2]Waste Bin detailed'!$F$24/100)</f>
        <v>32.519891895771778</v>
      </c>
      <c r="AC33" s="91">
        <f>'[2]EU Inhabitants'!X41*('[2]Weighted Average'!X11/1000)*('[2]Waste Bin detailed'!$F$24/100)</f>
        <v>32.778068327712411</v>
      </c>
      <c r="AD33" s="91">
        <f>'[2]EU Inhabitants'!Y41*('[2]Weighted Average'!Y11/1000)*('[2]Waste Bin detailed'!$F$24/100)</f>
        <v>33.0686862368512</v>
      </c>
      <c r="AE33" s="91">
        <f>'[2]EU Inhabitants'!Z41*('[2]Weighted Average'!Z11/1000)*('[2]Waste Bin detailed'!$F$24/100)</f>
        <v>33.322555843007343</v>
      </c>
      <c r="AF33" s="91">
        <f>'[2]EU Inhabitants'!AA41*('[2]Weighted Average'!AA11/1000)*('[2]Waste Bin detailed'!$F$24/100)</f>
        <v>33.4643646285747</v>
      </c>
      <c r="AG33" s="91">
        <f>'[2]EU Inhabitants'!AB41*('[2]Weighted Average'!AB11/1000)*('[2]Waste Bin detailed'!$F$24/100)</f>
        <v>33.615019906859629</v>
      </c>
      <c r="AH33" s="91">
        <f>'[2]EU Inhabitants'!AC41*('[2]Weighted Average'!AC11/1000)*('[2]Waste Bin detailed'!$F$24/100)</f>
        <v>33.774783646183181</v>
      </c>
      <c r="AI33" s="91">
        <f>'[2]EU Inhabitants'!AD41*('[2]Weighted Average'!AD11/1000)*('[2]Waste Bin detailed'!$F$24/100)</f>
        <v>33.943103129337089</v>
      </c>
      <c r="AJ33" s="91">
        <f>'[2]EU Inhabitants'!AE41*('[2]Weighted Average'!AE11/1000)*('[2]Waste Bin detailed'!$F$24/100)</f>
        <v>34.107060050913311</v>
      </c>
      <c r="AK33" s="91">
        <f>'[2]EU Inhabitants'!AF41*('[2]Weighted Average'!AF11/1000)*('[2]Waste Bin detailed'!$F$24/100)</f>
        <v>34.265313422001682</v>
      </c>
      <c r="AL33" s="91">
        <f>'[2]EU Inhabitants'!AG41*('[2]Weighted Average'!AG11/1000)*('[2]Waste Bin detailed'!$F$24/100)</f>
        <v>34.416393988083939</v>
      </c>
      <c r="AM33" s="91">
        <f>'[2]EU Inhabitants'!AH41*('[2]Weighted Average'!AH11/1000)*('[2]Waste Bin detailed'!$F$24/100)</f>
        <v>34.560704616081665</v>
      </c>
      <c r="AN33" s="91">
        <f>'[2]EU Inhabitants'!AI41*('[2]Weighted Average'!AI11/1000)*('[2]Waste Bin detailed'!$F$24/100)</f>
        <v>34.698669472604514</v>
      </c>
      <c r="AO33" s="91">
        <f>'[2]EU Inhabitants'!AJ41*('[2]Weighted Average'!AJ11/1000)*('[2]Waste Bin detailed'!$F$24/100)</f>
        <v>34.830614162782183</v>
      </c>
      <c r="AP33" s="91">
        <f>'[2]EU Inhabitants'!AK41*('[2]Weighted Average'!AK11/1000)*('[2]Waste Bin detailed'!$F$24/100)</f>
        <v>34.966752516919577</v>
      </c>
      <c r="AQ33" s="91">
        <f>'[2]EU Inhabitants'!AL41*('[2]Weighted Average'!AL11/1000)*('[2]Waste Bin detailed'!$F$24/100)</f>
        <v>35.097078400180088</v>
      </c>
      <c r="AR33" s="91">
        <f>'[2]EU Inhabitants'!AM41*('[2]Weighted Average'!AM11/1000)*('[2]Waste Bin detailed'!$F$24/100)</f>
        <v>35.222260736261617</v>
      </c>
      <c r="AS33" s="91">
        <f>'[2]EU Inhabitants'!AN41*('[2]Weighted Average'!AN11/1000)*('[2]Waste Bin detailed'!$F$24/100)</f>
        <v>35.34441419761859</v>
      </c>
      <c r="AT33" s="91">
        <f>'[2]EU Inhabitants'!AO41*('[2]Weighted Average'!AO11/1000)*('[2]Waste Bin detailed'!$F$24/100)</f>
        <v>35.46102280516709</v>
      </c>
      <c r="AU33" s="91">
        <f>'[2]EU Inhabitants'!AP41*('[2]Weighted Average'!AP11/1000)*('[2]Waste Bin detailed'!$F$24/100)</f>
        <v>35.57400529377292</v>
      </c>
      <c r="AV33" s="91">
        <f>'[2]EU Inhabitants'!AQ41*('[2]Weighted Average'!AQ11/1000)*('[2]Waste Bin detailed'!$F$24/100)</f>
        <v>35.683674103657488</v>
      </c>
      <c r="AW33" s="91">
        <f>'[2]EU Inhabitants'!AR41*('[2]Weighted Average'!AR11/1000)*('[2]Waste Bin detailed'!$F$24/100)</f>
        <v>35.790142078042038</v>
      </c>
      <c r="AX33" s="91">
        <f>'[2]EU Inhabitants'!AS41*('[2]Weighted Average'!AS11/1000)*('[2]Waste Bin detailed'!$F$24/100)</f>
        <v>35.893414156988989</v>
      </c>
      <c r="AY33" s="91">
        <f>'[2]EU Inhabitants'!AT41*('[2]Weighted Average'!AT11/1000)*('[2]Waste Bin detailed'!$F$24/100)</f>
        <v>35.99344587910111</v>
      </c>
      <c r="AZ33" s="91">
        <f>'[2]EU Inhabitants'!AU41*('[2]Weighted Average'!AU11/1000)*('[2]Waste Bin detailed'!$F$24/100)</f>
        <v>36.090182343957046</v>
      </c>
      <c r="BA33" s="91">
        <f>'[2]EU Inhabitants'!AV41*('[2]Weighted Average'!AV11/1000)*('[2]Waste Bin detailed'!$F$24/100)</f>
        <v>36.185050223305886</v>
      </c>
      <c r="BB33" s="91">
        <f>'[2]EU Inhabitants'!AW41*('[2]Weighted Average'!AW11/1000)*('[2]Waste Bin detailed'!$F$24/100)</f>
        <v>36.276504000186293</v>
      </c>
      <c r="BC33" s="91">
        <f>'[2]EU Inhabitants'!AX41*('[2]Weighted Average'!AX11/1000)*('[2]Waste Bin detailed'!$F$24/100)</f>
        <v>36.364432894627022</v>
      </c>
      <c r="BD33" s="91">
        <f>'[2]EU Inhabitants'!AY41*('[2]Weighted Average'!AY11/1000)*('[2]Waste Bin detailed'!$F$24/100)</f>
        <v>36.447206515554576</v>
      </c>
      <c r="BE33" s="91">
        <f>'[2]EU Inhabitants'!AZ41*('[2]Weighted Average'!AZ11/1000)*('[2]Waste Bin detailed'!$F$24/100)</f>
        <v>36.525665055088005</v>
      </c>
    </row>
    <row r="34" spans="1:57" x14ac:dyDescent="0.35">
      <c r="A34" s="86" t="s">
        <v>636</v>
      </c>
      <c r="C34" s="86" t="s">
        <v>5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detailed'!$F$24/100)</f>
        <v>217.00786247879506</v>
      </c>
      <c r="H34" s="91">
        <f>'[2]EU Inhabitants'!C42*('[2]Weighted Average'!C11/1000)*('[2]Waste Bin detailed'!$F$24/100)</f>
        <v>217.79915761258493</v>
      </c>
      <c r="I34" s="91">
        <f>'[2]EU Inhabitants'!D42*('[2]Weighted Average'!D11/1000)*('[2]Waste Bin detailed'!$F$24/100)</f>
        <v>218.69054475225445</v>
      </c>
      <c r="J34" s="91">
        <f>'[2]EU Inhabitants'!E42*('[2]Weighted Average'!E11/1000)*('[2]Waste Bin detailed'!$F$24/100)</f>
        <v>219.65665146048929</v>
      </c>
      <c r="K34" s="91">
        <f>'[2]EU Inhabitants'!F42*('[2]Weighted Average'!F11/1000)*('[2]Waste Bin detailed'!$F$24/100)</f>
        <v>220.74606946300875</v>
      </c>
      <c r="L34" s="91">
        <f>'[2]EU Inhabitants'!G42*('[2]Weighted Average'!G11/1000)*('[2]Waste Bin detailed'!$F$24/100)</f>
        <v>222.19974035018149</v>
      </c>
      <c r="M34" s="91">
        <f>'[2]EU Inhabitants'!H42*('[2]Weighted Average'!H11/1000)*('[2]Waste Bin detailed'!$F$24/100)</f>
        <v>223.8175090379703</v>
      </c>
      <c r="N34" s="91">
        <f>'[2]EU Inhabitants'!I42*('[2]Weighted Average'!I11/1000)*('[2]Waste Bin detailed'!$F$24/100)</f>
        <v>225.45538933696008</v>
      </c>
      <c r="O34" s="91">
        <f>'[2]EU Inhabitants'!J42*('[2]Weighted Average'!J11/1000)*('[2]Waste Bin detailed'!$F$24/100)</f>
        <v>227.24823769419274</v>
      </c>
      <c r="P34" s="91">
        <f>'[2]EU Inhabitants'!K42*('[2]Weighted Average'!K11/1000)*('[2]Waste Bin detailed'!$F$24/100)</f>
        <v>228.93634690708393</v>
      </c>
      <c r="Q34" s="91">
        <f>'[2]EU Inhabitants'!L42*('[2]Weighted Average'!L11/1000)*('[2]Waste Bin detailed'!$F$24/100)</f>
        <v>230.6008974687158</v>
      </c>
      <c r="R34" s="91">
        <f>'[2]EU Inhabitants'!M42*('[2]Weighted Average'!M11/1000)*('[2]Waste Bin detailed'!$F$24/100)</f>
        <v>232.35819439888081</v>
      </c>
      <c r="S34" s="91">
        <f>'[2]EU Inhabitants'!N42*('[2]Weighted Average'!N11/1000)*('[2]Waste Bin detailed'!$F$24/100)</f>
        <v>234.06886635603752</v>
      </c>
      <c r="T34" s="91">
        <f>'[2]EU Inhabitants'!O42*('[2]Weighted Average'!O11/1000)*('[2]Waste Bin detailed'!$F$24/100)</f>
        <v>235.57532210624149</v>
      </c>
      <c r="U34" s="91">
        <f>'[2]EU Inhabitants'!P42*('[2]Weighted Average'!P11/1000)*('[2]Waste Bin detailed'!$F$24/100)</f>
        <v>237.24587976130459</v>
      </c>
      <c r="V34" s="91">
        <f>'[2]EU Inhabitants'!Q42*('[2]Weighted Average'!Q11/1000)*('[2]Waste Bin detailed'!$F$24/100)</f>
        <v>239.13773540670607</v>
      </c>
      <c r="W34" s="91">
        <f>'[2]EU Inhabitants'!R42*('[2]Weighted Average'!R11/1000)*('[2]Waste Bin detailed'!$F$24/100)</f>
        <v>241.14845314373579</v>
      </c>
      <c r="X34" s="91">
        <f>'[2]EU Inhabitants'!S42*('[2]Weighted Average'!S11/1000)*('[2]Waste Bin detailed'!$F$24/100)</f>
        <v>242.91262625869891</v>
      </c>
      <c r="Y34" s="91">
        <f>'[2]EU Inhabitants'!T42*('[2]Weighted Average'!T11/1000)*('[2]Waste Bin detailed'!$F$24/100)</f>
        <v>244.51201590712364</v>
      </c>
      <c r="Z34" s="91">
        <f>'[2]EU Inhabitants'!U42*('[2]Weighted Average'!U11/1000)*('[2]Waste Bin detailed'!$F$24/100)</f>
        <v>249.95853861316562</v>
      </c>
      <c r="AA34" s="91">
        <f>'[2]EU Inhabitants'!V42*('[2]Weighted Average'!V11/1000)*('[2]Waste Bin detailed'!$F$24/100)</f>
        <v>251.37838301487832</v>
      </c>
      <c r="AB34" s="91">
        <f>'[2]EU Inhabitants'!W42*('[2]Weighted Average'!W11/1000)*('[2]Waste Bin detailed'!$F$24/100)</f>
        <v>251.39422858442163</v>
      </c>
      <c r="AC34" s="91">
        <f>'[2]EU Inhabitants'!X42*('[2]Weighted Average'!X11/1000)*('[2]Waste Bin detailed'!$F$24/100)</f>
        <v>251.40408957920582</v>
      </c>
      <c r="AD34" s="91">
        <f>'[2]EU Inhabitants'!Y42*('[2]Weighted Average'!Y11/1000)*('[2]Waste Bin detailed'!$F$24/100)</f>
        <v>251.42936108325301</v>
      </c>
      <c r="AE34" s="91">
        <f>'[2]EU Inhabitants'!Z42*('[2]Weighted Average'!Z11/1000)*('[2]Waste Bin detailed'!$F$24/100)</f>
        <v>251.3728516125426</v>
      </c>
      <c r="AF34" s="91">
        <f>'[2]EU Inhabitants'!AA42*('[2]Weighted Average'!AA11/1000)*('[2]Waste Bin detailed'!$F$24/100)</f>
        <v>251.35402313699436</v>
      </c>
      <c r="AG34" s="91">
        <f>'[2]EU Inhabitants'!AB42*('[2]Weighted Average'!AB11/1000)*('[2]Waste Bin detailed'!$F$24/100)</f>
        <v>251.3431835080402</v>
      </c>
      <c r="AH34" s="91">
        <f>'[2]EU Inhabitants'!AC42*('[2]Weighted Average'!AC11/1000)*('[2]Waste Bin detailed'!$F$24/100)</f>
        <v>251.34059116679836</v>
      </c>
      <c r="AI34" s="91">
        <f>'[2]EU Inhabitants'!AD42*('[2]Weighted Average'!AD11/1000)*('[2]Waste Bin detailed'!$F$24/100)</f>
        <v>251.34600930783236</v>
      </c>
      <c r="AJ34" s="91">
        <f>'[2]EU Inhabitants'!AE42*('[2]Weighted Average'!AE11/1000)*('[2]Waste Bin detailed'!$F$24/100)</f>
        <v>251.3508954437882</v>
      </c>
      <c r="AK34" s="91">
        <f>'[2]EU Inhabitants'!AF42*('[2]Weighted Average'!AF11/1000)*('[2]Waste Bin detailed'!$F$24/100)</f>
        <v>251.35480281625112</v>
      </c>
      <c r="AL34" s="91">
        <f>'[2]EU Inhabitants'!AG42*('[2]Weighted Average'!AG11/1000)*('[2]Waste Bin detailed'!$F$24/100)</f>
        <v>251.35802662809172</v>
      </c>
      <c r="AM34" s="91">
        <f>'[2]EU Inhabitants'!AH42*('[2]Weighted Average'!AH11/1000)*('[2]Waste Bin detailed'!$F$24/100)</f>
        <v>251.36050756222195</v>
      </c>
      <c r="AN34" s="91">
        <f>'[2]EU Inhabitants'!AI42*('[2]Weighted Average'!AI11/1000)*('[2]Waste Bin detailed'!$F$24/100)</f>
        <v>251.36258512208474</v>
      </c>
      <c r="AO34" s="91">
        <f>'[2]EU Inhabitants'!AJ42*('[2]Weighted Average'!AJ11/1000)*('[2]Waste Bin detailed'!$F$24/100)</f>
        <v>251.36450397410101</v>
      </c>
      <c r="AP34" s="91">
        <f>'[2]EU Inhabitants'!AK42*('[2]Weighted Average'!AK11/1000)*('[2]Waste Bin detailed'!$F$24/100)</f>
        <v>251.36684562590358</v>
      </c>
      <c r="AQ34" s="91">
        <f>'[2]EU Inhabitants'!AL42*('[2]Weighted Average'!AL11/1000)*('[2]Waste Bin detailed'!$F$24/100)</f>
        <v>251.36809882774315</v>
      </c>
      <c r="AR34" s="91">
        <f>'[2]EU Inhabitants'!AM42*('[2]Weighted Average'!AM11/1000)*('[2]Waste Bin detailed'!$F$24/100)</f>
        <v>251.36914245972298</v>
      </c>
      <c r="AS34" s="91">
        <f>'[2]EU Inhabitants'!AN42*('[2]Weighted Average'!AN11/1000)*('[2]Waste Bin detailed'!$F$24/100)</f>
        <v>251.3697086958241</v>
      </c>
      <c r="AT34" s="91">
        <f>'[2]EU Inhabitants'!AO42*('[2]Weighted Average'!AO11/1000)*('[2]Waste Bin detailed'!$F$24/100)</f>
        <v>251.36999232717739</v>
      </c>
      <c r="AU34" s="91">
        <f>'[2]EU Inhabitants'!AP42*('[2]Weighted Average'!AP11/1000)*('[2]Waste Bin detailed'!$F$24/100)</f>
        <v>251.37027752278553</v>
      </c>
      <c r="AV34" s="91">
        <f>'[2]EU Inhabitants'!AQ42*('[2]Weighted Average'!AQ11/1000)*('[2]Waste Bin detailed'!$F$24/100)</f>
        <v>251.3705196846785</v>
      </c>
      <c r="AW34" s="91">
        <f>'[2]EU Inhabitants'!AR42*('[2]Weighted Average'!AR11/1000)*('[2]Waste Bin detailed'!$F$24/100)</f>
        <v>251.3706952670868</v>
      </c>
      <c r="AX34" s="91">
        <f>'[2]EU Inhabitants'!AS42*('[2]Weighted Average'!AS11/1000)*('[2]Waste Bin detailed'!$F$24/100)</f>
        <v>251.37097082995686</v>
      </c>
      <c r="AY34" s="91">
        <f>'[2]EU Inhabitants'!AT42*('[2]Weighted Average'!AT11/1000)*('[2]Waste Bin detailed'!$F$24/100)</f>
        <v>251.37121842055251</v>
      </c>
      <c r="AZ34" s="91">
        <f>'[2]EU Inhabitants'!AU42*('[2]Weighted Average'!AU11/1000)*('[2]Waste Bin detailed'!$F$24/100)</f>
        <v>251.37144777792764</v>
      </c>
      <c r="BA34" s="91">
        <f>'[2]EU Inhabitants'!AV42*('[2]Weighted Average'!AV11/1000)*('[2]Waste Bin detailed'!$F$24/100)</f>
        <v>251.37200839878136</v>
      </c>
      <c r="BB34" s="91">
        <f>'[2]EU Inhabitants'!AW42*('[2]Weighted Average'!AW11/1000)*('[2]Waste Bin detailed'!$F$24/100)</f>
        <v>251.37297331182964</v>
      </c>
      <c r="BC34" s="91">
        <f>'[2]EU Inhabitants'!AX42*('[2]Weighted Average'!AX11/1000)*('[2]Waste Bin detailed'!$F$24/100)</f>
        <v>251.37393692110771</v>
      </c>
      <c r="BD34" s="91">
        <f>'[2]EU Inhabitants'!AY42*('[2]Weighted Average'!AY11/1000)*('[2]Waste Bin detailed'!$F$24/100)</f>
        <v>251.37467394381278</v>
      </c>
      <c r="BE34" s="91">
        <f>'[2]EU Inhabitants'!AZ42*('[2]Weighted Average'!AZ11/1000)*('[2]Waste Bin detailed'!$F$24/100)</f>
        <v>251.37523849667801</v>
      </c>
    </row>
    <row r="35" spans="1:57" x14ac:dyDescent="0.35">
      <c r="A35" s="86" t="s">
        <v>636</v>
      </c>
      <c r="C35" s="86" t="s">
        <v>5</v>
      </c>
      <c r="D35" s="87" t="s">
        <v>621</v>
      </c>
      <c r="F35" s="92" t="s">
        <v>630</v>
      </c>
      <c r="G35" s="91">
        <f>SUM(G4:G34)</f>
        <v>1842.7449804425037</v>
      </c>
      <c r="H35" s="91">
        <f t="shared" ref="H35:BE35" si="0">SUM(H4:H34)</f>
        <v>1846.6165655357552</v>
      </c>
      <c r="I35" s="91">
        <f t="shared" si="0"/>
        <v>1849.6136289368587</v>
      </c>
      <c r="J35" s="91">
        <f t="shared" si="0"/>
        <v>1856.3178937862449</v>
      </c>
      <c r="K35" s="91">
        <f t="shared" si="0"/>
        <v>1863.5717642697355</v>
      </c>
      <c r="L35" s="91">
        <f t="shared" si="0"/>
        <v>1871.5882536543211</v>
      </c>
      <c r="M35" s="91">
        <f t="shared" si="0"/>
        <v>1878.68180294993</v>
      </c>
      <c r="N35" s="91">
        <f t="shared" si="0"/>
        <v>1885.6402668058006</v>
      </c>
      <c r="O35" s="91">
        <f t="shared" si="0"/>
        <v>1893.1672960696606</v>
      </c>
      <c r="P35" s="91">
        <f t="shared" si="0"/>
        <v>1900.0213637913262</v>
      </c>
      <c r="Q35" s="91">
        <f t="shared" si="0"/>
        <v>1904.018327671409</v>
      </c>
      <c r="R35" s="91">
        <f t="shared" si="0"/>
        <v>1902.71567658975</v>
      </c>
      <c r="S35" s="91">
        <f t="shared" si="0"/>
        <v>1907.0083564730598</v>
      </c>
      <c r="T35" s="91">
        <f t="shared" si="0"/>
        <v>1911.6325263887659</v>
      </c>
      <c r="U35" s="91">
        <f t="shared" si="0"/>
        <v>1920.0828035332897</v>
      </c>
      <c r="V35" s="91">
        <f t="shared" si="0"/>
        <v>1925.7359547752219</v>
      </c>
      <c r="W35" s="91">
        <f t="shared" si="0"/>
        <v>1932.9494853732383</v>
      </c>
      <c r="X35" s="91">
        <f t="shared" si="0"/>
        <v>1938.2897840131679</v>
      </c>
      <c r="Y35" s="91">
        <f t="shared" si="0"/>
        <v>1942.8943124306386</v>
      </c>
      <c r="Z35" s="91">
        <f t="shared" si="0"/>
        <v>1971.8143068088452</v>
      </c>
      <c r="AA35" s="91">
        <f t="shared" si="0"/>
        <v>1977.0788857117645</v>
      </c>
      <c r="AB35" s="91">
        <f t="shared" si="0"/>
        <v>1975.7158999736878</v>
      </c>
      <c r="AC35" s="91">
        <f t="shared" si="0"/>
        <v>1975.176033124277</v>
      </c>
      <c r="AD35" s="91">
        <f t="shared" si="0"/>
        <v>1983.4476497163262</v>
      </c>
      <c r="AE35" s="91">
        <f t="shared" si="0"/>
        <v>1998.6607312120591</v>
      </c>
      <c r="AF35" s="91">
        <f t="shared" si="0"/>
        <v>1999.8901518953119</v>
      </c>
      <c r="AG35" s="91">
        <f t="shared" si="0"/>
        <v>2000.55835708057</v>
      </c>
      <c r="AH35" s="91">
        <f t="shared" si="0"/>
        <v>2000.7019817956564</v>
      </c>
      <c r="AI35" s="91">
        <f t="shared" si="0"/>
        <v>2000.2419070001024</v>
      </c>
      <c r="AJ35" s="91">
        <f t="shared" si="0"/>
        <v>1999.8913167039259</v>
      </c>
      <c r="AK35" s="91">
        <f t="shared" si="0"/>
        <v>1999.5473364580462</v>
      </c>
      <c r="AL35" s="91">
        <f t="shared" si="0"/>
        <v>1999.1702183516747</v>
      </c>
      <c r="AM35" s="91">
        <f t="shared" si="0"/>
        <v>1998.7648086500246</v>
      </c>
      <c r="AN35" s="91">
        <f t="shared" si="0"/>
        <v>1998.4023473967113</v>
      </c>
      <c r="AO35" s="91">
        <f t="shared" si="0"/>
        <v>1998.0587465528247</v>
      </c>
      <c r="AP35" s="91">
        <f t="shared" si="0"/>
        <v>1998.3041843450203</v>
      </c>
      <c r="AQ35" s="91">
        <f t="shared" si="0"/>
        <v>1998.4534966378267</v>
      </c>
      <c r="AR35" s="91">
        <f t="shared" si="0"/>
        <v>1998.5086561949752</v>
      </c>
      <c r="AS35" s="91">
        <f t="shared" si="0"/>
        <v>1998.4666674129626</v>
      </c>
      <c r="AT35" s="91">
        <f t="shared" si="0"/>
        <v>1998.2856001818409</v>
      </c>
      <c r="AU35" s="91">
        <f t="shared" si="0"/>
        <v>1998.015982075744</v>
      </c>
      <c r="AV35" s="91">
        <f t="shared" si="0"/>
        <v>1997.6006043639579</v>
      </c>
      <c r="AW35" s="91">
        <f t="shared" si="0"/>
        <v>1997.0290196184571</v>
      </c>
      <c r="AX35" s="91">
        <f t="shared" si="0"/>
        <v>1996.2937977592769</v>
      </c>
      <c r="AY35" s="91">
        <f t="shared" si="0"/>
        <v>1995.3824166509435</v>
      </c>
      <c r="AZ35" s="91">
        <f t="shared" si="0"/>
        <v>1994.291908943246</v>
      </c>
      <c r="BA35" s="91">
        <f t="shared" si="0"/>
        <v>1993.0481831763257</v>
      </c>
      <c r="BB35" s="91">
        <f t="shared" si="0"/>
        <v>1991.5929321205488</v>
      </c>
      <c r="BC35" s="91">
        <f t="shared" si="0"/>
        <v>1989.9523602603924</v>
      </c>
      <c r="BD35" s="91">
        <f t="shared" si="0"/>
        <v>1988.0835204529506</v>
      </c>
      <c r="BE35" s="91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1:BE35"/>
  <sheetViews>
    <sheetView topLeftCell="A10" zoomScale="66" zoomScaleNormal="66" workbookViewId="0">
      <selection activeCell="F47" sqref="F47"/>
    </sheetView>
  </sheetViews>
  <sheetFormatPr baseColWidth="10" defaultColWidth="11.453125" defaultRowHeight="14.5" x14ac:dyDescent="0.35"/>
  <cols>
    <col min="1" max="1" width="43.1796875" style="86" bestFit="1" customWidth="1"/>
    <col min="2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F1" s="86" t="s">
        <v>626</v>
      </c>
    </row>
    <row r="2" spans="1:57" x14ac:dyDescent="0.35">
      <c r="F2" s="86" t="s">
        <v>627</v>
      </c>
    </row>
    <row r="3" spans="1:57" x14ac:dyDescent="0.35">
      <c r="A3" s="86" t="s">
        <v>615</v>
      </c>
      <c r="B3" s="86" t="s">
        <v>613</v>
      </c>
      <c r="C3" s="86" t="s">
        <v>618</v>
      </c>
      <c r="D3" s="86" t="s">
        <v>620</v>
      </c>
      <c r="E3" s="86" t="s">
        <v>619</v>
      </c>
      <c r="F3" s="86" t="s">
        <v>614</v>
      </c>
      <c r="G3" s="86">
        <v>2000</v>
      </c>
      <c r="H3" s="86">
        <v>2001</v>
      </c>
      <c r="I3" s="86">
        <v>2002</v>
      </c>
      <c r="J3" s="86">
        <v>2003</v>
      </c>
      <c r="K3" s="86">
        <v>2004</v>
      </c>
      <c r="L3" s="86">
        <v>2005</v>
      </c>
      <c r="M3" s="86">
        <v>2006</v>
      </c>
      <c r="N3" s="86">
        <v>2007</v>
      </c>
      <c r="O3" s="86">
        <v>2008</v>
      </c>
      <c r="P3" s="86">
        <v>2009</v>
      </c>
      <c r="Q3" s="86">
        <v>2010</v>
      </c>
      <c r="R3" s="86">
        <v>2011</v>
      </c>
      <c r="S3" s="86">
        <v>2012</v>
      </c>
      <c r="T3" s="86">
        <v>2013</v>
      </c>
      <c r="U3" s="86">
        <v>2014</v>
      </c>
      <c r="V3" s="86">
        <v>2015</v>
      </c>
      <c r="W3" s="86">
        <v>2016</v>
      </c>
      <c r="X3" s="86">
        <v>2017</v>
      </c>
      <c r="Y3" s="86">
        <v>2018</v>
      </c>
      <c r="Z3" s="86">
        <v>2019</v>
      </c>
      <c r="AA3" s="86">
        <v>2020</v>
      </c>
      <c r="AB3" s="86">
        <v>2021</v>
      </c>
      <c r="AC3" s="86">
        <v>2022</v>
      </c>
      <c r="AD3" s="86">
        <v>2023</v>
      </c>
      <c r="AE3" s="86">
        <v>2024</v>
      </c>
      <c r="AF3" s="86">
        <v>2025</v>
      </c>
      <c r="AG3" s="86">
        <v>2026</v>
      </c>
      <c r="AH3" s="86">
        <v>2027</v>
      </c>
      <c r="AI3" s="86">
        <v>2028</v>
      </c>
      <c r="AJ3" s="86">
        <v>2029</v>
      </c>
      <c r="AK3" s="86">
        <v>2030</v>
      </c>
      <c r="AL3" s="86">
        <v>2031</v>
      </c>
      <c r="AM3" s="86">
        <v>2032</v>
      </c>
      <c r="AN3" s="86">
        <v>2033</v>
      </c>
      <c r="AO3" s="86">
        <v>2034</v>
      </c>
      <c r="AP3" s="86">
        <v>2035</v>
      </c>
      <c r="AQ3" s="86">
        <v>2036</v>
      </c>
      <c r="AR3" s="86">
        <v>2037</v>
      </c>
      <c r="AS3" s="86">
        <v>2038</v>
      </c>
      <c r="AT3" s="86">
        <v>2039</v>
      </c>
      <c r="AU3" s="86">
        <v>2040</v>
      </c>
      <c r="AV3" s="86">
        <v>2041</v>
      </c>
      <c r="AW3" s="86">
        <v>2042</v>
      </c>
      <c r="AX3" s="86">
        <v>2043</v>
      </c>
      <c r="AY3" s="86">
        <v>2044</v>
      </c>
      <c r="AZ3" s="86">
        <v>2045</v>
      </c>
      <c r="BA3" s="86">
        <v>2046</v>
      </c>
      <c r="BB3" s="86">
        <v>2047</v>
      </c>
      <c r="BC3" s="86">
        <v>2048</v>
      </c>
      <c r="BD3" s="86">
        <v>2049</v>
      </c>
      <c r="BE3" s="86">
        <v>2050</v>
      </c>
    </row>
    <row r="4" spans="1:57" x14ac:dyDescent="0.35">
      <c r="A4" s="86" t="s">
        <v>636</v>
      </c>
      <c r="C4" s="86" t="s">
        <v>591</v>
      </c>
      <c r="D4" s="87" t="s">
        <v>621</v>
      </c>
      <c r="E4" s="87"/>
      <c r="F4" s="90" t="s">
        <v>42</v>
      </c>
      <c r="G4" s="91">
        <f>'[2]EU Inhabitants'!B12*([2]Sources!$C$3/1000)*('[2]Waste Bin detailed'!$F$20/100)</f>
        <v>351.33366403103093</v>
      </c>
      <c r="H4" s="91">
        <f>'[2]EU Inhabitants'!C12*([2]Sources!$C$3/1000)*('[2]Waste Bin detailed'!$F$20/100)</f>
        <v>352.16846486647768</v>
      </c>
      <c r="I4" s="91">
        <f>'[2]EU Inhabitants'!D12*([2]Sources!$C$3/1000)*('[2]Waste Bin detailed'!$F$20/100)</f>
        <v>353.75753394002686</v>
      </c>
      <c r="J4" s="91">
        <f>'[2]EU Inhabitants'!E12*([2]Sources!$C$3/1000)*('[2]Waste Bin detailed'!$F$20/100)</f>
        <v>355.34001491869316</v>
      </c>
      <c r="K4" s="91">
        <f>'[2]EU Inhabitants'!F12*([2]Sources!$C$3/1000)*('[2]Waste Bin detailed'!$F$20/100)</f>
        <v>356.73233328360436</v>
      </c>
      <c r="L4" s="91">
        <f>'[2]EU Inhabitants'!G12*([2]Sources!$C$3/1000)*('[2]Waste Bin detailed'!$F$20/100)</f>
        <v>358.42845889900047</v>
      </c>
      <c r="M4" s="91">
        <f>'[2]EU Inhabitants'!H12*([2]Sources!$C$3/1000)*('[2]Waste Bin detailed'!$F$20/100)</f>
        <v>360.67698940772789</v>
      </c>
      <c r="N4" s="91">
        <f>'[2]EU Inhabitants'!I12*([2]Sources!$C$3/1000)*('[2]Waste Bin detailed'!$F$20/100)</f>
        <v>363.18705355810835</v>
      </c>
      <c r="O4" s="91">
        <f>'[2]EU Inhabitants'!J12*([2]Sources!$C$3/1000)*('[2]Waste Bin detailed'!$F$20/100)</f>
        <v>366.01211099507685</v>
      </c>
      <c r="P4" s="91">
        <f>'[2]EU Inhabitants'!K12*([2]Sources!$C$3/1000)*('[2]Waste Bin detailed'!$F$20/100)</f>
        <v>368.97037147545882</v>
      </c>
      <c r="Q4" s="91">
        <f>'[2]EU Inhabitants'!L12*([2]Sources!$C$3/1000)*('[2]Waste Bin detailed'!$F$20/100)</f>
        <v>371.94959719528572</v>
      </c>
      <c r="R4" s="91">
        <f>'[2]EU Inhabitants'!M12*([2]Sources!$C$3/1000)*('[2]Waste Bin detailed'!$F$20/100)</f>
        <v>377.46482768909448</v>
      </c>
      <c r="S4" s="91">
        <f>'[2]EU Inhabitants'!N12*([2]Sources!$C$3/1000)*('[2]Waste Bin detailed'!$F$20/100)</f>
        <v>380.04691481426227</v>
      </c>
      <c r="T4" s="91">
        <f>'[2]EU Inhabitants'!O12*([2]Sources!$C$3/1000)*('[2]Waste Bin detailed'!$F$20/100)</f>
        <v>382.17723705803377</v>
      </c>
      <c r="U4" s="91">
        <f>'[2]EU Inhabitants'!P12*([2]Sources!$C$3/1000)*('[2]Waste Bin detailed'!$F$20/100)</f>
        <v>383.64809786662693</v>
      </c>
      <c r="V4" s="91">
        <f>'[2]EU Inhabitants'!Q12*([2]Sources!$C$3/1000)*('[2]Waste Bin detailed'!$F$20/100)</f>
        <v>385.58451738027753</v>
      </c>
      <c r="W4" s="91">
        <f>'[2]EU Inhabitants'!R12*([2]Sources!$C$3/1000)*('[2]Waste Bin detailed'!$F$20/100)</f>
        <v>388.11829180963753</v>
      </c>
      <c r="X4" s="91">
        <f>'[2]EU Inhabitants'!S12*([2]Sources!$C$3/1000)*('[2]Waste Bin detailed'!$F$20/100)</f>
        <v>389.51174250335674</v>
      </c>
      <c r="Y4" s="91">
        <f>'[2]EU Inhabitants'!T12*([2]Sources!$C$3/1000)*('[2]Waste Bin detailed'!$F$20/100)</f>
        <v>391.11971803670002</v>
      </c>
      <c r="Z4" s="91">
        <f>'[2]EU Inhabitants'!U12*([2]Sources!$C$9/1000)*('[2]Waste Bin detailed'!$F$20/100)</f>
        <v>491.34144599433097</v>
      </c>
      <c r="AA4" s="91">
        <f>'[2]EU Inhabitants'!V12*([2]Sources!$C$9/1000)*('[2]Waste Bin detailed'!$F$20/100)</f>
        <v>494.2117708488737</v>
      </c>
      <c r="AB4" s="91">
        <f>'[2]EU Inhabitants'!W12*([2]Sources!$C$9/1000)*('[2]Waste Bin detailed'!$F$20/100)</f>
        <v>495.59831605251384</v>
      </c>
      <c r="AC4" s="91">
        <f>'[2]EU Inhabitants'!X12*([2]Sources!$C$9/1000)*('[2]Waste Bin detailed'!$F$20/100)</f>
        <v>498.29428800537079</v>
      </c>
      <c r="AD4" s="91">
        <f>'[2]EU Inhabitants'!Y12*([2]Sources!$C$9/1000)*('[2]Waste Bin detailed'!$F$20/100)</f>
        <v>503.66311353125468</v>
      </c>
      <c r="AE4" s="91">
        <f>'[2]EU Inhabitants'!Z12*([2]Sources!$C$9/1000)*('[2]Waste Bin detailed'!$F$20/100)</f>
        <v>505.67544196628381</v>
      </c>
      <c r="AF4" s="91">
        <f>'[2]EU Inhabitants'!AA12*([2]Sources!$C$9/1000)*('[2]Waste Bin detailed'!$F$20/100)</f>
        <v>507.37813852006565</v>
      </c>
      <c r="AG4" s="91">
        <f>'[2]EU Inhabitants'!AB12*([2]Sources!$C$9/1000)*('[2]Waste Bin detailed'!$F$20/100)</f>
        <v>509.0157261673877</v>
      </c>
      <c r="AH4" s="91">
        <f>'[2]EU Inhabitants'!AC12*([2]Sources!$C$9/1000)*('[2]Waste Bin detailed'!$F$20/100)</f>
        <v>510.58563143368639</v>
      </c>
      <c r="AI4" s="91">
        <f>'[2]EU Inhabitants'!AD12*([2]Sources!$C$9/1000)*('[2]Waste Bin detailed'!$F$20/100)</f>
        <v>512.08403699835901</v>
      </c>
      <c r="AJ4" s="91">
        <f>'[2]EU Inhabitants'!AE12*([2]Sources!$C$9/1000)*('[2]Waste Bin detailed'!$F$20/100)</f>
        <v>513.58265701924506</v>
      </c>
      <c r="AK4" s="91">
        <f>'[2]EU Inhabitants'!AF12*([2]Sources!$C$9/1000)*('[2]Waste Bin detailed'!$F$20/100)</f>
        <v>515.08286401611224</v>
      </c>
      <c r="AL4" s="91">
        <f>'[2]EU Inhabitants'!AG12*([2]Sources!$C$9/1000)*('[2]Waste Bin detailed'!$F$20/100)</f>
        <v>516.56582873340301</v>
      </c>
      <c r="AM4" s="91">
        <f>'[2]EU Inhabitants'!AH12*([2]Sources!$C$9/1000)*('[2]Waste Bin detailed'!$F$20/100)</f>
        <v>518.02400231239744</v>
      </c>
      <c r="AN4" s="91">
        <f>'[2]EU Inhabitants'!AI12*([2]Sources!$C$9/1000)*('[2]Waste Bin detailed'!$F$20/100)</f>
        <v>519.46403289571833</v>
      </c>
      <c r="AO4" s="91">
        <f>'[2]EU Inhabitants'!AJ12*([2]Sources!$C$9/1000)*('[2]Waste Bin detailed'!$F$20/100)</f>
        <v>520.88682119946293</v>
      </c>
      <c r="AP4" s="91">
        <f>'[2]EU Inhabitants'!AK12*([2]Sources!$C$9/1000)*('[2]Waste Bin detailed'!$F$20/100)</f>
        <v>522.40804490526625</v>
      </c>
      <c r="AQ4" s="91">
        <f>'[2]EU Inhabitants'!AL12*([2]Sources!$C$9/1000)*('[2]Waste Bin detailed'!$F$20/100)</f>
        <v>523.91357041623155</v>
      </c>
      <c r="AR4" s="91">
        <f>'[2]EU Inhabitants'!AM12*([2]Sources!$C$9/1000)*('[2]Waste Bin detailed'!$F$20/100)</f>
        <v>525.36217924809785</v>
      </c>
      <c r="AS4" s="91">
        <f>'[2]EU Inhabitants'!AN12*([2]Sources!$C$9/1000)*('[2]Waste Bin detailed'!$F$20/100)</f>
        <v>526.77651797702526</v>
      </c>
      <c r="AT4" s="91">
        <f>'[2]EU Inhabitants'!AO12*([2]Sources!$C$9/1000)*('[2]Waste Bin detailed'!$F$20/100)</f>
        <v>528.13574145904818</v>
      </c>
      <c r="AU4" s="91">
        <f>'[2]EU Inhabitants'!AP12*([2]Sources!$C$9/1000)*('[2]Waste Bin detailed'!$F$20/100)</f>
        <v>529.44177980008953</v>
      </c>
      <c r="AV4" s="91">
        <f>'[2]EU Inhabitants'!AQ12*([2]Sources!$C$9/1000)*('[2]Waste Bin detailed'!$F$20/100)</f>
        <v>530.69004363717738</v>
      </c>
      <c r="AW4" s="91">
        <f>'[2]EU Inhabitants'!AR12*([2]Sources!$C$9/1000)*('[2]Waste Bin detailed'!$F$20/100)</f>
        <v>531.87371326271818</v>
      </c>
      <c r="AX4" s="91">
        <f>'[2]EU Inhabitants'!AS12*([2]Sources!$C$9/1000)*('[2]Waste Bin detailed'!$F$20/100)</f>
        <v>532.98669812024468</v>
      </c>
      <c r="AY4" s="91">
        <f>'[2]EU Inhabitants'!AT12*([2]Sources!$C$9/1000)*('[2]Waste Bin detailed'!$F$20/100)</f>
        <v>534.02951290466956</v>
      </c>
      <c r="AZ4" s="91">
        <f>'[2]EU Inhabitants'!AU12*([2]Sources!$C$9/1000)*('[2]Waste Bin detailed'!$F$20/100)</f>
        <v>535.00327278830378</v>
      </c>
      <c r="BA4" s="91">
        <f>'[2]EU Inhabitants'!AV12*([2]Sources!$C$9/1000)*('[2]Waste Bin detailed'!$F$20/100)</f>
        <v>535.91063702819645</v>
      </c>
      <c r="BB4" s="91">
        <f>'[2]EU Inhabitants'!AW12*([2]Sources!$C$9/1000)*('[2]Waste Bin detailed'!$F$20/100)</f>
        <v>536.73037445919738</v>
      </c>
      <c r="BC4" s="91">
        <f>'[2]EU Inhabitants'!AX12*([2]Sources!$C$9/1000)*('[2]Waste Bin detailed'!$F$20/100)</f>
        <v>537.46548746829785</v>
      </c>
      <c r="BD4" s="91">
        <f>'[2]EU Inhabitants'!AY12*([2]Sources!$C$9/1000)*('[2]Waste Bin detailed'!$F$20/100)</f>
        <v>538.10984260778753</v>
      </c>
      <c r="BE4" s="91">
        <f>'[2]EU Inhabitants'!AZ12*([2]Sources!$C$9/1000)*('[2]Waste Bin detailed'!$F$20/100)</f>
        <v>538.67956698493219</v>
      </c>
    </row>
    <row r="5" spans="1:57" x14ac:dyDescent="0.35">
      <c r="A5" s="86" t="s">
        <v>636</v>
      </c>
      <c r="C5" s="86" t="s">
        <v>591</v>
      </c>
      <c r="D5" s="87" t="s">
        <v>621</v>
      </c>
      <c r="E5" s="87"/>
      <c r="F5" s="90" t="s">
        <v>43</v>
      </c>
      <c r="G5" s="91">
        <f>'[2]EU Inhabitants'!B13*('[2]Weighted Average'!B11/1000)*('[2]Waste Bin detailed'!$F$20/100)</f>
        <v>469.89800497320959</v>
      </c>
      <c r="H5" s="91">
        <f>'[2]EU Inhabitants'!C13*('[2]Weighted Average'!C11/1000)*('[2]Waste Bin detailed'!$F$20/100)</f>
        <v>467.52105630910734</v>
      </c>
      <c r="I5" s="91">
        <f>'[2]EU Inhabitants'!D13*('[2]Weighted Average'!D11/1000)*('[2]Waste Bin detailed'!$F$20/100)</f>
        <v>451.43331746833132</v>
      </c>
      <c r="J5" s="91">
        <f>'[2]EU Inhabitants'!E13*('[2]Weighted Average'!E11/1000)*('[2]Waste Bin detailed'!$F$20/100)</f>
        <v>447.8003212041873</v>
      </c>
      <c r="K5" s="91">
        <f>'[2]EU Inhabitants'!F13*('[2]Weighted Average'!F11/1000)*('[2]Waste Bin detailed'!$F$20/100)</f>
        <v>444.35790267113737</v>
      </c>
      <c r="L5" s="91">
        <f>'[2]EU Inhabitants'!G13*('[2]Weighted Average'!G11/1000)*('[2]Waste Bin detailed'!$F$20/100)</f>
        <v>441.15218311658464</v>
      </c>
      <c r="M5" s="91">
        <f>'[2]EU Inhabitants'!H13*('[2]Weighted Average'!H11/1000)*('[2]Waste Bin detailed'!$F$20/100)</f>
        <v>437.75427351842768</v>
      </c>
      <c r="N5" s="91">
        <f>'[2]EU Inhabitants'!I13*('[2]Weighted Average'!I11/1000)*('[2]Waste Bin detailed'!$F$20/100)</f>
        <v>434.43490114930881</v>
      </c>
      <c r="O5" s="91">
        <f>'[2]EU Inhabitants'!J13*('[2]Weighted Average'!J11/1000)*('[2]Waste Bin detailed'!$F$20/100)</f>
        <v>431.20949048399029</v>
      </c>
      <c r="P5" s="91">
        <f>'[2]EU Inhabitants'!K13*('[2]Weighted Average'!K11/1000)*('[2]Waste Bin detailed'!$F$20/100)</f>
        <v>428.19910119691411</v>
      </c>
      <c r="Q5" s="91">
        <f>'[2]EU Inhabitants'!L13*('[2]Weighted Average'!L11/1000)*('[2]Waste Bin detailed'!$F$20/100)</f>
        <v>425.48426473463911</v>
      </c>
      <c r="R5" s="91">
        <f>'[2]EU Inhabitants'!M13*('[2]Weighted Average'!M11/1000)*('[2]Waste Bin detailed'!$F$20/100)</f>
        <v>422.24277111935066</v>
      </c>
      <c r="S5" s="91">
        <f>'[2]EU Inhabitants'!N13*('[2]Weighted Average'!N11/1000)*('[2]Waste Bin detailed'!$F$20/100)</f>
        <v>419.76779060522119</v>
      </c>
      <c r="T5" s="91">
        <f>'[2]EU Inhabitants'!O13*('[2]Weighted Average'!O11/1000)*('[2]Waste Bin detailed'!$F$20/100)</f>
        <v>417.31269706085629</v>
      </c>
      <c r="U5" s="91">
        <f>'[2]EU Inhabitants'!P13*('[2]Weighted Average'!P11/1000)*('[2]Waste Bin detailed'!$F$20/100)</f>
        <v>415.13284834299577</v>
      </c>
      <c r="V5" s="91">
        <f>'[2]EU Inhabitants'!Q13*('[2]Weighted Average'!Q11/1000)*('[2]Waste Bin detailed'!$F$20/100)</f>
        <v>412.71151580330957</v>
      </c>
      <c r="W5" s="91">
        <f>'[2]EU Inhabitants'!R13*('[2]Weighted Average'!R11/1000)*('[2]Waste Bin detailed'!$F$20/100)</f>
        <v>410.06042572276516</v>
      </c>
      <c r="X5" s="91">
        <f>'[2]EU Inhabitants'!S13*('[2]Weighted Average'!S11/1000)*('[2]Waste Bin detailed'!$F$20/100)</f>
        <v>407.16563180126496</v>
      </c>
      <c r="Y5" s="91">
        <f>'[2]EU Inhabitants'!T13*('[2]Weighted Average'!T11/1000)*('[2]Waste Bin detailed'!$F$20/100)</f>
        <v>404.21938165269341</v>
      </c>
      <c r="Z5" s="91">
        <f>'[2]EU Inhabitants'!U13*('[2]Weighted Average'!U11/1000)*('[2]Waste Bin detailed'!$F$20/100)</f>
        <v>407.99347936556472</v>
      </c>
      <c r="AA5" s="91">
        <f>'[2]EU Inhabitants'!V13*('[2]Weighted Average'!V11/1000)*('[2]Waste Bin detailed'!$F$20/100)</f>
        <v>405.16424893835296</v>
      </c>
      <c r="AB5" s="91">
        <f>'[2]EU Inhabitants'!W13*('[2]Weighted Average'!W11/1000)*('[2]Waste Bin detailed'!$F$20/100)</f>
        <v>403.15354629348815</v>
      </c>
      <c r="AC5" s="91">
        <f>'[2]EU Inhabitants'!X13*('[2]Weighted Average'!X11/1000)*('[2]Waste Bin detailed'!$F$20/100)</f>
        <v>398.6453725076617</v>
      </c>
      <c r="AD5" s="91">
        <f>'[2]EU Inhabitants'!Y13*('[2]Weighted Average'!Y11/1000)*('[2]Waste Bin detailed'!$F$20/100)</f>
        <v>375.87831706303115</v>
      </c>
      <c r="AE5" s="91">
        <f>'[2]EU Inhabitants'!Z13*('[2]Weighted Average'!Z11/1000)*('[2]Waste Bin detailed'!$F$20/100)</f>
        <v>403.24305840721877</v>
      </c>
      <c r="AF5" s="91">
        <f>'[2]EU Inhabitants'!AA13*('[2]Weighted Average'!AA11/1000)*('[2]Waste Bin detailed'!$F$20/100)</f>
        <v>399.81385197757157</v>
      </c>
      <c r="AG5" s="91">
        <f>'[2]EU Inhabitants'!AB13*('[2]Weighted Average'!AB11/1000)*('[2]Waste Bin detailed'!$F$20/100)</f>
        <v>396.4217640114851</v>
      </c>
      <c r="AH5" s="91">
        <f>'[2]EU Inhabitants'!AC13*('[2]Weighted Average'!AC11/1000)*('[2]Waste Bin detailed'!$F$20/100)</f>
        <v>393.03190827523213</v>
      </c>
      <c r="AI5" s="91">
        <f>'[2]EU Inhabitants'!AD13*('[2]Weighted Average'!AD11/1000)*('[2]Waste Bin detailed'!$F$20/100)</f>
        <v>389.62615986512253</v>
      </c>
      <c r="AJ5" s="91">
        <f>'[2]EU Inhabitants'!AE13*('[2]Weighted Average'!AE11/1000)*('[2]Waste Bin detailed'!$F$20/100)</f>
        <v>386.33746017243737</v>
      </c>
      <c r="AK5" s="91">
        <f>'[2]EU Inhabitants'!AF13*('[2]Weighted Average'!AF11/1000)*('[2]Waste Bin detailed'!$F$20/100)</f>
        <v>383.13584157512048</v>
      </c>
      <c r="AL5" s="91">
        <f>'[2]EU Inhabitants'!AG13*('[2]Weighted Average'!AG11/1000)*('[2]Waste Bin detailed'!$F$20/100)</f>
        <v>380.03129160864836</v>
      </c>
      <c r="AM5" s="91">
        <f>'[2]EU Inhabitants'!AH13*('[2]Weighted Average'!AH11/1000)*('[2]Waste Bin detailed'!$F$20/100)</f>
        <v>377.02159407183768</v>
      </c>
      <c r="AN5" s="91">
        <f>'[2]EU Inhabitants'!AI13*('[2]Weighted Average'!AI11/1000)*('[2]Waste Bin detailed'!$F$20/100)</f>
        <v>374.12686620564193</v>
      </c>
      <c r="AO5" s="91">
        <f>'[2]EU Inhabitants'!AJ13*('[2]Weighted Average'!AJ11/1000)*('[2]Waste Bin detailed'!$F$20/100)</f>
        <v>371.40431061393099</v>
      </c>
      <c r="AP5" s="91">
        <f>'[2]EU Inhabitants'!AK13*('[2]Weighted Average'!AK11/1000)*('[2]Waste Bin detailed'!$F$20/100)</f>
        <v>369.13949684453485</v>
      </c>
      <c r="AQ5" s="91">
        <f>'[2]EU Inhabitants'!AL13*('[2]Weighted Average'!AL11/1000)*('[2]Waste Bin detailed'!$F$20/100)</f>
        <v>366.93255834325385</v>
      </c>
      <c r="AR5" s="91">
        <f>'[2]EU Inhabitants'!AM13*('[2]Weighted Average'!AM11/1000)*('[2]Waste Bin detailed'!$F$20/100)</f>
        <v>364.77203626121121</v>
      </c>
      <c r="AS5" s="91">
        <f>'[2]EU Inhabitants'!AN13*('[2]Weighted Average'!AN11/1000)*('[2]Waste Bin detailed'!$F$20/100)</f>
        <v>362.66203794693018</v>
      </c>
      <c r="AT5" s="91">
        <f>'[2]EU Inhabitants'!AO13*('[2]Weighted Average'!AO11/1000)*('[2]Waste Bin detailed'!$F$20/100)</f>
        <v>360.65630039189892</v>
      </c>
      <c r="AU5" s="91">
        <f>'[2]EU Inhabitants'!AP13*('[2]Weighted Average'!AP11/1000)*('[2]Waste Bin detailed'!$F$20/100)</f>
        <v>358.74060732293191</v>
      </c>
      <c r="AV5" s="91">
        <f>'[2]EU Inhabitants'!AQ13*('[2]Weighted Average'!AQ11/1000)*('[2]Waste Bin detailed'!$F$20/100)</f>
        <v>356.8653553389733</v>
      </c>
      <c r="AW5" s="91">
        <f>'[2]EU Inhabitants'!AR13*('[2]Weighted Average'!AR11/1000)*('[2]Waste Bin detailed'!$F$20/100)</f>
        <v>355.04292650194679</v>
      </c>
      <c r="AX5" s="91">
        <f>'[2]EU Inhabitants'!AS13*('[2]Weighted Average'!AS11/1000)*('[2]Waste Bin detailed'!$F$20/100)</f>
        <v>353.25811149246118</v>
      </c>
      <c r="AY5" s="91">
        <f>'[2]EU Inhabitants'!AT13*('[2]Weighted Average'!AT11/1000)*('[2]Waste Bin detailed'!$F$20/100)</f>
        <v>351.49878137842245</v>
      </c>
      <c r="AZ5" s="91">
        <f>'[2]EU Inhabitants'!AU13*('[2]Weighted Average'!AU11/1000)*('[2]Waste Bin detailed'!$F$20/100)</f>
        <v>349.7781806098422</v>
      </c>
      <c r="BA5" s="91">
        <f>'[2]EU Inhabitants'!AV13*('[2]Weighted Average'!AV11/1000)*('[2]Waste Bin detailed'!$F$20/100)</f>
        <v>348.06328085895979</v>
      </c>
      <c r="BB5" s="91">
        <f>'[2]EU Inhabitants'!AW13*('[2]Weighted Average'!AW11/1000)*('[2]Waste Bin detailed'!$F$20/100)</f>
        <v>346.37107816671681</v>
      </c>
      <c r="BC5" s="91">
        <f>'[2]EU Inhabitants'!AX13*('[2]Weighted Average'!AX11/1000)*('[2]Waste Bin detailed'!$F$20/100)</f>
        <v>344.69552978193684</v>
      </c>
      <c r="BD5" s="91">
        <f>'[2]EU Inhabitants'!AY13*('[2]Weighted Average'!AY11/1000)*('[2]Waste Bin detailed'!$F$20/100)</f>
        <v>343.04169059490459</v>
      </c>
      <c r="BE5" s="91">
        <f>'[2]EU Inhabitants'!AZ13*('[2]Weighted Average'!AZ11/1000)*('[2]Waste Bin detailed'!$F$20/100)</f>
        <v>341.40462636230308</v>
      </c>
    </row>
    <row r="6" spans="1:57" x14ac:dyDescent="0.35">
      <c r="A6" s="86" t="s">
        <v>636</v>
      </c>
      <c r="C6" s="86" t="s">
        <v>591</v>
      </c>
      <c r="D6" s="87" t="s">
        <v>621</v>
      </c>
      <c r="E6" s="87"/>
      <c r="F6" s="90" t="s">
        <v>46</v>
      </c>
      <c r="G6" s="91">
        <f>'[2]EU Inhabitants'!B14*('[2]Weighted Average'!B11/1000)*('[2]Waste Bin detailed'!$F$20/100)</f>
        <v>589.63873279477491</v>
      </c>
      <c r="H6" s="91">
        <f>'[2]EU Inhabitants'!C14*('[2]Weighted Average'!C11/1000)*('[2]Waste Bin detailed'!$F$20/100)</f>
        <v>586.99390821870907</v>
      </c>
      <c r="I6" s="91">
        <f>'[2]EU Inhabitants'!D14*('[2]Weighted Average'!D11/1000)*('[2]Waste Bin detailed'!$F$20/100)</f>
        <v>585.24103468670023</v>
      </c>
      <c r="J6" s="91">
        <f>'[2]EU Inhabitants'!E14*('[2]Weighted Average'!E11/1000)*('[2]Waste Bin detailed'!$F$20/100)</f>
        <v>584.75023862918545</v>
      </c>
      <c r="K6" s="91">
        <f>'[2]EU Inhabitants'!F14*('[2]Weighted Average'!F11/1000)*('[2]Waste Bin detailed'!$F$20/100)</f>
        <v>584.9318302059952</v>
      </c>
      <c r="L6" s="91">
        <f>'[2]EU Inhabitants'!G14*('[2]Weighted Average'!G11/1000)*('[2]Waste Bin detailed'!$F$20/100)</f>
        <v>585.18624308301355</v>
      </c>
      <c r="M6" s="91">
        <f>'[2]EU Inhabitants'!H14*('[2]Weighted Average'!H11/1000)*('[2]Waste Bin detailed'!$F$20/100)</f>
        <v>586.60334153296606</v>
      </c>
      <c r="N6" s="91">
        <f>'[2]EU Inhabitants'!I14*('[2]Weighted Average'!I11/1000)*('[2]Waste Bin detailed'!$F$20/100)</f>
        <v>588.27268782330623</v>
      </c>
      <c r="O6" s="91">
        <f>'[2]EU Inhabitants'!J14*('[2]Weighted Average'!J11/1000)*('[2]Waste Bin detailed'!$F$20/100)</f>
        <v>593.26689863621959</v>
      </c>
      <c r="P6" s="91">
        <f>'[2]EU Inhabitants'!K14*('[2]Weighted Average'!K11/1000)*('[2]Waste Bin detailed'!$F$20/100)</f>
        <v>597.86256384477963</v>
      </c>
      <c r="Q6" s="91">
        <f>'[2]EU Inhabitants'!L14*('[2]Weighted Average'!L11/1000)*('[2]Waste Bin detailed'!$F$20/100)</f>
        <v>599.78363913239662</v>
      </c>
      <c r="R6" s="91">
        <f>'[2]EU Inhabitants'!M14*('[2]Weighted Average'!M11/1000)*('[2]Waste Bin detailed'!$F$20/100)</f>
        <v>600.85322156123038</v>
      </c>
      <c r="S6" s="91">
        <f>'[2]EU Inhabitants'!N14*('[2]Weighted Average'!N11/1000)*('[2]Waste Bin detailed'!$F$20/100)</f>
        <v>601.8442232658191</v>
      </c>
      <c r="T6" s="91">
        <f>'[2]EU Inhabitants'!O14*('[2]Weighted Average'!O11/1000)*('[2]Waste Bin detailed'!$F$20/100)</f>
        <v>602.44095812331318</v>
      </c>
      <c r="U6" s="91">
        <f>'[2]EU Inhabitants'!P14*('[2]Weighted Average'!P11/1000)*('[2]Waste Bin detailed'!$F$20/100)</f>
        <v>602.29712730018559</v>
      </c>
      <c r="V6" s="91">
        <f>'[2]EU Inhabitants'!Q14*('[2]Weighted Average'!Q11/1000)*('[2]Waste Bin detailed'!$F$20/100)</f>
        <v>603.88057218117615</v>
      </c>
      <c r="W6" s="91">
        <f>'[2]EU Inhabitants'!R14*('[2]Weighted Average'!R11/1000)*('[2]Waste Bin detailed'!$F$20/100)</f>
        <v>604.95443440719282</v>
      </c>
      <c r="X6" s="91">
        <f>'[2]EU Inhabitants'!S14*('[2]Weighted Average'!S11/1000)*('[2]Waste Bin detailed'!$F$20/100)</f>
        <v>606.50766637465733</v>
      </c>
      <c r="Y6" s="91">
        <f>'[2]EU Inhabitants'!T14*('[2]Weighted Average'!T11/1000)*('[2]Waste Bin detailed'!$F$20/100)</f>
        <v>608.33605503194292</v>
      </c>
      <c r="Z6" s="91">
        <f>'[2]EU Inhabitants'!U14*('[2]Weighted Average'!U11/1000)*('[2]Waste Bin detailed'!$F$20/100)</f>
        <v>620.71782122176614</v>
      </c>
      <c r="AA6" s="91">
        <f>'[2]EU Inhabitants'!V14*('[2]Weighted Average'!V11/1000)*('[2]Waste Bin detailed'!$F$20/100)</f>
        <v>623.29180498885864</v>
      </c>
      <c r="AB6" s="91">
        <f>'[2]EU Inhabitants'!W14*('[2]Weighted Average'!W11/1000)*('[2]Waste Bin detailed'!$F$20/100)</f>
        <v>611.72572664406675</v>
      </c>
      <c r="AC6" s="91">
        <f>'[2]EU Inhabitants'!X14*('[2]Weighted Average'!X11/1000)*('[2]Waste Bin detailed'!$F$20/100)</f>
        <v>613.02459425623215</v>
      </c>
      <c r="AD6" s="91">
        <f>'[2]EU Inhabitants'!Y14*('[2]Weighted Average'!Y11/1000)*('[2]Waste Bin detailed'!$F$20/100)</f>
        <v>631.20602174588566</v>
      </c>
      <c r="AE6" s="91">
        <f>'[2]EU Inhabitants'!Z14*('[2]Weighted Average'!Z11/1000)*('[2]Waste Bin detailed'!$F$20/100)</f>
        <v>643.99926129182904</v>
      </c>
      <c r="AF6" s="91">
        <f>'[2]EU Inhabitants'!AA14*('[2]Weighted Average'!AA11/1000)*('[2]Waste Bin detailed'!$F$20/100)</f>
        <v>642.07892976879612</v>
      </c>
      <c r="AG6" s="91">
        <f>'[2]EU Inhabitants'!AB14*('[2]Weighted Average'!AB11/1000)*('[2]Waste Bin detailed'!$F$20/100)</f>
        <v>640.11191729689926</v>
      </c>
      <c r="AH6" s="91">
        <f>'[2]EU Inhabitants'!AC14*('[2]Weighted Average'!AC11/1000)*('[2]Waste Bin detailed'!$F$20/100)</f>
        <v>638.13110514592029</v>
      </c>
      <c r="AI6" s="91">
        <f>'[2]EU Inhabitants'!AD14*('[2]Weighted Average'!AD11/1000)*('[2]Waste Bin detailed'!$F$20/100)</f>
        <v>636.09321672977967</v>
      </c>
      <c r="AJ6" s="91">
        <f>'[2]EU Inhabitants'!AE14*('[2]Weighted Average'!AE11/1000)*('[2]Waste Bin detailed'!$F$20/100)</f>
        <v>634.20990860815641</v>
      </c>
      <c r="AK6" s="91">
        <f>'[2]EU Inhabitants'!AF14*('[2]Weighted Average'!AF11/1000)*('[2]Waste Bin detailed'!$F$20/100)</f>
        <v>632.40425661221252</v>
      </c>
      <c r="AL6" s="91">
        <f>'[2]EU Inhabitants'!AG14*('[2]Weighted Average'!AG11/1000)*('[2]Waste Bin detailed'!$F$20/100)</f>
        <v>630.63570595252634</v>
      </c>
      <c r="AM6" s="91">
        <f>'[2]EU Inhabitants'!AH14*('[2]Weighted Average'!AH11/1000)*('[2]Waste Bin detailed'!$F$20/100)</f>
        <v>628.90476529299349</v>
      </c>
      <c r="AN6" s="91">
        <f>'[2]EU Inhabitants'!AI14*('[2]Weighted Average'!AI11/1000)*('[2]Waste Bin detailed'!$F$20/100)</f>
        <v>627.25222078370689</v>
      </c>
      <c r="AO6" s="91">
        <f>'[2]EU Inhabitants'!AJ14*('[2]Weighted Average'!AJ11/1000)*('[2]Waste Bin detailed'!$F$20/100)</f>
        <v>625.69815735827956</v>
      </c>
      <c r="AP6" s="91">
        <f>'[2]EU Inhabitants'!AK14*('[2]Weighted Average'!AK11/1000)*('[2]Waste Bin detailed'!$F$20/100)</f>
        <v>625.30323979503851</v>
      </c>
      <c r="AQ6" s="91">
        <f>'[2]EU Inhabitants'!AL14*('[2]Weighted Average'!AL11/1000)*('[2]Waste Bin detailed'!$F$20/100)</f>
        <v>624.97228369746756</v>
      </c>
      <c r="AR6" s="91">
        <f>'[2]EU Inhabitants'!AM14*('[2]Weighted Average'!AM11/1000)*('[2]Waste Bin detailed'!$F$20/100)</f>
        <v>624.67361651289093</v>
      </c>
      <c r="AS6" s="91">
        <f>'[2]EU Inhabitants'!AN14*('[2]Weighted Average'!AN11/1000)*('[2]Waste Bin detailed'!$F$20/100)</f>
        <v>624.53549517409442</v>
      </c>
      <c r="AT6" s="91">
        <f>'[2]EU Inhabitants'!AO14*('[2]Weighted Average'!AO11/1000)*('[2]Waste Bin detailed'!$F$20/100)</f>
        <v>624.50268734641998</v>
      </c>
      <c r="AU6" s="91">
        <f>'[2]EU Inhabitants'!AP14*('[2]Weighted Average'!AP11/1000)*('[2]Waste Bin detailed'!$F$20/100)</f>
        <v>624.58341804128861</v>
      </c>
      <c r="AV6" s="91">
        <f>'[2]EU Inhabitants'!AQ14*('[2]Weighted Average'!AQ11/1000)*('[2]Waste Bin detailed'!$F$20/100)</f>
        <v>624.71533080861388</v>
      </c>
      <c r="AW6" s="91">
        <f>'[2]EU Inhabitants'!AR14*('[2]Weighted Average'!AR11/1000)*('[2]Waste Bin detailed'!$F$20/100)</f>
        <v>624.88816770468486</v>
      </c>
      <c r="AX6" s="91">
        <f>'[2]EU Inhabitants'!AS14*('[2]Weighted Average'!AS11/1000)*('[2]Waste Bin detailed'!$F$20/100)</f>
        <v>625.08835498713415</v>
      </c>
      <c r="AY6" s="91">
        <f>'[2]EU Inhabitants'!AT14*('[2]Weighted Average'!AT11/1000)*('[2]Waste Bin detailed'!$F$20/100)</f>
        <v>625.32216065608804</v>
      </c>
      <c r="AZ6" s="91">
        <f>'[2]EU Inhabitants'!AU14*('[2]Weighted Average'!AU11/1000)*('[2]Waste Bin detailed'!$F$20/100)</f>
        <v>625.56408102661601</v>
      </c>
      <c r="BA6" s="91">
        <f>'[2]EU Inhabitants'!AV14*('[2]Weighted Average'!AV11/1000)*('[2]Waste Bin detailed'!$F$20/100)</f>
        <v>625.75658650047296</v>
      </c>
      <c r="BB6" s="91">
        <f>'[2]EU Inhabitants'!AW14*('[2]Weighted Average'!AW11/1000)*('[2]Waste Bin detailed'!$F$20/100)</f>
        <v>625.92532914895253</v>
      </c>
      <c r="BC6" s="91">
        <f>'[2]EU Inhabitants'!AX14*('[2]Weighted Average'!AX11/1000)*('[2]Waste Bin detailed'!$F$20/100)</f>
        <v>626.09949019777446</v>
      </c>
      <c r="BD6" s="91">
        <f>'[2]EU Inhabitants'!AY14*('[2]Weighted Average'!AY11/1000)*('[2]Waste Bin detailed'!$F$20/100)</f>
        <v>626.25601091560134</v>
      </c>
      <c r="BE6" s="91">
        <f>'[2]EU Inhabitants'!AZ14*('[2]Weighted Average'!AZ11/1000)*('[2]Waste Bin detailed'!$F$20/100)</f>
        <v>626.39589984377562</v>
      </c>
    </row>
    <row r="7" spans="1:57" x14ac:dyDescent="0.35">
      <c r="A7" s="86" t="s">
        <v>636</v>
      </c>
      <c r="C7" s="86" t="s">
        <v>591</v>
      </c>
      <c r="D7" s="87" t="s">
        <v>621</v>
      </c>
      <c r="E7" s="87"/>
      <c r="F7" s="90" t="s">
        <v>47</v>
      </c>
      <c r="G7" s="91">
        <f>'[2]EU Inhabitants'!B15*('[2]Weighted Average'!B11/1000)*('[2]Waste Bin detailed'!$F$20/100)</f>
        <v>305.77508003628753</v>
      </c>
      <c r="H7" s="91">
        <f>'[2]EU Inhabitants'!C15*('[2]Weighted Average'!C11/1000)*('[2]Waste Bin detailed'!$F$20/100)</f>
        <v>306.87515364945943</v>
      </c>
      <c r="I7" s="91">
        <f>'[2]EU Inhabitants'!D15*('[2]Weighted Average'!D11/1000)*('[2]Waste Bin detailed'!$F$20/100)</f>
        <v>307.98206026757344</v>
      </c>
      <c r="J7" s="91">
        <f>'[2]EU Inhabitants'!E15*('[2]Weighted Average'!E11/1000)*('[2]Waste Bin detailed'!$F$20/100)</f>
        <v>308.85072201661114</v>
      </c>
      <c r="K7" s="91">
        <f>'[2]EU Inhabitants'!F15*('[2]Weighted Average'!F11/1000)*('[2]Waste Bin detailed'!$F$20/100)</f>
        <v>309.67572207136141</v>
      </c>
      <c r="L7" s="91">
        <f>'[2]EU Inhabitants'!G15*('[2]Weighted Average'!G11/1000)*('[2]Waste Bin detailed'!$F$20/100)</f>
        <v>310.49365460638819</v>
      </c>
      <c r="M7" s="91">
        <f>'[2]EU Inhabitants'!H15*('[2]Weighted Average'!H11/1000)*('[2]Waste Bin detailed'!$F$20/100)</f>
        <v>311.41405649247525</v>
      </c>
      <c r="N7" s="91">
        <f>'[2]EU Inhabitants'!I15*('[2]Weighted Average'!I11/1000)*('[2]Waste Bin detailed'!$F$20/100)</f>
        <v>312.49248437004763</v>
      </c>
      <c r="O7" s="91">
        <f>'[2]EU Inhabitants'!J15*('[2]Weighted Average'!J11/1000)*('[2]Waste Bin detailed'!$F$20/100)</f>
        <v>314.07454362300246</v>
      </c>
      <c r="P7" s="91">
        <f>'[2]EU Inhabitants'!K15*('[2]Weighted Average'!K11/1000)*('[2]Waste Bin detailed'!$F$20/100)</f>
        <v>316.05206298317108</v>
      </c>
      <c r="Q7" s="91">
        <f>'[2]EU Inhabitants'!L15*('[2]Weighted Average'!L11/1000)*('[2]Waste Bin detailed'!$F$20/100)</f>
        <v>317.3023682542493</v>
      </c>
      <c r="R7" s="91">
        <f>'[2]EU Inhabitants'!M15*('[2]Weighted Average'!M11/1000)*('[2]Waste Bin detailed'!$F$20/100)</f>
        <v>318.60464883704759</v>
      </c>
      <c r="S7" s="91">
        <f>'[2]EU Inhabitants'!N15*('[2]Weighted Average'!N11/1000)*('[2]Waste Bin detailed'!$F$20/100)</f>
        <v>319.70100433084707</v>
      </c>
      <c r="T7" s="91">
        <f>'[2]EU Inhabitants'!O15*('[2]Weighted Average'!O11/1000)*('[2]Waste Bin detailed'!$F$20/100)</f>
        <v>320.95972426426107</v>
      </c>
      <c r="U7" s="91">
        <f>'[2]EU Inhabitants'!P15*('[2]Weighted Average'!P11/1000)*('[2]Waste Bin detailed'!$F$20/100)</f>
        <v>322.40604899244028</v>
      </c>
      <c r="V7" s="91">
        <f>'[2]EU Inhabitants'!Q15*('[2]Weighted Average'!Q11/1000)*('[2]Waste Bin detailed'!$F$20/100)</f>
        <v>324.32176353173412</v>
      </c>
      <c r="W7" s="91">
        <f>'[2]EU Inhabitants'!R15*('[2]Weighted Average'!R11/1000)*('[2]Waste Bin detailed'!$F$20/100)</f>
        <v>327.14403660589659</v>
      </c>
      <c r="X7" s="91">
        <f>'[2]EU Inhabitants'!S15*('[2]Weighted Average'!S11/1000)*('[2]Waste Bin detailed'!$F$20/100)</f>
        <v>329.58992314047998</v>
      </c>
      <c r="Y7" s="91">
        <f>'[2]EU Inhabitants'!T15*('[2]Weighted Average'!T11/1000)*('[2]Waste Bin detailed'!$F$20/100)</f>
        <v>331.46918823607587</v>
      </c>
      <c r="Z7" s="91">
        <f>'[2]EU Inhabitants'!U15*('[2]Weighted Average'!U11/1000)*('[2]Waste Bin detailed'!$F$20/100)</f>
        <v>338.40428441445783</v>
      </c>
      <c r="AA7" s="91">
        <f>'[2]EU Inhabitants'!V15*('[2]Weighted Average'!V11/1000)*('[2]Waste Bin detailed'!$F$20/100)</f>
        <v>339.37732955951418</v>
      </c>
      <c r="AB7" s="91">
        <f>'[2]EU Inhabitants'!W15*('[2]Weighted Average'!W11/1000)*('[2]Waste Bin detailed'!$F$20/100)</f>
        <v>340.40605982399802</v>
      </c>
      <c r="AC7" s="91">
        <f>'[2]EU Inhabitants'!X15*('[2]Weighted Average'!X11/1000)*('[2]Waste Bin detailed'!$F$20/100)</f>
        <v>342.36485930400448</v>
      </c>
      <c r="AD7" s="91">
        <f>'[2]EU Inhabitants'!Y15*('[2]Weighted Average'!Y11/1000)*('[2]Waste Bin detailed'!$F$20/100)</f>
        <v>345.85240360333512</v>
      </c>
      <c r="AE7" s="91">
        <f>'[2]EU Inhabitants'!Z15*('[2]Weighted Average'!Z11/1000)*('[2]Waste Bin detailed'!$F$20/100)</f>
        <v>347.32908798097969</v>
      </c>
      <c r="AF7" s="91">
        <f>'[2]EU Inhabitants'!AA15*('[2]Weighted Average'!AA11/1000)*('[2]Waste Bin detailed'!$F$20/100)</f>
        <v>348.50361825223877</v>
      </c>
      <c r="AG7" s="91">
        <f>'[2]EU Inhabitants'!AB15*('[2]Weighted Average'!AB11/1000)*('[2]Waste Bin detailed'!$F$20/100)</f>
        <v>349.58441893701757</v>
      </c>
      <c r="AH7" s="91">
        <f>'[2]EU Inhabitants'!AC15*('[2]Weighted Average'!AC11/1000)*('[2]Waste Bin detailed'!$F$20/100)</f>
        <v>350.5744161288689</v>
      </c>
      <c r="AI7" s="91">
        <f>'[2]EU Inhabitants'!AD15*('[2]Weighted Average'!AD11/1000)*('[2]Waste Bin detailed'!$F$20/100)</f>
        <v>351.45735346316576</v>
      </c>
      <c r="AJ7" s="91">
        <f>'[2]EU Inhabitants'!AE15*('[2]Weighted Average'!AE11/1000)*('[2]Waste Bin detailed'!$F$20/100)</f>
        <v>352.33049138053906</v>
      </c>
      <c r="AK7" s="91">
        <f>'[2]EU Inhabitants'!AF15*('[2]Weighted Average'!AF11/1000)*('[2]Waste Bin detailed'!$F$20/100)</f>
        <v>353.15391595798212</v>
      </c>
      <c r="AL7" s="91">
        <f>'[2]EU Inhabitants'!AG15*('[2]Weighted Average'!AG11/1000)*('[2]Waste Bin detailed'!$F$20/100)</f>
        <v>353.92121230453643</v>
      </c>
      <c r="AM7" s="91">
        <f>'[2]EU Inhabitants'!AH15*('[2]Weighted Average'!AH11/1000)*('[2]Waste Bin detailed'!$F$20/100)</f>
        <v>354.61940840857739</v>
      </c>
      <c r="AN7" s="91">
        <f>'[2]EU Inhabitants'!AI15*('[2]Weighted Average'!AI11/1000)*('[2]Waste Bin detailed'!$F$20/100)</f>
        <v>355.22164216006917</v>
      </c>
      <c r="AO7" s="91">
        <f>'[2]EU Inhabitants'!AJ15*('[2]Weighted Average'!AJ11/1000)*('[2]Waste Bin detailed'!$F$20/100)</f>
        <v>355.72959502883515</v>
      </c>
      <c r="AP7" s="91">
        <f>'[2]EU Inhabitants'!AK15*('[2]Weighted Average'!AK11/1000)*('[2]Waste Bin detailed'!$F$20/100)</f>
        <v>356.23541555520171</v>
      </c>
      <c r="AQ7" s="91">
        <f>'[2]EU Inhabitants'!AL15*('[2]Weighted Average'!AL11/1000)*('[2]Waste Bin detailed'!$F$20/100)</f>
        <v>356.67780502623685</v>
      </c>
      <c r="AR7" s="91">
        <f>'[2]EU Inhabitants'!AM15*('[2]Weighted Average'!AM11/1000)*('[2]Waste Bin detailed'!$F$20/100)</f>
        <v>357.06313405520848</v>
      </c>
      <c r="AS7" s="91">
        <f>'[2]EU Inhabitants'!AN15*('[2]Weighted Average'!AN11/1000)*('[2]Waste Bin detailed'!$F$20/100)</f>
        <v>357.42709710047109</v>
      </c>
      <c r="AT7" s="91">
        <f>'[2]EU Inhabitants'!AO15*('[2]Weighted Average'!AO11/1000)*('[2]Waste Bin detailed'!$F$20/100)</f>
        <v>357.69029682616844</v>
      </c>
      <c r="AU7" s="91">
        <f>'[2]EU Inhabitants'!AP15*('[2]Weighted Average'!AP11/1000)*('[2]Waste Bin detailed'!$F$20/100)</f>
        <v>357.90500816066697</v>
      </c>
      <c r="AV7" s="91">
        <f>'[2]EU Inhabitants'!AQ15*('[2]Weighted Average'!AQ11/1000)*('[2]Waste Bin detailed'!$F$20/100)</f>
        <v>358.08154174594023</v>
      </c>
      <c r="AW7" s="91">
        <f>'[2]EU Inhabitants'!AR15*('[2]Weighted Average'!AR11/1000)*('[2]Waste Bin detailed'!$F$20/100)</f>
        <v>358.20302009690522</v>
      </c>
      <c r="AX7" s="91">
        <f>'[2]EU Inhabitants'!AS15*('[2]Weighted Average'!AS11/1000)*('[2]Waste Bin detailed'!$F$20/100)</f>
        <v>358.29002111440144</v>
      </c>
      <c r="AY7" s="91">
        <f>'[2]EU Inhabitants'!AT15*('[2]Weighted Average'!AT11/1000)*('[2]Waste Bin detailed'!$F$20/100)</f>
        <v>358.35168765276677</v>
      </c>
      <c r="AZ7" s="91">
        <f>'[2]EU Inhabitants'!AU15*('[2]Weighted Average'!AU11/1000)*('[2]Waste Bin detailed'!$F$20/100)</f>
        <v>358.3931041211261</v>
      </c>
      <c r="BA7" s="91">
        <f>'[2]EU Inhabitants'!AV15*('[2]Weighted Average'!AV11/1000)*('[2]Waste Bin detailed'!$F$20/100)</f>
        <v>358.41995597606382</v>
      </c>
      <c r="BB7" s="91">
        <f>'[2]EU Inhabitants'!AW15*('[2]Weighted Average'!AW11/1000)*('[2]Waste Bin detailed'!$F$20/100)</f>
        <v>358.43677688469916</v>
      </c>
      <c r="BC7" s="91">
        <f>'[2]EU Inhabitants'!AX15*('[2]Weighted Average'!AX11/1000)*('[2]Waste Bin detailed'!$F$20/100)</f>
        <v>358.44520322085435</v>
      </c>
      <c r="BD7" s="91">
        <f>'[2]EU Inhabitants'!AY15*('[2]Weighted Average'!AY11/1000)*('[2]Waste Bin detailed'!$F$20/100)</f>
        <v>358.44870209057717</v>
      </c>
      <c r="BE7" s="91">
        <f>'[2]EU Inhabitants'!AZ15*('[2]Weighted Average'!AZ11/1000)*('[2]Waste Bin detailed'!$F$20/100)</f>
        <v>358.44851629138549</v>
      </c>
    </row>
    <row r="8" spans="1:57" x14ac:dyDescent="0.35">
      <c r="A8" s="86" t="s">
        <v>636</v>
      </c>
      <c r="C8" s="86" t="s">
        <v>591</v>
      </c>
      <c r="D8" s="87" t="s">
        <v>621</v>
      </c>
      <c r="E8" s="87"/>
      <c r="F8" s="90" t="s">
        <v>629</v>
      </c>
      <c r="G8" s="91">
        <f>'[2]EU Inhabitants'!B16*([2]Sources!$C$8/1000)*('[2]Waste Bin detailed'!$F$20/100)</f>
        <v>4722.285356370282</v>
      </c>
      <c r="H8" s="91">
        <f>'[2]EU Inhabitants'!C16*([2]Sources!$C$8/1000)*('[2]Waste Bin detailed'!$F$20/100)</f>
        <v>4727.8066216619427</v>
      </c>
      <c r="I8" s="91">
        <f>'[2]EU Inhabitants'!D16*([2]Sources!$C$8/1000)*('[2]Waste Bin detailed'!$F$20/100)</f>
        <v>4738.1961871177091</v>
      </c>
      <c r="J8" s="91">
        <f>'[2]EU Inhabitants'!E16*([2]Sources!$C$8/1000)*('[2]Waste Bin detailed'!$F$20/100)</f>
        <v>4743.7350395345366</v>
      </c>
      <c r="K8" s="91">
        <f>'[2]EU Inhabitants'!F16*([2]Sources!$C$8/1000)*('[2]Waste Bin detailed'!$F$20/100)</f>
        <v>4743.4471509398782</v>
      </c>
      <c r="L8" s="91">
        <f>'[2]EU Inhabitants'!G16*([2]Sources!$C$8/1000)*('[2]Waste Bin detailed'!$F$20/100)</f>
        <v>4741.6756791362077</v>
      </c>
      <c r="M8" s="91">
        <f>'[2]EU Inhabitants'!H16*([2]Sources!$C$8/1000)*('[2]Waste Bin detailed'!$F$20/100)</f>
        <v>4738.0631916679095</v>
      </c>
      <c r="N8" s="91">
        <f>'[2]EU Inhabitants'!I16*([2]Sources!$C$8/1000)*('[2]Waste Bin detailed'!$F$20/100)</f>
        <v>4730.9887418320159</v>
      </c>
      <c r="O8" s="91">
        <f>'[2]EU Inhabitants'!J16*([2]Sources!$C$8/1000)*('[2]Waste Bin detailed'!$F$20/100)</f>
        <v>4725.4097723780405</v>
      </c>
      <c r="P8" s="91">
        <f>'[2]EU Inhabitants'!K16*([2]Sources!$C$8/1000)*('[2]Waste Bin detailed'!$F$20/100)</f>
        <v>4713.0251602267645</v>
      </c>
      <c r="Q8" s="91">
        <f>'[2]EU Inhabitants'!L16*([2]Sources!$C$8/1000)*('[2]Waste Bin detailed'!$F$20/100)</f>
        <v>4701.5246172236311</v>
      </c>
      <c r="R8" s="91">
        <f>'[2]EU Inhabitants'!M16*([2]Sources!$C$8/1000)*('[2]Waste Bin detailed'!$F$20/100)</f>
        <v>4610.7042430628071</v>
      </c>
      <c r="S8" s="91">
        <f>'[2]EU Inhabitants'!N16*([2]Sources!$C$8/1000)*('[2]Waste Bin detailed'!$F$20/100)</f>
        <v>4616.7870319260028</v>
      </c>
      <c r="T8" s="91">
        <f>'[2]EU Inhabitants'!O16*([2]Sources!$C$8/1000)*('[2]Waste Bin detailed'!$F$20/100)</f>
        <v>4628.0431368790096</v>
      </c>
      <c r="U8" s="91">
        <f>'[2]EU Inhabitants'!P16*([2]Sources!$C$8/1000)*('[2]Waste Bin detailed'!$F$20/100)</f>
        <v>4642.0505923840074</v>
      </c>
      <c r="V8" s="91">
        <f>'[2]EU Inhabitants'!Q16*([2]Sources!$C$8/1000)*('[2]Waste Bin detailed'!$F$20/100)</f>
        <v>4666.768779539012</v>
      </c>
      <c r="W8" s="91">
        <f>'[2]EU Inhabitants'!R16*([2]Sources!$C$8/1000)*('[2]Waste Bin detailed'!$F$20/100)</f>
        <v>4722.9870596747733</v>
      </c>
      <c r="X8" s="91">
        <f>'[2]EU Inhabitants'!S16*([2]Sources!$C$8/1000)*('[2]Waste Bin detailed'!$F$20/100)</f>
        <v>4742.8713737505595</v>
      </c>
      <c r="Y8" s="91">
        <f>'[2]EU Inhabitants'!T16*([2]Sources!$C$8/1000)*('[2]Waste Bin detailed'!$F$20/100)</f>
        <v>4758.4295424063848</v>
      </c>
      <c r="Z8" s="91">
        <f>'[2]EU Inhabitants'!U16*([2]Sources!$C$8/1000)*('[2]Waste Bin detailed'!$F$20/100)</f>
        <v>4771.4682691705211</v>
      </c>
      <c r="AA8" s="91">
        <f>'[2]EU Inhabitants'!V16*([2]Sources!$C$8/1000)*('[2]Waste Bin detailed'!$F$20/100)</f>
        <v>4779.9456083470086</v>
      </c>
      <c r="AB8" s="91">
        <f>'[2]EU Inhabitants'!W16*([2]Sources!$C$8/1000)*('[2]Waste Bin detailed'!$F$20/100)</f>
        <v>4779.2743089288379</v>
      </c>
      <c r="AC8" s="91">
        <f>'[2]EU Inhabitants'!X16*([2]Sources!$C$8/1000)*('[2]Waste Bin detailed'!$F$20/100)</f>
        <v>4783.9925437863649</v>
      </c>
      <c r="AD8" s="91">
        <f>'[2]EU Inhabitants'!Y16*([2]Sources!$C$8/1000)*('[2]Waste Bin detailed'!$F$20/100)</f>
        <v>4848.4626340817549</v>
      </c>
      <c r="AE8" s="91">
        <f>'[2]EU Inhabitants'!Z16*([2]Sources!$C$8/1000)*('[2]Waste Bin detailed'!$F$20/100)</f>
        <v>4887.7230747799495</v>
      </c>
      <c r="AF8" s="91">
        <f>'[2]EU Inhabitants'!AA16*([2]Sources!$C$8/1000)*('[2]Waste Bin detailed'!$F$20/100)</f>
        <v>4897.2392613009106</v>
      </c>
      <c r="AG8" s="91">
        <f>'[2]EU Inhabitants'!AB16*([2]Sources!$C$8/1000)*('[2]Waste Bin detailed'!$F$20/100)</f>
        <v>4903.1150278606592</v>
      </c>
      <c r="AH8" s="91">
        <f>'[2]EU Inhabitants'!AC16*([2]Sources!$C$8/1000)*('[2]Waste Bin detailed'!$F$20/100)</f>
        <v>4905.4881977472778</v>
      </c>
      <c r="AI8" s="91">
        <f>'[2]EU Inhabitants'!AD16*([2]Sources!$C$8/1000)*('[2]Waste Bin detailed'!$F$20/100)</f>
        <v>4903.9869699388337</v>
      </c>
      <c r="AJ8" s="91">
        <f>'[2]EU Inhabitants'!AE16*([2]Sources!$C$8/1000)*('[2]Waste Bin detailed'!$F$20/100)</f>
        <v>4902.7997815157396</v>
      </c>
      <c r="AK8" s="91">
        <f>'[2]EU Inhabitants'!AF16*([2]Sources!$C$8/1000)*('[2]Waste Bin detailed'!$F$20/100)</f>
        <v>4901.6499513650606</v>
      </c>
      <c r="AL8" s="91">
        <f>'[2]EU Inhabitants'!AG16*([2]Sources!$C$8/1000)*('[2]Waste Bin detailed'!$F$20/100)</f>
        <v>4900.4500036550799</v>
      </c>
      <c r="AM8" s="91">
        <f>'[2]EU Inhabitants'!AH16*([2]Sources!$C$8/1000)*('[2]Waste Bin detailed'!$F$20/100)</f>
        <v>4899.2304572206476</v>
      </c>
      <c r="AN8" s="91">
        <f>'[2]EU Inhabitants'!AI16*([2]Sources!$C$8/1000)*('[2]Waste Bin detailed'!$F$20/100)</f>
        <v>4898.0224056392663</v>
      </c>
      <c r="AO8" s="91">
        <f>'[2]EU Inhabitants'!AJ16*([2]Sources!$C$8/1000)*('[2]Waste Bin detailed'!$F$20/100)</f>
        <v>4896.8251592197521</v>
      </c>
      <c r="AP8" s="91">
        <f>'[2]EU Inhabitants'!AK16*([2]Sources!$C$8/1000)*('[2]Waste Bin detailed'!$F$20/100)</f>
        <v>4897.7401495226013</v>
      </c>
      <c r="AQ8" s="91">
        <f>'[2]EU Inhabitants'!AL16*([2]Sources!$C$8/1000)*('[2]Waste Bin detailed'!$F$20/100)</f>
        <v>4898.126778904968</v>
      </c>
      <c r="AR8" s="91">
        <f>'[2]EU Inhabitants'!AM16*([2]Sources!$C$8/1000)*('[2]Waste Bin detailed'!$F$20/100)</f>
        <v>4898.0795350589297</v>
      </c>
      <c r="AS8" s="91">
        <f>'[2]EU Inhabitants'!AN16*([2]Sources!$C$8/1000)*('[2]Waste Bin detailed'!$F$20/100)</f>
        <v>4897.6577889004921</v>
      </c>
      <c r="AT8" s="91">
        <f>'[2]EU Inhabitants'!AO16*([2]Sources!$C$8/1000)*('[2]Waste Bin detailed'!$F$20/100)</f>
        <v>4896.889070602715</v>
      </c>
      <c r="AU8" s="91">
        <f>'[2]EU Inhabitants'!AP16*([2]Sources!$C$8/1000)*('[2]Waste Bin detailed'!$F$20/100)</f>
        <v>4895.8846503431296</v>
      </c>
      <c r="AV8" s="91">
        <f>'[2]EU Inhabitants'!AQ16*([2]Sources!$C$8/1000)*('[2]Waste Bin detailed'!$F$20/100)</f>
        <v>4894.6213659928389</v>
      </c>
      <c r="AW8" s="91">
        <f>'[2]EU Inhabitants'!AR16*([2]Sources!$C$8/1000)*('[2]Waste Bin detailed'!$F$20/100)</f>
        <v>4893.0841592943452</v>
      </c>
      <c r="AX8" s="91">
        <f>'[2]EU Inhabitants'!AS16*([2]Sources!$C$8/1000)*('[2]Waste Bin detailed'!$F$20/100)</f>
        <v>4891.3009627405636</v>
      </c>
      <c r="AY8" s="91">
        <f>'[2]EU Inhabitants'!AT16*([2]Sources!$C$8/1000)*('[2]Waste Bin detailed'!$F$20/100)</f>
        <v>4889.300570938386</v>
      </c>
      <c r="AZ8" s="91">
        <f>'[2]EU Inhabitants'!AU16*([2]Sources!$C$8/1000)*('[2]Waste Bin detailed'!$F$20/100)</f>
        <v>4887.1039045203643</v>
      </c>
      <c r="BA8" s="91">
        <f>'[2]EU Inhabitants'!AV16*([2]Sources!$C$8/1000)*('[2]Waste Bin detailed'!$F$20/100)</f>
        <v>4884.9710345367748</v>
      </c>
      <c r="BB8" s="91">
        <f>'[2]EU Inhabitants'!AW16*([2]Sources!$C$8/1000)*('[2]Waste Bin detailed'!$F$20/100)</f>
        <v>4882.6367747277345</v>
      </c>
      <c r="BC8" s="91">
        <f>'[2]EU Inhabitants'!AX16*([2]Sources!$C$8/1000)*('[2]Waste Bin detailed'!$F$20/100)</f>
        <v>4880.1867617484713</v>
      </c>
      <c r="BD8" s="91">
        <f>'[2]EU Inhabitants'!AY16*([2]Sources!$C$8/1000)*('[2]Waste Bin detailed'!$F$20/100)</f>
        <v>4877.4731717887516</v>
      </c>
      <c r="BE8" s="91">
        <f>'[2]EU Inhabitants'!AZ16*([2]Sources!$C$8/1000)*('[2]Waste Bin detailed'!$F$20/100)</f>
        <v>4874.6146317320608</v>
      </c>
    </row>
    <row r="9" spans="1:57" x14ac:dyDescent="0.35">
      <c r="A9" s="86" t="s">
        <v>636</v>
      </c>
      <c r="C9" s="86" t="s">
        <v>591</v>
      </c>
      <c r="D9" s="87" t="s">
        <v>621</v>
      </c>
      <c r="E9" s="87"/>
      <c r="F9" s="90" t="s">
        <v>48</v>
      </c>
      <c r="G9" s="91">
        <f>'[2]EU Inhabitants'!B17*('[2]Weighted Average'!B11/1000)*('[2]Waste Bin detailed'!$F$20/100)</f>
        <v>80.387565318863324</v>
      </c>
      <c r="H9" s="91">
        <f>'[2]EU Inhabitants'!C17*('[2]Weighted Average'!C11/1000)*('[2]Waste Bin detailed'!$F$20/100)</f>
        <v>79.897967025923663</v>
      </c>
      <c r="I9" s="91">
        <f>'[2]EU Inhabitants'!D17*('[2]Weighted Average'!D11/1000)*('[2]Waste Bin detailed'!$F$20/100)</f>
        <v>79.371863368323062</v>
      </c>
      <c r="J9" s="91">
        <f>'[2]EU Inhabitants'!E17*('[2]Weighted Average'!E11/1000)*('[2]Waste Bin detailed'!$F$20/100)</f>
        <v>78.894375805589831</v>
      </c>
      <c r="K9" s="91">
        <f>'[2]EU Inhabitants'!F17*('[2]Weighted Average'!F11/1000)*('[2]Waste Bin detailed'!$F$20/100)</f>
        <v>78.385082235939677</v>
      </c>
      <c r="L9" s="91">
        <f>'[2]EU Inhabitants'!G17*('[2]Weighted Average'!G11/1000)*('[2]Waste Bin detailed'!$F$20/100)</f>
        <v>77.967607776887988</v>
      </c>
      <c r="M9" s="91">
        <f>'[2]EU Inhabitants'!H17*('[2]Weighted Average'!H11/1000)*('[2]Waste Bin detailed'!$F$20/100)</f>
        <v>77.499796148508224</v>
      </c>
      <c r="N9" s="91">
        <f>'[2]EU Inhabitants'!I17*('[2]Weighted Average'!I11/1000)*('[2]Waste Bin detailed'!$F$20/100)</f>
        <v>77.041662495056869</v>
      </c>
      <c r="O9" s="91">
        <f>'[2]EU Inhabitants'!J17*('[2]Weighted Average'!J11/1000)*('[2]Waste Bin detailed'!$F$20/100)</f>
        <v>76.76880512181188</v>
      </c>
      <c r="P9" s="91">
        <f>'[2]EU Inhabitants'!K17*('[2]Weighted Average'!K11/1000)*('[2]Waste Bin detailed'!$F$20/100)</f>
        <v>76.597502655678326</v>
      </c>
      <c r="Q9" s="91">
        <f>'[2]EU Inhabitants'!L17*('[2]Weighted Average'!L11/1000)*('[2]Waste Bin detailed'!$F$20/100)</f>
        <v>76.436513267603274</v>
      </c>
      <c r="R9" s="91">
        <f>'[2]EU Inhabitants'!M17*('[2]Weighted Average'!M11/1000)*('[2]Waste Bin detailed'!$F$20/100)</f>
        <v>76.184894471032536</v>
      </c>
      <c r="S9" s="91">
        <f>'[2]EU Inhabitants'!N17*('[2]Weighted Average'!N11/1000)*('[2]Waste Bin detailed'!$F$20/100)</f>
        <v>75.920077257427835</v>
      </c>
      <c r="T9" s="91">
        <f>'[2]EU Inhabitants'!O17*('[2]Weighted Average'!O11/1000)*('[2]Waste Bin detailed'!$F$20/100)</f>
        <v>75.629273087709308</v>
      </c>
      <c r="U9" s="91">
        <f>'[2]EU Inhabitants'!P17*('[2]Weighted Average'!P11/1000)*('[2]Waste Bin detailed'!$F$20/100)</f>
        <v>75.388357688844309</v>
      </c>
      <c r="V9" s="91">
        <f>'[2]EU Inhabitants'!Q17*('[2]Weighted Average'!Q11/1000)*('[2]Waste Bin detailed'!$F$20/100)</f>
        <v>75.34671926324404</v>
      </c>
      <c r="W9" s="91">
        <f>'[2]EU Inhabitants'!R17*('[2]Weighted Average'!R11/1000)*('[2]Waste Bin detailed'!$F$20/100)</f>
        <v>75.430926746924214</v>
      </c>
      <c r="X9" s="91">
        <f>'[2]EU Inhabitants'!S17*('[2]Weighted Average'!S11/1000)*('[2]Waste Bin detailed'!$F$20/100)</f>
        <v>75.428328835429866</v>
      </c>
      <c r="Y9" s="91">
        <f>'[2]EU Inhabitants'!T17*('[2]Weighted Average'!T11/1000)*('[2]Waste Bin detailed'!$F$20/100)</f>
        <v>75.633553764089996</v>
      </c>
      <c r="Z9" s="91">
        <f>'[2]EU Inhabitants'!U17*('[2]Weighted Average'!U11/1000)*('[2]Waste Bin detailed'!$F$20/100)</f>
        <v>77.216415698982161</v>
      </c>
      <c r="AA9" s="91">
        <f>'[2]EU Inhabitants'!V17*('[2]Weighted Average'!V11/1000)*('[2]Waste Bin detailed'!$F$20/100)</f>
        <v>77.458815673707647</v>
      </c>
      <c r="AB9" s="91">
        <f>'[2]EU Inhabitants'!W17*('[2]Weighted Average'!W11/1000)*('[2]Waste Bin detailed'!$F$20/100)</f>
        <v>77.527349049191471</v>
      </c>
      <c r="AC9" s="91">
        <f>'[2]EU Inhabitants'!X17*('[2]Weighted Average'!X11/1000)*('[2]Waste Bin detailed'!$F$20/100)</f>
        <v>77.631116140448995</v>
      </c>
      <c r="AD9" s="91">
        <f>'[2]EU Inhabitants'!Y17*('[2]Weighted Average'!Y11/1000)*('[2]Waste Bin detailed'!$F$20/100)</f>
        <v>79.626127605509737</v>
      </c>
      <c r="AE9" s="91">
        <f>'[2]EU Inhabitants'!Z17*('[2]Weighted Average'!Z11/1000)*('[2]Waste Bin detailed'!$F$20/100)</f>
        <v>80.440167275626052</v>
      </c>
      <c r="AF9" s="91">
        <f>'[2]EU Inhabitants'!AA17*('[2]Weighted Average'!AA11/1000)*('[2]Waste Bin detailed'!$F$20/100)</f>
        <v>80.280343982834168</v>
      </c>
      <c r="AG9" s="91">
        <f>'[2]EU Inhabitants'!AB17*('[2]Weighted Average'!AB11/1000)*('[2]Waste Bin detailed'!$F$20/100)</f>
        <v>80.09243701394125</v>
      </c>
      <c r="AH9" s="91">
        <f>'[2]EU Inhabitants'!AC17*('[2]Weighted Average'!AC11/1000)*('[2]Waste Bin detailed'!$F$20/100)</f>
        <v>79.877855224380752</v>
      </c>
      <c r="AI9" s="91">
        <f>'[2]EU Inhabitants'!AD17*('[2]Weighted Average'!AD11/1000)*('[2]Waste Bin detailed'!$F$20/100)</f>
        <v>79.634871691432764</v>
      </c>
      <c r="AJ9" s="91">
        <f>'[2]EU Inhabitants'!AE17*('[2]Weighted Average'!AE11/1000)*('[2]Waste Bin detailed'!$F$20/100)</f>
        <v>79.400567857641718</v>
      </c>
      <c r="AK9" s="91">
        <f>'[2]EU Inhabitants'!AF17*('[2]Weighted Average'!AF11/1000)*('[2]Waste Bin detailed'!$F$20/100)</f>
        <v>79.178651433609176</v>
      </c>
      <c r="AL9" s="91">
        <f>'[2]EU Inhabitants'!AG17*('[2]Weighted Average'!AG11/1000)*('[2]Waste Bin detailed'!$F$20/100)</f>
        <v>78.964497693472566</v>
      </c>
      <c r="AM9" s="91">
        <f>'[2]EU Inhabitants'!AH17*('[2]Weighted Average'!AH11/1000)*('[2]Waste Bin detailed'!$F$20/100)</f>
        <v>78.763918158341824</v>
      </c>
      <c r="AN9" s="91">
        <f>'[2]EU Inhabitants'!AI17*('[2]Weighted Average'!AI11/1000)*('[2]Waste Bin detailed'!$F$20/100)</f>
        <v>78.579410670579151</v>
      </c>
      <c r="AO9" s="91">
        <f>'[2]EU Inhabitants'!AJ17*('[2]Weighted Average'!AJ11/1000)*('[2]Waste Bin detailed'!$F$20/100)</f>
        <v>78.41233503505768</v>
      </c>
      <c r="AP9" s="91">
        <f>'[2]EU Inhabitants'!AK17*('[2]Weighted Average'!AK11/1000)*('[2]Waste Bin detailed'!$F$20/100)</f>
        <v>78.356532052278922</v>
      </c>
      <c r="AQ9" s="91">
        <f>'[2]EU Inhabitants'!AL17*('[2]Weighted Average'!AL11/1000)*('[2]Waste Bin detailed'!$F$20/100)</f>
        <v>78.316241726143801</v>
      </c>
      <c r="AR9" s="91">
        <f>'[2]EU Inhabitants'!AM17*('[2]Weighted Average'!AM11/1000)*('[2]Waste Bin detailed'!$F$20/100)</f>
        <v>78.284686383643475</v>
      </c>
      <c r="AS9" s="91">
        <f>'[2]EU Inhabitants'!AN17*('[2]Weighted Average'!AN11/1000)*('[2]Waste Bin detailed'!$F$20/100)</f>
        <v>78.268660172615739</v>
      </c>
      <c r="AT9" s="91">
        <f>'[2]EU Inhabitants'!AO17*('[2]Weighted Average'!AO11/1000)*('[2]Waste Bin detailed'!$F$20/100)</f>
        <v>78.2500397590006</v>
      </c>
      <c r="AU9" s="91">
        <f>'[2]EU Inhabitants'!AP17*('[2]Weighted Average'!AP11/1000)*('[2]Waste Bin detailed'!$F$20/100)</f>
        <v>78.236665233572737</v>
      </c>
      <c r="AV9" s="91">
        <f>'[2]EU Inhabitants'!AQ17*('[2]Weighted Average'!AQ11/1000)*('[2]Waste Bin detailed'!$F$20/100)</f>
        <v>78.226715969048286</v>
      </c>
      <c r="AW9" s="91">
        <f>'[2]EU Inhabitants'!AR17*('[2]Weighted Average'!AR11/1000)*('[2]Waste Bin detailed'!$F$20/100)</f>
        <v>78.219893239651128</v>
      </c>
      <c r="AX9" s="91">
        <f>'[2]EU Inhabitants'!AS17*('[2]Weighted Average'!AS11/1000)*('[2]Waste Bin detailed'!$F$20/100)</f>
        <v>78.214616963725788</v>
      </c>
      <c r="AY9" s="91">
        <f>'[2]EU Inhabitants'!AT17*('[2]Weighted Average'!AT11/1000)*('[2]Waste Bin detailed'!$F$20/100)</f>
        <v>78.20688409017464</v>
      </c>
      <c r="AZ9" s="91">
        <f>'[2]EU Inhabitants'!AU17*('[2]Weighted Average'!AU11/1000)*('[2]Waste Bin detailed'!$F$20/100)</f>
        <v>78.198154718443675</v>
      </c>
      <c r="BA9" s="91">
        <f>'[2]EU Inhabitants'!AV17*('[2]Weighted Average'!AV11/1000)*('[2]Waste Bin detailed'!$F$20/100)</f>
        <v>78.187954726597553</v>
      </c>
      <c r="BB9" s="91">
        <f>'[2]EU Inhabitants'!AW17*('[2]Weighted Average'!AW11/1000)*('[2]Waste Bin detailed'!$F$20/100)</f>
        <v>78.175024541530689</v>
      </c>
      <c r="BC9" s="91">
        <f>'[2]EU Inhabitants'!AX17*('[2]Weighted Average'!AX11/1000)*('[2]Waste Bin detailed'!$F$20/100)</f>
        <v>78.158305418429975</v>
      </c>
      <c r="BD9" s="91">
        <f>'[2]EU Inhabitants'!AY17*('[2]Weighted Average'!AY11/1000)*('[2]Waste Bin detailed'!$F$20/100)</f>
        <v>78.140874607899704</v>
      </c>
      <c r="BE9" s="91">
        <f>'[2]EU Inhabitants'!AZ17*('[2]Weighted Average'!AZ11/1000)*('[2]Waste Bin detailed'!$F$20/100)</f>
        <v>78.117386855714557</v>
      </c>
    </row>
    <row r="10" spans="1:57" x14ac:dyDescent="0.35">
      <c r="A10" s="86" t="s">
        <v>636</v>
      </c>
      <c r="C10" s="86" t="s">
        <v>591</v>
      </c>
      <c r="D10" s="87" t="s">
        <v>621</v>
      </c>
      <c r="E10" s="87"/>
      <c r="F10" s="90" t="s">
        <v>53</v>
      </c>
      <c r="G10" s="91">
        <f>'[2]EU Inhabitants'!B18*('[2]Weighted Average'!B11/1000)*('[2]Waste Bin detailed'!$F$20/100)</f>
        <v>216.71311556378373</v>
      </c>
      <c r="H10" s="91">
        <f>'[2]EU Inhabitants'!C18*('[2]Weighted Average'!C11/1000)*('[2]Waste Bin detailed'!$F$20/100)</f>
        <v>219.88021264254175</v>
      </c>
      <c r="I10" s="91">
        <f>'[2]EU Inhabitants'!D18*('[2]Weighted Average'!D11/1000)*('[2]Waste Bin detailed'!$F$20/100)</f>
        <v>223.72560684142229</v>
      </c>
      <c r="J10" s="91">
        <f>'[2]EU Inhabitants'!E18*('[2]Weighted Average'!E11/1000)*('[2]Waste Bin detailed'!$F$20/100)</f>
        <v>227.42484639877907</v>
      </c>
      <c r="K10" s="91">
        <f>'[2]EU Inhabitants'!F18*('[2]Weighted Average'!F11/1000)*('[2]Waste Bin detailed'!$F$20/100)</f>
        <v>231.14497123611918</v>
      </c>
      <c r="L10" s="91">
        <f>'[2]EU Inhabitants'!G18*('[2]Weighted Average'!G11/1000)*('[2]Waste Bin detailed'!$F$20/100)</f>
        <v>235.91804084572445</v>
      </c>
      <c r="M10" s="91">
        <f>'[2]EU Inhabitants'!H18*('[2]Weighted Average'!H11/1000)*('[2]Waste Bin detailed'!$F$20/100)</f>
        <v>241.45349238255849</v>
      </c>
      <c r="N10" s="91">
        <f>'[2]EU Inhabitants'!I18*('[2]Weighted Average'!I11/1000)*('[2]Waste Bin detailed'!$F$20/100)</f>
        <v>248.98721155744286</v>
      </c>
      <c r="O10" s="91">
        <f>'[2]EU Inhabitants'!J18*('[2]Weighted Average'!J11/1000)*('[2]Waste Bin detailed'!$F$20/100)</f>
        <v>255.68370084862505</v>
      </c>
      <c r="P10" s="91">
        <f>'[2]EU Inhabitants'!K18*('[2]Weighted Average'!K11/1000)*('[2]Waste Bin detailed'!$F$20/100)</f>
        <v>259.27349177398054</v>
      </c>
      <c r="Q10" s="91">
        <f>'[2]EU Inhabitants'!L18*('[2]Weighted Average'!L11/1000)*('[2]Waste Bin detailed'!$F$20/100)</f>
        <v>260.81528675832402</v>
      </c>
      <c r="R10" s="91">
        <f>'[2]EU Inhabitants'!M18*('[2]Weighted Average'!M11/1000)*('[2]Waste Bin detailed'!$F$20/100)</f>
        <v>261.89558731152908</v>
      </c>
      <c r="S10" s="91">
        <f>'[2]EU Inhabitants'!N18*('[2]Weighted Average'!N11/1000)*('[2]Waste Bin detailed'!$F$20/100)</f>
        <v>262.91469517558954</v>
      </c>
      <c r="T10" s="91">
        <f>'[2]EU Inhabitants'!O18*('[2]Weighted Average'!O11/1000)*('[2]Waste Bin detailed'!$F$20/100)</f>
        <v>264.08203378114359</v>
      </c>
      <c r="U10" s="91">
        <f>'[2]EU Inhabitants'!P18*('[2]Weighted Average'!P11/1000)*('[2]Waste Bin detailed'!$F$20/100)</f>
        <v>265.72047180039345</v>
      </c>
      <c r="V10" s="91">
        <f>'[2]EU Inhabitants'!Q18*('[2]Weighted Average'!Q11/1000)*('[2]Waste Bin detailed'!$F$20/100)</f>
        <v>268.04463436474362</v>
      </c>
      <c r="W10" s="91">
        <f>'[2]EU Inhabitants'!R18*('[2]Weighted Average'!R11/1000)*('[2]Waste Bin detailed'!$F$20/100)</f>
        <v>270.91436493575213</v>
      </c>
      <c r="X10" s="91">
        <f>'[2]EU Inhabitants'!S18*('[2]Weighted Average'!S11/1000)*('[2]Waste Bin detailed'!$F$20/100)</f>
        <v>274.29949355150973</v>
      </c>
      <c r="Y10" s="91">
        <f>'[2]EU Inhabitants'!T18*('[2]Weighted Average'!T11/1000)*('[2]Waste Bin detailed'!$F$20/100)</f>
        <v>276.95441857161501</v>
      </c>
      <c r="Z10" s="91">
        <f>'[2]EU Inhabitants'!U18*('[2]Weighted Average'!U11/1000)*('[2]Waste Bin detailed'!$F$20/100)</f>
        <v>285.8409704922754</v>
      </c>
      <c r="AA10" s="91">
        <f>'[2]EU Inhabitants'!V18*('[2]Weighted Average'!V11/1000)*('[2]Waste Bin detailed'!$F$20/100)</f>
        <v>289.35032903768104</v>
      </c>
      <c r="AB10" s="91">
        <f>'[2]EU Inhabitants'!W18*('[2]Weighted Average'!W11/1000)*('[2]Waste Bin detailed'!$F$20/100)</f>
        <v>291.80991362948697</v>
      </c>
      <c r="AC10" s="91">
        <f>'[2]EU Inhabitants'!X18*('[2]Weighted Average'!X11/1000)*('[2]Waste Bin detailed'!$F$20/100)</f>
        <v>294.95039645346316</v>
      </c>
      <c r="AD10" s="91">
        <f>'[2]EU Inhabitants'!Y18*('[2]Weighted Average'!Y11/1000)*('[2]Waste Bin detailed'!$F$20/100)</f>
        <v>307.30338076223609</v>
      </c>
      <c r="AE10" s="91">
        <f>'[2]EU Inhabitants'!Z18*('[2]Weighted Average'!Z11/1000)*('[2]Waste Bin detailed'!$F$20/100)</f>
        <v>304.58108263040208</v>
      </c>
      <c r="AF10" s="91">
        <f>'[2]EU Inhabitants'!AA18*('[2]Weighted Average'!AA11/1000)*('[2]Waste Bin detailed'!$F$20/100)</f>
        <v>306.39469632687803</v>
      </c>
      <c r="AG10" s="91">
        <f>'[2]EU Inhabitants'!AB18*('[2]Weighted Average'!AB11/1000)*('[2]Waste Bin detailed'!$F$20/100)</f>
        <v>308.22558224630239</v>
      </c>
      <c r="AH10" s="91">
        <f>'[2]EU Inhabitants'!AC18*('[2]Weighted Average'!AC11/1000)*('[2]Waste Bin detailed'!$F$20/100)</f>
        <v>310.07877957607616</v>
      </c>
      <c r="AI10" s="91">
        <f>'[2]EU Inhabitants'!AD18*('[2]Weighted Average'!AD11/1000)*('[2]Waste Bin detailed'!$F$20/100)</f>
        <v>311.95726545449116</v>
      </c>
      <c r="AJ10" s="91">
        <f>'[2]EU Inhabitants'!AE18*('[2]Weighted Average'!AE11/1000)*('[2]Waste Bin detailed'!$F$20/100)</f>
        <v>313.82741677139433</v>
      </c>
      <c r="AK10" s="91">
        <f>'[2]EU Inhabitants'!AF18*('[2]Weighted Average'!AF11/1000)*('[2]Waste Bin detailed'!$F$20/100)</f>
        <v>315.69373041606923</v>
      </c>
      <c r="AL10" s="91">
        <f>'[2]EU Inhabitants'!AG18*('[2]Weighted Average'!AG11/1000)*('[2]Waste Bin detailed'!$F$20/100)</f>
        <v>317.55760650459797</v>
      </c>
      <c r="AM10" s="91">
        <f>'[2]EU Inhabitants'!AH18*('[2]Weighted Average'!AH11/1000)*('[2]Waste Bin detailed'!$F$20/100)</f>
        <v>319.42064455595437</v>
      </c>
      <c r="AN10" s="91">
        <f>'[2]EU Inhabitants'!AI18*('[2]Weighted Average'!AI11/1000)*('[2]Waste Bin detailed'!$F$20/100)</f>
        <v>321.28227124770729</v>
      </c>
      <c r="AO10" s="91">
        <f>'[2]EU Inhabitants'!AJ18*('[2]Weighted Average'!AJ11/1000)*('[2]Waste Bin detailed'!$F$20/100)</f>
        <v>323.14162651179021</v>
      </c>
      <c r="AP10" s="91">
        <f>'[2]EU Inhabitants'!AK18*('[2]Weighted Average'!AK11/1000)*('[2]Waste Bin detailed'!$F$20/100)</f>
        <v>325.17226449620642</v>
      </c>
      <c r="AQ10" s="91">
        <f>'[2]EU Inhabitants'!AL18*('[2]Weighted Average'!AL11/1000)*('[2]Waste Bin detailed'!$F$20/100)</f>
        <v>327.17529645091832</v>
      </c>
      <c r="AR10" s="91">
        <f>'[2]EU Inhabitants'!AM18*('[2]Weighted Average'!AM11/1000)*('[2]Waste Bin detailed'!$F$20/100)</f>
        <v>329.14782533352013</v>
      </c>
      <c r="AS10" s="91">
        <f>'[2]EU Inhabitants'!AN18*('[2]Weighted Average'!AN11/1000)*('[2]Waste Bin detailed'!$F$20/100)</f>
        <v>331.0855881398013</v>
      </c>
      <c r="AT10" s="91">
        <f>'[2]EU Inhabitants'!AO18*('[2]Weighted Average'!AO11/1000)*('[2]Waste Bin detailed'!$F$20/100)</f>
        <v>333.01062934922874</v>
      </c>
      <c r="AU10" s="91">
        <f>'[2]EU Inhabitants'!AP18*('[2]Weighted Average'!AP11/1000)*('[2]Waste Bin detailed'!$F$20/100)</f>
        <v>334.90624421954482</v>
      </c>
      <c r="AV10" s="91">
        <f>'[2]EU Inhabitants'!AQ18*('[2]Weighted Average'!AQ11/1000)*('[2]Waste Bin detailed'!$F$20/100)</f>
        <v>336.7636888044222</v>
      </c>
      <c r="AW10" s="91">
        <f>'[2]EU Inhabitants'!AR18*('[2]Weighted Average'!AR11/1000)*('[2]Waste Bin detailed'!$F$20/100)</f>
        <v>338.57168174396782</v>
      </c>
      <c r="AX10" s="91">
        <f>'[2]EU Inhabitants'!AS18*('[2]Weighted Average'!AS11/1000)*('[2]Waste Bin detailed'!$F$20/100)</f>
        <v>340.32613407116565</v>
      </c>
      <c r="AY10" s="91">
        <f>'[2]EU Inhabitants'!AT18*('[2]Weighted Average'!AT11/1000)*('[2]Waste Bin detailed'!$F$20/100)</f>
        <v>342.0193551070264</v>
      </c>
      <c r="AZ10" s="91">
        <f>'[2]EU Inhabitants'!AU18*('[2]Weighted Average'!AU11/1000)*('[2]Waste Bin detailed'!$F$20/100)</f>
        <v>343.65835137722354</v>
      </c>
      <c r="BA10" s="91">
        <f>'[2]EU Inhabitants'!AV18*('[2]Weighted Average'!AV11/1000)*('[2]Waste Bin detailed'!$F$20/100)</f>
        <v>345.21073071570152</v>
      </c>
      <c r="BB10" s="91">
        <f>'[2]EU Inhabitants'!AW18*('[2]Weighted Average'!AW11/1000)*('[2]Waste Bin detailed'!$F$20/100)</f>
        <v>346.64891480792011</v>
      </c>
      <c r="BC10" s="91">
        <f>'[2]EU Inhabitants'!AX18*('[2]Weighted Average'!AX11/1000)*('[2]Waste Bin detailed'!$F$20/100)</f>
        <v>347.96937534481015</v>
      </c>
      <c r="BD10" s="91">
        <f>'[2]EU Inhabitants'!AY18*('[2]Weighted Average'!AY11/1000)*('[2]Waste Bin detailed'!$F$20/100)</f>
        <v>349.16503711080941</v>
      </c>
      <c r="BE10" s="91">
        <f>'[2]EU Inhabitants'!AZ18*('[2]Weighted Average'!AZ11/1000)*('[2]Waste Bin detailed'!$F$20/100)</f>
        <v>350.23020107829012</v>
      </c>
    </row>
    <row r="11" spans="1:57" x14ac:dyDescent="0.35">
      <c r="A11" s="86" t="s">
        <v>636</v>
      </c>
      <c r="C11" s="86" t="s">
        <v>591</v>
      </c>
      <c r="D11" s="87" t="s">
        <v>621</v>
      </c>
      <c r="E11" s="87"/>
      <c r="F11" s="90" t="s">
        <v>50</v>
      </c>
      <c r="G11" s="91">
        <f>'[2]EU Inhabitants'!B19*('[2]Weighted Average'!B11/1000)*('[2]Waste Bin detailed'!$F$20/100)</f>
        <v>618.18120914484007</v>
      </c>
      <c r="H11" s="91">
        <f>'[2]EU Inhabitants'!C19*('[2]Weighted Average'!C11/1000)*('[2]Waste Bin detailed'!$F$20/100)</f>
        <v>621.64217632781276</v>
      </c>
      <c r="I11" s="91">
        <f>'[2]EU Inhabitants'!D19*('[2]Weighted Average'!D11/1000)*('[2]Waste Bin detailed'!$F$20/100)</f>
        <v>624.65945041587304</v>
      </c>
      <c r="J11" s="91">
        <f>'[2]EU Inhabitants'!E19*('[2]Weighted Average'!E11/1000)*('[2]Waste Bin detailed'!$F$20/100)</f>
        <v>626.23554606082314</v>
      </c>
      <c r="K11" s="91">
        <f>'[2]EU Inhabitants'!F19*('[2]Weighted Average'!F11/1000)*('[2]Waste Bin detailed'!$F$20/100)</f>
        <v>627.67555261227824</v>
      </c>
      <c r="L11" s="91">
        <f>'[2]EU Inhabitants'!G19*('[2]Weighted Average'!G11/1000)*('[2]Waste Bin detailed'!$F$20/100)</f>
        <v>629.42767499207196</v>
      </c>
      <c r="M11" s="91">
        <f>'[2]EU Inhabitants'!H19*('[2]Weighted Average'!H11/1000)*('[2]Waste Bin detailed'!$F$20/100)</f>
        <v>631.42314849502247</v>
      </c>
      <c r="N11" s="91">
        <f>'[2]EU Inhabitants'!I19*('[2]Weighted Average'!I11/1000)*('[2]Waste Bin detailed'!$F$20/100)</f>
        <v>633.12215443120033</v>
      </c>
      <c r="O11" s="91">
        <f>'[2]EU Inhabitants'!J19*('[2]Weighted Average'!J11/1000)*('[2]Waste Bin detailed'!$F$20/100)</f>
        <v>634.42135397749519</v>
      </c>
      <c r="P11" s="91">
        <f>'[2]EU Inhabitants'!K19*('[2]Weighted Average'!K11/1000)*('[2]Waste Bin detailed'!$F$20/100)</f>
        <v>636.22393549760716</v>
      </c>
      <c r="Q11" s="91">
        <f>'[2]EU Inhabitants'!L19*('[2]Weighted Average'!L11/1000)*('[2]Waste Bin detailed'!$F$20/100)</f>
        <v>637.46047834665774</v>
      </c>
      <c r="R11" s="91">
        <f>'[2]EU Inhabitants'!M19*('[2]Weighted Average'!M11/1000)*('[2]Waste Bin detailed'!$F$20/100)</f>
        <v>637.3316830467395</v>
      </c>
      <c r="S11" s="91">
        <f>'[2]EU Inhabitants'!N19*('[2]Weighted Average'!N11/1000)*('[2]Waste Bin detailed'!$F$20/100)</f>
        <v>635.12677548447641</v>
      </c>
      <c r="T11" s="91">
        <f>'[2]EU Inhabitants'!O19*('[2]Weighted Average'!O11/1000)*('[2]Waste Bin detailed'!$F$20/100)</f>
        <v>630.36796951539293</v>
      </c>
      <c r="U11" s="91">
        <f>'[2]EU Inhabitants'!P19*('[2]Weighted Average'!P11/1000)*('[2]Waste Bin detailed'!$F$20/100)</f>
        <v>626.03901791429359</v>
      </c>
      <c r="V11" s="91">
        <f>'[2]EU Inhabitants'!Q19*('[2]Weighted Average'!Q11/1000)*('[2]Waste Bin detailed'!$F$20/100)</f>
        <v>622.2029812842718</v>
      </c>
      <c r="W11" s="91">
        <f>'[2]EU Inhabitants'!R19*('[2]Weighted Average'!R11/1000)*('[2]Waste Bin detailed'!$F$20/100)</f>
        <v>618.13276662630824</v>
      </c>
      <c r="X11" s="91">
        <f>'[2]EU Inhabitants'!S19*('[2]Weighted Average'!S11/1000)*('[2]Waste Bin detailed'!$F$20/100)</f>
        <v>617.36484858442827</v>
      </c>
      <c r="Y11" s="91">
        <f>'[2]EU Inhabitants'!T19*('[2]Weighted Average'!T11/1000)*('[2]Waste Bin detailed'!$F$20/100)</f>
        <v>615.85335255539951</v>
      </c>
      <c r="Z11" s="91">
        <f>'[2]EU Inhabitants'!U19*('[2]Weighted Average'!U11/1000)*('[2]Waste Bin detailed'!$F$20/100)</f>
        <v>625.07744039861143</v>
      </c>
      <c r="AA11" s="91">
        <f>'[2]EU Inhabitants'!V19*('[2]Weighted Average'!V11/1000)*('[2]Waste Bin detailed'!$F$20/100)</f>
        <v>624.72712119831669</v>
      </c>
      <c r="AB11" s="91">
        <f>'[2]EU Inhabitants'!W19*('[2]Weighted Average'!W11/1000)*('[2]Waste Bin detailed'!$F$20/100)</f>
        <v>622.43887563031785</v>
      </c>
      <c r="AC11" s="91">
        <f>'[2]EU Inhabitants'!X19*('[2]Weighted Average'!X11/1000)*('[2]Waste Bin detailed'!$F$20/100)</f>
        <v>609.70640491920528</v>
      </c>
      <c r="AD11" s="91">
        <f>'[2]EU Inhabitants'!Y19*('[2]Weighted Average'!Y11/1000)*('[2]Waste Bin detailed'!$F$20/100)</f>
        <v>607.09771811770372</v>
      </c>
      <c r="AE11" s="91">
        <f>'[2]EU Inhabitants'!Z19*('[2]Weighted Average'!Z11/1000)*('[2]Waste Bin detailed'!$F$20/100)</f>
        <v>604.48947627097721</v>
      </c>
      <c r="AF11" s="91">
        <f>'[2]EU Inhabitants'!AA19*('[2]Weighted Average'!AA11/1000)*('[2]Waste Bin detailed'!$F$20/100)</f>
        <v>601.45985060682176</v>
      </c>
      <c r="AG11" s="91">
        <f>'[2]EU Inhabitants'!AB19*('[2]Weighted Average'!AB11/1000)*('[2]Waste Bin detailed'!$F$20/100)</f>
        <v>598.28144950331409</v>
      </c>
      <c r="AH11" s="91">
        <f>'[2]EU Inhabitants'!AC19*('[2]Weighted Average'!AC11/1000)*('[2]Waste Bin detailed'!$F$20/100)</f>
        <v>594.94131900315699</v>
      </c>
      <c r="AI11" s="91">
        <f>'[2]EU Inhabitants'!AD19*('[2]Weighted Average'!AD11/1000)*('[2]Waste Bin detailed'!$F$20/100)</f>
        <v>591.47045686881495</v>
      </c>
      <c r="AJ11" s="91">
        <f>'[2]EU Inhabitants'!AE19*('[2]Weighted Average'!AE11/1000)*('[2]Waste Bin detailed'!$F$20/100)</f>
        <v>588.05379740987928</v>
      </c>
      <c r="AK11" s="91">
        <f>'[2]EU Inhabitants'!AF19*('[2]Weighted Average'!AF11/1000)*('[2]Waste Bin detailed'!$F$20/100)</f>
        <v>584.6878786841844</v>
      </c>
      <c r="AL11" s="91">
        <f>'[2]EU Inhabitants'!AG19*('[2]Weighted Average'!AG11/1000)*('[2]Waste Bin detailed'!$F$20/100)</f>
        <v>581.37278430235096</v>
      </c>
      <c r="AM11" s="91">
        <f>'[2]EU Inhabitants'!AH19*('[2]Weighted Average'!AH11/1000)*('[2]Waste Bin detailed'!$F$20/100)</f>
        <v>578.12274395600525</v>
      </c>
      <c r="AN11" s="91">
        <f>'[2]EU Inhabitants'!AI19*('[2]Weighted Average'!AI11/1000)*('[2]Waste Bin detailed'!$F$20/100)</f>
        <v>574.95383463502765</v>
      </c>
      <c r="AO11" s="91">
        <f>'[2]EU Inhabitants'!AJ19*('[2]Weighted Average'!AJ11/1000)*('[2]Waste Bin detailed'!$F$20/100)</f>
        <v>571.82903880044694</v>
      </c>
      <c r="AP11" s="91">
        <f>'[2]EU Inhabitants'!AK19*('[2]Weighted Average'!AK11/1000)*('[2]Waste Bin detailed'!$F$20/100)</f>
        <v>568.76693058021215</v>
      </c>
      <c r="AQ11" s="91">
        <f>'[2]EU Inhabitants'!AL19*('[2]Weighted Average'!AL11/1000)*('[2]Waste Bin detailed'!$F$20/100)</f>
        <v>565.70528805203094</v>
      </c>
      <c r="AR11" s="91">
        <f>'[2]EU Inhabitants'!AM19*('[2]Weighted Average'!AM11/1000)*('[2]Waste Bin detailed'!$F$20/100)</f>
        <v>562.65556004498933</v>
      </c>
      <c r="AS11" s="91">
        <f>'[2]EU Inhabitants'!AN19*('[2]Weighted Average'!AN11/1000)*('[2]Waste Bin detailed'!$F$20/100)</f>
        <v>559.66564919604411</v>
      </c>
      <c r="AT11" s="91">
        <f>'[2]EU Inhabitants'!AO19*('[2]Weighted Average'!AO11/1000)*('[2]Waste Bin detailed'!$F$20/100)</f>
        <v>556.6739916545755</v>
      </c>
      <c r="AU11" s="91">
        <f>'[2]EU Inhabitants'!AP19*('[2]Weighted Average'!AP11/1000)*('[2]Waste Bin detailed'!$F$20/100)</f>
        <v>553.71782497419451</v>
      </c>
      <c r="AV11" s="91">
        <f>'[2]EU Inhabitants'!AQ19*('[2]Weighted Average'!AQ11/1000)*('[2]Waste Bin detailed'!$F$20/100)</f>
        <v>550.76219840648218</v>
      </c>
      <c r="AW11" s="91">
        <f>'[2]EU Inhabitants'!AR19*('[2]Weighted Average'!AR11/1000)*('[2]Waste Bin detailed'!$F$20/100)</f>
        <v>547.80403145295247</v>
      </c>
      <c r="AX11" s="91">
        <f>'[2]EU Inhabitants'!AS19*('[2]Weighted Average'!AS11/1000)*('[2]Waste Bin detailed'!$F$20/100)</f>
        <v>544.81507058843147</v>
      </c>
      <c r="AY11" s="91">
        <f>'[2]EU Inhabitants'!AT19*('[2]Weighted Average'!AT11/1000)*('[2]Waste Bin detailed'!$F$20/100)</f>
        <v>541.79952414494164</v>
      </c>
      <c r="AZ11" s="91">
        <f>'[2]EU Inhabitants'!AU19*('[2]Weighted Average'!AU11/1000)*('[2]Waste Bin detailed'!$F$20/100)</f>
        <v>538.74511621613294</v>
      </c>
      <c r="BA11" s="91">
        <f>'[2]EU Inhabitants'!AV19*('[2]Weighted Average'!AV11/1000)*('[2]Waste Bin detailed'!$F$20/100)</f>
        <v>535.64746319508163</v>
      </c>
      <c r="BB11" s="91">
        <f>'[2]EU Inhabitants'!AW19*('[2]Weighted Average'!AW11/1000)*('[2]Waste Bin detailed'!$F$20/100)</f>
        <v>532.46287817477742</v>
      </c>
      <c r="BC11" s="91">
        <f>'[2]EU Inhabitants'!AX19*('[2]Weighted Average'!AX11/1000)*('[2]Waste Bin detailed'!$F$20/100)</f>
        <v>529.21735963015192</v>
      </c>
      <c r="BD11" s="91">
        <f>'[2]EU Inhabitants'!AY19*('[2]Weighted Average'!AY11/1000)*('[2]Waste Bin detailed'!$F$20/100)</f>
        <v>525.90728826746579</v>
      </c>
      <c r="BE11" s="91">
        <f>'[2]EU Inhabitants'!AZ19*('[2]Weighted Average'!AZ11/1000)*('[2]Waste Bin detailed'!$F$20/100)</f>
        <v>522.51460040746372</v>
      </c>
    </row>
    <row r="12" spans="1:57" x14ac:dyDescent="0.35">
      <c r="A12" s="86" t="s">
        <v>636</v>
      </c>
      <c r="C12" s="86" t="s">
        <v>591</v>
      </c>
      <c r="D12" s="87" t="s">
        <v>621</v>
      </c>
      <c r="E12" s="87"/>
      <c r="F12" s="90" t="s">
        <v>36</v>
      </c>
      <c r="G12" s="91">
        <f>'[2]EU Inhabitants'!B20*('[2]Weighted Average'!B11/1000)*('[2]Waste Bin detailed'!$F$20/100)</f>
        <v>2321.7123275584563</v>
      </c>
      <c r="H12" s="91">
        <f>'[2]EU Inhabitants'!C20*('[2]Weighted Average'!C11/1000)*('[2]Waste Bin detailed'!$F$20/100)</f>
        <v>2332.9128421371238</v>
      </c>
      <c r="I12" s="91">
        <f>'[2]EU Inhabitants'!D20*('[2]Weighted Average'!D11/1000)*('[2]Waste Bin detailed'!$F$20/100)</f>
        <v>2354.1907746941861</v>
      </c>
      <c r="J12" s="91">
        <f>'[2]EU Inhabitants'!E20*('[2]Weighted Average'!E11/1000)*('[2]Waste Bin detailed'!$F$20/100)</f>
        <v>2399.6547170262515</v>
      </c>
      <c r="K12" s="91">
        <f>'[2]EU Inhabitants'!F20*('[2]Weighted Average'!F11/1000)*('[2]Waste Bin detailed'!$F$20/100)</f>
        <v>2441.0506463418951</v>
      </c>
      <c r="L12" s="91">
        <f>'[2]EU Inhabitants'!G20*('[2]Weighted Average'!G11/1000)*('[2]Waste Bin detailed'!$F$20/100)</f>
        <v>2484.2417480660642</v>
      </c>
      <c r="M12" s="91">
        <f>'[2]EU Inhabitants'!H20*('[2]Weighted Average'!H11/1000)*('[2]Waste Bin detailed'!$F$20/100)</f>
        <v>2525.1823358271699</v>
      </c>
      <c r="N12" s="91">
        <f>'[2]EU Inhabitants'!I20*('[2]Weighted Average'!I11/1000)*('[2]Waste Bin detailed'!$F$20/100)</f>
        <v>2569.2409994086383</v>
      </c>
      <c r="O12" s="91">
        <f>'[2]EU Inhabitants'!J20*('[2]Weighted Average'!J11/1000)*('[2]Waste Bin detailed'!$F$20/100)</f>
        <v>2619.4299917896315</v>
      </c>
      <c r="P12" s="91">
        <f>'[2]EU Inhabitants'!K20*('[2]Weighted Average'!K11/1000)*('[2]Waste Bin detailed'!$F$20/100)</f>
        <v>2651.5735370761786</v>
      </c>
      <c r="Q12" s="91">
        <f>'[2]EU Inhabitants'!L20*('[2]Weighted Average'!L11/1000)*('[2]Waste Bin detailed'!$F$20/100)</f>
        <v>2665.0429163644212</v>
      </c>
      <c r="R12" s="91">
        <f>'[2]EU Inhabitants'!M20*('[2]Weighted Average'!M11/1000)*('[2]Waste Bin detailed'!$F$20/100)</f>
        <v>2673.8667978666076</v>
      </c>
      <c r="S12" s="91">
        <f>'[2]EU Inhabitants'!N20*('[2]Weighted Average'!N11/1000)*('[2]Waste Bin detailed'!$F$20/100)</f>
        <v>2682.1590754836193</v>
      </c>
      <c r="T12" s="91">
        <f>'[2]EU Inhabitants'!O20*('[2]Weighted Average'!O11/1000)*('[2]Waste Bin detailed'!$F$20/100)</f>
        <v>2676.9170985206802</v>
      </c>
      <c r="U12" s="91">
        <f>'[2]EU Inhabitants'!P20*('[2]Weighted Average'!P11/1000)*('[2]Waste Bin detailed'!$F$20/100)</f>
        <v>2664.8637047395623</v>
      </c>
      <c r="V12" s="91">
        <f>'[2]EU Inhabitants'!Q20*('[2]Weighted Average'!Q11/1000)*('[2]Waste Bin detailed'!$F$20/100)</f>
        <v>2661.7249872267266</v>
      </c>
      <c r="W12" s="91">
        <f>'[2]EU Inhabitants'!R20*('[2]Weighted Average'!R11/1000)*('[2]Waste Bin detailed'!$F$20/100)</f>
        <v>2661.9823531920115</v>
      </c>
      <c r="X12" s="91">
        <f>'[2]EU Inhabitants'!S20*('[2]Weighted Average'!S11/1000)*('[2]Waste Bin detailed'!$F$20/100)</f>
        <v>2667.5568028630837</v>
      </c>
      <c r="Y12" s="91">
        <f>'[2]EU Inhabitants'!T20*('[2]Weighted Average'!T11/1000)*('[2]Waste Bin detailed'!$F$20/100)</f>
        <v>2675.1996650250153</v>
      </c>
      <c r="Z12" s="91">
        <f>'[2]EU Inhabitants'!U20*('[2]Weighted Average'!U11/1000)*('[2]Waste Bin detailed'!$F$20/100)</f>
        <v>2735.7011040353163</v>
      </c>
      <c r="AA12" s="91">
        <f>'[2]EU Inhabitants'!V20*('[2]Weighted Average'!V11/1000)*('[2]Waste Bin detailed'!$F$20/100)</f>
        <v>2758.7618009510734</v>
      </c>
      <c r="AB12" s="91">
        <f>'[2]EU Inhabitants'!W20*('[2]Weighted Average'!W11/1000)*('[2]Waste Bin detailed'!$F$20/100)</f>
        <v>2762.7874452593151</v>
      </c>
      <c r="AC12" s="91">
        <f>'[2]EU Inhabitants'!X20*('[2]Weighted Average'!X11/1000)*('[2]Waste Bin detailed'!$F$20/100)</f>
        <v>2764.889236309833</v>
      </c>
      <c r="AD12" s="91">
        <f>'[2]EU Inhabitants'!Y20*('[2]Weighted Average'!Y11/1000)*('[2]Waste Bin detailed'!$F$20/100)</f>
        <v>2803.2037061295114</v>
      </c>
      <c r="AE12" s="91">
        <f>'[2]EU Inhabitants'!Z20*('[2]Weighted Average'!Z11/1000)*('[2]Waste Bin detailed'!$F$20/100)</f>
        <v>2817.7831723040244</v>
      </c>
      <c r="AF12" s="91">
        <f>'[2]EU Inhabitants'!AA20*('[2]Weighted Average'!AA11/1000)*('[2]Waste Bin detailed'!$F$20/100)</f>
        <v>2833.1757741288066</v>
      </c>
      <c r="AG12" s="91">
        <f>'[2]EU Inhabitants'!AB20*('[2]Weighted Average'!AB11/1000)*('[2]Waste Bin detailed'!$F$20/100)</f>
        <v>2845.2285293349478</v>
      </c>
      <c r="AH12" s="91">
        <f>'[2]EU Inhabitants'!AC20*('[2]Weighted Average'!AC11/1000)*('[2]Waste Bin detailed'!$F$20/100)</f>
        <v>2853.9581565910835</v>
      </c>
      <c r="AI12" s="91">
        <f>'[2]EU Inhabitants'!AD20*('[2]Weighted Average'!AD11/1000)*('[2]Waste Bin detailed'!$F$20/100)</f>
        <v>2859.6357248835143</v>
      </c>
      <c r="AJ12" s="91">
        <f>'[2]EU Inhabitants'!AE20*('[2]Weighted Average'!AE11/1000)*('[2]Waste Bin detailed'!$F$20/100)</f>
        <v>2865.4190151377011</v>
      </c>
      <c r="AK12" s="91">
        <f>'[2]EU Inhabitants'!AF20*('[2]Weighted Average'!AF11/1000)*('[2]Waste Bin detailed'!$F$20/100)</f>
        <v>2871.233250484519</v>
      </c>
      <c r="AL12" s="91">
        <f>'[2]EU Inhabitants'!AG20*('[2]Weighted Average'!AG11/1000)*('[2]Waste Bin detailed'!$F$20/100)</f>
        <v>2876.9176865911986</v>
      </c>
      <c r="AM12" s="91">
        <f>'[2]EU Inhabitants'!AH20*('[2]Weighted Average'!AH11/1000)*('[2]Waste Bin detailed'!$F$20/100)</f>
        <v>2882.5739911997425</v>
      </c>
      <c r="AN12" s="91">
        <f>'[2]EU Inhabitants'!AI20*('[2]Weighted Average'!AI11/1000)*('[2]Waste Bin detailed'!$F$20/100)</f>
        <v>2888.3326009529856</v>
      </c>
      <c r="AO12" s="91">
        <f>'[2]EU Inhabitants'!AJ20*('[2]Weighted Average'!AJ11/1000)*('[2]Waste Bin detailed'!$F$20/100)</f>
        <v>2894.0724017781686</v>
      </c>
      <c r="AP12" s="91">
        <f>'[2]EU Inhabitants'!AK20*('[2]Weighted Average'!AK11/1000)*('[2]Waste Bin detailed'!$F$20/100)</f>
        <v>2900.1614969287489</v>
      </c>
      <c r="AQ12" s="91">
        <f>'[2]EU Inhabitants'!AL20*('[2]Weighted Average'!AL11/1000)*('[2]Waste Bin detailed'!$F$20/100)</f>
        <v>2906.1636943412668</v>
      </c>
      <c r="AR12" s="91">
        <f>'[2]EU Inhabitants'!AM20*('[2]Weighted Average'!AM11/1000)*('[2]Waste Bin detailed'!$F$20/100)</f>
        <v>2911.9865197674335</v>
      </c>
      <c r="AS12" s="91">
        <f>'[2]EU Inhabitants'!AN20*('[2]Weighted Average'!AN11/1000)*('[2]Waste Bin detailed'!$F$20/100)</f>
        <v>2917.6207281649044</v>
      </c>
      <c r="AT12" s="91">
        <f>'[2]EU Inhabitants'!AO20*('[2]Weighted Average'!AO11/1000)*('[2]Waste Bin detailed'!$F$20/100)</f>
        <v>2922.9366577558271</v>
      </c>
      <c r="AU12" s="91">
        <f>'[2]EU Inhabitants'!AP20*('[2]Weighted Average'!AP11/1000)*('[2]Waste Bin detailed'!$F$20/100)</f>
        <v>2927.9595721099577</v>
      </c>
      <c r="AV12" s="91">
        <f>'[2]EU Inhabitants'!AQ20*('[2]Weighted Average'!AQ11/1000)*('[2]Waste Bin detailed'!$F$20/100)</f>
        <v>2932.5560070266179</v>
      </c>
      <c r="AW12" s="91">
        <f>'[2]EU Inhabitants'!AR20*('[2]Weighted Average'!AR11/1000)*('[2]Waste Bin detailed'!$F$20/100)</f>
        <v>2936.6774256726412</v>
      </c>
      <c r="AX12" s="91">
        <f>'[2]EU Inhabitants'!AS20*('[2]Weighted Average'!AS11/1000)*('[2]Waste Bin detailed'!$F$20/100)</f>
        <v>2940.1526136604598</v>
      </c>
      <c r="AY12" s="91">
        <f>'[2]EU Inhabitants'!AT20*('[2]Weighted Average'!AT11/1000)*('[2]Waste Bin detailed'!$F$20/100)</f>
        <v>2942.9477862306458</v>
      </c>
      <c r="AZ12" s="91">
        <f>'[2]EU Inhabitants'!AU20*('[2]Weighted Average'!AU11/1000)*('[2]Waste Bin detailed'!$F$20/100)</f>
        <v>2944.8887884416308</v>
      </c>
      <c r="BA12" s="91">
        <f>'[2]EU Inhabitants'!AV20*('[2]Weighted Average'!AV11/1000)*('[2]Waste Bin detailed'!$F$20/100)</f>
        <v>2946.0025604743087</v>
      </c>
      <c r="BB12" s="91">
        <f>'[2]EU Inhabitants'!AW20*('[2]Weighted Average'!AW11/1000)*('[2]Waste Bin detailed'!$F$20/100)</f>
        <v>2946.1890103693336</v>
      </c>
      <c r="BC12" s="91">
        <f>'[2]EU Inhabitants'!AX20*('[2]Weighted Average'!AX11/1000)*('[2]Waste Bin detailed'!$F$20/100)</f>
        <v>2945.4353325866373</v>
      </c>
      <c r="BD12" s="91">
        <f>'[2]EU Inhabitants'!AY20*('[2]Weighted Average'!AY11/1000)*('[2]Waste Bin detailed'!$F$20/100)</f>
        <v>2943.682168073125</v>
      </c>
      <c r="BE12" s="91">
        <f>'[2]EU Inhabitants'!AZ20*('[2]Weighted Average'!AZ11/1000)*('[2]Waste Bin detailed'!$F$20/100)</f>
        <v>2941.0127924651051</v>
      </c>
    </row>
    <row r="13" spans="1:57" x14ac:dyDescent="0.35">
      <c r="A13" s="86" t="s">
        <v>636</v>
      </c>
      <c r="C13" s="86" t="s">
        <v>591</v>
      </c>
      <c r="D13" s="87" t="s">
        <v>621</v>
      </c>
      <c r="E13" s="87"/>
      <c r="F13" s="90" t="s">
        <v>35</v>
      </c>
      <c r="G13" s="91">
        <f>'[2]EU Inhabitants'!B21*('[2]Weighted Average'!B11/1000)*('[2]Waste Bin detailed'!$F$20/100)</f>
        <v>3473.375137025525</v>
      </c>
      <c r="H13" s="91">
        <f>'[2]EU Inhabitants'!C21*('[2]Weighted Average'!C11/1000)*('[2]Waste Bin detailed'!$F$20/100)</f>
        <v>3498.2791222452556</v>
      </c>
      <c r="I13" s="91">
        <f>'[2]EU Inhabitants'!D21*('[2]Weighted Average'!D11/1000)*('[2]Waste Bin detailed'!$F$20/100)</f>
        <v>3523.8922688834609</v>
      </c>
      <c r="J13" s="91">
        <f>'[2]EU Inhabitants'!E21*('[2]Weighted Average'!E11/1000)*('[2]Waste Bin detailed'!$F$20/100)</f>
        <v>3549.1303801962495</v>
      </c>
      <c r="K13" s="91">
        <f>'[2]EU Inhabitants'!F21*('[2]Weighted Average'!F11/1000)*('[2]Waste Bin detailed'!$F$20/100)</f>
        <v>3573.8572248460923</v>
      </c>
      <c r="L13" s="91">
        <f>'[2]EU Inhabitants'!G21*('[2]Weighted Average'!G11/1000)*('[2]Waste Bin detailed'!$F$20/100)</f>
        <v>3601.7592134448828</v>
      </c>
      <c r="M13" s="91">
        <f>'[2]EU Inhabitants'!H21*('[2]Weighted Average'!H11/1000)*('[2]Waste Bin detailed'!$F$20/100)</f>
        <v>3627.9587051488716</v>
      </c>
      <c r="N13" s="91">
        <f>'[2]EU Inhabitants'!I21*('[2]Weighted Average'!I11/1000)*('[2]Waste Bin detailed'!$F$20/100)</f>
        <v>3651.2388058901174</v>
      </c>
      <c r="O13" s="91">
        <f>'[2]EU Inhabitants'!J21*('[2]Weighted Average'!J11/1000)*('[2]Waste Bin detailed'!$F$20/100)</f>
        <v>3671.2558843214501</v>
      </c>
      <c r="P13" s="91">
        <f>'[2]EU Inhabitants'!K21*('[2]Weighted Average'!K11/1000)*('[2]Waste Bin detailed'!$F$20/100)</f>
        <v>3690.1392538431878</v>
      </c>
      <c r="Q13" s="91">
        <f>'[2]EU Inhabitants'!L21*('[2]Weighted Average'!L11/1000)*('[2]Waste Bin detailed'!$F$20/100)</f>
        <v>3706.843600801064</v>
      </c>
      <c r="R13" s="91">
        <f>'[2]EU Inhabitants'!M21*('[2]Weighted Average'!M11/1000)*('[2]Waste Bin detailed'!$F$20/100)</f>
        <v>3723.0547675704061</v>
      </c>
      <c r="S13" s="91">
        <f>'[2]EU Inhabitants'!N21*('[2]Weighted Average'!N11/1000)*('[2]Waste Bin detailed'!$F$20/100)</f>
        <v>3739.6393137816694</v>
      </c>
      <c r="T13" s="91">
        <f>'[2]EU Inhabitants'!O21*('[2]Weighted Average'!O11/1000)*('[2]Waste Bin detailed'!$F$20/100)</f>
        <v>3758.0703640575489</v>
      </c>
      <c r="U13" s="91">
        <f>'[2]EU Inhabitants'!P21*('[2]Weighted Average'!P11/1000)*('[2]Waste Bin detailed'!$F$20/100)</f>
        <v>3790.9048030716372</v>
      </c>
      <c r="V13" s="91">
        <f>'[2]EU Inhabitants'!Q21*('[2]Weighted Average'!Q11/1000)*('[2]Waste Bin detailed'!$F$20/100)</f>
        <v>3808.2881173383826</v>
      </c>
      <c r="W13" s="91">
        <f>'[2]EU Inhabitants'!R21*('[2]Weighted Average'!R11/1000)*('[2]Waste Bin detailed'!$F$20/100)</f>
        <v>3819.7640553502993</v>
      </c>
      <c r="X13" s="91">
        <f>'[2]EU Inhabitants'!S21*('[2]Weighted Average'!S11/1000)*('[2]Waste Bin detailed'!$F$20/100)</f>
        <v>3830.3577897232622</v>
      </c>
      <c r="Y13" s="91">
        <f>'[2]EU Inhabitants'!T21*('[2]Weighted Average'!T11/1000)*('[2]Waste Bin detailed'!$F$20/100)</f>
        <v>3843.002575561326</v>
      </c>
      <c r="Z13" s="91">
        <f>'[2]EU Inhabitants'!U21*('[2]Weighted Average'!U11/1000)*('[2]Waste Bin detailed'!$F$20/100)</f>
        <v>3921.9886334115608</v>
      </c>
      <c r="AA13" s="91">
        <f>'[2]EU Inhabitants'!V21*('[2]Weighted Average'!V11/1000)*('[2]Waste Bin detailed'!$F$20/100)</f>
        <v>3933.3662205873416</v>
      </c>
      <c r="AB13" s="91">
        <f>'[2]EU Inhabitants'!W21*('[2]Weighted Average'!W11/1000)*('[2]Waste Bin detailed'!$F$20/100)</f>
        <v>3943.5902532232567</v>
      </c>
      <c r="AC13" s="91">
        <f>'[2]EU Inhabitants'!X21*('[2]Weighted Average'!X11/1000)*('[2]Waste Bin detailed'!$F$20/100)</f>
        <v>3956.2915734473177</v>
      </c>
      <c r="AD13" s="91">
        <f>'[2]EU Inhabitants'!Y21*('[2]Weighted Average'!Y11/1000)*('[2]Waste Bin detailed'!$F$20/100)</f>
        <v>3974.2395151048554</v>
      </c>
      <c r="AE13" s="91">
        <f>'[2]EU Inhabitants'!Z21*('[2]Weighted Average'!Z11/1000)*('[2]Waste Bin detailed'!$F$20/100)</f>
        <v>3990.5294934014382</v>
      </c>
      <c r="AF13" s="91">
        <f>'[2]EU Inhabitants'!AA21*('[2]Weighted Average'!AA11/1000)*('[2]Waste Bin detailed'!$F$20/100)</f>
        <v>4001.3283008729009</v>
      </c>
      <c r="AG13" s="91">
        <f>'[2]EU Inhabitants'!AB21*('[2]Weighted Average'!AB11/1000)*('[2]Waste Bin detailed'!$F$20/100)</f>
        <v>4011.083482360862</v>
      </c>
      <c r="AH13" s="91">
        <f>'[2]EU Inhabitants'!AC21*('[2]Weighted Average'!AC11/1000)*('[2]Waste Bin detailed'!$F$20/100)</f>
        <v>4019.9326718554689</v>
      </c>
      <c r="AI13" s="91">
        <f>'[2]EU Inhabitants'!AD21*('[2]Weighted Average'!AD11/1000)*('[2]Waste Bin detailed'!$F$20/100)</f>
        <v>4027.8759539029415</v>
      </c>
      <c r="AJ13" s="91">
        <f>'[2]EU Inhabitants'!AE21*('[2]Weighted Average'!AE11/1000)*('[2]Waste Bin detailed'!$F$20/100)</f>
        <v>4035.8687862519582</v>
      </c>
      <c r="AK13" s="91">
        <f>'[2]EU Inhabitants'!AF21*('[2]Weighted Average'!AF11/1000)*('[2]Waste Bin detailed'!$F$20/100)</f>
        <v>4043.7672115622931</v>
      </c>
      <c r="AL13" s="91">
        <f>'[2]EU Inhabitants'!AG21*('[2]Weighted Average'!AG11/1000)*('[2]Waste Bin detailed'!$F$20/100)</f>
        <v>4051.5662767377175</v>
      </c>
      <c r="AM13" s="91">
        <f>'[2]EU Inhabitants'!AH21*('[2]Weighted Average'!AH11/1000)*('[2]Waste Bin detailed'!$F$20/100)</f>
        <v>4059.2493380846131</v>
      </c>
      <c r="AN13" s="91">
        <f>'[2]EU Inhabitants'!AI21*('[2]Weighted Average'!AI11/1000)*('[2]Waste Bin detailed'!$F$20/100)</f>
        <v>4066.6884708623293</v>
      </c>
      <c r="AO13" s="91">
        <f>'[2]EU Inhabitants'!AJ21*('[2]Weighted Average'!AJ11/1000)*('[2]Waste Bin detailed'!$F$20/100)</f>
        <v>4073.9533985236499</v>
      </c>
      <c r="AP13" s="91">
        <f>'[2]EU Inhabitants'!AK21*('[2]Weighted Average'!AK11/1000)*('[2]Waste Bin detailed'!$F$20/100)</f>
        <v>4081.2669145456039</v>
      </c>
      <c r="AQ13" s="91">
        <f>'[2]EU Inhabitants'!AL21*('[2]Weighted Average'!AL11/1000)*('[2]Waste Bin detailed'!$F$20/100)</f>
        <v>4088.3072364846416</v>
      </c>
      <c r="AR13" s="91">
        <f>'[2]EU Inhabitants'!AM21*('[2]Weighted Average'!AM11/1000)*('[2]Waste Bin detailed'!$F$20/100)</f>
        <v>4094.9636297217012</v>
      </c>
      <c r="AS13" s="91">
        <f>'[2]EU Inhabitants'!AN21*('[2]Weighted Average'!AN11/1000)*('[2]Waste Bin detailed'!$F$20/100)</f>
        <v>4100.8300196812797</v>
      </c>
      <c r="AT13" s="91">
        <f>'[2]EU Inhabitants'!AO21*('[2]Weighted Average'!AO11/1000)*('[2]Waste Bin detailed'!$F$20/100)</f>
        <v>4106.0913912865399</v>
      </c>
      <c r="AU13" s="91">
        <f>'[2]EU Inhabitants'!AP21*('[2]Weighted Average'!AP11/1000)*('[2]Waste Bin detailed'!$F$20/100)</f>
        <v>4110.5079342266063</v>
      </c>
      <c r="AV13" s="91">
        <f>'[2]EU Inhabitants'!AQ21*('[2]Weighted Average'!AQ11/1000)*('[2]Waste Bin detailed'!$F$20/100)</f>
        <v>4114.03846755413</v>
      </c>
      <c r="AW13" s="91">
        <f>'[2]EU Inhabitants'!AR21*('[2]Weighted Average'!AR11/1000)*('[2]Waste Bin detailed'!$F$20/100)</f>
        <v>4116.7476449001015</v>
      </c>
      <c r="AX13" s="91">
        <f>'[2]EU Inhabitants'!AS21*('[2]Weighted Average'!AS11/1000)*('[2]Waste Bin detailed'!$F$20/100)</f>
        <v>4118.8833291695473</v>
      </c>
      <c r="AY13" s="91">
        <f>'[2]EU Inhabitants'!AT21*('[2]Weighted Average'!AT11/1000)*('[2]Waste Bin detailed'!$F$20/100)</f>
        <v>4120.3209712052339</v>
      </c>
      <c r="AZ13" s="91">
        <f>'[2]EU Inhabitants'!AU21*('[2]Weighted Average'!AU11/1000)*('[2]Waste Bin detailed'!$F$20/100)</f>
        <v>4121.1752541836613</v>
      </c>
      <c r="BA13" s="91">
        <f>'[2]EU Inhabitants'!AV21*('[2]Weighted Average'!AV11/1000)*('[2]Waste Bin detailed'!$F$20/100)</f>
        <v>4121.6612595341758</v>
      </c>
      <c r="BB13" s="91">
        <f>'[2]EU Inhabitants'!AW21*('[2]Weighted Average'!AW11/1000)*('[2]Waste Bin detailed'!$F$20/100)</f>
        <v>4121.467086041639</v>
      </c>
      <c r="BC13" s="91">
        <f>'[2]EU Inhabitants'!AX21*('[2]Weighted Average'!AX11/1000)*('[2]Waste Bin detailed'!$F$20/100)</f>
        <v>4120.6999622168751</v>
      </c>
      <c r="BD13" s="91">
        <f>'[2]EU Inhabitants'!AY21*('[2]Weighted Average'!AY11/1000)*('[2]Waste Bin detailed'!$F$20/100)</f>
        <v>4119.1653687846256</v>
      </c>
      <c r="BE13" s="91">
        <f>'[2]EU Inhabitants'!AZ21*('[2]Weighted Average'!AZ11/1000)*('[2]Waste Bin detailed'!$F$20/100)</f>
        <v>4117.2743329985678</v>
      </c>
    </row>
    <row r="14" spans="1:57" x14ac:dyDescent="0.35">
      <c r="A14" s="86" t="s">
        <v>636</v>
      </c>
      <c r="C14" s="86" t="s">
        <v>591</v>
      </c>
      <c r="D14" s="87" t="s">
        <v>621</v>
      </c>
      <c r="E14" s="87"/>
      <c r="F14" s="90" t="s">
        <v>44</v>
      </c>
      <c r="G14" s="91">
        <f>'[2]EU Inhabitants'!B22*('[2]Weighted Average'!B11/1000)*('[2]Waste Bin detailed'!$F$20/100)</f>
        <v>258.02816492377355</v>
      </c>
      <c r="H14" s="91">
        <f>'[2]EU Inhabitants'!C22*('[2]Weighted Average'!C11/1000)*('[2]Waste Bin detailed'!$F$20/100)</f>
        <v>246.42010379039192</v>
      </c>
      <c r="I14" s="91">
        <f>'[2]EU Inhabitants'!D22*('[2]Weighted Average'!D11/1000)*('[2]Waste Bin detailed'!$F$20/100)</f>
        <v>247.00586298699304</v>
      </c>
      <c r="J14" s="91">
        <f>'[2]EU Inhabitants'!E22*('[2]Weighted Average'!E11/1000)*('[2]Waste Bin detailed'!$F$20/100)</f>
        <v>246.999020705047</v>
      </c>
      <c r="K14" s="91">
        <f>'[2]EU Inhabitants'!F22*('[2]Weighted Average'!F11/1000)*('[2]Waste Bin detailed'!$F$20/100)</f>
        <v>247.02990536895985</v>
      </c>
      <c r="L14" s="91">
        <f>'[2]EU Inhabitants'!G22*('[2]Weighted Average'!G11/1000)*('[2]Waste Bin detailed'!$F$20/100)</f>
        <v>247.34703582344125</v>
      </c>
      <c r="M14" s="91">
        <f>'[2]EU Inhabitants'!H22*('[2]Weighted Average'!H11/1000)*('[2]Waste Bin detailed'!$F$20/100)</f>
        <v>247.43974486791421</v>
      </c>
      <c r="N14" s="91">
        <f>'[2]EU Inhabitants'!I22*('[2]Weighted Average'!I11/1000)*('[2]Waste Bin detailed'!$F$20/100)</f>
        <v>247.46189082171881</v>
      </c>
      <c r="O14" s="91">
        <f>'[2]EU Inhabitants'!J22*('[2]Weighted Average'!J11/1000)*('[2]Waste Bin detailed'!$F$20/100)</f>
        <v>247.32117563333719</v>
      </c>
      <c r="P14" s="91">
        <f>'[2]EU Inhabitants'!K22*('[2]Weighted Average'!K11/1000)*('[2]Waste Bin detailed'!$F$20/100)</f>
        <v>247.14361369385645</v>
      </c>
      <c r="Q14" s="91">
        <f>'[2]EU Inhabitants'!L22*('[2]Weighted Average'!L11/1000)*('[2]Waste Bin detailed'!$F$20/100)</f>
        <v>246.6789834199364</v>
      </c>
      <c r="R14" s="91">
        <f>'[2]EU Inhabitants'!M22*('[2]Weighted Average'!M11/1000)*('[2]Waste Bin detailed'!$F$20/100)</f>
        <v>245.79388929562467</v>
      </c>
      <c r="S14" s="91">
        <f>'[2]EU Inhabitants'!N22*('[2]Weighted Average'!N11/1000)*('[2]Waste Bin detailed'!$F$20/100)</f>
        <v>244.96594567646301</v>
      </c>
      <c r="T14" s="91">
        <f>'[2]EU Inhabitants'!O22*('[2]Weighted Average'!O11/1000)*('[2]Waste Bin detailed'!$F$20/100)</f>
        <v>244.1667159011231</v>
      </c>
      <c r="U14" s="91">
        <f>'[2]EU Inhabitants'!P22*('[2]Weighted Average'!P11/1000)*('[2]Waste Bin detailed'!$F$20/100)</f>
        <v>243.31610649200476</v>
      </c>
      <c r="V14" s="91">
        <f>'[2]EU Inhabitants'!Q22*('[2]Weighted Average'!Q11/1000)*('[2]Waste Bin detailed'!$F$20/100)</f>
        <v>242.12560819738317</v>
      </c>
      <c r="W14" s="91">
        <f>'[2]EU Inhabitants'!R22*('[2]Weighted Average'!R11/1000)*('[2]Waste Bin detailed'!$F$20/100)</f>
        <v>240.21238469084258</v>
      </c>
      <c r="X14" s="91">
        <f>'[2]EU Inhabitants'!S22*('[2]Weighted Average'!S11/1000)*('[2]Waste Bin detailed'!$F$20/100)</f>
        <v>238.17042281211556</v>
      </c>
      <c r="Y14" s="91">
        <f>'[2]EU Inhabitants'!T22*('[2]Weighted Average'!T11/1000)*('[2]Waste Bin detailed'!$F$20/100)</f>
        <v>235.39175014467466</v>
      </c>
      <c r="Z14" s="91">
        <f>'[2]EU Inhabitants'!U22*('[2]Weighted Average'!U11/1000)*('[2]Waste Bin detailed'!$F$20/100)</f>
        <v>237.58178894288525</v>
      </c>
      <c r="AA14" s="91">
        <f>'[2]EU Inhabitants'!V22*('[2]Weighted Average'!V11/1000)*('[2]Waste Bin detailed'!$F$20/100)</f>
        <v>236.52846605844786</v>
      </c>
      <c r="AB14" s="91">
        <f>'[2]EU Inhabitants'!W22*('[2]Weighted Average'!W11/1000)*('[2]Waste Bin detailed'!$F$20/100)</f>
        <v>235.2721086226037</v>
      </c>
      <c r="AC14" s="91">
        <f>'[2]EU Inhabitants'!X22*('[2]Weighted Average'!X11/1000)*('[2]Waste Bin detailed'!$F$20/100)</f>
        <v>225.13586767405585</v>
      </c>
      <c r="AD14" s="91">
        <f>'[2]EU Inhabitants'!Y22*('[2]Weighted Average'!Y11/1000)*('[2]Waste Bin detailed'!$F$20/100)</f>
        <v>224.4932783745119</v>
      </c>
      <c r="AE14" s="91">
        <f>'[2]EU Inhabitants'!Z22*('[2]Weighted Average'!Z11/1000)*('[2]Waste Bin detailed'!$F$20/100)</f>
        <v>223.45865100668797</v>
      </c>
      <c r="AF14" s="91">
        <f>'[2]EU Inhabitants'!AA22*('[2]Weighted Average'!AA11/1000)*('[2]Waste Bin detailed'!$F$20/100)</f>
        <v>222.07935181338294</v>
      </c>
      <c r="AG14" s="91">
        <f>'[2]EU Inhabitants'!AB22*('[2]Weighted Average'!AB11/1000)*('[2]Waste Bin detailed'!$F$20/100)</f>
        <v>220.75768095715665</v>
      </c>
      <c r="AH14" s="91">
        <f>'[2]EU Inhabitants'!AC22*('[2]Weighted Average'!AC11/1000)*('[2]Waste Bin detailed'!$F$20/100)</f>
        <v>219.49769525342936</v>
      </c>
      <c r="AI14" s="91">
        <f>'[2]EU Inhabitants'!AD22*('[2]Weighted Average'!AD11/1000)*('[2]Waste Bin detailed'!$F$20/100)</f>
        <v>217.63884250626262</v>
      </c>
      <c r="AJ14" s="91">
        <f>'[2]EU Inhabitants'!AE22*('[2]Weighted Average'!AE11/1000)*('[2]Waste Bin detailed'!$F$20/100)</f>
        <v>216.43211040115196</v>
      </c>
      <c r="AK14" s="91">
        <f>'[2]EU Inhabitants'!AF22*('[2]Weighted Average'!AF11/1000)*('[2]Waste Bin detailed'!$F$20/100)</f>
        <v>215.23679003520064</v>
      </c>
      <c r="AL14" s="91">
        <f>'[2]EU Inhabitants'!AG22*('[2]Weighted Average'!AG11/1000)*('[2]Waste Bin detailed'!$F$20/100)</f>
        <v>214.06882465952029</v>
      </c>
      <c r="AM14" s="91">
        <f>'[2]EU Inhabitants'!AH22*('[2]Weighted Average'!AH11/1000)*('[2]Waste Bin detailed'!$F$20/100)</f>
        <v>212.90462935583005</v>
      </c>
      <c r="AN14" s="91">
        <f>'[2]EU Inhabitants'!AI22*('[2]Weighted Average'!AI11/1000)*('[2]Waste Bin detailed'!$F$20/100)</f>
        <v>211.73610813639195</v>
      </c>
      <c r="AO14" s="91">
        <f>'[2]EU Inhabitants'!AJ22*('[2]Weighted Average'!AJ11/1000)*('[2]Waste Bin detailed'!$F$20/100)</f>
        <v>210.55758507142846</v>
      </c>
      <c r="AP14" s="91">
        <f>'[2]EU Inhabitants'!AK22*('[2]Weighted Average'!AK11/1000)*('[2]Waste Bin detailed'!$F$20/100)</f>
        <v>209.42392354526601</v>
      </c>
      <c r="AQ14" s="91">
        <f>'[2]EU Inhabitants'!AL22*('[2]Weighted Average'!AL11/1000)*('[2]Waste Bin detailed'!$F$20/100)</f>
        <v>208.27605060455895</v>
      </c>
      <c r="AR14" s="91">
        <f>'[2]EU Inhabitants'!AM22*('[2]Weighted Average'!AM11/1000)*('[2]Waste Bin detailed'!$F$20/100)</f>
        <v>207.13236470577414</v>
      </c>
      <c r="AS14" s="91">
        <f>'[2]EU Inhabitants'!AN22*('[2]Weighted Average'!AN11/1000)*('[2]Waste Bin detailed'!$F$20/100)</f>
        <v>205.98221670691365</v>
      </c>
      <c r="AT14" s="91">
        <f>'[2]EU Inhabitants'!AO22*('[2]Weighted Average'!AO11/1000)*('[2]Waste Bin detailed'!$F$20/100)</f>
        <v>204.85642851466582</v>
      </c>
      <c r="AU14" s="91">
        <f>'[2]EU Inhabitants'!AP22*('[2]Weighted Average'!AP11/1000)*('[2]Waste Bin detailed'!$F$20/100)</f>
        <v>203.73168813785855</v>
      </c>
      <c r="AV14" s="91">
        <f>'[2]EU Inhabitants'!AQ22*('[2]Weighted Average'!AQ11/1000)*('[2]Waste Bin detailed'!$F$20/100)</f>
        <v>202.61116516445031</v>
      </c>
      <c r="AW14" s="91">
        <f>'[2]EU Inhabitants'!AR22*('[2]Weighted Average'!AR11/1000)*('[2]Waste Bin detailed'!$F$20/100)</f>
        <v>201.49682292371594</v>
      </c>
      <c r="AX14" s="91">
        <f>'[2]EU Inhabitants'!AS22*('[2]Weighted Average'!AS11/1000)*('[2]Waste Bin detailed'!$F$20/100)</f>
        <v>200.38926135607107</v>
      </c>
      <c r="AY14" s="91">
        <f>'[2]EU Inhabitants'!AT22*('[2]Weighted Average'!AT11/1000)*('[2]Waste Bin detailed'!$F$20/100)</f>
        <v>199.28872741769686</v>
      </c>
      <c r="AZ14" s="91">
        <f>'[2]EU Inhabitants'!AU22*('[2]Weighted Average'!AU11/1000)*('[2]Waste Bin detailed'!$F$20/100)</f>
        <v>198.20181515219653</v>
      </c>
      <c r="BA14" s="91">
        <f>'[2]EU Inhabitants'!AV22*('[2]Weighted Average'!AV11/1000)*('[2]Waste Bin detailed'!$F$20/100)</f>
        <v>197.1222129215829</v>
      </c>
      <c r="BB14" s="91">
        <f>'[2]EU Inhabitants'!AW22*('[2]Weighted Average'!AW11/1000)*('[2]Waste Bin detailed'!$F$20/100)</f>
        <v>196.04974032611094</v>
      </c>
      <c r="BC14" s="91">
        <f>'[2]EU Inhabitants'!AX22*('[2]Weighted Average'!AX11/1000)*('[2]Waste Bin detailed'!$F$20/100)</f>
        <v>194.99083854833478</v>
      </c>
      <c r="BD14" s="91">
        <f>'[2]EU Inhabitants'!AY22*('[2]Weighted Average'!AY11/1000)*('[2]Waste Bin detailed'!$F$20/100)</f>
        <v>193.94545051392521</v>
      </c>
      <c r="BE14" s="91">
        <f>'[2]EU Inhabitants'!AZ22*('[2]Weighted Average'!AZ11/1000)*('[2]Waste Bin detailed'!$F$20/100)</f>
        <v>192.91974050772203</v>
      </c>
    </row>
    <row r="15" spans="1:57" x14ac:dyDescent="0.35">
      <c r="A15" s="86" t="s">
        <v>636</v>
      </c>
      <c r="C15" s="86" t="s">
        <v>591</v>
      </c>
      <c r="D15" s="87" t="s">
        <v>621</v>
      </c>
      <c r="E15" s="87"/>
      <c r="F15" s="90" t="s">
        <v>320</v>
      </c>
      <c r="G15" s="91">
        <f>'[2]EU Inhabitants'!B23*('[2]Weighted Average'!B11/1000)*('[2]Waste Bin detailed'!$F$20/100)</f>
        <v>3265.6153461051804</v>
      </c>
      <c r="H15" s="91">
        <f>'[2]EU Inhabitants'!C23*('[2]Weighted Average'!C11/1000)*('[2]Waste Bin detailed'!$F$20/100)</f>
        <v>3267.737586298605</v>
      </c>
      <c r="I15" s="91">
        <f>'[2]EU Inhabitants'!D23*('[2]Weighted Average'!D11/1000)*('[2]Waste Bin detailed'!$F$20/100)</f>
        <v>3269.3689379226416</v>
      </c>
      <c r="J15" s="91">
        <f>'[2]EU Inhabitants'!E23*('[2]Weighted Average'!E11/1000)*('[2]Waste Bin detailed'!$F$20/100)</f>
        <v>3277.5657257015428</v>
      </c>
      <c r="K15" s="91">
        <f>'[2]EU Inhabitants'!F23*('[2]Weighted Average'!F11/1000)*('[2]Waste Bin detailed'!$F$20/100)</f>
        <v>3298.6794874505867</v>
      </c>
      <c r="L15" s="91">
        <f>'[2]EU Inhabitants'!G23*('[2]Weighted Average'!G11/1000)*('[2]Waste Bin detailed'!$F$20/100)</f>
        <v>3320.7168135469492</v>
      </c>
      <c r="M15" s="91">
        <f>'[2]EU Inhabitants'!H23*('[2]Weighted Average'!H11/1000)*('[2]Waste Bin detailed'!$F$20/100)</f>
        <v>3331.5797353397179</v>
      </c>
      <c r="N15" s="91">
        <f>'[2]EU Inhabitants'!I23*('[2]Weighted Average'!I11/1000)*('[2]Waste Bin detailed'!$F$20/100)</f>
        <v>3340.2243130242996</v>
      </c>
      <c r="O15" s="91">
        <f>'[2]EU Inhabitants'!J23*('[2]Weighted Average'!J11/1000)*('[2]Waste Bin detailed'!$F$20/100)</f>
        <v>3364.1486586690417</v>
      </c>
      <c r="P15" s="91">
        <f>'[2]EU Inhabitants'!K23*('[2]Weighted Average'!K11/1000)*('[2]Waste Bin detailed'!$F$20/100)</f>
        <v>3383.3661811591905</v>
      </c>
      <c r="Q15" s="91">
        <f>'[2]EU Inhabitants'!L23*('[2]Weighted Average'!L11/1000)*('[2]Waste Bin detailed'!$F$20/100)</f>
        <v>3393.3263961560019</v>
      </c>
      <c r="R15" s="91">
        <f>'[2]EU Inhabitants'!M23*('[2]Weighted Average'!M11/1000)*('[2]Waste Bin detailed'!$F$20/100)</f>
        <v>3401.3903125276843</v>
      </c>
      <c r="S15" s="91">
        <f>'[2]EU Inhabitants'!N23*('[2]Weighted Average'!N11/1000)*('[2]Waste Bin detailed'!$F$20/100)</f>
        <v>3402.6222000500002</v>
      </c>
      <c r="T15" s="91">
        <f>'[2]EU Inhabitants'!O23*('[2]Weighted Average'!O11/1000)*('[2]Waste Bin detailed'!$F$20/100)</f>
        <v>3419.2086286238937</v>
      </c>
      <c r="U15" s="91">
        <f>'[2]EU Inhabitants'!P23*('[2]Weighted Average'!P11/1000)*('[2]Waste Bin detailed'!$F$20/100)</f>
        <v>3482.4740457967782</v>
      </c>
      <c r="V15" s="91">
        <f>'[2]EU Inhabitants'!Q23*('[2]Weighted Average'!Q11/1000)*('[2]Waste Bin detailed'!$F$20/100)</f>
        <v>3483.8044139733283</v>
      </c>
      <c r="W15" s="91">
        <f>'[2]EU Inhabitants'!R23*('[2]Weighted Average'!R11/1000)*('[2]Waste Bin detailed'!$F$20/100)</f>
        <v>3477.39625207668</v>
      </c>
      <c r="X15" s="91">
        <f>'[2]EU Inhabitants'!S23*('[2]Weighted Average'!S11/1000)*('[2]Waste Bin detailed'!$F$20/100)</f>
        <v>3473.7298577616075</v>
      </c>
      <c r="Y15" s="91">
        <f>'[2]EU Inhabitants'!T23*('[2]Weighted Average'!T11/1000)*('[2]Waste Bin detailed'!$F$20/100)</f>
        <v>3467.8973414820703</v>
      </c>
      <c r="Z15" s="91">
        <f>'[2]EU Inhabitants'!U23*('[2]Weighted Average'!U11/1000)*('[2]Waste Bin detailed'!$F$20/100)</f>
        <v>3486.3823674899854</v>
      </c>
      <c r="AA15" s="91">
        <f>'[2]EU Inhabitants'!V23*('[2]Weighted Average'!V11/1000)*('[2]Waste Bin detailed'!$F$20/100)</f>
        <v>3476.1794234791651</v>
      </c>
      <c r="AB15" s="91">
        <f>'[2]EU Inhabitants'!W23*('[2]Weighted Average'!W11/1000)*('[2]Waste Bin detailed'!$F$20/100)</f>
        <v>3452.7757690608705</v>
      </c>
      <c r="AC15" s="91">
        <f>'[2]EU Inhabitants'!X23*('[2]Weighted Average'!X11/1000)*('[2]Waste Bin detailed'!$F$20/100)</f>
        <v>3440.8986892205344</v>
      </c>
      <c r="AD15" s="91">
        <f>'[2]EU Inhabitants'!Y23*('[2]Weighted Average'!Y11/1000)*('[2]Waste Bin detailed'!$F$20/100)</f>
        <v>3439.324756124171</v>
      </c>
      <c r="AE15" s="91">
        <f>'[2]EU Inhabitants'!Z23*('[2]Weighted Average'!Z11/1000)*('[2]Waste Bin detailed'!$F$20/100)</f>
        <v>3439.4019365563813</v>
      </c>
      <c r="AF15" s="91">
        <f>'[2]EU Inhabitants'!AA23*('[2]Weighted Average'!AA11/1000)*('[2]Waste Bin detailed'!$F$20/100)</f>
        <v>3435.6057359325978</v>
      </c>
      <c r="AG15" s="91">
        <f>'[2]EU Inhabitants'!AB23*('[2]Weighted Average'!AB11/1000)*('[2]Waste Bin detailed'!$F$20/100)</f>
        <v>3432.4151966034169</v>
      </c>
      <c r="AH15" s="91">
        <f>'[2]EU Inhabitants'!AC23*('[2]Weighted Average'!AC11/1000)*('[2]Waste Bin detailed'!$F$20/100)</f>
        <v>3429.9639123083693</v>
      </c>
      <c r="AI15" s="91">
        <f>'[2]EU Inhabitants'!AD23*('[2]Weighted Average'!AD11/1000)*('[2]Waste Bin detailed'!$F$20/100)</f>
        <v>3428.2040470657926</v>
      </c>
      <c r="AJ15" s="91">
        <f>'[2]EU Inhabitants'!AE23*('[2]Weighted Average'!AE11/1000)*('[2]Waste Bin detailed'!$F$20/100)</f>
        <v>3426.6116267830926</v>
      </c>
      <c r="AK15" s="91">
        <f>'[2]EU Inhabitants'!AF23*('[2]Weighted Average'!AF11/1000)*('[2]Waste Bin detailed'!$F$20/100)</f>
        <v>3425.2842628181165</v>
      </c>
      <c r="AL15" s="91">
        <f>'[2]EU Inhabitants'!AG23*('[2]Weighted Average'!AG11/1000)*('[2]Waste Bin detailed'!$F$20/100)</f>
        <v>3423.8790074834815</v>
      </c>
      <c r="AM15" s="91">
        <f>'[2]EU Inhabitants'!AH23*('[2]Weighted Average'!AH11/1000)*('[2]Waste Bin detailed'!$F$20/100)</f>
        <v>3422.4735078081094</v>
      </c>
      <c r="AN15" s="91">
        <f>'[2]EU Inhabitants'!AI23*('[2]Weighted Average'!AI11/1000)*('[2]Waste Bin detailed'!$F$20/100)</f>
        <v>3421.0248402926341</v>
      </c>
      <c r="AO15" s="91">
        <f>'[2]EU Inhabitants'!AJ23*('[2]Weighted Average'!AJ11/1000)*('[2]Waste Bin detailed'!$F$20/100)</f>
        <v>3419.5922313619781</v>
      </c>
      <c r="AP15" s="91">
        <f>'[2]EU Inhabitants'!AK23*('[2]Weighted Average'!AK11/1000)*('[2]Waste Bin detailed'!$F$20/100)</f>
        <v>3418.5698259850287</v>
      </c>
      <c r="AQ15" s="91">
        <f>'[2]EU Inhabitants'!AL23*('[2]Weighted Average'!AL11/1000)*('[2]Waste Bin detailed'!$F$20/100)</f>
        <v>3417.3507039445867</v>
      </c>
      <c r="AR15" s="91">
        <f>'[2]EU Inhabitants'!AM23*('[2]Weighted Average'!AM11/1000)*('[2]Waste Bin detailed'!$F$20/100)</f>
        <v>3416.0441536802991</v>
      </c>
      <c r="AS15" s="91">
        <f>'[2]EU Inhabitants'!AN23*('[2]Weighted Average'!AN11/1000)*('[2]Waste Bin detailed'!$F$20/100)</f>
        <v>3414.5233881704585</v>
      </c>
      <c r="AT15" s="91">
        <f>'[2]EU Inhabitants'!AO23*('[2]Weighted Average'!AO11/1000)*('[2]Waste Bin detailed'!$F$20/100)</f>
        <v>3412.7335926696537</v>
      </c>
      <c r="AU15" s="91">
        <f>'[2]EU Inhabitants'!AP23*('[2]Weighted Average'!AP11/1000)*('[2]Waste Bin detailed'!$F$20/100)</f>
        <v>3410.6804930794437</v>
      </c>
      <c r="AV15" s="91">
        <f>'[2]EU Inhabitants'!AQ23*('[2]Weighted Average'!AQ11/1000)*('[2]Waste Bin detailed'!$F$20/100)</f>
        <v>3408.0782479157419</v>
      </c>
      <c r="AW15" s="91">
        <f>'[2]EU Inhabitants'!AR23*('[2]Weighted Average'!AR11/1000)*('[2]Waste Bin detailed'!$F$20/100)</f>
        <v>3404.839230354195</v>
      </c>
      <c r="AX15" s="91">
        <f>'[2]EU Inhabitants'!AS23*('[2]Weighted Average'!AS11/1000)*('[2]Waste Bin detailed'!$F$20/100)</f>
        <v>3400.9288603666091</v>
      </c>
      <c r="AY15" s="91">
        <f>'[2]EU Inhabitants'!AT23*('[2]Weighted Average'!AT11/1000)*('[2]Waste Bin detailed'!$F$20/100)</f>
        <v>3396.3386414465372</v>
      </c>
      <c r="AZ15" s="91">
        <f>'[2]EU Inhabitants'!AU23*('[2]Weighted Average'!AU11/1000)*('[2]Waste Bin detailed'!$F$20/100)</f>
        <v>3390.9364021426618</v>
      </c>
      <c r="BA15" s="91">
        <f>'[2]EU Inhabitants'!AV23*('[2]Weighted Average'!AV11/1000)*('[2]Waste Bin detailed'!$F$20/100)</f>
        <v>3384.7774371236087</v>
      </c>
      <c r="BB15" s="91">
        <f>'[2]EU Inhabitants'!AW23*('[2]Weighted Average'!AW11/1000)*('[2]Waste Bin detailed'!$F$20/100)</f>
        <v>3377.843931019172</v>
      </c>
      <c r="BC15" s="91">
        <f>'[2]EU Inhabitants'!AX23*('[2]Weighted Average'!AX11/1000)*('[2]Waste Bin detailed'!$F$20/100)</f>
        <v>3370.1904356317373</v>
      </c>
      <c r="BD15" s="91">
        <f>'[2]EU Inhabitants'!AY23*('[2]Weighted Average'!AY11/1000)*('[2]Waste Bin detailed'!$F$20/100)</f>
        <v>3361.6883867874726</v>
      </c>
      <c r="BE15" s="91">
        <f>'[2]EU Inhabitants'!AZ23*('[2]Weighted Average'!AZ11/1000)*('[2]Waste Bin detailed'!$F$20/100)</f>
        <v>3352.4000112366693</v>
      </c>
    </row>
    <row r="16" spans="1:57" x14ac:dyDescent="0.35">
      <c r="A16" s="86" t="s">
        <v>636</v>
      </c>
      <c r="C16" s="86" t="s">
        <v>591</v>
      </c>
      <c r="D16" s="87" t="s">
        <v>621</v>
      </c>
      <c r="E16" s="87"/>
      <c r="F16" s="90" t="s">
        <v>45</v>
      </c>
      <c r="G16" s="91">
        <f>'[2]EU Inhabitants'!B24*('[2]Weighted Average'!B11/1000)*('[2]Waste Bin detailed'!$F$20/100)</f>
        <v>39.612754818896818</v>
      </c>
      <c r="H16" s="91">
        <f>'[2]EU Inhabitants'!C24*('[2]Weighted Average'!C11/1000)*('[2]Waste Bin detailed'!$F$20/100)</f>
        <v>40.017194411630491</v>
      </c>
      <c r="I16" s="91">
        <f>'[2]EU Inhabitants'!D24*('[2]Weighted Average'!D11/1000)*('[2]Waste Bin detailed'!$F$20/100)</f>
        <v>40.476718714735192</v>
      </c>
      <c r="J16" s="91">
        <f>'[2]EU Inhabitants'!E24*('[2]Weighted Average'!E11/1000)*('[2]Waste Bin detailed'!$F$20/100)</f>
        <v>40.945973938121703</v>
      </c>
      <c r="K16" s="91">
        <f>'[2]EU Inhabitants'!F24*('[2]Weighted Average'!F11/1000)*('[2]Waste Bin detailed'!$F$20/100)</f>
        <v>41.474127906887574</v>
      </c>
      <c r="L16" s="91">
        <f>'[2]EU Inhabitants'!G24*('[2]Weighted Average'!G11/1000)*('[2]Waste Bin detailed'!$F$20/100)</f>
        <v>42.061655318968214</v>
      </c>
      <c r="M16" s="91">
        <f>'[2]EU Inhabitants'!H24*('[2]Weighted Average'!H11/1000)*('[2]Waste Bin detailed'!$F$20/100)</f>
        <v>42.689609707440617</v>
      </c>
      <c r="N16" s="91">
        <f>'[2]EU Inhabitants'!I24*('[2]Weighted Average'!I11/1000)*('[2]Waste Bin detailed'!$F$20/100)</f>
        <v>43.480705233076819</v>
      </c>
      <c r="O16" s="91">
        <f>'[2]EU Inhabitants'!J24*('[2]Weighted Average'!J11/1000)*('[2]Waste Bin detailed'!$F$20/100)</f>
        <v>44.528075062484376</v>
      </c>
      <c r="P16" s="91">
        <f>'[2]EU Inhabitants'!K24*('[2]Weighted Average'!K11/1000)*('[2]Waste Bin detailed'!$F$20/100)</f>
        <v>45.699647978940305</v>
      </c>
      <c r="Q16" s="91">
        <f>'[2]EU Inhabitants'!L24*('[2]Weighted Average'!L11/1000)*('[2]Waste Bin detailed'!$F$20/100)</f>
        <v>46.96068033062916</v>
      </c>
      <c r="R16" s="91">
        <f>'[2]EU Inhabitants'!M24*('[2]Weighted Average'!M11/1000)*('[2]Waste Bin detailed'!$F$20/100)</f>
        <v>48.114812295582368</v>
      </c>
      <c r="S16" s="91">
        <f>'[2]EU Inhabitants'!N24*('[2]Weighted Average'!N11/1000)*('[2]Waste Bin detailed'!$F$20/100)</f>
        <v>49.383566402145931</v>
      </c>
      <c r="T16" s="91">
        <f>'[2]EU Inhabitants'!O24*('[2]Weighted Average'!O11/1000)*('[2]Waste Bin detailed'!$F$20/100)</f>
        <v>49.603858069193571</v>
      </c>
      <c r="U16" s="91">
        <f>'[2]EU Inhabitants'!P24*('[2]Weighted Average'!P11/1000)*('[2]Waste Bin detailed'!$F$20/100)</f>
        <v>49.15813717314343</v>
      </c>
      <c r="V16" s="91">
        <f>'[2]EU Inhabitants'!Q24*('[2]Weighted Average'!Q11/1000)*('[2]Waste Bin detailed'!$F$20/100)</f>
        <v>48.53656558421882</v>
      </c>
      <c r="W16" s="91">
        <f>'[2]EU Inhabitants'!R24*('[2]Weighted Average'!R11/1000)*('[2]Waste Bin detailed'!$F$20/100)</f>
        <v>48.626300471010921</v>
      </c>
      <c r="X16" s="91">
        <f>'[2]EU Inhabitants'!S24*('[2]Weighted Average'!S11/1000)*('[2]Waste Bin detailed'!$F$20/100)</f>
        <v>49.007731129973834</v>
      </c>
      <c r="Y16" s="91">
        <f>'[2]EU Inhabitants'!T24*('[2]Weighted Average'!T11/1000)*('[2]Waste Bin detailed'!$F$20/100)</f>
        <v>49.55166762628339</v>
      </c>
      <c r="Z16" s="91">
        <f>'[2]EU Inhabitants'!U24*('[2]Weighted Average'!U11/1000)*('[2]Waste Bin detailed'!$F$20/100)</f>
        <v>51.051298511739546</v>
      </c>
      <c r="AA16" s="91">
        <f>'[2]EU Inhabitants'!V24*('[2]Weighted Average'!V11/1000)*('[2]Waste Bin detailed'!$F$20/100)</f>
        <v>51.757003597003077</v>
      </c>
      <c r="AB16" s="91">
        <f>'[2]EU Inhabitants'!W24*('[2]Weighted Average'!W11/1000)*('[2]Waste Bin detailed'!$F$20/100)</f>
        <v>52.226688740364338</v>
      </c>
      <c r="AC16" s="91">
        <f>'[2]EU Inhabitants'!X24*('[2]Weighted Average'!X11/1000)*('[2]Waste Bin detailed'!$F$20/100)</f>
        <v>52.735748513920228</v>
      </c>
      <c r="AD16" s="91">
        <f>'[2]EU Inhabitants'!Y24*('[2]Weighted Average'!Y11/1000)*('[2]Waste Bin detailed'!$F$20/100)</f>
        <v>53.673558891179944</v>
      </c>
      <c r="AE16" s="91">
        <f>'[2]EU Inhabitants'!Z24*('[2]Weighted Average'!Z11/1000)*('[2]Waste Bin detailed'!$F$20/100)</f>
        <v>54.558009375643849</v>
      </c>
      <c r="AF16" s="91">
        <f>'[2]EU Inhabitants'!AA24*('[2]Weighted Average'!AA11/1000)*('[2]Waste Bin detailed'!$F$20/100)</f>
        <v>54.885063763907304</v>
      </c>
      <c r="AG16" s="91">
        <f>'[2]EU Inhabitants'!AB24*('[2]Weighted Average'!AB11/1000)*('[2]Waste Bin detailed'!$F$20/100)</f>
        <v>55.155197409045691</v>
      </c>
      <c r="AH16" s="91">
        <f>'[2]EU Inhabitants'!AC24*('[2]Weighted Average'!AC11/1000)*('[2]Waste Bin detailed'!$F$20/100)</f>
        <v>55.370890121556521</v>
      </c>
      <c r="AI16" s="91">
        <f>'[2]EU Inhabitants'!AD24*('[2]Weighted Average'!AD11/1000)*('[2]Waste Bin detailed'!$F$20/100)</f>
        <v>55.527741829703494</v>
      </c>
      <c r="AJ16" s="91">
        <f>'[2]EU Inhabitants'!AE24*('[2]Weighted Average'!AE11/1000)*('[2]Waste Bin detailed'!$F$20/100)</f>
        <v>55.677722115247661</v>
      </c>
      <c r="AK16" s="91">
        <f>'[2]EU Inhabitants'!AF24*('[2]Weighted Average'!AF11/1000)*('[2]Waste Bin detailed'!$F$20/100)</f>
        <v>55.816476046955728</v>
      </c>
      <c r="AL16" s="91">
        <f>'[2]EU Inhabitants'!AG24*('[2]Weighted Average'!AG11/1000)*('[2]Waste Bin detailed'!$F$20/100)</f>
        <v>55.943892363250356</v>
      </c>
      <c r="AM16" s="91">
        <f>'[2]EU Inhabitants'!AH24*('[2]Weighted Average'!AH11/1000)*('[2]Waste Bin detailed'!$F$20/100)</f>
        <v>56.059723248888886</v>
      </c>
      <c r="AN16" s="91">
        <f>'[2]EU Inhabitants'!AI24*('[2]Weighted Average'!AI11/1000)*('[2]Waste Bin detailed'!$F$20/100)</f>
        <v>56.165267101015189</v>
      </c>
      <c r="AO16" s="91">
        <f>'[2]EU Inhabitants'!AJ24*('[2]Weighted Average'!AJ11/1000)*('[2]Waste Bin detailed'!$F$20/100)</f>
        <v>56.259295732168155</v>
      </c>
      <c r="AP16" s="91">
        <f>'[2]EU Inhabitants'!AK24*('[2]Weighted Average'!AK11/1000)*('[2]Waste Bin detailed'!$F$20/100)</f>
        <v>56.37067202455188</v>
      </c>
      <c r="AQ16" s="91">
        <f>'[2]EU Inhabitants'!AL24*('[2]Weighted Average'!AL11/1000)*('[2]Waste Bin detailed'!$F$20/100)</f>
        <v>56.469449983505427</v>
      </c>
      <c r="AR16" s="91">
        <f>'[2]EU Inhabitants'!AM24*('[2]Weighted Average'!AM11/1000)*('[2]Waste Bin detailed'!$F$20/100)</f>
        <v>56.555068213182039</v>
      </c>
      <c r="AS16" s="91">
        <f>'[2]EU Inhabitants'!AN24*('[2]Weighted Average'!AN11/1000)*('[2]Waste Bin detailed'!$F$20/100)</f>
        <v>56.630962956492588</v>
      </c>
      <c r="AT16" s="91">
        <f>'[2]EU Inhabitants'!AO24*('[2]Weighted Average'!AO11/1000)*('[2]Waste Bin detailed'!$F$20/100)</f>
        <v>56.699450675398339</v>
      </c>
      <c r="AU16" s="91">
        <f>'[2]EU Inhabitants'!AP24*('[2]Weighted Average'!AP11/1000)*('[2]Waste Bin detailed'!$F$20/100)</f>
        <v>56.760129019313581</v>
      </c>
      <c r="AV16" s="91">
        <f>'[2]EU Inhabitants'!AQ24*('[2]Weighted Average'!AQ11/1000)*('[2]Waste Bin detailed'!$F$20/100)</f>
        <v>56.81508606252283</v>
      </c>
      <c r="AW16" s="91">
        <f>'[2]EU Inhabitants'!AR24*('[2]Weighted Average'!AR11/1000)*('[2]Waste Bin detailed'!$F$20/100)</f>
        <v>56.869853300182378</v>
      </c>
      <c r="AX16" s="91">
        <f>'[2]EU Inhabitants'!AS24*('[2]Weighted Average'!AS11/1000)*('[2]Waste Bin detailed'!$F$20/100)</f>
        <v>56.919106383159523</v>
      </c>
      <c r="AY16" s="91">
        <f>'[2]EU Inhabitants'!AT24*('[2]Weighted Average'!AT11/1000)*('[2]Waste Bin detailed'!$F$20/100)</f>
        <v>56.968411517543963</v>
      </c>
      <c r="AZ16" s="91">
        <f>'[2]EU Inhabitants'!AU24*('[2]Weighted Average'!AU11/1000)*('[2]Waste Bin detailed'!$F$20/100)</f>
        <v>57.016313821700372</v>
      </c>
      <c r="BA16" s="91">
        <f>'[2]EU Inhabitants'!AV24*('[2]Weighted Average'!AV11/1000)*('[2]Waste Bin detailed'!$F$20/100)</f>
        <v>57.064990811029027</v>
      </c>
      <c r="BB16" s="91">
        <f>'[2]EU Inhabitants'!AW24*('[2]Weighted Average'!AW11/1000)*('[2]Waste Bin detailed'!$F$20/100)</f>
        <v>57.111953091751779</v>
      </c>
      <c r="BC16" s="91">
        <f>'[2]EU Inhabitants'!AX24*('[2]Weighted Average'!AX11/1000)*('[2]Waste Bin detailed'!$F$20/100)</f>
        <v>57.158740584205148</v>
      </c>
      <c r="BD16" s="91">
        <f>'[2]EU Inhabitants'!AY24*('[2]Weighted Average'!AY11/1000)*('[2]Waste Bin detailed'!$F$20/100)</f>
        <v>57.208507622994262</v>
      </c>
      <c r="BE16" s="91">
        <f>'[2]EU Inhabitants'!AZ24*('[2]Weighted Average'!AZ11/1000)*('[2]Waste Bin detailed'!$F$20/100)</f>
        <v>57.259226493026219</v>
      </c>
    </row>
    <row r="17" spans="1:57" x14ac:dyDescent="0.35">
      <c r="A17" s="86" t="s">
        <v>636</v>
      </c>
      <c r="C17" s="86" t="s">
        <v>591</v>
      </c>
      <c r="D17" s="87" t="s">
        <v>621</v>
      </c>
      <c r="E17" s="87"/>
      <c r="F17" s="90" t="s">
        <v>55</v>
      </c>
      <c r="G17" s="91">
        <f>'[2]EU Inhabitants'!B25*('[2]Weighted Average'!B11/1000)*('[2]Waste Bin detailed'!$F$20/100)</f>
        <v>136.63533997032403</v>
      </c>
      <c r="H17" s="91">
        <f>'[2]EU Inhabitants'!C25*('[2]Weighted Average'!C11/1000)*('[2]Waste Bin detailed'!$F$20/100)</f>
        <v>135.00961947221001</v>
      </c>
      <c r="I17" s="91">
        <f>'[2]EU Inhabitants'!D25*('[2]Weighted Average'!D11/1000)*('[2]Waste Bin detailed'!$F$20/100)</f>
        <v>133.15306901713006</v>
      </c>
      <c r="J17" s="91">
        <f>'[2]EU Inhabitants'!E25*('[2]Weighted Average'!E11/1000)*('[2]Waste Bin detailed'!$F$20/100)</f>
        <v>131.91554533091079</v>
      </c>
      <c r="K17" s="91">
        <f>'[2]EU Inhabitants'!F25*('[2]Weighted Average'!F11/1000)*('[2]Waste Bin detailed'!$F$20/100)</f>
        <v>130.60948392443652</v>
      </c>
      <c r="L17" s="91">
        <f>'[2]EU Inhabitants'!G25*('[2]Weighted Average'!G11/1000)*('[2]Waste Bin detailed'!$F$20/100)</f>
        <v>129.08385652445199</v>
      </c>
      <c r="M17" s="91">
        <f>'[2]EU Inhabitants'!H25*('[2]Weighted Average'!H11/1000)*('[2]Waste Bin detailed'!$F$20/100)</f>
        <v>127.82985181354972</v>
      </c>
      <c r="N17" s="91">
        <f>'[2]EU Inhabitants'!I25*('[2]Weighted Average'!I11/1000)*('[2]Waste Bin detailed'!$F$20/100)</f>
        <v>126.71842387154962</v>
      </c>
      <c r="O17" s="91">
        <f>'[2]EU Inhabitants'!J25*('[2]Weighted Average'!J11/1000)*('[2]Waste Bin detailed'!$F$20/100)</f>
        <v>125.71548575508689</v>
      </c>
      <c r="P17" s="91">
        <f>'[2]EU Inhabitants'!K25*('[2]Weighted Average'!K11/1000)*('[2]Waste Bin detailed'!$F$20/100)</f>
        <v>124.0268937508732</v>
      </c>
      <c r="Q17" s="91">
        <f>'[2]EU Inhabitants'!L25*('[2]Weighted Average'!L11/1000)*('[2]Waste Bin detailed'!$F$20/100)</f>
        <v>121.56690002175507</v>
      </c>
      <c r="R17" s="91">
        <f>'[2]EU Inhabitants'!M25*('[2]Weighted Average'!M11/1000)*('[2]Waste Bin detailed'!$F$20/100)</f>
        <v>118.867652628549</v>
      </c>
      <c r="S17" s="91">
        <f>'[2]EU Inhabitants'!N25*('[2]Weighted Average'!N11/1000)*('[2]Waste Bin detailed'!$F$20/100)</f>
        <v>117.14486075638389</v>
      </c>
      <c r="T17" s="91">
        <f>'[2]EU Inhabitants'!O25*('[2]Weighted Average'!O11/1000)*('[2]Waste Bin detailed'!$F$20/100)</f>
        <v>115.93957584889057</v>
      </c>
      <c r="U17" s="91">
        <f>'[2]EU Inhabitants'!P25*('[2]Weighted Average'!P11/1000)*('[2]Waste Bin detailed'!$F$20/100)</f>
        <v>114.67183973386601</v>
      </c>
      <c r="V17" s="91">
        <f>'[2]EU Inhabitants'!Q25*('[2]Weighted Average'!Q11/1000)*('[2]Waste Bin detailed'!$F$20/100)</f>
        <v>113.81035215789541</v>
      </c>
      <c r="W17" s="91">
        <f>'[2]EU Inhabitants'!R25*('[2]Weighted Average'!R11/1000)*('[2]Waste Bin detailed'!$F$20/100)</f>
        <v>112.86213640918128</v>
      </c>
      <c r="X17" s="91">
        <f>'[2]EU Inhabitants'!S25*('[2]Weighted Average'!S11/1000)*('[2]Waste Bin detailed'!$F$20/100)</f>
        <v>111.80455895079804</v>
      </c>
      <c r="Y17" s="91">
        <f>'[2]EU Inhabitants'!T25*('[2]Weighted Average'!T11/1000)*('[2]Waste Bin detailed'!$F$20/100)</f>
        <v>110.9091790567188</v>
      </c>
      <c r="Z17" s="91">
        <f>'[2]EU Inhabitants'!U25*('[2]Weighted Average'!U11/1000)*('[2]Waste Bin detailed'!$F$20/100)</f>
        <v>111.90429433186651</v>
      </c>
      <c r="AA17" s="91">
        <f>'[2]EU Inhabitants'!V25*('[2]Weighted Average'!V11/1000)*('[2]Waste Bin detailed'!$F$20/100)</f>
        <v>111.1880471809425</v>
      </c>
      <c r="AB17" s="91">
        <f>'[2]EU Inhabitants'!W25*('[2]Weighted Average'!W11/1000)*('[2]Waste Bin detailed'!$F$20/100)</f>
        <v>110.35267396024672</v>
      </c>
      <c r="AC17" s="91">
        <f>'[2]EU Inhabitants'!X25*('[2]Weighted Average'!X11/1000)*('[2]Waste Bin detailed'!$F$20/100)</f>
        <v>109.33889989026862</v>
      </c>
      <c r="AD17" s="91">
        <f>'[2]EU Inhabitants'!Y25*('[2]Weighted Average'!Y11/1000)*('[2]Waste Bin detailed'!$F$20/100)</f>
        <v>109.77259803189413</v>
      </c>
      <c r="AE17" s="91">
        <f>'[2]EU Inhabitants'!Z25*('[2]Weighted Average'!Z11/1000)*('[2]Waste Bin detailed'!$F$20/100)</f>
        <v>109.77106479674826</v>
      </c>
      <c r="AF17" s="91">
        <f>'[2]EU Inhabitants'!AA25*('[2]Weighted Average'!AA11/1000)*('[2]Waste Bin detailed'!$F$20/100)</f>
        <v>108.5788477622701</v>
      </c>
      <c r="AG17" s="91">
        <f>'[2]EU Inhabitants'!AB25*('[2]Weighted Average'!AB11/1000)*('[2]Waste Bin detailed'!$F$20/100)</f>
        <v>107.36900884809774</v>
      </c>
      <c r="AH17" s="91">
        <f>'[2]EU Inhabitants'!AC25*('[2]Weighted Average'!AC11/1000)*('[2]Waste Bin detailed'!$F$20/100)</f>
        <v>106.13140502926652</v>
      </c>
      <c r="AI17" s="91">
        <f>'[2]EU Inhabitants'!AD25*('[2]Weighted Average'!AD11/1000)*('[2]Waste Bin detailed'!$F$20/100)</f>
        <v>104.85334546141408</v>
      </c>
      <c r="AJ17" s="91">
        <f>'[2]EU Inhabitants'!AE25*('[2]Weighted Average'!AE11/1000)*('[2]Waste Bin detailed'!$F$20/100)</f>
        <v>103.59529228676202</v>
      </c>
      <c r="AK17" s="91">
        <f>'[2]EU Inhabitants'!AF25*('[2]Weighted Average'!AF11/1000)*('[2]Waste Bin detailed'!$F$20/100)</f>
        <v>102.35759727176986</v>
      </c>
      <c r="AL17" s="91">
        <f>'[2]EU Inhabitants'!AG25*('[2]Weighted Average'!AG11/1000)*('[2]Waste Bin detailed'!$F$20/100)</f>
        <v>101.1443576774962</v>
      </c>
      <c r="AM17" s="91">
        <f>'[2]EU Inhabitants'!AH25*('[2]Weighted Average'!AH11/1000)*('[2]Waste Bin detailed'!$F$20/100)</f>
        <v>99.969081840214372</v>
      </c>
      <c r="AN17" s="91">
        <f>'[2]EU Inhabitants'!AI25*('[2]Weighted Average'!AI11/1000)*('[2]Waste Bin detailed'!$F$20/100)</f>
        <v>98.836985250719167</v>
      </c>
      <c r="AO17" s="91">
        <f>'[2]EU Inhabitants'!AJ25*('[2]Weighted Average'!AJ11/1000)*('[2]Waste Bin detailed'!$F$20/100)</f>
        <v>97.751549901163941</v>
      </c>
      <c r="AP17" s="91">
        <f>'[2]EU Inhabitants'!AK25*('[2]Weighted Average'!AK11/1000)*('[2]Waste Bin detailed'!$F$20/100)</f>
        <v>96.792324334053433</v>
      </c>
      <c r="AQ17" s="91">
        <f>'[2]EU Inhabitants'!AL25*('[2]Weighted Average'!AL11/1000)*('[2]Waste Bin detailed'!$F$20/100)</f>
        <v>95.871365294574389</v>
      </c>
      <c r="AR17" s="91">
        <f>'[2]EU Inhabitants'!AM25*('[2]Weighted Average'!AM11/1000)*('[2]Waste Bin detailed'!$F$20/100)</f>
        <v>94.98208183756968</v>
      </c>
      <c r="AS17" s="91">
        <f>'[2]EU Inhabitants'!AN25*('[2]Weighted Average'!AN11/1000)*('[2]Waste Bin detailed'!$F$20/100)</f>
        <v>94.127406991390771</v>
      </c>
      <c r="AT17" s="91">
        <f>'[2]EU Inhabitants'!AO25*('[2]Weighted Average'!AO11/1000)*('[2]Waste Bin detailed'!$F$20/100)</f>
        <v>93.295586791545375</v>
      </c>
      <c r="AU17" s="91">
        <f>'[2]EU Inhabitants'!AP25*('[2]Weighted Average'!AP11/1000)*('[2]Waste Bin detailed'!$F$20/100)</f>
        <v>92.490925030900684</v>
      </c>
      <c r="AV17" s="91">
        <f>'[2]EU Inhabitants'!AQ25*('[2]Weighted Average'!AQ11/1000)*('[2]Waste Bin detailed'!$F$20/100)</f>
        <v>91.712414708188078</v>
      </c>
      <c r="AW17" s="91">
        <f>'[2]EU Inhabitants'!AR25*('[2]Weighted Average'!AR11/1000)*('[2]Waste Bin detailed'!$F$20/100)</f>
        <v>90.954977174848466</v>
      </c>
      <c r="AX17" s="91">
        <f>'[2]EU Inhabitants'!AS25*('[2]Weighted Average'!AS11/1000)*('[2]Waste Bin detailed'!$F$20/100)</f>
        <v>90.216166693158613</v>
      </c>
      <c r="AY17" s="91">
        <f>'[2]EU Inhabitants'!AT25*('[2]Weighted Average'!AT11/1000)*('[2]Waste Bin detailed'!$F$20/100)</f>
        <v>89.493197589987261</v>
      </c>
      <c r="AZ17" s="91">
        <f>'[2]EU Inhabitants'!AU25*('[2]Weighted Average'!AU11/1000)*('[2]Waste Bin detailed'!$F$20/100)</f>
        <v>88.786714706215335</v>
      </c>
      <c r="BA17" s="91">
        <f>'[2]EU Inhabitants'!AV25*('[2]Weighted Average'!AV11/1000)*('[2]Waste Bin detailed'!$F$20/100)</f>
        <v>88.094625968661347</v>
      </c>
      <c r="BB17" s="91">
        <f>'[2]EU Inhabitants'!AW25*('[2]Weighted Average'!AW11/1000)*('[2]Waste Bin detailed'!$F$20/100)</f>
        <v>87.415030782311888</v>
      </c>
      <c r="BC17" s="91">
        <f>'[2]EU Inhabitants'!AX25*('[2]Weighted Average'!AX11/1000)*('[2]Waste Bin detailed'!$F$20/100)</f>
        <v>86.747669472688585</v>
      </c>
      <c r="BD17" s="91">
        <f>'[2]EU Inhabitants'!AY25*('[2]Weighted Average'!AY11/1000)*('[2]Waste Bin detailed'!$F$20/100)</f>
        <v>86.095146085975372</v>
      </c>
      <c r="BE17" s="91">
        <f>'[2]EU Inhabitants'!AZ25*('[2]Weighted Average'!AZ11/1000)*('[2]Waste Bin detailed'!$F$20/100)</f>
        <v>85.445241306243574</v>
      </c>
    </row>
    <row r="18" spans="1:57" x14ac:dyDescent="0.35">
      <c r="A18" s="86" t="s">
        <v>636</v>
      </c>
      <c r="C18" s="86" t="s">
        <v>591</v>
      </c>
      <c r="D18" s="87" t="s">
        <v>621</v>
      </c>
      <c r="E18" s="87"/>
      <c r="F18" s="90" t="s">
        <v>56</v>
      </c>
      <c r="G18" s="91">
        <f>'[2]EU Inhabitants'!B26*('[2]Weighted Average'!B11/1000)*('[2]Waste Bin detailed'!$F$20/100)</f>
        <v>201.48230371431336</v>
      </c>
      <c r="H18" s="91">
        <f>'[2]EU Inhabitants'!C26*('[2]Weighted Average'!C11/1000)*('[2]Waste Bin detailed'!$F$20/100)</f>
        <v>200.04311794435475</v>
      </c>
      <c r="I18" s="91">
        <f>'[2]EU Inhabitants'!D26*('[2]Weighted Average'!D11/1000)*('[2]Waste Bin detailed'!$F$20/100)</f>
        <v>198.19226167584873</v>
      </c>
      <c r="J18" s="91">
        <f>'[2]EU Inhabitants'!E26*('[2]Weighted Average'!E11/1000)*('[2]Waste Bin detailed'!$F$20/100)</f>
        <v>196.86429794701394</v>
      </c>
      <c r="K18" s="91">
        <f>'[2]EU Inhabitants'!F26*('[2]Weighted Average'!F11/1000)*('[2]Waste Bin detailed'!$F$20/100)</f>
        <v>195.00481550164335</v>
      </c>
      <c r="L18" s="91">
        <f>'[2]EU Inhabitants'!G26*('[2]Weighted Average'!G11/1000)*('[2]Waste Bin detailed'!$F$20/100)</f>
        <v>192.5146093867389</v>
      </c>
      <c r="M18" s="91">
        <f>'[2]EU Inhabitants'!H26*('[2]Weighted Average'!H11/1000)*('[2]Waste Bin detailed'!$F$20/100)</f>
        <v>188.76252451486454</v>
      </c>
      <c r="N18" s="91">
        <f>'[2]EU Inhabitants'!I26*('[2]Weighted Average'!I11/1000)*('[2]Waste Bin detailed'!$F$20/100)</f>
        <v>186.44751243608883</v>
      </c>
      <c r="O18" s="91">
        <f>'[2]EU Inhabitants'!J26*('[2]Weighted Average'!J11/1000)*('[2]Waste Bin detailed'!$F$20/100)</f>
        <v>184.2651498598058</v>
      </c>
      <c r="P18" s="91">
        <f>'[2]EU Inhabitants'!K26*('[2]Weighted Average'!K11/1000)*('[2]Waste Bin detailed'!$F$20/100)</f>
        <v>182.5770123042638</v>
      </c>
      <c r="Q18" s="91">
        <f>'[2]EU Inhabitants'!L26*('[2]Weighted Average'!L11/1000)*('[2]Waste Bin detailed'!$F$20/100)</f>
        <v>180.12712178932648</v>
      </c>
      <c r="R18" s="91">
        <f>'[2]EU Inhabitants'!M26*('[2]Weighted Average'!M11/1000)*('[2]Waste Bin detailed'!$F$20/100)</f>
        <v>174.90267786015997</v>
      </c>
      <c r="S18" s="91">
        <f>'[2]EU Inhabitants'!N26*('[2]Weighted Average'!N11/1000)*('[2]Waste Bin detailed'!$F$20/100)</f>
        <v>172.07495585521298</v>
      </c>
      <c r="T18" s="91">
        <f>'[2]EU Inhabitants'!O26*('[2]Weighted Average'!O11/1000)*('[2]Waste Bin detailed'!$F$20/100)</f>
        <v>170.25256885511206</v>
      </c>
      <c r="U18" s="91">
        <f>'[2]EU Inhabitants'!P26*('[2]Weighted Average'!P11/1000)*('[2]Waste Bin detailed'!$F$20/100)</f>
        <v>168.64289084068398</v>
      </c>
      <c r="V18" s="91">
        <f>'[2]EU Inhabitants'!Q26*('[2]Weighted Average'!Q11/1000)*('[2]Waste Bin detailed'!$F$20/100)</f>
        <v>167.39868413484436</v>
      </c>
      <c r="W18" s="91">
        <f>'[2]EU Inhabitants'!R26*('[2]Weighted Average'!R11/1000)*('[2]Waste Bin detailed'!$F$20/100)</f>
        <v>165.57437619096399</v>
      </c>
      <c r="X18" s="91">
        <f>'[2]EU Inhabitants'!S26*('[2]Weighted Average'!S11/1000)*('[2]Waste Bin detailed'!$F$20/100)</f>
        <v>163.2767746401822</v>
      </c>
      <c r="Y18" s="91">
        <f>'[2]EU Inhabitants'!T26*('[2]Weighted Average'!T11/1000)*('[2]Waste Bin detailed'!$F$20/100)</f>
        <v>161.05060278342378</v>
      </c>
      <c r="Z18" s="91">
        <f>'[2]EU Inhabitants'!U26*('[2]Weighted Average'!U11/1000)*('[2]Waste Bin detailed'!$F$20/100)</f>
        <v>162.85750010072672</v>
      </c>
      <c r="AA18" s="91">
        <f>'[2]EU Inhabitants'!V26*('[2]Weighted Average'!V11/1000)*('[2]Waste Bin detailed'!$F$20/100)</f>
        <v>162.85237828655281</v>
      </c>
      <c r="AB18" s="91">
        <f>'[2]EU Inhabitants'!W26*('[2]Weighted Average'!W11/1000)*('[2]Waste Bin detailed'!$F$20/100)</f>
        <v>162.95532197590171</v>
      </c>
      <c r="AC18" s="91">
        <f>'[2]EU Inhabitants'!X26*('[2]Weighted Average'!X11/1000)*('[2]Waste Bin detailed'!$F$20/100)</f>
        <v>163.56315578952601</v>
      </c>
      <c r="AD18" s="91">
        <f>'[2]EU Inhabitants'!Y26*('[2]Weighted Average'!Y11/1000)*('[2]Waste Bin detailed'!$F$20/100)</f>
        <v>166.56909536867207</v>
      </c>
      <c r="AE18" s="91">
        <f>'[2]EU Inhabitants'!Z26*('[2]Weighted Average'!Z11/1000)*('[2]Waste Bin detailed'!$F$20/100)</f>
        <v>167.577202663674</v>
      </c>
      <c r="AF18" s="91">
        <f>'[2]EU Inhabitants'!AA26*('[2]Weighted Average'!AA11/1000)*('[2]Waste Bin detailed'!$F$20/100)</f>
        <v>166.7052694832272</v>
      </c>
      <c r="AG18" s="91">
        <f>'[2]EU Inhabitants'!AB26*('[2]Weighted Average'!AB11/1000)*('[2]Waste Bin detailed'!$F$20/100)</f>
        <v>165.6263186057007</v>
      </c>
      <c r="AH18" s="91">
        <f>'[2]EU Inhabitants'!AC26*('[2]Weighted Average'!AC11/1000)*('[2]Waste Bin detailed'!$F$20/100)</f>
        <v>164.33613188939862</v>
      </c>
      <c r="AI18" s="91">
        <f>'[2]EU Inhabitants'!AD26*('[2]Weighted Average'!AD11/1000)*('[2]Waste Bin detailed'!$F$20/100)</f>
        <v>162.80483103229233</v>
      </c>
      <c r="AJ18" s="91">
        <f>'[2]EU Inhabitants'!AE26*('[2]Weighted Average'!AE11/1000)*('[2]Waste Bin detailed'!$F$20/100)</f>
        <v>161.29311208238417</v>
      </c>
      <c r="AK18" s="91">
        <f>'[2]EU Inhabitants'!AF26*('[2]Weighted Average'!AF11/1000)*('[2]Waste Bin detailed'!$F$20/100)</f>
        <v>159.79708848920089</v>
      </c>
      <c r="AL18" s="91">
        <f>'[2]EU Inhabitants'!AG26*('[2]Weighted Average'!AG11/1000)*('[2]Waste Bin detailed'!$F$20/100)</f>
        <v>158.31247690489789</v>
      </c>
      <c r="AM18" s="91">
        <f>'[2]EU Inhabitants'!AH26*('[2]Weighted Average'!AH11/1000)*('[2]Waste Bin detailed'!$F$20/100)</f>
        <v>156.85224944252977</v>
      </c>
      <c r="AN18" s="91">
        <f>'[2]EU Inhabitants'!AI26*('[2]Weighted Average'!AI11/1000)*('[2]Waste Bin detailed'!$F$20/100)</f>
        <v>155.42368170509826</v>
      </c>
      <c r="AO18" s="91">
        <f>'[2]EU Inhabitants'!AJ26*('[2]Weighted Average'!AJ11/1000)*('[2]Waste Bin detailed'!$F$20/100)</f>
        <v>154.02821348093278</v>
      </c>
      <c r="AP18" s="91">
        <f>'[2]EU Inhabitants'!AK26*('[2]Weighted Average'!AK11/1000)*('[2]Waste Bin detailed'!$F$20/100)</f>
        <v>152.82093982457269</v>
      </c>
      <c r="AQ18" s="91">
        <f>'[2]EU Inhabitants'!AL26*('[2]Weighted Average'!AL11/1000)*('[2]Waste Bin detailed'!$F$20/100)</f>
        <v>151.64026321857119</v>
      </c>
      <c r="AR18" s="91">
        <f>'[2]EU Inhabitants'!AM26*('[2]Weighted Average'!AM11/1000)*('[2]Waste Bin detailed'!$F$20/100)</f>
        <v>150.47501080465898</v>
      </c>
      <c r="AS18" s="91">
        <f>'[2]EU Inhabitants'!AN26*('[2]Weighted Average'!AN11/1000)*('[2]Waste Bin detailed'!$F$20/100)</f>
        <v>149.3254928524681</v>
      </c>
      <c r="AT18" s="91">
        <f>'[2]EU Inhabitants'!AO26*('[2]Weighted Average'!AO11/1000)*('[2]Waste Bin detailed'!$F$20/100)</f>
        <v>148.16606993115693</v>
      </c>
      <c r="AU18" s="91">
        <f>'[2]EU Inhabitants'!AP26*('[2]Weighted Average'!AP11/1000)*('[2]Waste Bin detailed'!$F$20/100)</f>
        <v>147.02016689571795</v>
      </c>
      <c r="AV18" s="91">
        <f>'[2]EU Inhabitants'!AQ26*('[2]Weighted Average'!AQ11/1000)*('[2]Waste Bin detailed'!$F$20/100)</f>
        <v>145.88938980483417</v>
      </c>
      <c r="AW18" s="91">
        <f>'[2]EU Inhabitants'!AR26*('[2]Weighted Average'!AR11/1000)*('[2]Waste Bin detailed'!$F$20/100)</f>
        <v>144.77524107513031</v>
      </c>
      <c r="AX18" s="91">
        <f>'[2]EU Inhabitants'!AS26*('[2]Weighted Average'!AS11/1000)*('[2]Waste Bin detailed'!$F$20/100)</f>
        <v>143.67362046228089</v>
      </c>
      <c r="AY18" s="91">
        <f>'[2]EU Inhabitants'!AT26*('[2]Weighted Average'!AT11/1000)*('[2]Waste Bin detailed'!$F$20/100)</f>
        <v>142.58509522660594</v>
      </c>
      <c r="AZ18" s="91">
        <f>'[2]EU Inhabitants'!AU26*('[2]Weighted Average'!AU11/1000)*('[2]Waste Bin detailed'!$F$20/100)</f>
        <v>141.50524174658486</v>
      </c>
      <c r="BA18" s="91">
        <f>'[2]EU Inhabitants'!AV26*('[2]Weighted Average'!AV11/1000)*('[2]Waste Bin detailed'!$F$20/100)</f>
        <v>140.43279845698046</v>
      </c>
      <c r="BB18" s="91">
        <f>'[2]EU Inhabitants'!AW26*('[2]Weighted Average'!AW11/1000)*('[2]Waste Bin detailed'!$F$20/100)</f>
        <v>139.36850105405543</v>
      </c>
      <c r="BC18" s="91">
        <f>'[2]EU Inhabitants'!AX26*('[2]Weighted Average'!AX11/1000)*('[2]Waste Bin detailed'!$F$20/100)</f>
        <v>138.30967341306561</v>
      </c>
      <c r="BD18" s="91">
        <f>'[2]EU Inhabitants'!AY26*('[2]Weighted Average'!AY11/1000)*('[2]Waste Bin detailed'!$F$20/100)</f>
        <v>137.2666836746952</v>
      </c>
      <c r="BE18" s="91">
        <f>'[2]EU Inhabitants'!AZ26*('[2]Weighted Average'!AZ11/1000)*('[2]Waste Bin detailed'!$F$20/100)</f>
        <v>136.22918960445625</v>
      </c>
    </row>
    <row r="19" spans="1:57" x14ac:dyDescent="0.35">
      <c r="A19" s="86" t="s">
        <v>636</v>
      </c>
      <c r="C19" s="86" t="s">
        <v>591</v>
      </c>
      <c r="D19" s="87" t="s">
        <v>621</v>
      </c>
      <c r="E19" s="87"/>
      <c r="F19" s="90" t="s">
        <v>57</v>
      </c>
      <c r="G19" s="91">
        <f>'[2]EU Inhabitants'!B27*('[2]Weighted Average'!B11/1000)*('[2]Waste Bin detailed'!$F$20/100)</f>
        <v>24.874967580559598</v>
      </c>
      <c r="H19" s="91">
        <f>'[2]EU Inhabitants'!C27*('[2]Weighted Average'!C11/1000)*('[2]Waste Bin detailed'!$F$20/100)</f>
        <v>25.184679996252289</v>
      </c>
      <c r="I19" s="91">
        <f>'[2]EU Inhabitants'!D27*('[2]Weighted Average'!D11/1000)*('[2]Waste Bin detailed'!$F$20/100)</f>
        <v>25.475114692849242</v>
      </c>
      <c r="J19" s="91">
        <f>'[2]EU Inhabitants'!E27*('[2]Weighted Average'!E11/1000)*('[2]Waste Bin detailed'!$F$20/100)</f>
        <v>25.718881517205567</v>
      </c>
      <c r="K19" s="91">
        <f>'[2]EU Inhabitants'!F27*('[2]Weighted Average'!F11/1000)*('[2]Waste Bin detailed'!$F$20/100)</f>
        <v>26.102160669030642</v>
      </c>
      <c r="L19" s="91">
        <f>'[2]EU Inhabitants'!G27*('[2]Weighted Average'!G11/1000)*('[2]Waste Bin detailed'!$F$20/100)</f>
        <v>26.464289461628621</v>
      </c>
      <c r="M19" s="91">
        <f>'[2]EU Inhabitants'!H27*('[2]Weighted Average'!H11/1000)*('[2]Waste Bin detailed'!$F$20/100)</f>
        <v>26.914984360790054</v>
      </c>
      <c r="N19" s="91">
        <f>'[2]EU Inhabitants'!I27*('[2]Weighted Average'!I11/1000)*('[2]Waste Bin detailed'!$F$20/100)</f>
        <v>27.31826031225512</v>
      </c>
      <c r="O19" s="91">
        <f>'[2]EU Inhabitants'!J27*('[2]Weighted Average'!J11/1000)*('[2]Waste Bin detailed'!$F$20/100)</f>
        <v>27.749223834559242</v>
      </c>
      <c r="P19" s="91">
        <f>'[2]EU Inhabitants'!K27*('[2]Weighted Average'!K11/1000)*('[2]Waste Bin detailed'!$F$20/100)</f>
        <v>28.299569946679181</v>
      </c>
      <c r="Q19" s="91">
        <f>'[2]EU Inhabitants'!L27*('[2]Weighted Average'!L11/1000)*('[2]Waste Bin detailed'!$F$20/100)</f>
        <v>28.783066302314207</v>
      </c>
      <c r="R19" s="91">
        <f>'[2]EU Inhabitants'!M27*('[2]Weighted Average'!M11/1000)*('[2]Waste Bin detailed'!$F$20/100)</f>
        <v>29.326652216396145</v>
      </c>
      <c r="S19" s="91">
        <f>'[2]EU Inhabitants'!N27*('[2]Weighted Average'!N11/1000)*('[2]Waste Bin detailed'!$F$20/100)</f>
        <v>30.068192838450432</v>
      </c>
      <c r="T19" s="91">
        <f>'[2]EU Inhabitants'!O27*('[2]Weighted Average'!O11/1000)*('[2]Waste Bin detailed'!$F$20/100)</f>
        <v>30.765542413159416</v>
      </c>
      <c r="U19" s="91">
        <f>'[2]EU Inhabitants'!P27*('[2]Weighted Average'!P11/1000)*('[2]Waste Bin detailed'!$F$20/100)</f>
        <v>31.493292355866533</v>
      </c>
      <c r="V19" s="91">
        <f>'[2]EU Inhabitants'!Q27*('[2]Weighted Average'!Q11/1000)*('[2]Waste Bin detailed'!$F$20/100)</f>
        <v>32.259492104160358</v>
      </c>
      <c r="W19" s="91">
        <f>'[2]EU Inhabitants'!R27*('[2]Weighted Average'!R11/1000)*('[2]Waste Bin detailed'!$F$20/100)</f>
        <v>33.031037876222946</v>
      </c>
      <c r="X19" s="91">
        <f>'[2]EU Inhabitants'!S27*('[2]Weighted Average'!S11/1000)*('[2]Waste Bin detailed'!$F$20/100)</f>
        <v>33.864274444079747</v>
      </c>
      <c r="Y19" s="91">
        <f>'[2]EU Inhabitants'!T27*('[2]Weighted Average'!T11/1000)*('[2]Waste Bin detailed'!$F$20/100)</f>
        <v>34.516441885504342</v>
      </c>
      <c r="Z19" s="91">
        <f>'[2]EU Inhabitants'!U27*('[2]Weighted Average'!U11/1000)*('[2]Waste Bin detailed'!$F$20/100)</f>
        <v>35.780479083279957</v>
      </c>
      <c r="AA19" s="91">
        <f>'[2]EU Inhabitants'!V27*('[2]Weighted Average'!V11/1000)*('[2]Waste Bin detailed'!$F$20/100)</f>
        <v>36.492445434555435</v>
      </c>
      <c r="AB19" s="91">
        <f>'[2]EU Inhabitants'!W27*('[2]Weighted Average'!W11/1000)*('[2]Waste Bin detailed'!$F$20/100)</f>
        <v>36.99730710158677</v>
      </c>
      <c r="AC19" s="91">
        <f>'[2]EU Inhabitants'!X27*('[2]Weighted Average'!X11/1000)*('[2]Waste Bin detailed'!$F$20/100)</f>
        <v>37.620543584525983</v>
      </c>
      <c r="AD19" s="91">
        <f>'[2]EU Inhabitants'!Y27*('[2]Weighted Average'!Y11/1000)*('[2]Waste Bin detailed'!$F$20/100)</f>
        <v>38.522789458599185</v>
      </c>
      <c r="AE19" s="91">
        <f>'[2]EU Inhabitants'!Z27*('[2]Weighted Average'!Z11/1000)*('[2]Waste Bin detailed'!$F$20/100)</f>
        <v>39.376840806091039</v>
      </c>
      <c r="AF19" s="91">
        <f>'[2]EU Inhabitants'!AA27*('[2]Weighted Average'!AA11/1000)*('[2]Waste Bin detailed'!$F$20/100)</f>
        <v>40.042350794486097</v>
      </c>
      <c r="AG19" s="91">
        <f>'[2]EU Inhabitants'!AB27*('[2]Weighted Average'!AB11/1000)*('[2]Waste Bin detailed'!$F$20/100)</f>
        <v>40.693145094510491</v>
      </c>
      <c r="AH19" s="91">
        <f>'[2]EU Inhabitants'!AC27*('[2]Weighted Average'!AC11/1000)*('[2]Waste Bin detailed'!$F$20/100)</f>
        <v>41.328631171966869</v>
      </c>
      <c r="AI19" s="91">
        <f>'[2]EU Inhabitants'!AD27*('[2]Weighted Average'!AD11/1000)*('[2]Waste Bin detailed'!$F$20/100)</f>
        <v>41.946501533819493</v>
      </c>
      <c r="AJ19" s="91">
        <f>'[2]EU Inhabitants'!AE27*('[2]Weighted Average'!AE11/1000)*('[2]Waste Bin detailed'!$F$20/100)</f>
        <v>42.554167995633868</v>
      </c>
      <c r="AK19" s="91">
        <f>'[2]EU Inhabitants'!AF27*('[2]Weighted Average'!AF11/1000)*('[2]Waste Bin detailed'!$F$20/100)</f>
        <v>43.151024902987608</v>
      </c>
      <c r="AL19" s="91">
        <f>'[2]EU Inhabitants'!AG27*('[2]Weighted Average'!AG11/1000)*('[2]Waste Bin detailed'!$F$20/100)</f>
        <v>43.735192924524192</v>
      </c>
      <c r="AM19" s="91">
        <f>'[2]EU Inhabitants'!AH27*('[2]Weighted Average'!AH11/1000)*('[2]Waste Bin detailed'!$F$20/100)</f>
        <v>44.307006041493878</v>
      </c>
      <c r="AN19" s="91">
        <f>'[2]EU Inhabitants'!AI27*('[2]Weighted Average'!AI11/1000)*('[2]Waste Bin detailed'!$F$20/100)</f>
        <v>44.865120682389723</v>
      </c>
      <c r="AO19" s="91">
        <f>'[2]EU Inhabitants'!AJ27*('[2]Weighted Average'!AJ11/1000)*('[2]Waste Bin detailed'!$F$20/100)</f>
        <v>45.408820365687433</v>
      </c>
      <c r="AP19" s="91">
        <f>'[2]EU Inhabitants'!AK27*('[2]Weighted Average'!AK11/1000)*('[2]Waste Bin detailed'!$F$20/100)</f>
        <v>45.949924669210318</v>
      </c>
      <c r="AQ19" s="91">
        <f>'[2]EU Inhabitants'!AL27*('[2]Weighted Average'!AL11/1000)*('[2]Waste Bin detailed'!$F$20/100)</f>
        <v>46.475334670658405</v>
      </c>
      <c r="AR19" s="91">
        <f>'[2]EU Inhabitants'!AM27*('[2]Weighted Average'!AM11/1000)*('[2]Waste Bin detailed'!$F$20/100)</f>
        <v>46.984275074580701</v>
      </c>
      <c r="AS19" s="91">
        <f>'[2]EU Inhabitants'!AN27*('[2]Weighted Average'!AN11/1000)*('[2]Waste Bin detailed'!$F$20/100)</f>
        <v>47.477218362157501</v>
      </c>
      <c r="AT19" s="91">
        <f>'[2]EU Inhabitants'!AO27*('[2]Weighted Average'!AO11/1000)*('[2]Waste Bin detailed'!$F$20/100)</f>
        <v>47.955131300722613</v>
      </c>
      <c r="AU19" s="91">
        <f>'[2]EU Inhabitants'!AP27*('[2]Weighted Average'!AP11/1000)*('[2]Waste Bin detailed'!$F$20/100)</f>
        <v>48.417600701852713</v>
      </c>
      <c r="AV19" s="91">
        <f>'[2]EU Inhabitants'!AQ27*('[2]Weighted Average'!AQ11/1000)*('[2]Waste Bin detailed'!$F$20/100)</f>
        <v>48.866657748777413</v>
      </c>
      <c r="AW19" s="91">
        <f>'[2]EU Inhabitants'!AR27*('[2]Weighted Average'!AR11/1000)*('[2]Waste Bin detailed'!$F$20/100)</f>
        <v>49.30060735273031</v>
      </c>
      <c r="AX19" s="91">
        <f>'[2]EU Inhabitants'!AS27*('[2]Weighted Average'!AS11/1000)*('[2]Waste Bin detailed'!$F$20/100)</f>
        <v>49.719948344662484</v>
      </c>
      <c r="AY19" s="91">
        <f>'[2]EU Inhabitants'!AT27*('[2]Weighted Average'!AT11/1000)*('[2]Waste Bin detailed'!$F$20/100)</f>
        <v>50.125937886702793</v>
      </c>
      <c r="AZ19" s="91">
        <f>'[2]EU Inhabitants'!AU27*('[2]Weighted Average'!AU11/1000)*('[2]Waste Bin detailed'!$F$20/100)</f>
        <v>50.518636044148572</v>
      </c>
      <c r="BA19" s="91">
        <f>'[2]EU Inhabitants'!AV27*('[2]Weighted Average'!AV11/1000)*('[2]Waste Bin detailed'!$F$20/100)</f>
        <v>50.897414064410803</v>
      </c>
      <c r="BB19" s="91">
        <f>'[2]EU Inhabitants'!AW27*('[2]Weighted Average'!AW11/1000)*('[2]Waste Bin detailed'!$F$20/100)</f>
        <v>51.263687043583126</v>
      </c>
      <c r="BC19" s="91">
        <f>'[2]EU Inhabitants'!AX27*('[2]Weighted Average'!AX11/1000)*('[2]Waste Bin detailed'!$F$20/100)</f>
        <v>51.616382497108447</v>
      </c>
      <c r="BD19" s="91">
        <f>'[2]EU Inhabitants'!AY27*('[2]Weighted Average'!AY11/1000)*('[2]Waste Bin detailed'!$F$20/100)</f>
        <v>51.956735942650127</v>
      </c>
      <c r="BE19" s="91">
        <f>'[2]EU Inhabitants'!AZ27*('[2]Weighted Average'!AZ11/1000)*('[2]Waste Bin detailed'!$F$20/100)</f>
        <v>52.28481589193219</v>
      </c>
    </row>
    <row r="20" spans="1:57" x14ac:dyDescent="0.35">
      <c r="A20" s="86" t="s">
        <v>636</v>
      </c>
      <c r="C20" s="86" t="s">
        <v>591</v>
      </c>
      <c r="D20" s="87" t="s">
        <v>621</v>
      </c>
      <c r="E20" s="87"/>
      <c r="F20" s="90" t="s">
        <v>51</v>
      </c>
      <c r="G20" s="91">
        <f>'[2]EU Inhabitants'!B28*('[2]Weighted Average'!B11/1000)*('[2]Waste Bin detailed'!$F$20/100)</f>
        <v>586.40005332108285</v>
      </c>
      <c r="H20" s="91">
        <f>'[2]EU Inhabitants'!C28*('[2]Weighted Average'!C11/1000)*('[2]Waste Bin detailed'!$F$20/100)</f>
        <v>585.1736696956998</v>
      </c>
      <c r="I20" s="91">
        <f>'[2]EU Inhabitants'!D28*('[2]Weighted Average'!D11/1000)*('[2]Waste Bin detailed'!$F$20/100)</f>
        <v>583.73054196122325</v>
      </c>
      <c r="J20" s="91">
        <f>'[2]EU Inhabitants'!E28*('[2]Weighted Average'!E11/1000)*('[2]Waste Bin detailed'!$F$20/100)</f>
        <v>581.86528347670776</v>
      </c>
      <c r="K20" s="91">
        <f>'[2]EU Inhabitants'!F28*('[2]Weighted Average'!F11/1000)*('[2]Waste Bin detailed'!$F$20/100)</f>
        <v>580.42207036031834</v>
      </c>
      <c r="L20" s="91">
        <f>'[2]EU Inhabitants'!G28*('[2]Weighted Average'!G11/1000)*('[2]Waste Bin detailed'!$F$20/100)</f>
        <v>579.37354376120072</v>
      </c>
      <c r="M20" s="91">
        <f>'[2]EU Inhabitants'!H28*('[2]Weighted Average'!H11/1000)*('[2]Waste Bin detailed'!$F$20/100)</f>
        <v>578.1690777922048</v>
      </c>
      <c r="N20" s="91">
        <f>'[2]EU Inhabitants'!I28*('[2]Weighted Average'!I11/1000)*('[2]Waste Bin detailed'!$F$20/100)</f>
        <v>577.48305726172566</v>
      </c>
      <c r="O20" s="91">
        <f>'[2]EU Inhabitants'!J28*('[2]Weighted Average'!J11/1000)*('[2]Waste Bin detailed'!$F$20/100)</f>
        <v>576.17332995087884</v>
      </c>
      <c r="P20" s="91">
        <f>'[2]EU Inhabitants'!K28*('[2]Weighted Average'!K11/1000)*('[2]Waste Bin detailed'!$F$20/100)</f>
        <v>575.22244913047655</v>
      </c>
      <c r="Q20" s="91">
        <f>'[2]EU Inhabitants'!L28*('[2]Weighted Average'!L11/1000)*('[2]Waste Bin detailed'!$F$20/100)</f>
        <v>574.11366566319248</v>
      </c>
      <c r="R20" s="91">
        <f>'[2]EU Inhabitants'!M28*('[2]Weighted Average'!M11/1000)*('[2]Waste Bin detailed'!$F$20/100)</f>
        <v>572.14714798299417</v>
      </c>
      <c r="S20" s="91">
        <f>'[2]EU Inhabitants'!N28*('[2]Weighted Average'!N11/1000)*('[2]Waste Bin detailed'!$F$20/100)</f>
        <v>568.98795692703834</v>
      </c>
      <c r="T20" s="91">
        <f>'[2]EU Inhabitants'!O28*('[2]Weighted Average'!O11/1000)*('[2]Waste Bin detailed'!$F$20/100)</f>
        <v>567.64880228890115</v>
      </c>
      <c r="U20" s="91">
        <f>'[2]EU Inhabitants'!P28*('[2]Weighted Average'!P11/1000)*('[2]Waste Bin detailed'!$F$20/100)</f>
        <v>565.91242841399287</v>
      </c>
      <c r="V20" s="91">
        <f>'[2]EU Inhabitants'!Q28*('[2]Weighted Average'!Q11/1000)*('[2]Waste Bin detailed'!$F$20/100)</f>
        <v>564.75920913548055</v>
      </c>
      <c r="W20" s="91">
        <f>'[2]EU Inhabitants'!R28*('[2]Weighted Average'!R11/1000)*('[2]Waste Bin detailed'!$F$20/100)</f>
        <v>563.49099499806778</v>
      </c>
      <c r="X20" s="91">
        <f>'[2]EU Inhabitants'!S28*('[2]Weighted Average'!S11/1000)*('[2]Waste Bin detailed'!$F$20/100)</f>
        <v>561.71632169498616</v>
      </c>
      <c r="Y20" s="91">
        <f>'[2]EU Inhabitants'!T28*('[2]Weighted Average'!T11/1000)*('[2]Waste Bin detailed'!$F$20/100)</f>
        <v>560.65078256227264</v>
      </c>
      <c r="Z20" s="91">
        <f>'[2]EU Inhabitants'!U28*('[2]Weighted Average'!U11/1000)*('[2]Waste Bin detailed'!$F$20/100)</f>
        <v>569.59978700557213</v>
      </c>
      <c r="AA20" s="91">
        <f>'[2]EU Inhabitants'!V28*('[2]Weighted Average'!V11/1000)*('[2]Waste Bin detailed'!$F$20/100)</f>
        <v>569.41277619271864</v>
      </c>
      <c r="AB20" s="91">
        <f>'[2]EU Inhabitants'!W28*('[2]Weighted Average'!W11/1000)*('[2]Waste Bin detailed'!$F$20/100)</f>
        <v>567.18976575791544</v>
      </c>
      <c r="AC20" s="91">
        <f>'[2]EU Inhabitants'!X28*('[2]Weighted Average'!X11/1000)*('[2]Waste Bin detailed'!$F$20/100)</f>
        <v>564.7776841167655</v>
      </c>
      <c r="AD20" s="91">
        <f>'[2]EU Inhabitants'!Y28*('[2]Weighted Average'!Y11/1000)*('[2]Waste Bin detailed'!$F$20/100)</f>
        <v>559.63056945115875</v>
      </c>
      <c r="AE20" s="91">
        <f>'[2]EU Inhabitants'!Z28*('[2]Weighted Average'!Z11/1000)*('[2]Waste Bin detailed'!$F$20/100)</f>
        <v>563.60601207533591</v>
      </c>
      <c r="AF20" s="91">
        <f>'[2]EU Inhabitants'!AA28*('[2]Weighted Average'!AA11/1000)*('[2]Waste Bin detailed'!$F$20/100)</f>
        <v>562.09143744790913</v>
      </c>
      <c r="AG20" s="91">
        <f>'[2]EU Inhabitants'!AB28*('[2]Weighted Average'!AB11/1000)*('[2]Waste Bin detailed'!$F$20/100)</f>
        <v>560.6770714561676</v>
      </c>
      <c r="AH20" s="91">
        <f>'[2]EU Inhabitants'!AC28*('[2]Weighted Average'!AC11/1000)*('[2]Waste Bin detailed'!$F$20/100)</f>
        <v>559.29930095093482</v>
      </c>
      <c r="AI20" s="91">
        <f>'[2]EU Inhabitants'!AD28*('[2]Weighted Average'!AD11/1000)*('[2]Waste Bin detailed'!$F$20/100)</f>
        <v>557.90653046677187</v>
      </c>
      <c r="AJ20" s="91">
        <f>'[2]EU Inhabitants'!AE28*('[2]Weighted Average'!AE11/1000)*('[2]Waste Bin detailed'!$F$20/100)</f>
        <v>556.55832818627391</v>
      </c>
      <c r="AK20" s="91">
        <f>'[2]EU Inhabitants'!AF28*('[2]Weighted Average'!AF11/1000)*('[2]Waste Bin detailed'!$F$20/100)</f>
        <v>555.21105818688909</v>
      </c>
      <c r="AL20" s="91">
        <f>'[2]EU Inhabitants'!AG28*('[2]Weighted Average'!AG11/1000)*('[2]Waste Bin detailed'!$F$20/100)</f>
        <v>553.89091351350169</v>
      </c>
      <c r="AM20" s="91">
        <f>'[2]EU Inhabitants'!AH28*('[2]Weighted Average'!AH11/1000)*('[2]Waste Bin detailed'!$F$20/100)</f>
        <v>552.58792629890047</v>
      </c>
      <c r="AN20" s="91">
        <f>'[2]EU Inhabitants'!AI28*('[2]Weighted Average'!AI11/1000)*('[2]Waste Bin detailed'!$F$20/100)</f>
        <v>551.36818623460101</v>
      </c>
      <c r="AO20" s="91">
        <f>'[2]EU Inhabitants'!AJ28*('[2]Weighted Average'!AJ11/1000)*('[2]Waste Bin detailed'!$F$20/100)</f>
        <v>550.20892432460687</v>
      </c>
      <c r="AP20" s="91">
        <f>'[2]EU Inhabitants'!AK28*('[2]Weighted Average'!AK11/1000)*('[2]Waste Bin detailed'!$F$20/100)</f>
        <v>549.1458590800662</v>
      </c>
      <c r="AQ20" s="91">
        <f>'[2]EU Inhabitants'!AL28*('[2]Weighted Average'!AL11/1000)*('[2]Waste Bin detailed'!$F$20/100)</f>
        <v>548.09654485841327</v>
      </c>
      <c r="AR20" s="91">
        <f>'[2]EU Inhabitants'!AM28*('[2]Weighted Average'!AM11/1000)*('[2]Waste Bin detailed'!$F$20/100)</f>
        <v>547.06325799784338</v>
      </c>
      <c r="AS20" s="91">
        <f>'[2]EU Inhabitants'!AN28*('[2]Weighted Average'!AN11/1000)*('[2]Waste Bin detailed'!$F$20/100)</f>
        <v>546.10102107687192</v>
      </c>
      <c r="AT20" s="91">
        <f>'[2]EU Inhabitants'!AO28*('[2]Weighted Average'!AO11/1000)*('[2]Waste Bin detailed'!$F$20/100)</f>
        <v>545.15267931671724</v>
      </c>
      <c r="AU20" s="91">
        <f>'[2]EU Inhabitants'!AP28*('[2]Weighted Average'!AP11/1000)*('[2]Waste Bin detailed'!$F$20/100)</f>
        <v>544.37417460817232</v>
      </c>
      <c r="AV20" s="91">
        <f>'[2]EU Inhabitants'!AQ28*('[2]Weighted Average'!AQ11/1000)*('[2]Waste Bin detailed'!$F$20/100)</f>
        <v>543.67687952393305</v>
      </c>
      <c r="AW20" s="91">
        <f>'[2]EU Inhabitants'!AR28*('[2]Weighted Average'!AR11/1000)*('[2]Waste Bin detailed'!$F$20/100)</f>
        <v>542.98818169902734</v>
      </c>
      <c r="AX20" s="91">
        <f>'[2]EU Inhabitants'!AS28*('[2]Weighted Average'!AS11/1000)*('[2]Waste Bin detailed'!$F$20/100)</f>
        <v>542.31246255404835</v>
      </c>
      <c r="AY20" s="91">
        <f>'[2]EU Inhabitants'!AT28*('[2]Weighted Average'!AT11/1000)*('[2]Waste Bin detailed'!$F$20/100)</f>
        <v>541.64839652145656</v>
      </c>
      <c r="AZ20" s="91">
        <f>'[2]EU Inhabitants'!AU28*('[2]Weighted Average'!AU11/1000)*('[2]Waste Bin detailed'!$F$20/100)</f>
        <v>541.00416443479833</v>
      </c>
      <c r="BA20" s="91">
        <f>'[2]EU Inhabitants'!AV28*('[2]Weighted Average'!AV11/1000)*('[2]Waste Bin detailed'!$F$20/100)</f>
        <v>540.36787037593751</v>
      </c>
      <c r="BB20" s="91">
        <f>'[2]EU Inhabitants'!AW28*('[2]Weighted Average'!AW11/1000)*('[2]Waste Bin detailed'!$F$20/100)</f>
        <v>539.75499719389825</v>
      </c>
      <c r="BC20" s="91">
        <f>'[2]EU Inhabitants'!AX28*('[2]Weighted Average'!AX11/1000)*('[2]Waste Bin detailed'!$F$20/100)</f>
        <v>539.15155843041362</v>
      </c>
      <c r="BD20" s="91">
        <f>'[2]EU Inhabitants'!AY28*('[2]Weighted Average'!AY11/1000)*('[2]Waste Bin detailed'!$F$20/100)</f>
        <v>538.56097655651229</v>
      </c>
      <c r="BE20" s="91">
        <f>'[2]EU Inhabitants'!AZ28*('[2]Weighted Average'!AZ11/1000)*('[2]Waste Bin detailed'!$F$20/100)</f>
        <v>538.00289420139131</v>
      </c>
    </row>
    <row r="21" spans="1:57" x14ac:dyDescent="0.35">
      <c r="A21" s="86" t="s">
        <v>636</v>
      </c>
      <c r="C21" s="86" t="s">
        <v>591</v>
      </c>
      <c r="D21" s="87" t="s">
        <v>621</v>
      </c>
      <c r="E21" s="87"/>
      <c r="F21" s="90" t="s">
        <v>58</v>
      </c>
      <c r="G21" s="91">
        <f>'[2]EU Inhabitants'!B29*('[2]Weighted Average'!B11/1000)*('[2]Waste Bin detailed'!$F$20/100)</f>
        <v>22.302508121888302</v>
      </c>
      <c r="H21" s="91">
        <f>'[2]EU Inhabitants'!C29*('[2]Weighted Average'!C11/1000)*('[2]Waste Bin detailed'!$F$20/100)</f>
        <v>22.454809842216605</v>
      </c>
      <c r="I21" s="91">
        <f>'[2]EU Inhabitants'!D29*('[2]Weighted Average'!D11/1000)*('[2]Waste Bin detailed'!$F$20/100)</f>
        <v>22.640524124537141</v>
      </c>
      <c r="J21" s="91">
        <f>'[2]EU Inhabitants'!E29*('[2]Weighted Average'!E11/1000)*('[2]Waste Bin detailed'!$F$20/100)</f>
        <v>22.792792217844529</v>
      </c>
      <c r="K21" s="91">
        <f>'[2]EU Inhabitants'!F29*('[2]Weighted Average'!F11/1000)*('[2]Waste Bin detailed'!$F$20/100)</f>
        <v>22.941341393184626</v>
      </c>
      <c r="L21" s="91">
        <f>'[2]EU Inhabitants'!G29*('[2]Weighted Average'!G11/1000)*('[2]Waste Bin detailed'!$F$20/100)</f>
        <v>23.104140036283574</v>
      </c>
      <c r="M21" s="91">
        <f>'[2]EU Inhabitants'!H29*('[2]Weighted Average'!H11/1000)*('[2]Waste Bin detailed'!$F$20/100)</f>
        <v>23.237832190974814</v>
      </c>
      <c r="N21" s="91">
        <f>'[2]EU Inhabitants'!I29*('[2]Weighted Average'!I11/1000)*('[2]Waste Bin detailed'!$F$20/100)</f>
        <v>23.269689165843822</v>
      </c>
      <c r="O21" s="91">
        <f>'[2]EU Inhabitants'!J29*('[2]Weighted Average'!J11/1000)*('[2]Waste Bin detailed'!$F$20/100)</f>
        <v>23.391990175457089</v>
      </c>
      <c r="P21" s="91">
        <f>'[2]EU Inhabitants'!K29*('[2]Weighted Average'!K11/1000)*('[2]Waste Bin detailed'!$F$20/100)</f>
        <v>23.564395298701296</v>
      </c>
      <c r="Q21" s="91">
        <f>'[2]EU Inhabitants'!L29*('[2]Weighted Average'!L11/1000)*('[2]Waste Bin detailed'!$F$20/100)</f>
        <v>23.735856624324779</v>
      </c>
      <c r="R21" s="91">
        <f>'[2]EU Inhabitants'!M29*('[2]Weighted Average'!M11/1000)*('[2]Waste Bin detailed'!$F$20/100)</f>
        <v>23.777426689258398</v>
      </c>
      <c r="S21" s="91">
        <f>'[2]EU Inhabitants'!N29*('[2]Weighted Average'!N11/1000)*('[2]Waste Bin detailed'!$F$20/100)</f>
        <v>23.92070474384947</v>
      </c>
      <c r="T21" s="91">
        <f>'[2]EU Inhabitants'!O29*('[2]Weighted Average'!O11/1000)*('[2]Waste Bin detailed'!$F$20/100)</f>
        <v>24.204421949693732</v>
      </c>
      <c r="U21" s="91">
        <f>'[2]EU Inhabitants'!P29*('[2]Weighted Average'!P11/1000)*('[2]Waste Bin detailed'!$F$20/100)</f>
        <v>24.603361185827442</v>
      </c>
      <c r="V21" s="91">
        <f>'[2]EU Inhabitants'!Q29*('[2]Weighted Average'!Q11/1000)*('[2]Waste Bin detailed'!$F$20/100)</f>
        <v>25.195855361803854</v>
      </c>
      <c r="W21" s="91">
        <f>'[2]EU Inhabitants'!R29*('[2]Weighted Average'!R11/1000)*('[2]Waste Bin detailed'!$F$20/100)</f>
        <v>25.81813577987807</v>
      </c>
      <c r="X21" s="91">
        <f>'[2]EU Inhabitants'!S29*('[2]Weighted Average'!S11/1000)*('[2]Waste Bin detailed'!$F$20/100)</f>
        <v>26.389867613708869</v>
      </c>
      <c r="Y21" s="91">
        <f>'[2]EU Inhabitants'!T29*('[2]Weighted Average'!T11/1000)*('[2]Waste Bin detailed'!$F$20/100)</f>
        <v>27.274700245639654</v>
      </c>
      <c r="Z21" s="91">
        <f>'[2]EU Inhabitants'!U29*('[2]Weighted Average'!U11/1000)*('[2]Waste Bin detailed'!$F$20/100)</f>
        <v>28.766818825179218</v>
      </c>
      <c r="AA21" s="91">
        <f>'[2]EU Inhabitants'!V29*('[2]Weighted Average'!V11/1000)*('[2]Waste Bin detailed'!$F$20/100)</f>
        <v>29.991149598130967</v>
      </c>
      <c r="AB21" s="91">
        <f>'[2]EU Inhabitants'!W29*('[2]Weighted Average'!W11/1000)*('[2]Waste Bin detailed'!$F$20/100)</f>
        <v>30.082570849225547</v>
      </c>
      <c r="AC21" s="91">
        <f>'[2]EU Inhabitants'!X29*('[2]Weighted Average'!X11/1000)*('[2]Waste Bin detailed'!$F$20/100)</f>
        <v>30.367684094865773</v>
      </c>
      <c r="AD21" s="91">
        <f>'[2]EU Inhabitants'!Y29*('[2]Weighted Average'!Y11/1000)*('[2]Waste Bin detailed'!$F$20/100)</f>
        <v>31.599624927661619</v>
      </c>
      <c r="AE21" s="91">
        <f>'[2]EU Inhabitants'!Z29*('[2]Weighted Average'!Z11/1000)*('[2]Waste Bin detailed'!$F$20/100)</f>
        <v>31.665318667027709</v>
      </c>
      <c r="AF21" s="91">
        <f>'[2]EU Inhabitants'!AA29*('[2]Weighted Average'!AA11/1000)*('[2]Waste Bin detailed'!$F$20/100)</f>
        <v>32.264560326796655</v>
      </c>
      <c r="AG21" s="91">
        <f>'[2]EU Inhabitants'!AB29*('[2]Weighted Average'!AB11/1000)*('[2]Waste Bin detailed'!$F$20/100)</f>
        <v>32.867320611351033</v>
      </c>
      <c r="AH21" s="91">
        <f>'[2]EU Inhabitants'!AC29*('[2]Weighted Average'!AC11/1000)*('[2]Waste Bin detailed'!$F$20/100)</f>
        <v>33.472875354943717</v>
      </c>
      <c r="AI21" s="91">
        <f>'[2]EU Inhabitants'!AD29*('[2]Weighted Average'!AD11/1000)*('[2]Waste Bin detailed'!$F$20/100)</f>
        <v>34.08055271282732</v>
      </c>
      <c r="AJ21" s="91">
        <f>'[2]EU Inhabitants'!AE29*('[2]Weighted Average'!AE11/1000)*('[2]Waste Bin detailed'!$F$20/100)</f>
        <v>34.670524519583296</v>
      </c>
      <c r="AK21" s="91">
        <f>'[2]EU Inhabitants'!AF29*('[2]Weighted Average'!AF11/1000)*('[2]Waste Bin detailed'!$F$20/100)</f>
        <v>35.242956479442732</v>
      </c>
      <c r="AL21" s="91">
        <f>'[2]EU Inhabitants'!AG29*('[2]Weighted Average'!AG11/1000)*('[2]Waste Bin detailed'!$F$20/100)</f>
        <v>35.795959905582841</v>
      </c>
      <c r="AM21" s="91">
        <f>'[2]EU Inhabitants'!AH29*('[2]Weighted Average'!AH11/1000)*('[2]Waste Bin detailed'!$F$20/100)</f>
        <v>36.331036263860234</v>
      </c>
      <c r="AN21" s="91">
        <f>'[2]EU Inhabitants'!AI29*('[2]Weighted Average'!AI11/1000)*('[2]Waste Bin detailed'!$F$20/100)</f>
        <v>36.846365064821917</v>
      </c>
      <c r="AO21" s="91">
        <f>'[2]EU Inhabitants'!AJ29*('[2]Weighted Average'!AJ11/1000)*('[2]Waste Bin detailed'!$F$20/100)</f>
        <v>37.342795626625048</v>
      </c>
      <c r="AP21" s="91">
        <f>'[2]EU Inhabitants'!AK29*('[2]Weighted Average'!AK11/1000)*('[2]Waste Bin detailed'!$F$20/100)</f>
        <v>37.825659442082689</v>
      </c>
      <c r="AQ21" s="91">
        <f>'[2]EU Inhabitants'!AL29*('[2]Weighted Average'!AL11/1000)*('[2]Waste Bin detailed'!$F$20/100)</f>
        <v>38.289890910451255</v>
      </c>
      <c r="AR21" s="91">
        <f>'[2]EU Inhabitants'!AM29*('[2]Weighted Average'!AM11/1000)*('[2]Waste Bin detailed'!$F$20/100)</f>
        <v>38.736726527906995</v>
      </c>
      <c r="AS21" s="91">
        <f>'[2]EU Inhabitants'!AN29*('[2]Weighted Average'!AN11/1000)*('[2]Waste Bin detailed'!$F$20/100)</f>
        <v>39.166356361025407</v>
      </c>
      <c r="AT21" s="91">
        <f>'[2]EU Inhabitants'!AO29*('[2]Weighted Average'!AO11/1000)*('[2]Waste Bin detailed'!$F$20/100)</f>
        <v>39.582014062225653</v>
      </c>
      <c r="AU21" s="91">
        <f>'[2]EU Inhabitants'!AP29*('[2]Weighted Average'!AP11/1000)*('[2]Waste Bin detailed'!$F$20/100)</f>
        <v>39.982577729267724</v>
      </c>
      <c r="AV21" s="91">
        <f>'[2]EU Inhabitants'!AQ29*('[2]Weighted Average'!AQ11/1000)*('[2]Waste Bin detailed'!$F$20/100)</f>
        <v>40.370313183922796</v>
      </c>
      <c r="AW21" s="91">
        <f>'[2]EU Inhabitants'!AR29*('[2]Weighted Average'!AR11/1000)*('[2]Waste Bin detailed'!$F$20/100)</f>
        <v>40.746090615481627</v>
      </c>
      <c r="AX21" s="91">
        <f>'[2]EU Inhabitants'!AS29*('[2]Weighted Average'!AS11/1000)*('[2]Waste Bin detailed'!$F$20/100)</f>
        <v>41.110519768706126</v>
      </c>
      <c r="AY21" s="91">
        <f>'[2]EU Inhabitants'!AT29*('[2]Weighted Average'!AT11/1000)*('[2]Waste Bin detailed'!$F$20/100)</f>
        <v>41.464162764505438</v>
      </c>
      <c r="AZ21" s="91">
        <f>'[2]EU Inhabitants'!AU29*('[2]Weighted Average'!AU11/1000)*('[2]Waste Bin detailed'!$F$20/100)</f>
        <v>41.808245015264717</v>
      </c>
      <c r="BA21" s="91">
        <f>'[2]EU Inhabitants'!AV29*('[2]Weighted Average'!AV11/1000)*('[2]Waste Bin detailed'!$F$20/100)</f>
        <v>42.142300465533935</v>
      </c>
      <c r="BB21" s="91">
        <f>'[2]EU Inhabitants'!AW29*('[2]Weighted Average'!AW11/1000)*('[2]Waste Bin detailed'!$F$20/100)</f>
        <v>42.466634122110726</v>
      </c>
      <c r="BC21" s="91">
        <f>'[2]EU Inhabitants'!AX29*('[2]Weighted Average'!AX11/1000)*('[2]Waste Bin detailed'!$F$20/100)</f>
        <v>42.781469826012227</v>
      </c>
      <c r="BD21" s="91">
        <f>'[2]EU Inhabitants'!AY29*('[2]Weighted Average'!AY11/1000)*('[2]Waste Bin detailed'!$F$20/100)</f>
        <v>43.087759671924367</v>
      </c>
      <c r="BE21" s="91">
        <f>'[2]EU Inhabitants'!AZ29*('[2]Weighted Average'!AZ11/1000)*('[2]Waste Bin detailed'!$F$20/100)</f>
        <v>43.383763581526786</v>
      </c>
    </row>
    <row r="22" spans="1:57" x14ac:dyDescent="0.35">
      <c r="A22" s="86" t="s">
        <v>636</v>
      </c>
      <c r="C22" s="86" t="s">
        <v>591</v>
      </c>
      <c r="D22" s="87" t="s">
        <v>621</v>
      </c>
      <c r="E22" s="87"/>
      <c r="F22" s="90" t="s">
        <v>59</v>
      </c>
      <c r="G22" s="91">
        <f>'[2]EU Inhabitants'!B30*('[2]Weighted Average'!B11/1000)*('[2]Waste Bin detailed'!$F$20/100)</f>
        <v>910.09050265133408</v>
      </c>
      <c r="H22" s="91">
        <f>'[2]EU Inhabitants'!C30*('[2]Weighted Average'!C11/1000)*('[2]Waste Bin detailed'!$F$20/100)</f>
        <v>917.15117984301833</v>
      </c>
      <c r="I22" s="91">
        <f>'[2]EU Inhabitants'!D30*('[2]Weighted Average'!D11/1000)*('[2]Waste Bin detailed'!$F$20/100)</f>
        <v>923.95897429574268</v>
      </c>
      <c r="J22" s="91">
        <f>'[2]EU Inhabitants'!E30*('[2]Weighted Average'!E11/1000)*('[2]Waste Bin detailed'!$F$20/100)</f>
        <v>928.96462352625565</v>
      </c>
      <c r="K22" s="91">
        <f>'[2]EU Inhabitants'!F30*('[2]Weighted Average'!F11/1000)*('[2]Waste Bin detailed'!$F$20/100)</f>
        <v>932.76279986425527</v>
      </c>
      <c r="L22" s="91">
        <f>'[2]EU Inhabitants'!G30*('[2]Weighted Average'!G11/1000)*('[2]Waste Bin detailed'!$F$20/100)</f>
        <v>935.5726207924713</v>
      </c>
      <c r="M22" s="91">
        <f>'[2]EU Inhabitants'!H30*('[2]Weighted Average'!H11/1000)*('[2]Waste Bin detailed'!$F$20/100)</f>
        <v>937.2162176996552</v>
      </c>
      <c r="N22" s="91">
        <f>'[2]EU Inhabitants'!I30*('[2]Weighted Average'!I11/1000)*('[2]Waste Bin detailed'!$F$20/100)</f>
        <v>938.43780624373778</v>
      </c>
      <c r="O22" s="91">
        <f>'[2]EU Inhabitants'!J30*('[2]Weighted Average'!J11/1000)*('[2]Waste Bin detailed'!$F$20/100)</f>
        <v>940.96326975924762</v>
      </c>
      <c r="P22" s="91">
        <f>'[2]EU Inhabitants'!K30*('[2]Weighted Average'!K11/1000)*('[2]Waste Bin detailed'!$F$20/100)</f>
        <v>945.37119013688823</v>
      </c>
      <c r="Q22" s="91">
        <f>'[2]EU Inhabitants'!L30*('[2]Weighted Average'!L11/1000)*('[2]Waste Bin detailed'!$F$20/100)</f>
        <v>950.23165748552719</v>
      </c>
      <c r="R22" s="91">
        <f>'[2]EU Inhabitants'!M30*('[2]Weighted Average'!M11/1000)*('[2]Waste Bin detailed'!$F$20/100)</f>
        <v>954.31936671459573</v>
      </c>
      <c r="S22" s="91">
        <f>'[2]EU Inhabitants'!N30*('[2]Weighted Average'!N11/1000)*('[2]Waste Bin detailed'!$F$20/100)</f>
        <v>958.46137855434483</v>
      </c>
      <c r="T22" s="91">
        <f>'[2]EU Inhabitants'!O30*('[2]Weighted Average'!O11/1000)*('[2]Waste Bin detailed'!$F$20/100)</f>
        <v>961.25742513539876</v>
      </c>
      <c r="U22" s="91">
        <f>'[2]EU Inhabitants'!P30*('[2]Weighted Average'!P11/1000)*('[2]Waste Bin detailed'!$F$20/100)</f>
        <v>964.215031688198</v>
      </c>
      <c r="V22" s="91">
        <f>'[2]EU Inhabitants'!Q30*('[2]Weighted Average'!Q11/1000)*('[2]Waste Bin detailed'!$F$20/100)</f>
        <v>968.4716034794385</v>
      </c>
      <c r="W22" s="91">
        <f>'[2]EU Inhabitants'!R30*('[2]Weighted Average'!R11/1000)*('[2]Waste Bin detailed'!$F$20/100)</f>
        <v>973.25627606283831</v>
      </c>
      <c r="X22" s="91">
        <f>'[2]EU Inhabitants'!S30*('[2]Weighted Average'!S11/1000)*('[2]Waste Bin detailed'!$F$20/100)</f>
        <v>979.32141285439911</v>
      </c>
      <c r="Y22" s="91">
        <f>'[2]EU Inhabitants'!T30*('[2]Weighted Average'!T11/1000)*('[2]Waste Bin detailed'!$F$20/100)</f>
        <v>985.091298936003</v>
      </c>
      <c r="Z22" s="91">
        <f>'[2]EU Inhabitants'!U30*('[2]Weighted Average'!U11/1000)*('[2]Waste Bin detailed'!$F$20/100)</f>
        <v>1007.2815041934517</v>
      </c>
      <c r="AA22" s="91">
        <f>'[2]EU Inhabitants'!V30*('[2]Weighted Average'!V11/1000)*('[2]Waste Bin detailed'!$F$20/100)</f>
        <v>1014.5938811832555</v>
      </c>
      <c r="AB22" s="91">
        <f>'[2]EU Inhabitants'!W30*('[2]Weighted Average'!W11/1000)*('[2]Waste Bin detailed'!$F$20/100)</f>
        <v>1018.6115284966456</v>
      </c>
      <c r="AC22" s="91">
        <f>'[2]EU Inhabitants'!X30*('[2]Weighted Average'!X11/1000)*('[2]Waste Bin detailed'!$F$20/100)</f>
        <v>1025.3698772338587</v>
      </c>
      <c r="AD22" s="91">
        <f>'[2]EU Inhabitants'!Y30*('[2]Weighted Average'!Y11/1000)*('[2]Waste Bin detailed'!$F$20/100)</f>
        <v>1038.3342435996522</v>
      </c>
      <c r="AE22" s="91">
        <f>'[2]EU Inhabitants'!Z30*('[2]Weighted Average'!Z11/1000)*('[2]Waste Bin detailed'!$F$20/100)</f>
        <v>1046.629237631942</v>
      </c>
      <c r="AF22" s="91">
        <f>'[2]EU Inhabitants'!AA30*('[2]Weighted Average'!AA11/1000)*('[2]Waste Bin detailed'!$F$20/100)</f>
        <v>1051.8525356415798</v>
      </c>
      <c r="AG22" s="91">
        <f>'[2]EU Inhabitants'!AB30*('[2]Weighted Average'!AB11/1000)*('[2]Waste Bin detailed'!$F$20/100)</f>
        <v>1056.2979558227869</v>
      </c>
      <c r="AH22" s="91">
        <f>'[2]EU Inhabitants'!AC30*('[2]Weighted Average'!AC11/1000)*('[2]Waste Bin detailed'!$F$20/100)</f>
        <v>1060.0369356236292</v>
      </c>
      <c r="AI22" s="91">
        <f>'[2]EU Inhabitants'!AD30*('[2]Weighted Average'!AD11/1000)*('[2]Waste Bin detailed'!$F$20/100)</f>
        <v>1063.0313933723637</v>
      </c>
      <c r="AJ22" s="91">
        <f>'[2]EU Inhabitants'!AE30*('[2]Weighted Average'!AE11/1000)*('[2]Waste Bin detailed'!$F$20/100)</f>
        <v>1066.0205758846314</v>
      </c>
      <c r="AK22" s="91">
        <f>'[2]EU Inhabitants'!AF30*('[2]Weighted Average'!AF11/1000)*('[2]Waste Bin detailed'!$F$20/100)</f>
        <v>1068.9381656548346</v>
      </c>
      <c r="AL22" s="91">
        <f>'[2]EU Inhabitants'!AG30*('[2]Weighted Average'!AG11/1000)*('[2]Waste Bin detailed'!$F$20/100)</f>
        <v>1071.7632963133565</v>
      </c>
      <c r="AM22" s="91">
        <f>'[2]EU Inhabitants'!AH30*('[2]Weighted Average'!AH11/1000)*('[2]Waste Bin detailed'!$F$20/100)</f>
        <v>1074.4474317054178</v>
      </c>
      <c r="AN22" s="91">
        <f>'[2]EU Inhabitants'!AI30*('[2]Weighted Average'!AI11/1000)*('[2]Waste Bin detailed'!$F$20/100)</f>
        <v>1077.0037131507042</v>
      </c>
      <c r="AO22" s="91">
        <f>'[2]EU Inhabitants'!AJ30*('[2]Weighted Average'!AJ11/1000)*('[2]Waste Bin detailed'!$F$20/100)</f>
        <v>1079.423384656573</v>
      </c>
      <c r="AP22" s="91">
        <f>'[2]EU Inhabitants'!AK30*('[2]Weighted Average'!AK11/1000)*('[2]Waste Bin detailed'!$F$20/100)</f>
        <v>1081.9777954020462</v>
      </c>
      <c r="AQ22" s="91">
        <f>'[2]EU Inhabitants'!AL30*('[2]Weighted Average'!AL11/1000)*('[2]Waste Bin detailed'!$F$20/100)</f>
        <v>1084.2883089990817</v>
      </c>
      <c r="AR22" s="91">
        <f>'[2]EU Inhabitants'!AM30*('[2]Weighted Average'!AM11/1000)*('[2]Waste Bin detailed'!$F$20/100)</f>
        <v>1086.2492940935299</v>
      </c>
      <c r="AS22" s="91">
        <f>'[2]EU Inhabitants'!AN30*('[2]Weighted Average'!AN11/1000)*('[2]Waste Bin detailed'!$F$20/100)</f>
        <v>1087.9837242552337</v>
      </c>
      <c r="AT22" s="91">
        <f>'[2]EU Inhabitants'!AO30*('[2]Weighted Average'!AO11/1000)*('[2]Waste Bin detailed'!$F$20/100)</f>
        <v>1089.356284118513</v>
      </c>
      <c r="AU22" s="91">
        <f>'[2]EU Inhabitants'!AP30*('[2]Weighted Average'!AP11/1000)*('[2]Waste Bin detailed'!$F$20/100)</f>
        <v>1090.4868640668155</v>
      </c>
      <c r="AV22" s="91">
        <f>'[2]EU Inhabitants'!AQ30*('[2]Weighted Average'!AQ11/1000)*('[2]Waste Bin detailed'!$F$20/100)</f>
        <v>1091.4070337721921</v>
      </c>
      <c r="AW22" s="91">
        <f>'[2]EU Inhabitants'!AR30*('[2]Weighted Average'!AR11/1000)*('[2]Waste Bin detailed'!$F$20/100)</f>
        <v>1092.1296286393188</v>
      </c>
      <c r="AX22" s="91">
        <f>'[2]EU Inhabitants'!AS30*('[2]Weighted Average'!AS11/1000)*('[2]Waste Bin detailed'!$F$20/100)</f>
        <v>1092.6674945177379</v>
      </c>
      <c r="AY22" s="91">
        <f>'[2]EU Inhabitants'!AT30*('[2]Weighted Average'!AT11/1000)*('[2]Waste Bin detailed'!$F$20/100)</f>
        <v>1093.0351703483022</v>
      </c>
      <c r="AZ22" s="91">
        <f>'[2]EU Inhabitants'!AU30*('[2]Weighted Average'!AU11/1000)*('[2]Waste Bin detailed'!$F$20/100)</f>
        <v>1093.2456949659902</v>
      </c>
      <c r="BA22" s="91">
        <f>'[2]EU Inhabitants'!AV30*('[2]Weighted Average'!AV11/1000)*('[2]Waste Bin detailed'!$F$20/100)</f>
        <v>1093.3162078456874</v>
      </c>
      <c r="BB22" s="91">
        <f>'[2]EU Inhabitants'!AW30*('[2]Weighted Average'!AW11/1000)*('[2]Waste Bin detailed'!$F$20/100)</f>
        <v>1093.2596151191301</v>
      </c>
      <c r="BC22" s="91">
        <f>'[2]EU Inhabitants'!AX30*('[2]Weighted Average'!AX11/1000)*('[2]Waste Bin detailed'!$F$20/100)</f>
        <v>1093.0898295922659</v>
      </c>
      <c r="BD22" s="91">
        <f>'[2]EU Inhabitants'!AY30*('[2]Weighted Average'!AY11/1000)*('[2]Waste Bin detailed'!$F$20/100)</f>
        <v>1092.8204998051312</v>
      </c>
      <c r="BE22" s="91">
        <f>'[2]EU Inhabitants'!AZ30*('[2]Weighted Average'!AZ11/1000)*('[2]Waste Bin detailed'!$F$20/100)</f>
        <v>1092.4665483456447</v>
      </c>
    </row>
    <row r="23" spans="1:57" x14ac:dyDescent="0.35">
      <c r="A23" s="86" t="s">
        <v>636</v>
      </c>
      <c r="C23" s="86" t="s">
        <v>591</v>
      </c>
      <c r="D23" s="87" t="s">
        <v>621</v>
      </c>
      <c r="E23" s="87"/>
      <c r="F23" s="90" t="s">
        <v>41</v>
      </c>
      <c r="G23" s="91">
        <f>'[2]EU Inhabitants'!B31*([2]Sources!$C$7/1000)*('[2]Waste Bin detailed'!$F$20/100)</f>
        <v>686.4474041473967</v>
      </c>
      <c r="H23" s="91">
        <f>'[2]EU Inhabitants'!C31*([2]Sources!$C$7/1000)*('[2]Waste Bin detailed'!$F$20/100)</f>
        <v>688.05668357451884</v>
      </c>
      <c r="I23" s="91">
        <f>'[2]EU Inhabitants'!D31*([2]Sources!$C$7/1000)*('[2]Waste Bin detailed'!$F$20/100)</f>
        <v>691.71908100850362</v>
      </c>
      <c r="J23" s="91">
        <f>'[2]EU Inhabitants'!E31*([2]Sources!$C$7/1000)*('[2]Waste Bin detailed'!$F$20/100)</f>
        <v>694.86155079815012</v>
      </c>
      <c r="K23" s="91">
        <f>'[2]EU Inhabitants'!F31*([2]Sources!$C$7/1000)*('[2]Waste Bin detailed'!$F$20/100)</f>
        <v>698.49014993286585</v>
      </c>
      <c r="L23" s="91">
        <f>'[2]EU Inhabitants'!G31*([2]Sources!$C$7/1000)*('[2]Waste Bin detailed'!$F$20/100)</f>
        <v>703.53295912278088</v>
      </c>
      <c r="M23" s="91">
        <f>'[2]EU Inhabitants'!H31*([2]Sources!$C$7/1000)*('[2]Waste Bin detailed'!$F$20/100)</f>
        <v>708.07419812024466</v>
      </c>
      <c r="N23" s="91">
        <f>'[2]EU Inhabitants'!I31*([2]Sources!$C$7/1000)*('[2]Waste Bin detailed'!$F$20/100)</f>
        <v>710.53495449798595</v>
      </c>
      <c r="O23" s="91">
        <f>'[2]EU Inhabitants'!J31*([2]Sources!$C$7/1000)*('[2]Waste Bin detailed'!$F$20/100)</f>
        <v>712.67994554677011</v>
      </c>
      <c r="P23" s="91">
        <f>'[2]EU Inhabitants'!K31*([2]Sources!$C$7/1000)*('[2]Waste Bin detailed'!$F$20/100)</f>
        <v>714.99727360883185</v>
      </c>
      <c r="Q23" s="91">
        <f>'[2]EU Inhabitants'!L31*([2]Sources!$C$7/1000)*('[2]Waste Bin detailed'!$F$20/100)</f>
        <v>716.42469416679103</v>
      </c>
      <c r="R23" s="91">
        <f>'[2]EU Inhabitants'!M31*([2]Sources!$C$7/1000)*('[2]Waste Bin detailed'!$F$20/100)</f>
        <v>718.44238400716108</v>
      </c>
      <c r="S23" s="91">
        <f>'[2]EU Inhabitants'!N31*([2]Sources!$C$7/1000)*('[2]Waste Bin detailed'!$F$20/100)</f>
        <v>721.26951738027742</v>
      </c>
      <c r="T23" s="91">
        <f>'[2]EU Inhabitants'!O31*([2]Sources!$C$7/1000)*('[2]Waste Bin detailed'!$F$20/100)</f>
        <v>725.02155751156204</v>
      </c>
      <c r="U23" s="91">
        <f>'[2]EU Inhabitants'!P31*([2]Sources!$C$7/1000)*('[2]Waste Bin detailed'!$F$20/100)</f>
        <v>729.81902879307779</v>
      </c>
      <c r="V23" s="91">
        <f>'[2]EU Inhabitants'!Q31*([2]Sources!$C$7/1000)*('[2]Waste Bin detailed'!$F$20/100)</f>
        <v>736.43628972102044</v>
      </c>
      <c r="W23" s="91">
        <f>'[2]EU Inhabitants'!R31*([2]Sources!$C$7/1000)*('[2]Waste Bin detailed'!$F$20/100)</f>
        <v>746.34802700283456</v>
      </c>
      <c r="X23" s="91">
        <f>'[2]EU Inhabitants'!S31*([2]Sources!$C$7/1000)*('[2]Waste Bin detailed'!$F$20/100)</f>
        <v>752.55816425481135</v>
      </c>
      <c r="Y23" s="91">
        <f>'[2]EU Inhabitants'!T31*([2]Sources!$C$7/1000)*('[2]Waste Bin detailed'!$F$20/100)</f>
        <v>756.79599060122337</v>
      </c>
      <c r="Z23" s="91">
        <f>'[2]EU Inhabitants'!U31*([2]Sources!$C$7/1000)*('[2]Waste Bin detailed'!$F$20/100)</f>
        <v>759.92773758018802</v>
      </c>
      <c r="AA23" s="91">
        <f>'[2]EU Inhabitants'!V31*([2]Sources!$C$7/1000)*('[2]Waste Bin detailed'!$F$20/100)</f>
        <v>763.55539310756376</v>
      </c>
      <c r="AB23" s="91">
        <f>'[2]EU Inhabitants'!W31*([2]Sources!$C$7/1000)*('[2]Waste Bin detailed'!$F$20/100)</f>
        <v>766.26611964791891</v>
      </c>
      <c r="AC23" s="91">
        <f>'[2]EU Inhabitants'!X31*([2]Sources!$C$7/1000)*('[2]Waste Bin detailed'!$F$20/100)</f>
        <v>770.23484633746091</v>
      </c>
      <c r="AD23" s="91">
        <f>'[2]EU Inhabitants'!Y31*([2]Sources!$C$7/1000)*('[2]Waste Bin detailed'!$F$20/100)</f>
        <v>781.02997165448312</v>
      </c>
      <c r="AE23" s="91">
        <f>'[2]EU Inhabitants'!Z31*([2]Sources!$C$7/1000)*('[2]Waste Bin detailed'!$F$20/100)</f>
        <v>780.70665746680595</v>
      </c>
      <c r="AF23" s="91">
        <f>'[2]EU Inhabitants'!AA31*([2]Sources!$C$7/1000)*('[2]Waste Bin detailed'!$F$20/100)</f>
        <v>781.58507011785775</v>
      </c>
      <c r="AG23" s="91">
        <f>'[2]EU Inhabitants'!AB31*([2]Sources!$C$7/1000)*('[2]Waste Bin detailed'!$F$20/100)</f>
        <v>782.84075413993742</v>
      </c>
      <c r="AH23" s="91">
        <f>'[2]EU Inhabitants'!AC31*([2]Sources!$C$7/1000)*('[2]Waste Bin detailed'!$F$20/100)</f>
        <v>784.50081679844845</v>
      </c>
      <c r="AI23" s="91">
        <f>'[2]EU Inhabitants'!AD31*([2]Sources!$C$7/1000)*('[2]Waste Bin detailed'!$F$20/100)</f>
        <v>786.52862897210207</v>
      </c>
      <c r="AJ23" s="91">
        <f>'[2]EU Inhabitants'!AE31*([2]Sources!$C$7/1000)*('[2]Waste Bin detailed'!$F$20/100)</f>
        <v>788.52967701029388</v>
      </c>
      <c r="AK23" s="91">
        <f>'[2]EU Inhabitants'!AF31*([2]Sources!$C$7/1000)*('[2]Waste Bin detailed'!$F$20/100)</f>
        <v>790.45901089064603</v>
      </c>
      <c r="AL23" s="91">
        <f>'[2]EU Inhabitants'!AG31*([2]Sources!$C$7/1000)*('[2]Waste Bin detailed'!$F$20/100)</f>
        <v>792.31440026853659</v>
      </c>
      <c r="AM23" s="91">
        <f>'[2]EU Inhabitants'!AH31*([2]Sources!$C$7/1000)*('[2]Waste Bin detailed'!$F$20/100)</f>
        <v>794.08409294345824</v>
      </c>
      <c r="AN23" s="91">
        <f>'[2]EU Inhabitants'!AI31*([2]Sources!$C$7/1000)*('[2]Waste Bin detailed'!$F$20/100)</f>
        <v>795.8030023869909</v>
      </c>
      <c r="AO23" s="91">
        <f>'[2]EU Inhabitants'!AJ31*([2]Sources!$C$7/1000)*('[2]Waste Bin detailed'!$F$20/100)</f>
        <v>797.4909443532747</v>
      </c>
      <c r="AP23" s="91">
        <f>'[2]EU Inhabitants'!AK31*([2]Sources!$C$7/1000)*('[2]Waste Bin detailed'!$F$20/100)</f>
        <v>799.41435924213044</v>
      </c>
      <c r="AQ23" s="91">
        <f>'[2]EU Inhabitants'!AL31*([2]Sources!$C$7/1000)*('[2]Waste Bin detailed'!$F$20/100)</f>
        <v>801.21321796210657</v>
      </c>
      <c r="AR23" s="91">
        <f>'[2]EU Inhabitants'!AM31*([2]Sources!$C$7/1000)*('[2]Waste Bin detailed'!$F$20/100)</f>
        <v>802.9132552588394</v>
      </c>
      <c r="AS23" s="91">
        <f>'[2]EU Inhabitants'!AN31*([2]Sources!$C$7/1000)*('[2]Waste Bin detailed'!$F$20/100)</f>
        <v>804.52167686110704</v>
      </c>
      <c r="AT23" s="91">
        <f>'[2]EU Inhabitants'!AO31*([2]Sources!$C$7/1000)*('[2]Waste Bin detailed'!$F$20/100)</f>
        <v>806.03136282261676</v>
      </c>
      <c r="AU23" s="91">
        <f>'[2]EU Inhabitants'!AP31*([2]Sources!$C$7/1000)*('[2]Waste Bin detailed'!$F$20/100)</f>
        <v>807.47130762345228</v>
      </c>
      <c r="AV23" s="91">
        <f>'[2]EU Inhabitants'!AQ31*([2]Sources!$C$7/1000)*('[2]Waste Bin detailed'!$F$20/100)</f>
        <v>808.83190362524249</v>
      </c>
      <c r="AW23" s="91">
        <f>'[2]EU Inhabitants'!AR31*([2]Sources!$C$7/1000)*('[2]Waste Bin detailed'!$F$20/100)</f>
        <v>810.10302849470395</v>
      </c>
      <c r="AX23" s="91">
        <f>'[2]EU Inhabitants'!AS31*([2]Sources!$C$7/1000)*('[2]Waste Bin detailed'!$F$20/100)</f>
        <v>811.29197374310013</v>
      </c>
      <c r="AY23" s="91">
        <f>'[2]EU Inhabitants'!AT31*([2]Sources!$C$7/1000)*('[2]Waste Bin detailed'!$F$20/100)</f>
        <v>812.39067581679842</v>
      </c>
      <c r="AZ23" s="91">
        <f>'[2]EU Inhabitants'!AU31*([2]Sources!$C$7/1000)*('[2]Waste Bin detailed'!$F$20/100)</f>
        <v>813.40205132030439</v>
      </c>
      <c r="BA23" s="91">
        <f>'[2]EU Inhabitants'!AV31*([2]Sources!$C$7/1000)*('[2]Waste Bin detailed'!$F$20/100)</f>
        <v>814.36753319409218</v>
      </c>
      <c r="BB23" s="91">
        <f>'[2]EU Inhabitants'!AW31*([2]Sources!$C$7/1000)*('[2]Waste Bin detailed'!$F$20/100)</f>
        <v>815.25735491570947</v>
      </c>
      <c r="BC23" s="91">
        <f>'[2]EU Inhabitants'!AX31*([2]Sources!$C$7/1000)*('[2]Waste Bin detailed'!$F$20/100)</f>
        <v>816.0472400417724</v>
      </c>
      <c r="BD23" s="91">
        <f>'[2]EU Inhabitants'!AY31*([2]Sources!$C$7/1000)*('[2]Waste Bin detailed'!$F$20/100)</f>
        <v>816.70639266000296</v>
      </c>
      <c r="BE23" s="91">
        <f>'[2]EU Inhabitants'!AZ31*([2]Sources!$C$7/1000)*('[2]Waste Bin detailed'!$F$20/100)</f>
        <v>817.26226316574673</v>
      </c>
    </row>
    <row r="24" spans="1:57" x14ac:dyDescent="0.35">
      <c r="A24" s="86" t="s">
        <v>636</v>
      </c>
      <c r="C24" s="86" t="s">
        <v>591</v>
      </c>
      <c r="D24" s="87" t="s">
        <v>621</v>
      </c>
      <c r="E24" s="87"/>
      <c r="F24" s="90" t="s">
        <v>61</v>
      </c>
      <c r="G24" s="91">
        <f>'[2]EU Inhabitants'!B32*('[2]Weighted Average'!B11/1000)*('[2]Waste Bin detailed'!$F$20/100)</f>
        <v>2195.1070610012198</v>
      </c>
      <c r="H24" s="91">
        <f>'[2]EU Inhabitants'!C32*('[2]Weighted Average'!C11/1000)*('[2]Waste Bin detailed'!$F$20/100)</f>
        <v>2194.5640438861851</v>
      </c>
      <c r="I24" s="91">
        <f>'[2]EU Inhabitants'!D32*('[2]Weighted Average'!D11/1000)*('[2]Waste Bin detailed'!$F$20/100)</f>
        <v>2193.9519303716593</v>
      </c>
      <c r="J24" s="91">
        <f>'[2]EU Inhabitants'!E32*('[2]Weighted Average'!E11/1000)*('[2]Waste Bin detailed'!$F$20/100)</f>
        <v>2192.5894948709524</v>
      </c>
      <c r="K24" s="91">
        <f>'[2]EU Inhabitants'!F32*('[2]Weighted Average'!F11/1000)*('[2]Waste Bin detailed'!$F$20/100)</f>
        <v>2191.087977105607</v>
      </c>
      <c r="L24" s="91">
        <f>'[2]EU Inhabitants'!G32*('[2]Weighted Average'!G11/1000)*('[2]Waste Bin detailed'!$F$20/100)</f>
        <v>2190.3246087644989</v>
      </c>
      <c r="M24" s="91">
        <f>'[2]EU Inhabitants'!H32*('[2]Weighted Average'!H11/1000)*('[2]Waste Bin detailed'!$F$20/100)</f>
        <v>2189.3566181442334</v>
      </c>
      <c r="N24" s="91">
        <f>'[2]EU Inhabitants'!I32*('[2]Weighted Average'!I11/1000)*('[2]Waste Bin detailed'!$F$20/100)</f>
        <v>2187.2116623331085</v>
      </c>
      <c r="O24" s="91">
        <f>'[2]EU Inhabitants'!J32*('[2]Weighted Average'!J11/1000)*('[2]Waste Bin detailed'!$F$20/100)</f>
        <v>2186.1960312168967</v>
      </c>
      <c r="P24" s="91">
        <f>'[2]EU Inhabitants'!K32*('[2]Weighted Average'!K11/1000)*('[2]Waste Bin detailed'!$F$20/100)</f>
        <v>2186.8873157849725</v>
      </c>
      <c r="Q24" s="91">
        <f>'[2]EU Inhabitants'!L32*('[2]Weighted Average'!L11/1000)*('[2]Waste Bin detailed'!$F$20/100)</f>
        <v>2179.8224923241319</v>
      </c>
      <c r="R24" s="91">
        <f>'[2]EU Inhabitants'!M32*('[2]Weighted Average'!M11/1000)*('[2]Waste Bin detailed'!$F$20/100)</f>
        <v>2180.8613887088959</v>
      </c>
      <c r="S24" s="91">
        <f>'[2]EU Inhabitants'!N32*('[2]Weighted Average'!N11/1000)*('[2]Waste Bin detailed'!$F$20/100)</f>
        <v>2180.628553173302</v>
      </c>
      <c r="T24" s="91">
        <f>'[2]EU Inhabitants'!O32*('[2]Weighted Average'!O11/1000)*('[2]Waste Bin detailed'!$F$20/100)</f>
        <v>2180.501853487111</v>
      </c>
      <c r="U24" s="91">
        <f>'[2]EU Inhabitants'!P32*('[2]Weighted Average'!P11/1000)*('[2]Waste Bin detailed'!$F$20/100)</f>
        <v>2178.1899537025806</v>
      </c>
      <c r="V24" s="91">
        <f>'[2]EU Inhabitants'!Q32*('[2]Weighted Average'!Q11/1000)*('[2]Waste Bin detailed'!$F$20/100)</f>
        <v>2177.8566158519225</v>
      </c>
      <c r="W24" s="91">
        <f>'[2]EU Inhabitants'!R32*('[2]Weighted Average'!R11/1000)*('[2]Waste Bin detailed'!$F$20/100)</f>
        <v>2176.3097524394361</v>
      </c>
      <c r="X24" s="91">
        <f>'[2]EU Inhabitants'!S32*('[2]Weighted Average'!S11/1000)*('[2]Waste Bin detailed'!$F$20/100)</f>
        <v>2177.0758724478601</v>
      </c>
      <c r="Y24" s="91">
        <f>'[2]EU Inhabitants'!T32*('[2]Weighted Average'!T11/1000)*('[2]Waste Bin detailed'!$F$20/100)</f>
        <v>2177.423958006143</v>
      </c>
      <c r="Z24" s="91">
        <f>'[2]EU Inhabitants'!U32*('[2]Weighted Average'!U11/1000)*('[2]Waste Bin detailed'!$F$20/100)</f>
        <v>2213.2247676297902</v>
      </c>
      <c r="AA24" s="91">
        <f>'[2]EU Inhabitants'!V32*('[2]Weighted Average'!V11/1000)*('[2]Waste Bin detailed'!$F$20/100)</f>
        <v>2212.3743503713818</v>
      </c>
      <c r="AB24" s="91">
        <f>'[2]EU Inhabitants'!W32*('[2]Weighted Average'!W11/1000)*('[2]Waste Bin detailed'!$F$20/100)</f>
        <v>2205.6278066600767</v>
      </c>
      <c r="AC24" s="91">
        <f>'[2]EU Inhabitants'!X32*('[2]Weighted Average'!X11/1000)*('[2]Waste Bin detailed'!$F$20/100)</f>
        <v>2194.8866208024001</v>
      </c>
      <c r="AD24" s="91">
        <f>'[2]EU Inhabitants'!Y32*('[2]Weighted Average'!Y11/1000)*('[2]Waste Bin detailed'!$F$20/100)</f>
        <v>2142.610699528816</v>
      </c>
      <c r="AE24" s="91">
        <f>'[2]EU Inhabitants'!Z32*('[2]Weighted Average'!Z11/1000)*('[2]Waste Bin detailed'!$F$20/100)</f>
        <v>2247.2521129839615</v>
      </c>
      <c r="AF24" s="91">
        <f>'[2]EU Inhabitants'!AA32*('[2]Weighted Average'!AA11/1000)*('[2]Waste Bin detailed'!$F$20/100)</f>
        <v>2236.8232565063427</v>
      </c>
      <c r="AG24" s="91">
        <f>'[2]EU Inhabitants'!AB32*('[2]Weighted Average'!AB11/1000)*('[2]Waste Bin detailed'!$F$20/100)</f>
        <v>2226.0244448289395</v>
      </c>
      <c r="AH24" s="91">
        <f>'[2]EU Inhabitants'!AC32*('[2]Weighted Average'!AC11/1000)*('[2]Waste Bin detailed'!$F$20/100)</f>
        <v>2214.9185313589087</v>
      </c>
      <c r="AI24" s="91">
        <f>'[2]EU Inhabitants'!AD32*('[2]Weighted Average'!AD11/1000)*('[2]Waste Bin detailed'!$F$20/100)</f>
        <v>2203.4020659930584</v>
      </c>
      <c r="AJ24" s="91">
        <f>'[2]EU Inhabitants'!AE32*('[2]Weighted Average'!AE11/1000)*('[2]Waste Bin detailed'!$F$20/100)</f>
        <v>2192.1005795705919</v>
      </c>
      <c r="AK24" s="91">
        <f>'[2]EU Inhabitants'!AF32*('[2]Weighted Average'!AF11/1000)*('[2]Waste Bin detailed'!$F$20/100)</f>
        <v>2180.8351516799189</v>
      </c>
      <c r="AL24" s="91">
        <f>'[2]EU Inhabitants'!AG32*('[2]Weighted Average'!AG11/1000)*('[2]Waste Bin detailed'!$F$20/100)</f>
        <v>2169.6684344577679</v>
      </c>
      <c r="AM24" s="91">
        <f>'[2]EU Inhabitants'!AH32*('[2]Weighted Average'!AH11/1000)*('[2]Waste Bin detailed'!$F$20/100)</f>
        <v>2158.529669385764</v>
      </c>
      <c r="AN24" s="91">
        <f>'[2]EU Inhabitants'!AI32*('[2]Weighted Average'!AI11/1000)*('[2]Waste Bin detailed'!$F$20/100)</f>
        <v>2147.4311818061074</v>
      </c>
      <c r="AO24" s="91">
        <f>'[2]EU Inhabitants'!AJ32*('[2]Weighted Average'!AJ11/1000)*('[2]Waste Bin detailed'!$F$20/100)</f>
        <v>2136.6022282628301</v>
      </c>
      <c r="AP24" s="91">
        <f>'[2]EU Inhabitants'!AK32*('[2]Weighted Average'!AK11/1000)*('[2]Waste Bin detailed'!$F$20/100)</f>
        <v>2128.3013987917229</v>
      </c>
      <c r="AQ24" s="91">
        <f>'[2]EU Inhabitants'!AL32*('[2]Weighted Average'!AL11/1000)*('[2]Waste Bin detailed'!$F$20/100)</f>
        <v>2120.1551823442223</v>
      </c>
      <c r="AR24" s="91">
        <f>'[2]EU Inhabitants'!AM32*('[2]Weighted Average'!AM11/1000)*('[2]Waste Bin detailed'!$F$20/100)</f>
        <v>2112.2193301315774</v>
      </c>
      <c r="AS24" s="91">
        <f>'[2]EU Inhabitants'!AN32*('[2]Weighted Average'!AN11/1000)*('[2]Waste Bin detailed'!$F$20/100)</f>
        <v>2104.5025795261613</v>
      </c>
      <c r="AT24" s="91">
        <f>'[2]EU Inhabitants'!AO32*('[2]Weighted Average'!AO11/1000)*('[2]Waste Bin detailed'!$F$20/100)</f>
        <v>2096.7578507289172</v>
      </c>
      <c r="AU24" s="91">
        <f>'[2]EU Inhabitants'!AP32*('[2]Weighted Average'!AP11/1000)*('[2]Waste Bin detailed'!$F$20/100)</f>
        <v>2089.1094587623988</v>
      </c>
      <c r="AV24" s="91">
        <f>'[2]EU Inhabitants'!AQ32*('[2]Weighted Average'!AQ11/1000)*('[2]Waste Bin detailed'!$F$20/100)</f>
        <v>2081.5993477890374</v>
      </c>
      <c r="AW24" s="91">
        <f>'[2]EU Inhabitants'!AR32*('[2]Weighted Average'!AR11/1000)*('[2]Waste Bin detailed'!$F$20/100)</f>
        <v>2074.2291928255522</v>
      </c>
      <c r="AX24" s="91">
        <f>'[2]EU Inhabitants'!AS32*('[2]Weighted Average'!AS11/1000)*('[2]Waste Bin detailed'!$F$20/100)</f>
        <v>2066.8901567291209</v>
      </c>
      <c r="AY24" s="91">
        <f>'[2]EU Inhabitants'!AT32*('[2]Weighted Average'!AT11/1000)*('[2]Waste Bin detailed'!$F$20/100)</f>
        <v>2059.6239038572967</v>
      </c>
      <c r="AZ24" s="91">
        <f>'[2]EU Inhabitants'!AU32*('[2]Weighted Average'!AU11/1000)*('[2]Waste Bin detailed'!$F$20/100)</f>
        <v>2052.4942779486796</v>
      </c>
      <c r="BA24" s="91">
        <f>'[2]EU Inhabitants'!AV32*('[2]Weighted Average'!AV11/1000)*('[2]Waste Bin detailed'!$F$20/100)</f>
        <v>2045.4440350253508</v>
      </c>
      <c r="BB24" s="91">
        <f>'[2]EU Inhabitants'!AW32*('[2]Weighted Average'!AW11/1000)*('[2]Waste Bin detailed'!$F$20/100)</f>
        <v>2038.3868977616803</v>
      </c>
      <c r="BC24" s="91">
        <f>'[2]EU Inhabitants'!AX32*('[2]Weighted Average'!AX11/1000)*('[2]Waste Bin detailed'!$F$20/100)</f>
        <v>2031.5139883240643</v>
      </c>
      <c r="BD24" s="91">
        <f>'[2]EU Inhabitants'!AY32*('[2]Weighted Average'!AY11/1000)*('[2]Waste Bin detailed'!$F$20/100)</f>
        <v>2024.7823459751166</v>
      </c>
      <c r="BE24" s="91">
        <f>'[2]EU Inhabitants'!AZ32*('[2]Weighted Average'!AZ11/1000)*('[2]Waste Bin detailed'!$F$20/100)</f>
        <v>2017.9936767240683</v>
      </c>
    </row>
    <row r="25" spans="1:57" x14ac:dyDescent="0.35">
      <c r="A25" s="86" t="s">
        <v>636</v>
      </c>
      <c r="C25" s="86" t="s">
        <v>591</v>
      </c>
      <c r="D25" s="87" t="s">
        <v>621</v>
      </c>
      <c r="E25" s="87"/>
      <c r="F25" s="90" t="s">
        <v>62</v>
      </c>
      <c r="G25" s="91">
        <f>'[2]EU Inhabitants'!B33*('[2]Weighted Average'!B11/1000)*('[2]Waste Bin detailed'!$F$20/100)</f>
        <v>587.97068722887934</v>
      </c>
      <c r="H25" s="91">
        <f>'[2]EU Inhabitants'!C33*('[2]Weighted Average'!C11/1000)*('[2]Waste Bin detailed'!$F$20/100)</f>
        <v>592.65885490570213</v>
      </c>
      <c r="I25" s="91">
        <f>'[2]EU Inhabitants'!D33*('[2]Weighted Average'!D11/1000)*('[2]Waste Bin detailed'!$F$20/100)</f>
        <v>596.34136914582723</v>
      </c>
      <c r="J25" s="91">
        <f>'[2]EU Inhabitants'!E33*('[2]Weighted Average'!E11/1000)*('[2]Waste Bin detailed'!$F$20/100)</f>
        <v>599.20415825017426</v>
      </c>
      <c r="K25" s="91">
        <f>'[2]EU Inhabitants'!F33*('[2]Weighted Average'!F11/1000)*('[2]Waste Bin detailed'!$F$20/100)</f>
        <v>600.86432608315317</v>
      </c>
      <c r="L25" s="91">
        <f>'[2]EU Inhabitants'!G33*('[2]Weighted Average'!G11/1000)*('[2]Waste Bin detailed'!$F$20/100)</f>
        <v>602.15952477689859</v>
      </c>
      <c r="M25" s="91">
        <f>'[2]EU Inhabitants'!H33*('[2]Weighted Average'!H11/1000)*('[2]Waste Bin detailed'!$F$20/100)</f>
        <v>603.15164515848414</v>
      </c>
      <c r="N25" s="91">
        <f>'[2]EU Inhabitants'!I33*('[2]Weighted Average'!I11/1000)*('[2]Waste Bin detailed'!$F$20/100)</f>
        <v>604.24157052950738</v>
      </c>
      <c r="O25" s="91">
        <f>'[2]EU Inhabitants'!J33*('[2]Weighted Average'!J11/1000)*('[2]Waste Bin detailed'!$F$20/100)</f>
        <v>605.30709264174493</v>
      </c>
      <c r="P25" s="91">
        <f>'[2]EU Inhabitants'!K33*('[2]Weighted Average'!K11/1000)*('[2]Waste Bin detailed'!$F$20/100)</f>
        <v>605.73202338551459</v>
      </c>
      <c r="Q25" s="91">
        <f>'[2]EU Inhabitants'!L33*('[2]Weighted Average'!L11/1000)*('[2]Waste Bin detailed'!$F$20/100)</f>
        <v>606.16960141321442</v>
      </c>
      <c r="R25" s="91">
        <f>'[2]EU Inhabitants'!M33*('[2]Weighted Average'!M11/1000)*('[2]Waste Bin detailed'!$F$20/100)</f>
        <v>605.780149554525</v>
      </c>
      <c r="S25" s="91">
        <f>'[2]EU Inhabitants'!N33*('[2]Weighted Average'!N11/1000)*('[2]Waste Bin detailed'!$F$20/100)</f>
        <v>603.96121589034294</v>
      </c>
      <c r="T25" s="91">
        <f>'[2]EU Inhabitants'!O33*('[2]Weighted Average'!O11/1000)*('[2]Waste Bin detailed'!$F$20/100)</f>
        <v>600.78902003124574</v>
      </c>
      <c r="U25" s="91">
        <f>'[2]EU Inhabitants'!P33*('[2]Weighted Average'!P11/1000)*('[2]Waste Bin detailed'!$F$20/100)</f>
        <v>597.42038799959869</v>
      </c>
      <c r="V25" s="91">
        <f>'[2]EU Inhabitants'!Q33*('[2]Weighted Average'!Q11/1000)*('[2]Waste Bin detailed'!$F$20/100)</f>
        <v>594.51413496401005</v>
      </c>
      <c r="W25" s="91">
        <f>'[2]EU Inhabitants'!R33*('[2]Weighted Average'!R11/1000)*('[2]Waste Bin detailed'!$F$20/100)</f>
        <v>592.77302506472142</v>
      </c>
      <c r="X25" s="91">
        <f>'[2]EU Inhabitants'!S33*('[2]Weighted Average'!S11/1000)*('[2]Waste Bin detailed'!$F$20/100)</f>
        <v>591.07112717195071</v>
      </c>
      <c r="Y25" s="91">
        <f>'[2]EU Inhabitants'!T33*('[2]Weighted Average'!T11/1000)*('[2]Waste Bin detailed'!$F$20/100)</f>
        <v>590.04432751830313</v>
      </c>
      <c r="Z25" s="91">
        <f>'[2]EU Inhabitants'!U33*('[2]Weighted Average'!U11/1000)*('[2]Waste Bin detailed'!$F$20/100)</f>
        <v>598.96705231746716</v>
      </c>
      <c r="AA25" s="91">
        <f>'[2]EU Inhabitants'!V33*('[2]Weighted Average'!V11/1000)*('[2]Waste Bin detailed'!$F$20/100)</f>
        <v>600.09279131020241</v>
      </c>
      <c r="AB25" s="91">
        <f>'[2]EU Inhabitants'!W33*('[2]Weighted Average'!W11/1000)*('[2]Waste Bin detailed'!$F$20/100)</f>
        <v>600.26718739232456</v>
      </c>
      <c r="AC25" s="91">
        <f>'[2]EU Inhabitants'!X33*('[2]Weighted Average'!X11/1000)*('[2]Waste Bin detailed'!$F$20/100)</f>
        <v>603.42618148185295</v>
      </c>
      <c r="AD25" s="91">
        <f>'[2]EU Inhabitants'!Y33*('[2]Weighted Average'!Y11/1000)*('[2]Waste Bin detailed'!$F$20/100)</f>
        <v>610.20981343186838</v>
      </c>
      <c r="AE25" s="91">
        <f>'[2]EU Inhabitants'!Z33*('[2]Weighted Average'!Z11/1000)*('[2]Waste Bin detailed'!$F$20/100)</f>
        <v>605.6125372417024</v>
      </c>
      <c r="AF25" s="91">
        <f>'[2]EU Inhabitants'!AA33*('[2]Weighted Average'!AA11/1000)*('[2]Waste Bin detailed'!$F$20/100)</f>
        <v>604.47735916416229</v>
      </c>
      <c r="AG25" s="91">
        <f>'[2]EU Inhabitants'!AB33*('[2]Weighted Average'!AB11/1000)*('[2]Waste Bin detailed'!$F$20/100)</f>
        <v>603.19013100904067</v>
      </c>
      <c r="AH25" s="91">
        <f>'[2]EU Inhabitants'!AC33*('[2]Weighted Average'!AC11/1000)*('[2]Waste Bin detailed'!$F$20/100)</f>
        <v>601.77666515306544</v>
      </c>
      <c r="AI25" s="91">
        <f>'[2]EU Inhabitants'!AD33*('[2]Weighted Average'!AD11/1000)*('[2]Waste Bin detailed'!$F$20/100)</f>
        <v>600.26306953276037</v>
      </c>
      <c r="AJ25" s="91">
        <f>'[2]EU Inhabitants'!AE33*('[2]Weighted Average'!AE11/1000)*('[2]Waste Bin detailed'!$F$20/100)</f>
        <v>598.77442427111373</v>
      </c>
      <c r="AK25" s="91">
        <f>'[2]EU Inhabitants'!AF33*('[2]Weighted Average'!AF11/1000)*('[2]Waste Bin detailed'!$F$20/100)</f>
        <v>597.31072779254555</v>
      </c>
      <c r="AL25" s="91">
        <f>'[2]EU Inhabitants'!AG33*('[2]Weighted Average'!AG11/1000)*('[2]Waste Bin detailed'!$F$20/100)</f>
        <v>595.81762391772304</v>
      </c>
      <c r="AM25" s="91">
        <f>'[2]EU Inhabitants'!AH33*('[2]Weighted Average'!AH11/1000)*('[2]Waste Bin detailed'!$F$20/100)</f>
        <v>594.31246771128531</v>
      </c>
      <c r="AN25" s="91">
        <f>'[2]EU Inhabitants'!AI33*('[2]Weighted Average'!AI11/1000)*('[2]Waste Bin detailed'!$F$20/100)</f>
        <v>592.80166789674183</v>
      </c>
      <c r="AO25" s="91">
        <f>'[2]EU Inhabitants'!AJ33*('[2]Weighted Average'!AJ11/1000)*('[2]Waste Bin detailed'!$F$20/100)</f>
        <v>591.27240247078953</v>
      </c>
      <c r="AP25" s="91">
        <f>'[2]EU Inhabitants'!AK33*('[2]Weighted Average'!AK11/1000)*('[2]Waste Bin detailed'!$F$20/100)</f>
        <v>589.85944548037867</v>
      </c>
      <c r="AQ25" s="91">
        <f>'[2]EU Inhabitants'!AL33*('[2]Weighted Average'!AL11/1000)*('[2]Waste Bin detailed'!$F$20/100)</f>
        <v>588.42252447093892</v>
      </c>
      <c r="AR25" s="91">
        <f>'[2]EU Inhabitants'!AM33*('[2]Weighted Average'!AM11/1000)*('[2]Waste Bin detailed'!$F$20/100)</f>
        <v>586.9510627802681</v>
      </c>
      <c r="AS25" s="91">
        <f>'[2]EU Inhabitants'!AN33*('[2]Weighted Average'!AN11/1000)*('[2]Waste Bin detailed'!$F$20/100)</f>
        <v>585.40521572671798</v>
      </c>
      <c r="AT25" s="91">
        <f>'[2]EU Inhabitants'!AO33*('[2]Weighted Average'!AO11/1000)*('[2]Waste Bin detailed'!$F$20/100)</f>
        <v>583.81091352991893</v>
      </c>
      <c r="AU25" s="91">
        <f>'[2]EU Inhabitants'!AP33*('[2]Weighted Average'!AP11/1000)*('[2]Waste Bin detailed'!$F$20/100)</f>
        <v>582.18222456007356</v>
      </c>
      <c r="AV25" s="91">
        <f>'[2]EU Inhabitants'!AQ33*('[2]Weighted Average'!AQ11/1000)*('[2]Waste Bin detailed'!$F$20/100)</f>
        <v>580.50715599089779</v>
      </c>
      <c r="AW25" s="91">
        <f>'[2]EU Inhabitants'!AR33*('[2]Weighted Average'!AR11/1000)*('[2]Waste Bin detailed'!$F$20/100)</f>
        <v>578.78332302253295</v>
      </c>
      <c r="AX25" s="91">
        <f>'[2]EU Inhabitants'!AS33*('[2]Weighted Average'!AS11/1000)*('[2]Waste Bin detailed'!$F$20/100)</f>
        <v>576.97730519132335</v>
      </c>
      <c r="AY25" s="91">
        <f>'[2]EU Inhabitants'!AT33*('[2]Weighted Average'!AT11/1000)*('[2]Waste Bin detailed'!$F$20/100)</f>
        <v>575.06304628667658</v>
      </c>
      <c r="AZ25" s="91">
        <f>'[2]EU Inhabitants'!AU33*('[2]Weighted Average'!AU11/1000)*('[2]Waste Bin detailed'!$F$20/100)</f>
        <v>573.08031782073533</v>
      </c>
      <c r="BA25" s="91">
        <f>'[2]EU Inhabitants'!AV33*('[2]Weighted Average'!AV11/1000)*('[2]Waste Bin detailed'!$F$20/100)</f>
        <v>571.04640809240391</v>
      </c>
      <c r="BB25" s="91">
        <f>'[2]EU Inhabitants'!AW33*('[2]Weighted Average'!AW11/1000)*('[2]Waste Bin detailed'!$F$20/100)</f>
        <v>568.95459656939602</v>
      </c>
      <c r="BC25" s="91">
        <f>'[2]EU Inhabitants'!AX33*('[2]Weighted Average'!AX11/1000)*('[2]Waste Bin detailed'!$F$20/100)</f>
        <v>566.8294278369392</v>
      </c>
      <c r="BD25" s="91">
        <f>'[2]EU Inhabitants'!AY33*('[2]Weighted Average'!AY11/1000)*('[2]Waste Bin detailed'!$F$20/100)</f>
        <v>564.65139499068118</v>
      </c>
      <c r="BE25" s="91">
        <f>'[2]EU Inhabitants'!AZ33*('[2]Weighted Average'!AZ11/1000)*('[2]Waste Bin detailed'!$F$20/100)</f>
        <v>562.44265584176435</v>
      </c>
    </row>
    <row r="26" spans="1:57" x14ac:dyDescent="0.35">
      <c r="A26" s="86" t="s">
        <v>636</v>
      </c>
      <c r="C26" s="86" t="s">
        <v>591</v>
      </c>
      <c r="D26" s="87" t="s">
        <v>621</v>
      </c>
      <c r="E26" s="87"/>
      <c r="F26" s="90" t="s">
        <v>63</v>
      </c>
      <c r="G26" s="91">
        <f>'[2]EU Inhabitants'!B34*('[2]Weighted Average'!B11/1000)*('[2]Waste Bin detailed'!$F$20/100)</f>
        <v>1288.2367651769889</v>
      </c>
      <c r="H26" s="91">
        <f>'[2]EU Inhabitants'!C34*('[2]Weighted Average'!C11/1000)*('[2]Waste Bin detailed'!$F$20/100)</f>
        <v>1286.7969970722031</v>
      </c>
      <c r="I26" s="91">
        <f>'[2]EU Inhabitants'!D34*('[2]Weighted Average'!D11/1000)*('[2]Waste Bin detailed'!$F$20/100)</f>
        <v>1252.5852574470759</v>
      </c>
      <c r="J26" s="91">
        <f>'[2]EU Inhabitants'!E34*('[2]Weighted Average'!E11/1000)*('[2]Waste Bin detailed'!$F$20/100)</f>
        <v>1240.7658743771963</v>
      </c>
      <c r="K26" s="91">
        <f>'[2]EU Inhabitants'!F34*('[2]Weighted Average'!F11/1000)*('[2]Waste Bin detailed'!$F$20/100)</f>
        <v>1234.7202089524869</v>
      </c>
      <c r="L26" s="91">
        <f>'[2]EU Inhabitants'!G34*('[2]Weighted Average'!G11/1000)*('[2]Waste Bin detailed'!$F$20/100)</f>
        <v>1226.8690363311418</v>
      </c>
      <c r="M26" s="91">
        <f>'[2]EU Inhabitants'!H34*('[2]Weighted Average'!H11/1000)*('[2]Waste Bin detailed'!$F$20/100)</f>
        <v>1219.6745441071869</v>
      </c>
      <c r="N26" s="91">
        <f>'[2]EU Inhabitants'!I34*('[2]Weighted Average'!I11/1000)*('[2]Waste Bin detailed'!$F$20/100)</f>
        <v>1212.2308703994181</v>
      </c>
      <c r="O26" s="91">
        <f>'[2]EU Inhabitants'!J34*('[2]Weighted Average'!J11/1000)*('[2]Waste Bin detailed'!$F$20/100)</f>
        <v>1183.5865689451484</v>
      </c>
      <c r="P26" s="91">
        <f>'[2]EU Inhabitants'!K34*('[2]Weighted Average'!K11/1000)*('[2]Waste Bin detailed'!$F$20/100)</f>
        <v>1172.1406617738744</v>
      </c>
      <c r="Q26" s="91">
        <f>'[2]EU Inhabitants'!L34*('[2]Weighted Average'!L11/1000)*('[2]Waste Bin detailed'!$F$20/100)</f>
        <v>1163.4789178583076</v>
      </c>
      <c r="R26" s="91">
        <f>'[2]EU Inhabitants'!M34*('[2]Weighted Average'!M11/1000)*('[2]Waste Bin detailed'!$F$20/100)</f>
        <v>1157.3358439970821</v>
      </c>
      <c r="S26" s="91">
        <f>'[2]EU Inhabitants'!N34*('[2]Weighted Average'!N11/1000)*('[2]Waste Bin detailed'!$F$20/100)</f>
        <v>1151.2752770942122</v>
      </c>
      <c r="T26" s="91">
        <f>'[2]EU Inhabitants'!O34*('[2]Weighted Average'!O11/1000)*('[2]Waste Bin detailed'!$F$20/100)</f>
        <v>1146.8970331048397</v>
      </c>
      <c r="U26" s="91">
        <f>'[2]EU Inhabitants'!P34*('[2]Weighted Average'!P11/1000)*('[2]Waste Bin detailed'!$F$20/100)</f>
        <v>1142.8585668687097</v>
      </c>
      <c r="V26" s="91">
        <f>'[2]EU Inhabitants'!Q34*('[2]Weighted Average'!Q11/1000)*('[2]Waste Bin detailed'!$F$20/100)</f>
        <v>1138.6586210713017</v>
      </c>
      <c r="W26" s="91">
        <f>'[2]EU Inhabitants'!R34*('[2]Weighted Average'!R11/1000)*('[2]Waste Bin detailed'!$F$20/100)</f>
        <v>1132.6919987563067</v>
      </c>
      <c r="X26" s="91">
        <f>'[2]EU Inhabitants'!S34*('[2]Weighted Average'!S11/1000)*('[2]Waste Bin detailed'!$F$20/100)</f>
        <v>1126.2320056842618</v>
      </c>
      <c r="Y26" s="91">
        <f>'[2]EU Inhabitants'!T34*('[2]Weighted Average'!T11/1000)*('[2]Waste Bin detailed'!$F$20/100)</f>
        <v>1119.9678769413929</v>
      </c>
      <c r="Z26" s="91">
        <f>'[2]EU Inhabitants'!U34*('[2]Weighted Average'!U11/1000)*('[2]Waste Bin detailed'!$F$20/100)</f>
        <v>1131.5611626473255</v>
      </c>
      <c r="AA26" s="91">
        <f>'[2]EU Inhabitants'!V34*('[2]Weighted Average'!V11/1000)*('[2]Waste Bin detailed'!$F$20/100)</f>
        <v>1126.5733164699409</v>
      </c>
      <c r="AB26" s="91">
        <f>'[2]EU Inhabitants'!W34*('[2]Weighted Average'!W11/1000)*('[2]Waste Bin detailed'!$F$20/100)</f>
        <v>1119.2314619993838</v>
      </c>
      <c r="AC26" s="91">
        <f>'[2]EU Inhabitants'!X34*('[2]Weighted Average'!X11/1000)*('[2]Waste Bin detailed'!$F$20/100)</f>
        <v>1109.9951011298078</v>
      </c>
      <c r="AD26" s="91">
        <f>'[2]EU Inhabitants'!Y34*('[2]Weighted Average'!Y11/1000)*('[2]Waste Bin detailed'!$F$20/100)</f>
        <v>1110.8116578811307</v>
      </c>
      <c r="AE26" s="91">
        <f>'[2]EU Inhabitants'!Z34*('[2]Weighted Average'!Z11/1000)*('[2]Waste Bin detailed'!$F$20/100)</f>
        <v>1104.1119031657151</v>
      </c>
      <c r="AF26" s="91">
        <f>'[2]EU Inhabitants'!AA34*('[2]Weighted Average'!AA11/1000)*('[2]Waste Bin detailed'!$F$20/100)</f>
        <v>1097.4913545445474</v>
      </c>
      <c r="AG26" s="91">
        <f>'[2]EU Inhabitants'!AB34*('[2]Weighted Average'!AB11/1000)*('[2]Waste Bin detailed'!$F$20/100)</f>
        <v>1090.6206135812986</v>
      </c>
      <c r="AH26" s="91">
        <f>'[2]EU Inhabitants'!AC34*('[2]Weighted Average'!AC11/1000)*('[2]Waste Bin detailed'!$F$20/100)</f>
        <v>1083.5399831173509</v>
      </c>
      <c r="AI26" s="91">
        <f>'[2]EU Inhabitants'!AD34*('[2]Weighted Average'!AD11/1000)*('[2]Waste Bin detailed'!$F$20/100)</f>
        <v>1076.1780032084816</v>
      </c>
      <c r="AJ26" s="91">
        <f>'[2]EU Inhabitants'!AE34*('[2]Weighted Average'!AE11/1000)*('[2]Waste Bin detailed'!$F$20/100)</f>
        <v>1068.9224811985559</v>
      </c>
      <c r="AK26" s="91">
        <f>'[2]EU Inhabitants'!AF34*('[2]Weighted Average'!AF11/1000)*('[2]Waste Bin detailed'!$F$20/100)</f>
        <v>1061.7612087725881</v>
      </c>
      <c r="AL26" s="91">
        <f>'[2]EU Inhabitants'!AG34*('[2]Weighted Average'!AG11/1000)*('[2]Waste Bin detailed'!$F$20/100)</f>
        <v>1054.7106658161738</v>
      </c>
      <c r="AM26" s="91">
        <f>'[2]EU Inhabitants'!AH34*('[2]Weighted Average'!AH11/1000)*('[2]Waste Bin detailed'!$F$20/100)</f>
        <v>1047.7564466561921</v>
      </c>
      <c r="AN26" s="91">
        <f>'[2]EU Inhabitants'!AI34*('[2]Weighted Average'!AI11/1000)*('[2]Waste Bin detailed'!$F$20/100)</f>
        <v>1041.7815208447739</v>
      </c>
      <c r="AO26" s="91">
        <f>'[2]EU Inhabitants'!AJ34*('[2]Weighted Average'!AJ11/1000)*('[2]Waste Bin detailed'!$F$20/100)</f>
        <v>1036.1056414857353</v>
      </c>
      <c r="AP26" s="91">
        <f>'[2]EU Inhabitants'!AK34*('[2]Weighted Average'!AK11/1000)*('[2]Waste Bin detailed'!$F$20/100)</f>
        <v>1030.6394749588619</v>
      </c>
      <c r="AQ26" s="91">
        <f>'[2]EU Inhabitants'!AL34*('[2]Weighted Average'!AL11/1000)*('[2]Waste Bin detailed'!$F$20/100)</f>
        <v>1025.1997734539957</v>
      </c>
      <c r="AR26" s="91">
        <f>'[2]EU Inhabitants'!AM34*('[2]Weighted Average'!AM11/1000)*('[2]Waste Bin detailed'!$F$20/100)</f>
        <v>1019.8801035411079</v>
      </c>
      <c r="AS26" s="91">
        <f>'[2]EU Inhabitants'!AN34*('[2]Weighted Average'!AN11/1000)*('[2]Waste Bin detailed'!$F$20/100)</f>
        <v>1014.5966959621295</v>
      </c>
      <c r="AT26" s="91">
        <f>'[2]EU Inhabitants'!AO34*('[2]Weighted Average'!AO11/1000)*('[2]Waste Bin detailed'!$F$20/100)</f>
        <v>1009.3387067266196</v>
      </c>
      <c r="AU26" s="91">
        <f>'[2]EU Inhabitants'!AP34*('[2]Weighted Average'!AP11/1000)*('[2]Waste Bin detailed'!$F$20/100)</f>
        <v>1004.3612848200231</v>
      </c>
      <c r="AV26" s="91">
        <f>'[2]EU Inhabitants'!AQ34*('[2]Weighted Average'!AQ11/1000)*('[2]Waste Bin detailed'!$F$20/100)</f>
        <v>999.46242053784533</v>
      </c>
      <c r="AW26" s="91">
        <f>'[2]EU Inhabitants'!AR34*('[2]Weighted Average'!AR11/1000)*('[2]Waste Bin detailed'!$F$20/100)</f>
        <v>994.6663273854989</v>
      </c>
      <c r="AX26" s="91">
        <f>'[2]EU Inhabitants'!AS34*('[2]Weighted Average'!AS11/1000)*('[2]Waste Bin detailed'!$F$20/100)</f>
        <v>989.99301526495799</v>
      </c>
      <c r="AY26" s="91">
        <f>'[2]EU Inhabitants'!AT34*('[2]Weighted Average'!AT11/1000)*('[2]Waste Bin detailed'!$F$20/100)</f>
        <v>985.37536000959642</v>
      </c>
      <c r="AZ26" s="91">
        <f>'[2]EU Inhabitants'!AU34*('[2]Weighted Average'!AU11/1000)*('[2]Waste Bin detailed'!$F$20/100)</f>
        <v>980.82494135601075</v>
      </c>
      <c r="BA26" s="91">
        <f>'[2]EU Inhabitants'!AV34*('[2]Weighted Average'!AV11/1000)*('[2]Waste Bin detailed'!$F$20/100)</f>
        <v>976.32079551355525</v>
      </c>
      <c r="BB26" s="91">
        <f>'[2]EU Inhabitants'!AW34*('[2]Weighted Average'!AW11/1000)*('[2]Waste Bin detailed'!$F$20/100)</f>
        <v>971.81527841423588</v>
      </c>
      <c r="BC26" s="91">
        <f>'[2]EU Inhabitants'!AX34*('[2]Weighted Average'!AX11/1000)*('[2]Waste Bin detailed'!$F$20/100)</f>
        <v>967.24601775410588</v>
      </c>
      <c r="BD26" s="91">
        <f>'[2]EU Inhabitants'!AY34*('[2]Weighted Average'!AY11/1000)*('[2]Waste Bin detailed'!$F$20/100)</f>
        <v>962.61984362737337</v>
      </c>
      <c r="BE26" s="91">
        <f>'[2]EU Inhabitants'!AZ34*('[2]Weighted Average'!AZ11/1000)*('[2]Waste Bin detailed'!$F$20/100)</f>
        <v>958.12948586489279</v>
      </c>
    </row>
    <row r="27" spans="1:57" x14ac:dyDescent="0.35">
      <c r="A27" s="86" t="s">
        <v>636</v>
      </c>
      <c r="C27" s="86" t="s">
        <v>591</v>
      </c>
      <c r="D27" s="87" t="s">
        <v>621</v>
      </c>
      <c r="E27" s="87"/>
      <c r="F27" s="90" t="s">
        <v>65</v>
      </c>
      <c r="G27" s="91">
        <f>'[2]EU Inhabitants'!B35*('[2]Weighted Average'!B11/1000)*('[2]Waste Bin detailed'!$F$20/100)</f>
        <v>114.03445844809788</v>
      </c>
      <c r="H27" s="91">
        <f>'[2]EU Inhabitants'!C35*('[2]Weighted Average'!C11/1000)*('[2]Waste Bin detailed'!$F$20/100)</f>
        <v>114.16829283020888</v>
      </c>
      <c r="I27" s="91">
        <f>'[2]EU Inhabitants'!D35*('[2]Weighted Average'!D11/1000)*('[2]Waste Bin detailed'!$F$20/100)</f>
        <v>114.39711980750683</v>
      </c>
      <c r="J27" s="91">
        <f>'[2]EU Inhabitants'!E35*('[2]Weighted Average'!E11/1000)*('[2]Waste Bin detailed'!$F$20/100)</f>
        <v>114.45464499200349</v>
      </c>
      <c r="K27" s="91">
        <f>'[2]EU Inhabitants'!F35*('[2]Weighted Average'!F11/1000)*('[2]Waste Bin detailed'!$F$20/100)</f>
        <v>114.54021217459744</v>
      </c>
      <c r="L27" s="91">
        <f>'[2]EU Inhabitants'!G35*('[2]Weighted Average'!G11/1000)*('[2]Waste Bin detailed'!$F$20/100)</f>
        <v>114.61700233214387</v>
      </c>
      <c r="M27" s="91">
        <f>'[2]EU Inhabitants'!H35*('[2]Weighted Average'!H11/1000)*('[2]Waste Bin detailed'!$F$20/100)</f>
        <v>114.94768387686617</v>
      </c>
      <c r="N27" s="91">
        <f>'[2]EU Inhabitants'!I35*('[2]Weighted Average'!I11/1000)*('[2]Waste Bin detailed'!$F$20/100)</f>
        <v>115.33284657449806</v>
      </c>
      <c r="O27" s="91">
        <f>'[2]EU Inhabitants'!J35*('[2]Weighted Average'!J11/1000)*('[2]Waste Bin detailed'!$F$20/100)</f>
        <v>115.30285190476948</v>
      </c>
      <c r="P27" s="91">
        <f>'[2]EU Inhabitants'!K35*('[2]Weighted Average'!K11/1000)*('[2]Waste Bin detailed'!$F$20/100)</f>
        <v>116.54502649639878</v>
      </c>
      <c r="Q27" s="91">
        <f>'[2]EU Inhabitants'!L35*('[2]Weighted Average'!L11/1000)*('[2]Waste Bin detailed'!$F$20/100)</f>
        <v>117.35159506368869</v>
      </c>
      <c r="R27" s="91">
        <f>'[2]EU Inhabitants'!M35*('[2]Weighted Average'!M11/1000)*('[2]Waste Bin detailed'!$F$20/100)</f>
        <v>117.46870072851084</v>
      </c>
      <c r="S27" s="91">
        <f>'[2]EU Inhabitants'!N35*('[2]Weighted Average'!N11/1000)*('[2]Waste Bin detailed'!$F$20/100)</f>
        <v>117.75687689060273</v>
      </c>
      <c r="T27" s="91">
        <f>'[2]EU Inhabitants'!O35*('[2]Weighted Average'!O11/1000)*('[2]Waste Bin detailed'!$F$20/100)</f>
        <v>117.94440403137068</v>
      </c>
      <c r="U27" s="91">
        <f>'[2]EU Inhabitants'!P35*('[2]Weighted Average'!P11/1000)*('[2]Waste Bin detailed'!$F$20/100)</f>
        <v>118.08752815327311</v>
      </c>
      <c r="V27" s="91">
        <f>'[2]EU Inhabitants'!Q35*('[2]Weighted Average'!Q11/1000)*('[2]Waste Bin detailed'!$F$20/100)</f>
        <v>118.2100041475167</v>
      </c>
      <c r="W27" s="91">
        <f>'[2]EU Inhabitants'!R35*('[2]Weighted Average'!R11/1000)*('[2]Waste Bin detailed'!$F$20/100)</f>
        <v>118.32085090237881</v>
      </c>
      <c r="X27" s="91">
        <f>'[2]EU Inhabitants'!S35*('[2]Weighted Average'!S11/1000)*('[2]Waste Bin detailed'!$F$20/100)</f>
        <v>118.44243076496932</v>
      </c>
      <c r="Y27" s="91">
        <f>'[2]EU Inhabitants'!T35*('[2]Weighted Average'!T11/1000)*('[2]Waste Bin detailed'!$F$20/100)</f>
        <v>118.50623068630861</v>
      </c>
      <c r="Z27" s="91">
        <f>'[2]EU Inhabitants'!U35*('[2]Weighted Average'!U11/1000)*('[2]Waste Bin detailed'!$F$20/100)</f>
        <v>121.28459500863332</v>
      </c>
      <c r="AA27" s="91">
        <f>'[2]EU Inhabitants'!V35*('[2]Weighted Average'!V11/1000)*('[2]Waste Bin detailed'!$F$20/100)</f>
        <v>122.15639024084152</v>
      </c>
      <c r="AB27" s="91">
        <f>'[2]EU Inhabitants'!W35*('[2]Weighted Average'!W11/1000)*('[2]Waste Bin detailed'!$F$20/100)</f>
        <v>122.9285991511086</v>
      </c>
      <c r="AC27" s="91">
        <f>'[2]EU Inhabitants'!X35*('[2]Weighted Average'!X11/1000)*('[2]Waste Bin detailed'!$F$20/100)</f>
        <v>122.82867294152506</v>
      </c>
      <c r="AD27" s="91">
        <f>'[2]EU Inhabitants'!Y35*('[2]Weighted Average'!Y11/1000)*('[2]Waste Bin detailed'!$F$20/100)</f>
        <v>123.41185826123679</v>
      </c>
      <c r="AE27" s="91">
        <f>'[2]EU Inhabitants'!Z35*('[2]Weighted Average'!Z11/1000)*('[2]Waste Bin detailed'!$F$20/100)</f>
        <v>123.55314267128543</v>
      </c>
      <c r="AF27" s="91">
        <f>'[2]EU Inhabitants'!AA35*('[2]Weighted Average'!AA11/1000)*('[2]Waste Bin detailed'!$F$20/100)</f>
        <v>123.59622270798096</v>
      </c>
      <c r="AG27" s="91">
        <f>'[2]EU Inhabitants'!AB35*('[2]Weighted Average'!AB11/1000)*('[2]Waste Bin detailed'!$F$20/100)</f>
        <v>123.60855038401419</v>
      </c>
      <c r="AH27" s="91">
        <f>'[2]EU Inhabitants'!AC35*('[2]Weighted Average'!AC11/1000)*('[2]Waste Bin detailed'!$F$20/100)</f>
        <v>123.6021472190445</v>
      </c>
      <c r="AI27" s="91">
        <f>'[2]EU Inhabitants'!AD35*('[2]Weighted Average'!AD11/1000)*('[2]Waste Bin detailed'!$F$20/100)</f>
        <v>123.57322552940259</v>
      </c>
      <c r="AJ27" s="91">
        <f>'[2]EU Inhabitants'!AE35*('[2]Weighted Average'!AE11/1000)*('[2]Waste Bin detailed'!$F$20/100)</f>
        <v>123.53390057776878</v>
      </c>
      <c r="AK27" s="91">
        <f>'[2]EU Inhabitants'!AF35*('[2]Weighted Average'!AF11/1000)*('[2]Waste Bin detailed'!$F$20/100)</f>
        <v>123.48214590448606</v>
      </c>
      <c r="AL27" s="91">
        <f>'[2]EU Inhabitants'!AG35*('[2]Weighted Average'!AG11/1000)*('[2]Waste Bin detailed'!$F$20/100)</f>
        <v>123.43121949540453</v>
      </c>
      <c r="AM27" s="91">
        <f>'[2]EU Inhabitants'!AH35*('[2]Weighted Average'!AH11/1000)*('[2]Waste Bin detailed'!$F$20/100)</f>
        <v>123.37450701794022</v>
      </c>
      <c r="AN27" s="91">
        <f>'[2]EU Inhabitants'!AI35*('[2]Weighted Average'!AI11/1000)*('[2]Waste Bin detailed'!$F$20/100)</f>
        <v>123.30885336449823</v>
      </c>
      <c r="AO27" s="91">
        <f>'[2]EU Inhabitants'!AJ35*('[2]Weighted Average'!AJ11/1000)*('[2]Waste Bin detailed'!$F$20/100)</f>
        <v>123.24061469621326</v>
      </c>
      <c r="AP27" s="91">
        <f>'[2]EU Inhabitants'!AK35*('[2]Weighted Average'!AK11/1000)*('[2]Waste Bin detailed'!$F$20/100)</f>
        <v>123.18884280146715</v>
      </c>
      <c r="AQ27" s="91">
        <f>'[2]EU Inhabitants'!AL35*('[2]Weighted Average'!AL11/1000)*('[2]Waste Bin detailed'!$F$20/100)</f>
        <v>123.13566249374404</v>
      </c>
      <c r="AR27" s="91">
        <f>'[2]EU Inhabitants'!AM35*('[2]Weighted Average'!AM11/1000)*('[2]Waste Bin detailed'!$F$20/100)</f>
        <v>123.08692506476142</v>
      </c>
      <c r="AS27" s="91">
        <f>'[2]EU Inhabitants'!AN35*('[2]Weighted Average'!AN11/1000)*('[2]Waste Bin detailed'!$F$20/100)</f>
        <v>123.04931865787363</v>
      </c>
      <c r="AT27" s="91">
        <f>'[2]EU Inhabitants'!AO35*('[2]Weighted Average'!AO11/1000)*('[2]Waste Bin detailed'!$F$20/100)</f>
        <v>123.00947560850351</v>
      </c>
      <c r="AU27" s="91">
        <f>'[2]EU Inhabitants'!AP35*('[2]Weighted Average'!AP11/1000)*('[2]Waste Bin detailed'!$F$20/100)</f>
        <v>122.96823444918134</v>
      </c>
      <c r="AV27" s="91">
        <f>'[2]EU Inhabitants'!AQ35*('[2]Weighted Average'!AQ11/1000)*('[2]Waste Bin detailed'!$F$20/100)</f>
        <v>122.92714699960003</v>
      </c>
      <c r="AW27" s="91">
        <f>'[2]EU Inhabitants'!AR35*('[2]Weighted Average'!AR11/1000)*('[2]Waste Bin detailed'!$F$20/100)</f>
        <v>122.88456985224521</v>
      </c>
      <c r="AX27" s="91">
        <f>'[2]EU Inhabitants'!AS35*('[2]Weighted Average'!AS11/1000)*('[2]Waste Bin detailed'!$F$20/100)</f>
        <v>122.8312008912699</v>
      </c>
      <c r="AY27" s="91">
        <f>'[2]EU Inhabitants'!AT35*('[2]Weighted Average'!AT11/1000)*('[2]Waste Bin detailed'!$F$20/100)</f>
        <v>122.76791005324523</v>
      </c>
      <c r="AZ27" s="91">
        <f>'[2]EU Inhabitants'!AU35*('[2]Weighted Average'!AU11/1000)*('[2]Waste Bin detailed'!$F$20/100)</f>
        <v>122.69487693264018</v>
      </c>
      <c r="BA27" s="91">
        <f>'[2]EU Inhabitants'!AV35*('[2]Weighted Average'!AV11/1000)*('[2]Waste Bin detailed'!$F$20/100)</f>
        <v>122.60702651379631</v>
      </c>
      <c r="BB27" s="91">
        <f>'[2]EU Inhabitants'!AW35*('[2]Weighted Average'!AW11/1000)*('[2]Waste Bin detailed'!$F$20/100)</f>
        <v>122.49949813815284</v>
      </c>
      <c r="BC27" s="91">
        <f>'[2]EU Inhabitants'!AX35*('[2]Weighted Average'!AX11/1000)*('[2]Waste Bin detailed'!$F$20/100)</f>
        <v>122.36999539838902</v>
      </c>
      <c r="BD27" s="91">
        <f>'[2]EU Inhabitants'!AY35*('[2]Weighted Average'!AY11/1000)*('[2]Waste Bin detailed'!$F$20/100)</f>
        <v>122.21829194384843</v>
      </c>
      <c r="BE27" s="91">
        <f>'[2]EU Inhabitants'!AZ35*('[2]Weighted Average'!AZ11/1000)*('[2]Waste Bin detailed'!$F$20/100)</f>
        <v>122.04773644531487</v>
      </c>
    </row>
    <row r="28" spans="1:57" x14ac:dyDescent="0.35">
      <c r="A28" s="86" t="s">
        <v>636</v>
      </c>
      <c r="C28" s="86" t="s">
        <v>591</v>
      </c>
      <c r="D28" s="87" t="s">
        <v>621</v>
      </c>
      <c r="E28" s="87"/>
      <c r="F28" s="90" t="s">
        <v>64</v>
      </c>
      <c r="G28" s="91">
        <f>'[2]EU Inhabitants'!B36*('[2]Weighted Average'!B11/1000)*('[2]Waste Bin detailed'!$F$20/100)</f>
        <v>309.71267955157089</v>
      </c>
      <c r="H28" s="91">
        <f>'[2]EU Inhabitants'!C36*('[2]Weighted Average'!C11/1000)*('[2]Waste Bin detailed'!$F$20/100)</f>
        <v>308.57159139927529</v>
      </c>
      <c r="I28" s="91">
        <f>'[2]EU Inhabitants'!D36*('[2]Weighted Average'!D11/1000)*('[2]Waste Bin detailed'!$F$20/100)</f>
        <v>308.59000935078512</v>
      </c>
      <c r="J28" s="91">
        <f>'[2]EU Inhabitants'!E36*('[2]Weighted Average'!E11/1000)*('[2]Waste Bin detailed'!$F$20/100)</f>
        <v>308.35539115999831</v>
      </c>
      <c r="K28" s="91">
        <f>'[2]EU Inhabitants'!F36*('[2]Weighted Average'!F11/1000)*('[2]Waste Bin detailed'!$F$20/100)</f>
        <v>308.19752141715531</v>
      </c>
      <c r="L28" s="91">
        <f>'[2]EU Inhabitants'!G36*('[2]Weighted Average'!G11/1000)*('[2]Waste Bin detailed'!$F$20/100)</f>
        <v>308.27199233820477</v>
      </c>
      <c r="M28" s="91">
        <f>'[2]EU Inhabitants'!H36*('[2]Weighted Average'!H11/1000)*('[2]Waste Bin detailed'!$F$20/100)</f>
        <v>308.28520376146588</v>
      </c>
      <c r="N28" s="91">
        <f>'[2]EU Inhabitants'!I36*('[2]Weighted Average'!I11/1000)*('[2]Waste Bin detailed'!$F$20/100)</f>
        <v>308.25270312839905</v>
      </c>
      <c r="O28" s="91">
        <f>'[2]EU Inhabitants'!J36*('[2]Weighted Average'!J11/1000)*('[2]Waste Bin detailed'!$F$20/100)</f>
        <v>308.35450938285504</v>
      </c>
      <c r="P28" s="91">
        <f>'[2]EU Inhabitants'!K36*('[2]Weighted Average'!K11/1000)*('[2]Waste Bin detailed'!$F$20/100)</f>
        <v>308.65173977826947</v>
      </c>
      <c r="Q28" s="91">
        <f>'[2]EU Inhabitants'!L36*('[2]Weighted Average'!L11/1000)*('[2]Waste Bin detailed'!$F$20/100)</f>
        <v>309.02815252707319</v>
      </c>
      <c r="R28" s="91">
        <f>'[2]EU Inhabitants'!M36*('[2]Weighted Average'!M11/1000)*('[2]Waste Bin detailed'!$F$20/100)</f>
        <v>308.96840504395226</v>
      </c>
      <c r="S28" s="91">
        <f>'[2]EU Inhabitants'!N36*('[2]Weighted Average'!N11/1000)*('[2]Waste Bin detailed'!$F$20/100)</f>
        <v>309.60706341981495</v>
      </c>
      <c r="T28" s="91">
        <f>'[2]EU Inhabitants'!O36*('[2]Weighted Average'!O11/1000)*('[2]Waste Bin detailed'!$F$20/100)</f>
        <v>309.97246838432557</v>
      </c>
      <c r="U28" s="91">
        <f>'[2]EU Inhabitants'!P36*('[2]Weighted Average'!P11/1000)*('[2]Waste Bin detailed'!$F$20/100)</f>
        <v>310.30065718502215</v>
      </c>
      <c r="V28" s="91">
        <f>'[2]EU Inhabitants'!Q36*('[2]Weighted Average'!Q11/1000)*('[2]Waste Bin detailed'!$F$20/100)</f>
        <v>310.66254544637019</v>
      </c>
      <c r="W28" s="91">
        <f>'[2]EU Inhabitants'!R36*('[2]Weighted Average'!R11/1000)*('[2]Waste Bin detailed'!$F$20/100)</f>
        <v>311.0369568327763</v>
      </c>
      <c r="X28" s="91">
        <f>'[2]EU Inhabitants'!S36*('[2]Weighted Average'!S11/1000)*('[2]Waste Bin detailed'!$F$20/100)</f>
        <v>311.62050199132125</v>
      </c>
      <c r="Y28" s="91">
        <f>'[2]EU Inhabitants'!T36*('[2]Weighted Average'!T11/1000)*('[2]Waste Bin detailed'!$F$20/100)</f>
        <v>312.08567230475893</v>
      </c>
      <c r="Z28" s="91">
        <f>'[2]EU Inhabitants'!U36*('[2]Weighted Average'!U11/1000)*('[2]Waste Bin detailed'!$F$20/100)</f>
        <v>317.67483406837312</v>
      </c>
      <c r="AA28" s="91">
        <f>'[2]EU Inhabitants'!V36*('[2]Weighted Average'!V11/1000)*('[2]Waste Bin detailed'!$F$20/100)</f>
        <v>318.10986705366071</v>
      </c>
      <c r="AB28" s="91">
        <f>'[2]EU Inhabitants'!W36*('[2]Weighted Average'!W11/1000)*('[2]Waste Bin detailed'!$F$20/100)</f>
        <v>318.24113302413389</v>
      </c>
      <c r="AC28" s="91">
        <f>'[2]EU Inhabitants'!X36*('[2]Weighted Average'!X11/1000)*('[2]Waste Bin detailed'!$F$20/100)</f>
        <v>316.79233040337397</v>
      </c>
      <c r="AD28" s="91">
        <f>'[2]EU Inhabitants'!Y36*('[2]Weighted Average'!Y11/1000)*('[2]Waste Bin detailed'!$F$20/100)</f>
        <v>316.47906010742525</v>
      </c>
      <c r="AE28" s="91">
        <f>'[2]EU Inhabitants'!Z36*('[2]Weighted Average'!Z11/1000)*('[2]Waste Bin detailed'!$F$20/100)</f>
        <v>322.58794230912997</v>
      </c>
      <c r="AF28" s="91">
        <f>'[2]EU Inhabitants'!AA36*('[2]Weighted Average'!AA11/1000)*('[2]Waste Bin detailed'!$F$20/100)</f>
        <v>321.7794616958555</v>
      </c>
      <c r="AG28" s="91">
        <f>'[2]EU Inhabitants'!AB36*('[2]Weighted Average'!AB11/1000)*('[2]Waste Bin detailed'!$F$20/100)</f>
        <v>320.97500699984113</v>
      </c>
      <c r="AH28" s="91">
        <f>'[2]EU Inhabitants'!AC36*('[2]Weighted Average'!AC11/1000)*('[2]Waste Bin detailed'!$F$20/100)</f>
        <v>320.1717442520677</v>
      </c>
      <c r="AI28" s="91">
        <f>'[2]EU Inhabitants'!AD36*('[2]Weighted Average'!AD11/1000)*('[2]Waste Bin detailed'!$F$20/100)</f>
        <v>319.34936334113638</v>
      </c>
      <c r="AJ28" s="91">
        <f>'[2]EU Inhabitants'!AE36*('[2]Weighted Average'!AE11/1000)*('[2]Waste Bin detailed'!$F$20/100)</f>
        <v>318.50873074801041</v>
      </c>
      <c r="AK28" s="91">
        <f>'[2]EU Inhabitants'!AF36*('[2]Weighted Average'!AF11/1000)*('[2]Waste Bin detailed'!$F$20/100)</f>
        <v>317.63186078015144</v>
      </c>
      <c r="AL28" s="91">
        <f>'[2]EU Inhabitants'!AG36*('[2]Weighted Average'!AG11/1000)*('[2]Waste Bin detailed'!$F$20/100)</f>
        <v>316.70468066641575</v>
      </c>
      <c r="AM28" s="91">
        <f>'[2]EU Inhabitants'!AH36*('[2]Weighted Average'!AH11/1000)*('[2]Waste Bin detailed'!$F$20/100)</f>
        <v>315.72898657031521</v>
      </c>
      <c r="AN28" s="91">
        <f>'[2]EU Inhabitants'!AI36*('[2]Weighted Average'!AI11/1000)*('[2]Waste Bin detailed'!$F$20/100)</f>
        <v>314.71523513822154</v>
      </c>
      <c r="AO28" s="91">
        <f>'[2]EU Inhabitants'!AJ36*('[2]Weighted Average'!AJ11/1000)*('[2]Waste Bin detailed'!$F$20/100)</f>
        <v>313.68559115099458</v>
      </c>
      <c r="AP28" s="91">
        <f>'[2]EU Inhabitants'!AK36*('[2]Weighted Average'!AK11/1000)*('[2]Waste Bin detailed'!$F$20/100)</f>
        <v>312.89075057721527</v>
      </c>
      <c r="AQ28" s="91">
        <f>'[2]EU Inhabitants'!AL36*('[2]Weighted Average'!AL11/1000)*('[2]Waste Bin detailed'!$F$20/100)</f>
        <v>312.08463576404534</v>
      </c>
      <c r="AR28" s="91">
        <f>'[2]EU Inhabitants'!AM36*('[2]Weighted Average'!AM11/1000)*('[2]Waste Bin detailed'!$F$20/100)</f>
        <v>311.27236685384372</v>
      </c>
      <c r="AS28" s="91">
        <f>'[2]EU Inhabitants'!AN36*('[2]Weighted Average'!AN11/1000)*('[2]Waste Bin detailed'!$F$20/100)</f>
        <v>310.49179011651859</v>
      </c>
      <c r="AT28" s="91">
        <f>'[2]EU Inhabitants'!AO36*('[2]Weighted Average'!AO11/1000)*('[2]Waste Bin detailed'!$F$20/100)</f>
        <v>309.72863786973033</v>
      </c>
      <c r="AU28" s="91">
        <f>'[2]EU Inhabitants'!AP36*('[2]Weighted Average'!AP11/1000)*('[2]Waste Bin detailed'!$F$20/100)</f>
        <v>308.98751668565768</v>
      </c>
      <c r="AV28" s="91">
        <f>'[2]EU Inhabitants'!AQ36*('[2]Weighted Average'!AQ11/1000)*('[2]Waste Bin detailed'!$F$20/100)</f>
        <v>308.2512368004987</v>
      </c>
      <c r="AW28" s="91">
        <f>'[2]EU Inhabitants'!AR36*('[2]Weighted Average'!AR11/1000)*('[2]Waste Bin detailed'!$F$20/100)</f>
        <v>307.53224232138115</v>
      </c>
      <c r="AX28" s="91">
        <f>'[2]EU Inhabitants'!AS36*('[2]Weighted Average'!AS11/1000)*('[2]Waste Bin detailed'!$F$20/100)</f>
        <v>306.82281069417195</v>
      </c>
      <c r="AY28" s="91">
        <f>'[2]EU Inhabitants'!AT36*('[2]Weighted Average'!AT11/1000)*('[2]Waste Bin detailed'!$F$20/100)</f>
        <v>306.12453376842268</v>
      </c>
      <c r="AZ28" s="91">
        <f>'[2]EU Inhabitants'!AU36*('[2]Weighted Average'!AU11/1000)*('[2]Waste Bin detailed'!$F$20/100)</f>
        <v>305.43654939951227</v>
      </c>
      <c r="BA28" s="91">
        <f>'[2]EU Inhabitants'!AV36*('[2]Weighted Average'!AV11/1000)*('[2]Waste Bin detailed'!$F$20/100)</f>
        <v>304.73247125991702</v>
      </c>
      <c r="BB28" s="91">
        <f>'[2]EU Inhabitants'!AW36*('[2]Weighted Average'!AW11/1000)*('[2]Waste Bin detailed'!$F$20/100)</f>
        <v>304.02561509076963</v>
      </c>
      <c r="BC28" s="91">
        <f>'[2]EU Inhabitants'!AX36*('[2]Weighted Average'!AX11/1000)*('[2]Waste Bin detailed'!$F$20/100)</f>
        <v>303.32020900169351</v>
      </c>
      <c r="BD28" s="91">
        <f>'[2]EU Inhabitants'!AY36*('[2]Weighted Average'!AY11/1000)*('[2]Waste Bin detailed'!$F$20/100)</f>
        <v>302.6093374702682</v>
      </c>
      <c r="BE28" s="91">
        <f>'[2]EU Inhabitants'!AZ36*('[2]Weighted Average'!AZ11/1000)*('[2]Waste Bin detailed'!$F$20/100)</f>
        <v>301.89044459438452</v>
      </c>
    </row>
    <row r="29" spans="1:57" x14ac:dyDescent="0.35">
      <c r="A29" s="86" t="s">
        <v>636</v>
      </c>
      <c r="C29" s="86" t="s">
        <v>591</v>
      </c>
      <c r="D29" s="87" t="s">
        <v>621</v>
      </c>
      <c r="E29" s="87"/>
      <c r="F29" s="90" t="s">
        <v>49</v>
      </c>
      <c r="G29" s="91">
        <f>'[2]EU Inhabitants'!B37*('[2]Weighted Average'!B11/1000)*('[2]Waste Bin detailed'!$F$20/100)</f>
        <v>296.6696715850623</v>
      </c>
      <c r="H29" s="91">
        <f>'[2]EU Inhabitants'!C37*('[2]Weighted Average'!C11/1000)*('[2]Waste Bin detailed'!$F$20/100)</f>
        <v>297.23171594255734</v>
      </c>
      <c r="I29" s="91">
        <f>'[2]EU Inhabitants'!D37*('[2]Weighted Average'!D11/1000)*('[2]Waste Bin detailed'!$F$20/100)</f>
        <v>298.03107486318487</v>
      </c>
      <c r="J29" s="91">
        <f>'[2]EU Inhabitants'!E37*('[2]Weighted Average'!E11/1000)*('[2]Waste Bin detailed'!$F$20/100)</f>
        <v>298.68410494896222</v>
      </c>
      <c r="K29" s="91">
        <f>'[2]EU Inhabitants'!F37*('[2]Weighted Average'!F11/1000)*('[2]Waste Bin detailed'!$F$20/100)</f>
        <v>299.4687078276786</v>
      </c>
      <c r="L29" s="91">
        <f>'[2]EU Inhabitants'!G37*('[2]Weighted Average'!G11/1000)*('[2]Waste Bin detailed'!$F$20/100)</f>
        <v>300.46438718632464</v>
      </c>
      <c r="M29" s="91">
        <f>'[2]EU Inhabitants'!H37*('[2]Weighted Average'!H11/1000)*('[2]Waste Bin detailed'!$F$20/100)</f>
        <v>301.55206829212767</v>
      </c>
      <c r="N29" s="91">
        <f>'[2]EU Inhabitants'!I37*('[2]Weighted Average'!I11/1000)*('[2]Waste Bin detailed'!$F$20/100)</f>
        <v>302.73239367319189</v>
      </c>
      <c r="O29" s="91">
        <f>'[2]EU Inhabitants'!J37*('[2]Weighted Average'!J11/1000)*('[2]Waste Bin detailed'!$F$20/100)</f>
        <v>304.01947285442901</v>
      </c>
      <c r="P29" s="91">
        <f>'[2]EU Inhabitants'!K37*('[2]Weighted Average'!K11/1000)*('[2]Waste Bin detailed'!$F$20/100)</f>
        <v>305.43545207897989</v>
      </c>
      <c r="Q29" s="91">
        <f>'[2]EU Inhabitants'!L37*('[2]Weighted Average'!L11/1000)*('[2]Waste Bin detailed'!$F$20/100)</f>
        <v>306.7932864463923</v>
      </c>
      <c r="R29" s="91">
        <f>'[2]EU Inhabitants'!M37*('[2]Weighted Average'!M11/1000)*('[2]Waste Bin detailed'!$F$20/100)</f>
        <v>307.98462374793104</v>
      </c>
      <c r="S29" s="91">
        <f>'[2]EU Inhabitants'!N37*('[2]Weighted Average'!N11/1000)*('[2]Waste Bin detailed'!$F$20/100)</f>
        <v>309.4320461690391</v>
      </c>
      <c r="T29" s="91">
        <f>'[2]EU Inhabitants'!O37*('[2]Weighted Average'!O11/1000)*('[2]Waste Bin detailed'!$F$20/100)</f>
        <v>310.87978547068172</v>
      </c>
      <c r="U29" s="91">
        <f>'[2]EU Inhabitants'!P37*('[2]Weighted Average'!P11/1000)*('[2]Waste Bin detailed'!$F$20/100)</f>
        <v>312.32433383198321</v>
      </c>
      <c r="V29" s="91">
        <f>'[2]EU Inhabitants'!Q37*('[2]Weighted Average'!Q11/1000)*('[2]Waste Bin detailed'!$F$20/100)</f>
        <v>313.55087359876893</v>
      </c>
      <c r="W29" s="91">
        <f>'[2]EU Inhabitants'!R37*('[2]Weighted Average'!R11/1000)*('[2]Waste Bin detailed'!$F$20/100)</f>
        <v>314.53673392318456</v>
      </c>
      <c r="X29" s="91">
        <f>'[2]EU Inhabitants'!S37*('[2]Weighted Average'!S11/1000)*('[2]Waste Bin detailed'!$F$20/100)</f>
        <v>315.51645843644684</v>
      </c>
      <c r="Y29" s="91">
        <f>'[2]EU Inhabitants'!T37*('[2]Weighted Average'!T11/1000)*('[2]Waste Bin detailed'!$F$20/100)</f>
        <v>316.09975208217634</v>
      </c>
      <c r="Z29" s="91">
        <f>'[2]EU Inhabitants'!U37*('[2]Weighted Average'!U11/1000)*('[2]Waste Bin detailed'!$F$20/100)</f>
        <v>321.60891841707701</v>
      </c>
      <c r="AA29" s="91">
        <f>'[2]EU Inhabitants'!V37*('[2]Weighted Average'!V11/1000)*('[2]Waste Bin detailed'!$F$20/100)</f>
        <v>322.03935554247141</v>
      </c>
      <c r="AB29" s="91">
        <f>'[2]EU Inhabitants'!W37*('[2]Weighted Average'!W11/1000)*('[2]Waste Bin detailed'!$F$20/100)</f>
        <v>322.55516370363955</v>
      </c>
      <c r="AC29" s="91">
        <f>'[2]EU Inhabitants'!X37*('[2]Weighted Average'!X11/1000)*('[2]Waste Bin detailed'!$F$20/100)</f>
        <v>323.40999781212804</v>
      </c>
      <c r="AD29" s="91">
        <f>'[2]EU Inhabitants'!Y37*('[2]Weighted Average'!Y11/1000)*('[2]Waste Bin detailed'!$F$20/100)</f>
        <v>324.35945161758099</v>
      </c>
      <c r="AE29" s="91">
        <f>'[2]EU Inhabitants'!Z37*('[2]Weighted Average'!Z11/1000)*('[2]Waste Bin detailed'!$F$20/100)</f>
        <v>328.28414438769545</v>
      </c>
      <c r="AF29" s="91">
        <f>'[2]EU Inhabitants'!AA37*('[2]Weighted Average'!AA11/1000)*('[2]Waste Bin detailed'!$F$20/100)</f>
        <v>328.71786062383859</v>
      </c>
      <c r="AG29" s="91">
        <f>'[2]EU Inhabitants'!AB37*('[2]Weighted Average'!AB11/1000)*('[2]Waste Bin detailed'!$F$20/100)</f>
        <v>328.93807246252106</v>
      </c>
      <c r="AH29" s="91">
        <f>'[2]EU Inhabitants'!AC37*('[2]Weighted Average'!AC11/1000)*('[2]Waste Bin detailed'!$F$20/100)</f>
        <v>328.93805980916335</v>
      </c>
      <c r="AI29" s="91">
        <f>'[2]EU Inhabitants'!AD37*('[2]Weighted Average'!AD11/1000)*('[2]Waste Bin detailed'!$F$20/100)</f>
        <v>328.71909392450584</v>
      </c>
      <c r="AJ29" s="91">
        <f>'[2]EU Inhabitants'!AE37*('[2]Weighted Average'!AE11/1000)*('[2]Waste Bin detailed'!$F$20/100)</f>
        <v>328.47704416390104</v>
      </c>
      <c r="AK29" s="91">
        <f>'[2]EU Inhabitants'!AF37*('[2]Weighted Average'!AF11/1000)*('[2]Waste Bin detailed'!$F$20/100)</f>
        <v>328.198098076566</v>
      </c>
      <c r="AL29" s="91">
        <f>'[2]EU Inhabitants'!AG37*('[2]Weighted Average'!AG11/1000)*('[2]Waste Bin detailed'!$F$20/100)</f>
        <v>327.8863140275003</v>
      </c>
      <c r="AM29" s="91">
        <f>'[2]EU Inhabitants'!AH37*('[2]Weighted Average'!AH11/1000)*('[2]Waste Bin detailed'!$F$20/100)</f>
        <v>327.54721099359608</v>
      </c>
      <c r="AN29" s="91">
        <f>'[2]EU Inhabitants'!AI37*('[2]Weighted Average'!AI11/1000)*('[2]Waste Bin detailed'!$F$20/100)</f>
        <v>327.184729993563</v>
      </c>
      <c r="AO29" s="91">
        <f>'[2]EU Inhabitants'!AJ37*('[2]Weighted Average'!AJ11/1000)*('[2]Waste Bin detailed'!$F$20/100)</f>
        <v>326.79551858386333</v>
      </c>
      <c r="AP29" s="91">
        <f>'[2]EU Inhabitants'!AK37*('[2]Weighted Average'!AK11/1000)*('[2]Waste Bin detailed'!$F$20/100)</f>
        <v>326.46350022827198</v>
      </c>
      <c r="AQ29" s="91">
        <f>'[2]EU Inhabitants'!AL37*('[2]Weighted Average'!AL11/1000)*('[2]Waste Bin detailed'!$F$20/100)</f>
        <v>326.08029045307734</v>
      </c>
      <c r="AR29" s="91">
        <f>'[2]EU Inhabitants'!AM37*('[2]Weighted Average'!AM11/1000)*('[2]Waste Bin detailed'!$F$20/100)</f>
        <v>325.62919766862166</v>
      </c>
      <c r="AS29" s="91">
        <f>'[2]EU Inhabitants'!AN37*('[2]Weighted Average'!AN11/1000)*('[2]Waste Bin detailed'!$F$20/100)</f>
        <v>325.159707372002</v>
      </c>
      <c r="AT29" s="91">
        <f>'[2]EU Inhabitants'!AO37*('[2]Weighted Average'!AO11/1000)*('[2]Waste Bin detailed'!$F$20/100)</f>
        <v>324.63389858703215</v>
      </c>
      <c r="AU29" s="91">
        <f>'[2]EU Inhabitants'!AP37*('[2]Weighted Average'!AP11/1000)*('[2]Waste Bin detailed'!$F$20/100)</f>
        <v>324.11182072475799</v>
      </c>
      <c r="AV29" s="91">
        <f>'[2]EU Inhabitants'!AQ37*('[2]Weighted Average'!AQ11/1000)*('[2]Waste Bin detailed'!$F$20/100)</f>
        <v>323.58339174125433</v>
      </c>
      <c r="AW29" s="91">
        <f>'[2]EU Inhabitants'!AR37*('[2]Weighted Average'!AR11/1000)*('[2]Waste Bin detailed'!$F$20/100)</f>
        <v>323.04246193573653</v>
      </c>
      <c r="AX29" s="91">
        <f>'[2]EU Inhabitants'!AS37*('[2]Weighted Average'!AS11/1000)*('[2]Waste Bin detailed'!$F$20/100)</f>
        <v>322.4821931686123</v>
      </c>
      <c r="AY29" s="91">
        <f>'[2]EU Inhabitants'!AT37*('[2]Weighted Average'!AT11/1000)*('[2]Waste Bin detailed'!$F$20/100)</f>
        <v>321.90067236471532</v>
      </c>
      <c r="AZ29" s="91">
        <f>'[2]EU Inhabitants'!AU37*('[2]Weighted Average'!AU11/1000)*('[2]Waste Bin detailed'!$F$20/100)</f>
        <v>321.30239989314759</v>
      </c>
      <c r="BA29" s="91">
        <f>'[2]EU Inhabitants'!AV37*('[2]Weighted Average'!AV11/1000)*('[2]Waste Bin detailed'!$F$20/100)</f>
        <v>320.6924260742752</v>
      </c>
      <c r="BB29" s="91">
        <f>'[2]EU Inhabitants'!AW37*('[2]Weighted Average'!AW11/1000)*('[2]Waste Bin detailed'!$F$20/100)</f>
        <v>320.07124938274131</v>
      </c>
      <c r="BC29" s="91">
        <f>'[2]EU Inhabitants'!AX37*('[2]Weighted Average'!AX11/1000)*('[2]Waste Bin detailed'!$F$20/100)</f>
        <v>319.45210618046463</v>
      </c>
      <c r="BD29" s="91">
        <f>'[2]EU Inhabitants'!AY37*('[2]Weighted Average'!AY11/1000)*('[2]Waste Bin detailed'!$F$20/100)</f>
        <v>318.82352028449634</v>
      </c>
      <c r="BE29" s="91">
        <f>'[2]EU Inhabitants'!AZ37*('[2]Weighted Average'!AZ11/1000)*('[2]Waste Bin detailed'!$F$20/100)</f>
        <v>318.17518729003149</v>
      </c>
    </row>
    <row r="30" spans="1:57" x14ac:dyDescent="0.35">
      <c r="A30" s="86" t="s">
        <v>636</v>
      </c>
      <c r="C30" s="86" t="s">
        <v>591</v>
      </c>
      <c r="D30" s="87" t="s">
        <v>621</v>
      </c>
      <c r="E30" s="87"/>
      <c r="F30" s="90" t="s">
        <v>37</v>
      </c>
      <c r="G30" s="91">
        <f>'[2]EU Inhabitants'!B38*('[2]Weighted Average'!B11/1000)*('[2]Waste Bin detailed'!$F$20/100)</f>
        <v>508.36643096754591</v>
      </c>
      <c r="H30" s="91">
        <f>'[2]EU Inhabitants'!C38*('[2]Weighted Average'!C11/1000)*('[2]Waste Bin detailed'!$F$20/100)</f>
        <v>509.59060135141203</v>
      </c>
      <c r="I30" s="91">
        <f>'[2]EU Inhabitants'!D38*('[2]Weighted Average'!D11/1000)*('[2]Waste Bin detailed'!$F$20/100)</f>
        <v>511.11599507549738</v>
      </c>
      <c r="J30" s="91">
        <f>'[2]EU Inhabitants'!E38*('[2]Weighted Average'!E11/1000)*('[2]Waste Bin detailed'!$F$20/100)</f>
        <v>512.9312229365454</v>
      </c>
      <c r="K30" s="91">
        <f>'[2]EU Inhabitants'!F38*('[2]Weighted Average'!F11/1000)*('[2]Waste Bin detailed'!$F$20/100)</f>
        <v>514.95599712545777</v>
      </c>
      <c r="L30" s="91">
        <f>'[2]EU Inhabitants'!G38*('[2]Weighted Average'!G11/1000)*('[2]Waste Bin detailed'!$F$20/100)</f>
        <v>517.05241710253983</v>
      </c>
      <c r="M30" s="91">
        <f>'[2]EU Inhabitants'!H38*('[2]Weighted Average'!H11/1000)*('[2]Waste Bin detailed'!$F$20/100)</f>
        <v>519.13743659010697</v>
      </c>
      <c r="N30" s="91">
        <f>'[2]EU Inhabitants'!I38*('[2]Weighted Average'!I11/1000)*('[2]Waste Bin detailed'!$F$20/100)</f>
        <v>522.81630329782445</v>
      </c>
      <c r="O30" s="91">
        <f>'[2]EU Inhabitants'!J38*('[2]Weighted Average'!J11/1000)*('[2]Waste Bin detailed'!$F$20/100)</f>
        <v>526.70447185591036</v>
      </c>
      <c r="P30" s="91">
        <f>'[2]EU Inhabitants'!K38*('[2]Weighted Average'!K11/1000)*('[2]Waste Bin detailed'!$F$20/100)</f>
        <v>530.80170086572241</v>
      </c>
      <c r="Q30" s="91">
        <f>'[2]EU Inhabitants'!L38*('[2]Weighted Average'!L11/1000)*('[2]Waste Bin detailed'!$F$20/100)</f>
        <v>535.49427628007652</v>
      </c>
      <c r="R30" s="91">
        <f>'[2]EU Inhabitants'!M38*('[2]Weighted Average'!M11/1000)*('[2]Waste Bin detailed'!$F$20/100)</f>
        <v>539.47942093062875</v>
      </c>
      <c r="S30" s="91">
        <f>'[2]EU Inhabitants'!N38*('[2]Weighted Average'!N11/1000)*('[2]Waste Bin detailed'!$F$20/100)</f>
        <v>543.26128039482273</v>
      </c>
      <c r="T30" s="91">
        <f>'[2]EU Inhabitants'!O38*('[2]Weighted Average'!O11/1000)*('[2]Waste Bin detailed'!$F$20/100)</f>
        <v>547.43180921145972</v>
      </c>
      <c r="U30" s="91">
        <f>'[2]EU Inhabitants'!P38*('[2]Weighted Average'!P11/1000)*('[2]Waste Bin detailed'!$F$20/100)</f>
        <v>552.59154723579582</v>
      </c>
      <c r="V30" s="91">
        <f>'[2]EU Inhabitants'!Q38*('[2]Weighted Average'!Q11/1000)*('[2]Waste Bin detailed'!$F$20/100)</f>
        <v>558.55804812960832</v>
      </c>
      <c r="W30" s="91">
        <f>'[2]EU Inhabitants'!R38*('[2]Weighted Average'!R11/1000)*('[2]Waste Bin detailed'!$F$20/100)</f>
        <v>564.66790510060082</v>
      </c>
      <c r="X30" s="91">
        <f>'[2]EU Inhabitants'!S38*('[2]Weighted Average'!S11/1000)*('[2]Waste Bin detailed'!$F$20/100)</f>
        <v>573.04471775563388</v>
      </c>
      <c r="Y30" s="91">
        <f>'[2]EU Inhabitants'!T38*('[2]Weighted Average'!T11/1000)*('[2]Waste Bin detailed'!$F$20/100)</f>
        <v>580.25223189216081</v>
      </c>
      <c r="Z30" s="91">
        <f>'[2]EU Inhabitants'!U38*('[2]Weighted Average'!U11/1000)*('[2]Waste Bin detailed'!$F$20/100)</f>
        <v>596.26078836180909</v>
      </c>
      <c r="AA30" s="91">
        <f>'[2]EU Inhabitants'!V38*('[2]Weighted Average'!V11/1000)*('[2]Waste Bin detailed'!$F$20/100)</f>
        <v>601.93924698776402</v>
      </c>
      <c r="AB30" s="91">
        <f>'[2]EU Inhabitants'!W38*('[2]Weighted Average'!W11/1000)*('[2]Waste Bin detailed'!$F$20/100)</f>
        <v>604.99104282602684</v>
      </c>
      <c r="AC30" s="91">
        <f>'[2]EU Inhabitants'!X38*('[2]Weighted Average'!X11/1000)*('[2]Waste Bin detailed'!$F$20/100)</f>
        <v>609.27179060744641</v>
      </c>
      <c r="AD30" s="91">
        <f>'[2]EU Inhabitants'!Y38*('[2]Weighted Average'!Y11/1000)*('[2]Waste Bin detailed'!$F$20/100)</f>
        <v>613.36889564891055</v>
      </c>
      <c r="AE30" s="91">
        <f>'[2]EU Inhabitants'!Z38*('[2]Weighted Average'!Z11/1000)*('[2]Waste Bin detailed'!$F$20/100)</f>
        <v>620.15602819016942</v>
      </c>
      <c r="AF30" s="91">
        <f>'[2]EU Inhabitants'!AA38*('[2]Weighted Average'!AA11/1000)*('[2]Waste Bin detailed'!$F$20/100)</f>
        <v>623.92346714364146</v>
      </c>
      <c r="AG30" s="91">
        <f>'[2]EU Inhabitants'!AB38*('[2]Weighted Average'!AB11/1000)*('[2]Waste Bin detailed'!$F$20/100)</f>
        <v>627.68755843880217</v>
      </c>
      <c r="AH30" s="91">
        <f>'[2]EU Inhabitants'!AC38*('[2]Weighted Average'!AC11/1000)*('[2]Waste Bin detailed'!$F$20/100)</f>
        <v>631.43334821497592</v>
      </c>
      <c r="AI30" s="91">
        <f>'[2]EU Inhabitants'!AD38*('[2]Weighted Average'!AD11/1000)*('[2]Waste Bin detailed'!$F$20/100)</f>
        <v>635.15075979825099</v>
      </c>
      <c r="AJ30" s="91">
        <f>'[2]EU Inhabitants'!AE38*('[2]Weighted Average'!AE11/1000)*('[2]Waste Bin detailed'!$F$20/100)</f>
        <v>638.75957210270326</v>
      </c>
      <c r="AK30" s="91">
        <f>'[2]EU Inhabitants'!AF38*('[2]Weighted Average'!AF11/1000)*('[2]Waste Bin detailed'!$F$20/100)</f>
        <v>642.26164499058723</v>
      </c>
      <c r="AL30" s="91">
        <f>'[2]EU Inhabitants'!AG38*('[2]Weighted Average'!AG11/1000)*('[2]Waste Bin detailed'!$F$20/100)</f>
        <v>645.66689929922404</v>
      </c>
      <c r="AM30" s="91">
        <f>'[2]EU Inhabitants'!AH38*('[2]Weighted Average'!AH11/1000)*('[2]Waste Bin detailed'!$F$20/100)</f>
        <v>648.98773907995292</v>
      </c>
      <c r="AN30" s="91">
        <f>'[2]EU Inhabitants'!AI38*('[2]Weighted Average'!AI11/1000)*('[2]Waste Bin detailed'!$F$20/100)</f>
        <v>652.2415652117603</v>
      </c>
      <c r="AO30" s="91">
        <f>'[2]EU Inhabitants'!AJ38*('[2]Weighted Average'!AJ11/1000)*('[2]Waste Bin detailed'!$F$20/100)</f>
        <v>655.44543372799114</v>
      </c>
      <c r="AP30" s="91">
        <f>'[2]EU Inhabitants'!AK38*('[2]Weighted Average'!AK11/1000)*('[2]Waste Bin detailed'!$F$20/100)</f>
        <v>658.73403519524038</v>
      </c>
      <c r="AQ30" s="91">
        <f>'[2]EU Inhabitants'!AL38*('[2]Weighted Average'!AL11/1000)*('[2]Waste Bin detailed'!$F$20/100)</f>
        <v>661.99284654601877</v>
      </c>
      <c r="AR30" s="91">
        <f>'[2]EU Inhabitants'!AM38*('[2]Weighted Average'!AM11/1000)*('[2]Waste Bin detailed'!$F$20/100)</f>
        <v>665.23912954562115</v>
      </c>
      <c r="AS30" s="91">
        <f>'[2]EU Inhabitants'!AN38*('[2]Weighted Average'!AN11/1000)*('[2]Waste Bin detailed'!$F$20/100)</f>
        <v>668.48341223412172</v>
      </c>
      <c r="AT30" s="91">
        <f>'[2]EU Inhabitants'!AO38*('[2]Weighted Average'!AO11/1000)*('[2]Waste Bin detailed'!$F$20/100)</f>
        <v>671.73295744952043</v>
      </c>
      <c r="AU30" s="91">
        <f>'[2]EU Inhabitants'!AP38*('[2]Weighted Average'!AP11/1000)*('[2]Waste Bin detailed'!$F$20/100)</f>
        <v>674.99475356512346</v>
      </c>
      <c r="AV30" s="91">
        <f>'[2]EU Inhabitants'!AQ38*('[2]Weighted Average'!AQ11/1000)*('[2]Waste Bin detailed'!$F$20/100)</f>
        <v>678.26617418675482</v>
      </c>
      <c r="AW30" s="91">
        <f>'[2]EU Inhabitants'!AR38*('[2]Weighted Average'!AR11/1000)*('[2]Waste Bin detailed'!$F$20/100)</f>
        <v>681.54575503524643</v>
      </c>
      <c r="AX30" s="91">
        <f>'[2]EU Inhabitants'!AS38*('[2]Weighted Average'!AS11/1000)*('[2]Waste Bin detailed'!$F$20/100)</f>
        <v>684.8256711305246</v>
      </c>
      <c r="AY30" s="91">
        <f>'[2]EU Inhabitants'!AT38*('[2]Weighted Average'!AT11/1000)*('[2]Waste Bin detailed'!$F$20/100)</f>
        <v>688.0988735903893</v>
      </c>
      <c r="AZ30" s="91">
        <f>'[2]EU Inhabitants'!AU38*('[2]Weighted Average'!AU11/1000)*('[2]Waste Bin detailed'!$F$20/100)</f>
        <v>691.35647079315584</v>
      </c>
      <c r="BA30" s="91">
        <f>'[2]EU Inhabitants'!AV38*('[2]Weighted Average'!AV11/1000)*('[2]Waste Bin detailed'!$F$20/100)</f>
        <v>694.587363124999</v>
      </c>
      <c r="BB30" s="91">
        <f>'[2]EU Inhabitants'!AW38*('[2]Weighted Average'!AW11/1000)*('[2]Waste Bin detailed'!$F$20/100)</f>
        <v>697.77935154061538</v>
      </c>
      <c r="BC30" s="91">
        <f>'[2]EU Inhabitants'!AX38*('[2]Weighted Average'!AX11/1000)*('[2]Waste Bin detailed'!$F$20/100)</f>
        <v>700.91948844160015</v>
      </c>
      <c r="BD30" s="91">
        <f>'[2]EU Inhabitants'!AY38*('[2]Weighted Average'!AY11/1000)*('[2]Waste Bin detailed'!$F$20/100)</f>
        <v>703.99595177374692</v>
      </c>
      <c r="BE30" s="91">
        <f>'[2]EU Inhabitants'!AZ38*('[2]Weighted Average'!AZ11/1000)*('[2]Waste Bin detailed'!$F$20/100)</f>
        <v>706.99716982020561</v>
      </c>
    </row>
    <row r="31" spans="1:57" x14ac:dyDescent="0.35">
      <c r="A31" s="86" t="s">
        <v>636</v>
      </c>
      <c r="C31" s="86" t="s">
        <v>591</v>
      </c>
      <c r="D31" s="87" t="s">
        <v>621</v>
      </c>
      <c r="E31" s="87"/>
      <c r="F31" s="90" t="s">
        <v>52</v>
      </c>
      <c r="G31" s="91">
        <f>'[2]EU Inhabitants'!B39*('[2]Weighted Average'!B11/1000)*('[2]Waste Bin detailed'!$F$20/100)</f>
        <v>16.008613534104185</v>
      </c>
      <c r="H31" s="91">
        <f>'[2]EU Inhabitants'!C39*('[2]Weighted Average'!C11/1000)*('[2]Waste Bin detailed'!$F$20/100)</f>
        <v>16.255936465644748</v>
      </c>
      <c r="I31" s="91">
        <f>'[2]EU Inhabitants'!D39*('[2]Weighted Average'!D11/1000)*('[2]Waste Bin detailed'!$F$20/100)</f>
        <v>16.440785931997009</v>
      </c>
      <c r="J31" s="91">
        <f>'[2]EU Inhabitants'!E39*('[2]Weighted Average'!E11/1000)*('[2]Waste Bin detailed'!$F$20/100)</f>
        <v>16.549523689827812</v>
      </c>
      <c r="K31" s="91">
        <f>'[2]EU Inhabitants'!F39*('[2]Weighted Average'!F11/1000)*('[2]Waste Bin detailed'!$F$20/100)</f>
        <v>16.670706931598897</v>
      </c>
      <c r="L31" s="91">
        <f>'[2]EU Inhabitants'!G39*('[2]Weighted Average'!G11/1000)*('[2]Waste Bin detailed'!$F$20/100)</f>
        <v>16.844755777543842</v>
      </c>
      <c r="M31" s="91">
        <f>'[2]EU Inhabitants'!H39*('[2]Weighted Average'!H11/1000)*('[2]Waste Bin detailed'!$F$20/100)</f>
        <v>17.206997384150647</v>
      </c>
      <c r="N31" s="91">
        <f>'[2]EU Inhabitants'!I39*('[2]Weighted Average'!I11/1000)*('[2]Waste Bin detailed'!$F$20/100)</f>
        <v>17.650762802831991</v>
      </c>
      <c r="O31" s="91">
        <f>'[2]EU Inhabitants'!J39*('[2]Weighted Average'!J11/1000)*('[2]Waste Bin detailed'!$F$20/100)</f>
        <v>18.093758775082676</v>
      </c>
      <c r="P31" s="91">
        <f>'[2]EU Inhabitants'!K39*('[2]Weighted Average'!K11/1000)*('[2]Waste Bin detailed'!$F$20/100)</f>
        <v>18.314036585067957</v>
      </c>
      <c r="Q31" s="91">
        <f>'[2]EU Inhabitants'!L39*('[2]Weighted Average'!L11/1000)*('[2]Waste Bin detailed'!$F$20/100)</f>
        <v>18.209489090287061</v>
      </c>
      <c r="R31" s="91">
        <f>'[2]EU Inhabitants'!M39*('[2]Weighted Average'!M11/1000)*('[2]Waste Bin detailed'!$F$20/100)</f>
        <v>18.246192270271539</v>
      </c>
      <c r="S31" s="91">
        <f>'[2]EU Inhabitants'!N39*('[2]Weighted Average'!N11/1000)*('[2]Waste Bin detailed'!$F$20/100)</f>
        <v>18.308064784516425</v>
      </c>
      <c r="T31" s="91">
        <f>'[2]EU Inhabitants'!O39*('[2]Weighted Average'!O11/1000)*('[2]Waste Bin detailed'!$F$20/100)</f>
        <v>18.43833536199838</v>
      </c>
      <c r="U31" s="91">
        <f>'[2]EU Inhabitants'!P39*('[2]Weighted Average'!P11/1000)*('[2]Waste Bin detailed'!$F$20/100)</f>
        <v>18.658950689178081</v>
      </c>
      <c r="V31" s="91">
        <f>'[2]EU Inhabitants'!Q39*('[2]Weighted Average'!Q11/1000)*('[2]Waste Bin detailed'!$F$20/100)</f>
        <v>18.858598423824112</v>
      </c>
      <c r="W31" s="91">
        <f>'[2]EU Inhabitants'!R39*('[2]Weighted Average'!R11/1000)*('[2]Waste Bin detailed'!$F$20/100)</f>
        <v>19.060819183968285</v>
      </c>
      <c r="X31" s="91">
        <f>'[2]EU Inhabitants'!S39*('[2]Weighted Average'!S11/1000)*('[2]Waste Bin detailed'!$F$20/100)</f>
        <v>19.398313083141495</v>
      </c>
      <c r="Y31" s="91">
        <f>'[2]EU Inhabitants'!T39*('[2]Weighted Average'!T11/1000)*('[2]Waste Bin detailed'!$F$20/100)</f>
        <v>19.978661597501663</v>
      </c>
      <c r="Z31" s="91">
        <f>'[2]EU Inhabitants'!U39*('[2]Weighted Average'!U11/1000)*('[2]Waste Bin detailed'!$F$20/100)</f>
        <v>20.807026959734412</v>
      </c>
      <c r="AA31" s="91">
        <f>'[2]EU Inhabitants'!V39*('[2]Weighted Average'!V11/1000)*('[2]Waste Bin detailed'!$F$20/100)</f>
        <v>21.223399359002617</v>
      </c>
      <c r="AB31" s="91">
        <f>'[2]EU Inhabitants'!W39*('[2]Weighted Average'!W11/1000)*('[2]Waste Bin detailed'!$F$20/100)</f>
        <v>21.496243884184437</v>
      </c>
      <c r="AC31" s="91">
        <f>'[2]EU Inhabitants'!X39*('[2]Weighted Average'!X11/1000)*('[2]Waste Bin detailed'!$F$20/100)</f>
        <v>21.931701390912462</v>
      </c>
      <c r="AD31" s="91">
        <f>'[2]EU Inhabitants'!Y39*('[2]Weighted Average'!Y11/1000)*('[2]Waste Bin detailed'!$F$20/100)</f>
        <v>22.604897625316092</v>
      </c>
      <c r="AE31" s="91">
        <f>'[2]EU Inhabitants'!Z39*('[2]Weighted Average'!Z11/1000)*('[2]Waste Bin detailed'!$F$20/100)</f>
        <v>22.998766320568997</v>
      </c>
      <c r="AF31" s="91">
        <f>'[2]EU Inhabitants'!AA39*('[2]Weighted Average'!AA11/1000)*('[2]Waste Bin detailed'!$F$20/100)</f>
        <v>23.428540908333911</v>
      </c>
      <c r="AG31" s="91">
        <f>'[2]EU Inhabitants'!AB39*('[2]Weighted Average'!AB11/1000)*('[2]Waste Bin detailed'!$F$20/100)</f>
        <v>23.841642825709059</v>
      </c>
      <c r="AH31" s="91">
        <f>'[2]EU Inhabitants'!AC39*('[2]Weighted Average'!AC11/1000)*('[2]Waste Bin detailed'!$F$20/100)</f>
        <v>24.237963902173068</v>
      </c>
      <c r="AI31" s="91">
        <f>'[2]EU Inhabitants'!AD39*('[2]Weighted Average'!AD11/1000)*('[2]Waste Bin detailed'!$F$20/100)</f>
        <v>24.614898056412024</v>
      </c>
      <c r="AJ31" s="91">
        <f>'[2]EU Inhabitants'!AE39*('[2]Weighted Average'!AE11/1000)*('[2]Waste Bin detailed'!$F$20/100)</f>
        <v>24.988590239986692</v>
      </c>
      <c r="AK31" s="91">
        <f>'[2]EU Inhabitants'!AF39*('[2]Weighted Average'!AF11/1000)*('[2]Waste Bin detailed'!$F$20/100)</f>
        <v>25.356953053895619</v>
      </c>
      <c r="AL31" s="91">
        <f>'[2]EU Inhabitants'!AG39*('[2]Weighted Average'!AG11/1000)*('[2]Waste Bin detailed'!$F$20/100)</f>
        <v>25.721527437821486</v>
      </c>
      <c r="AM31" s="91">
        <f>'[2]EU Inhabitants'!AH39*('[2]Weighted Average'!AH11/1000)*('[2]Waste Bin detailed'!$F$20/100)</f>
        <v>26.079564940810435</v>
      </c>
      <c r="AN31" s="91">
        <f>'[2]EU Inhabitants'!AI39*('[2]Weighted Average'!AI11/1000)*('[2]Waste Bin detailed'!$F$20/100)</f>
        <v>26.43121446016837</v>
      </c>
      <c r="AO31" s="91">
        <f>'[2]EU Inhabitants'!AJ39*('[2]Weighted Average'!AJ11/1000)*('[2]Waste Bin detailed'!$F$20/100)</f>
        <v>26.777083023154336</v>
      </c>
      <c r="AP31" s="91">
        <f>'[2]EU Inhabitants'!AK39*('[2]Weighted Average'!AK11/1000)*('[2]Waste Bin detailed'!$F$20/100)</f>
        <v>27.120496362413427</v>
      </c>
      <c r="AQ31" s="91">
        <f>'[2]EU Inhabitants'!AL39*('[2]Weighted Average'!AL11/1000)*('[2]Waste Bin detailed'!$F$20/100)</f>
        <v>27.456511899024839</v>
      </c>
      <c r="AR31" s="91">
        <f>'[2]EU Inhabitants'!AM39*('[2]Weighted Average'!AM11/1000)*('[2]Waste Bin detailed'!$F$20/100)</f>
        <v>27.784930896100693</v>
      </c>
      <c r="AS31" s="91">
        <f>'[2]EU Inhabitants'!AN39*('[2]Weighted Average'!AN11/1000)*('[2]Waste Bin detailed'!$F$20/100)</f>
        <v>28.105197949254702</v>
      </c>
      <c r="AT31" s="91">
        <f>'[2]EU Inhabitants'!AO39*('[2]Weighted Average'!AO11/1000)*('[2]Waste Bin detailed'!$F$20/100)</f>
        <v>28.417624613668437</v>
      </c>
      <c r="AU31" s="91">
        <f>'[2]EU Inhabitants'!AP39*('[2]Weighted Average'!AP11/1000)*('[2]Waste Bin detailed'!$F$20/100)</f>
        <v>28.721601169409347</v>
      </c>
      <c r="AV31" s="91">
        <f>'[2]EU Inhabitants'!AQ39*('[2]Weighted Average'!AQ11/1000)*('[2]Waste Bin detailed'!$F$20/100)</f>
        <v>29.017880121104582</v>
      </c>
      <c r="AW31" s="91">
        <f>'[2]EU Inhabitants'!AR39*('[2]Weighted Average'!AR11/1000)*('[2]Waste Bin detailed'!$F$20/100)</f>
        <v>29.305467741590583</v>
      </c>
      <c r="AX31" s="91">
        <f>'[2]EU Inhabitants'!AS39*('[2]Weighted Average'!AS11/1000)*('[2]Waste Bin detailed'!$F$20/100)</f>
        <v>29.584966215635255</v>
      </c>
      <c r="AY31" s="91">
        <f>'[2]EU Inhabitants'!AT39*('[2]Weighted Average'!AT11/1000)*('[2]Waste Bin detailed'!$F$20/100)</f>
        <v>29.856418935529629</v>
      </c>
      <c r="AZ31" s="91">
        <f>'[2]EU Inhabitants'!AU39*('[2]Weighted Average'!AU11/1000)*('[2]Waste Bin detailed'!$F$20/100)</f>
        <v>30.12011836873814</v>
      </c>
      <c r="BA31" s="91">
        <f>'[2]EU Inhabitants'!AV39*('[2]Weighted Average'!AV11/1000)*('[2]Waste Bin detailed'!$F$20/100)</f>
        <v>30.376339802713691</v>
      </c>
      <c r="BB31" s="91">
        <f>'[2]EU Inhabitants'!AW39*('[2]Weighted Average'!AW11/1000)*('[2]Waste Bin detailed'!$F$20/100)</f>
        <v>30.626491896986998</v>
      </c>
      <c r="BC31" s="91">
        <f>'[2]EU Inhabitants'!AX39*('[2]Weighted Average'!AX11/1000)*('[2]Waste Bin detailed'!$F$20/100)</f>
        <v>30.869476873420304</v>
      </c>
      <c r="BD31" s="91">
        <f>'[2]EU Inhabitants'!AY39*('[2]Weighted Average'!AY11/1000)*('[2]Waste Bin detailed'!$F$20/100)</f>
        <v>31.106199308762967</v>
      </c>
      <c r="BE31" s="91">
        <f>'[2]EU Inhabitants'!AZ39*('[2]Weighted Average'!AZ11/1000)*('[2]Waste Bin detailed'!$F$20/100)</f>
        <v>31.337189809219016</v>
      </c>
    </row>
    <row r="32" spans="1:57" x14ac:dyDescent="0.35">
      <c r="A32" s="86" t="s">
        <v>636</v>
      </c>
      <c r="C32" s="86" t="s">
        <v>591</v>
      </c>
      <c r="D32" s="87" t="s">
        <v>621</v>
      </c>
      <c r="E32" s="87"/>
      <c r="F32" s="90" t="s">
        <v>60</v>
      </c>
      <c r="G32" s="91">
        <f>'[2]EU Inhabitants'!B40*('[2]Weighted Average'!B11/1000)*('[2]Waste Bin detailed'!$F$20/100)</f>
        <v>256.92451034278923</v>
      </c>
      <c r="H32" s="91">
        <f>'[2]EU Inhabitants'!C40*('[2]Weighted Average'!C11/1000)*('[2]Waste Bin detailed'!$F$20/100)</f>
        <v>258.35442948428795</v>
      </c>
      <c r="I32" s="91">
        <f>'[2]EU Inhabitants'!D40*('[2]Weighted Average'!D11/1000)*('[2]Waste Bin detailed'!$F$20/100)</f>
        <v>259.54532198630721</v>
      </c>
      <c r="J32" s="91">
        <f>'[2]EU Inhabitants'!E40*('[2]Weighted Average'!E11/1000)*('[2]Waste Bin detailed'!$F$20/100)</f>
        <v>261.16178858902987</v>
      </c>
      <c r="K32" s="91">
        <f>'[2]EU Inhabitants'!F40*('[2]Weighted Average'!F11/1000)*('[2]Waste Bin detailed'!$F$20/100)</f>
        <v>262.61983046768728</v>
      </c>
      <c r="L32" s="91">
        <f>'[2]EU Inhabitants'!G40*('[2]Weighted Average'!G11/1000)*('[2]Waste Bin detailed'!$F$20/100)</f>
        <v>264.30224356034086</v>
      </c>
      <c r="M32" s="91">
        <f>'[2]EU Inhabitants'!H40*('[2]Weighted Average'!H11/1000)*('[2]Waste Bin detailed'!$F$20/100)</f>
        <v>266.24418937175881</v>
      </c>
      <c r="N32" s="91">
        <f>'[2]EU Inhabitants'!I40*('[2]Weighted Average'!I11/1000)*('[2]Waste Bin detailed'!$F$20/100)</f>
        <v>268.55087847536373</v>
      </c>
      <c r="O32" s="91">
        <f>'[2]EU Inhabitants'!J40*('[2]Weighted Average'!J11/1000)*('[2]Waste Bin detailed'!$F$20/100)</f>
        <v>271.7095703413666</v>
      </c>
      <c r="P32" s="91">
        <f>'[2]EU Inhabitants'!K40*('[2]Weighted Average'!K11/1000)*('[2]Waste Bin detailed'!$F$20/100)</f>
        <v>275.21128199744675</v>
      </c>
      <c r="Q32" s="91">
        <f>'[2]EU Inhabitants'!L40*('[2]Weighted Average'!L11/1000)*('[2]Waste Bin detailed'!$F$20/100)</f>
        <v>278.51689603923904</v>
      </c>
      <c r="R32" s="91">
        <f>'[2]EU Inhabitants'!M40*('[2]Weighted Average'!M11/1000)*('[2]Waste Bin detailed'!$F$20/100)</f>
        <v>281.9163674851419</v>
      </c>
      <c r="S32" s="91">
        <f>'[2]EU Inhabitants'!N40*('[2]Weighted Average'!N11/1000)*('[2]Waste Bin detailed'!$F$20/100)</f>
        <v>285.63445503301853</v>
      </c>
      <c r="T32" s="91">
        <f>'[2]EU Inhabitants'!O40*('[2]Weighted Average'!O11/1000)*('[2]Waste Bin detailed'!$F$20/100)</f>
        <v>289.37417068971121</v>
      </c>
      <c r="U32" s="91">
        <f>'[2]EU Inhabitants'!P40*('[2]Weighted Average'!P11/1000)*('[2]Waste Bin detailed'!$F$20/100)</f>
        <v>292.65534957610896</v>
      </c>
      <c r="V32" s="91">
        <f>'[2]EU Inhabitants'!Q40*('[2]Weighted Average'!Q11/1000)*('[2]Waste Bin detailed'!$F$20/100)</f>
        <v>296.05839181555245</v>
      </c>
      <c r="W32" s="91">
        <f>'[2]EU Inhabitants'!R40*('[2]Weighted Average'!R11/1000)*('[2]Waste Bin detailed'!$F$20/100)</f>
        <v>298.68255339867022</v>
      </c>
      <c r="X32" s="91">
        <f>'[2]EU Inhabitants'!S40*('[2]Weighted Average'!S11/1000)*('[2]Waste Bin detailed'!$F$20/100)</f>
        <v>301.47120120468912</v>
      </c>
      <c r="Y32" s="91">
        <f>'[2]EU Inhabitants'!T40*('[2]Weighted Average'!T11/1000)*('[2]Waste Bin detailed'!$F$20/100)</f>
        <v>303.62858358530679</v>
      </c>
      <c r="Z32" s="91">
        <f>'[2]EU Inhabitants'!U40*('[2]Weighted Average'!U11/1000)*('[2]Waste Bin detailed'!$F$20/100)</f>
        <v>310.55194873590767</v>
      </c>
      <c r="AA32" s="91">
        <f>'[2]EU Inhabitants'!V40*('[2]Weighted Average'!V11/1000)*('[2]Waste Bin detailed'!$F$20/100)</f>
        <v>312.84717694968134</v>
      </c>
      <c r="AB32" s="91">
        <f>'[2]EU Inhabitants'!W40*('[2]Weighted Average'!W11/1000)*('[2]Waste Bin detailed'!$F$20/100)</f>
        <v>314.25351659914412</v>
      </c>
      <c r="AC32" s="91">
        <f>'[2]EU Inhabitants'!X40*('[2]Weighted Average'!X11/1000)*('[2]Waste Bin detailed'!$F$20/100)</f>
        <v>316.24195106705059</v>
      </c>
      <c r="AD32" s="91">
        <f>'[2]EU Inhabitants'!Y40*('[2]Weighted Average'!Y11/1000)*('[2]Waste Bin detailed'!$F$20/100)</f>
        <v>319.98803735061045</v>
      </c>
      <c r="AE32" s="91">
        <f>'[2]EU Inhabitants'!Z40*('[2]Weighted Average'!Z11/1000)*('[2]Waste Bin detailed'!$F$20/100)</f>
        <v>319.98186268667928</v>
      </c>
      <c r="AF32" s="91">
        <f>'[2]EU Inhabitants'!AA40*('[2]Weighted Average'!AA11/1000)*('[2]Waste Bin detailed'!$F$20/100)</f>
        <v>321.03739598210967</v>
      </c>
      <c r="AG32" s="91">
        <f>'[2]EU Inhabitants'!AB40*('[2]Weighted Average'!AB11/1000)*('[2]Waste Bin detailed'!$F$20/100)</f>
        <v>322.41087982124412</v>
      </c>
      <c r="AH32" s="91">
        <f>'[2]EU Inhabitants'!AC40*('[2]Weighted Average'!AC11/1000)*('[2]Waste Bin detailed'!$F$20/100)</f>
        <v>324.10326439953957</v>
      </c>
      <c r="AI32" s="91">
        <f>'[2]EU Inhabitants'!AD40*('[2]Weighted Average'!AD11/1000)*('[2]Waste Bin detailed'!$F$20/100)</f>
        <v>326.11533228440135</v>
      </c>
      <c r="AJ32" s="91">
        <f>'[2]EU Inhabitants'!AE40*('[2]Weighted Average'!AE11/1000)*('[2]Waste Bin detailed'!$F$20/100)</f>
        <v>328.09934306859748</v>
      </c>
      <c r="AK32" s="91">
        <f>'[2]EU Inhabitants'!AF40*('[2]Weighted Average'!AF11/1000)*('[2]Waste Bin detailed'!$F$20/100)</f>
        <v>330.05224823092237</v>
      </c>
      <c r="AL32" s="91">
        <f>'[2]EU Inhabitants'!AG40*('[2]Weighted Average'!AG11/1000)*('[2]Waste Bin detailed'!$F$20/100)</f>
        <v>331.97144123128447</v>
      </c>
      <c r="AM32" s="91">
        <f>'[2]EU Inhabitants'!AH40*('[2]Weighted Average'!AH11/1000)*('[2]Waste Bin detailed'!$F$20/100)</f>
        <v>333.85601047084617</v>
      </c>
      <c r="AN32" s="91">
        <f>'[2]EU Inhabitants'!AI40*('[2]Weighted Average'!AI11/1000)*('[2]Waste Bin detailed'!$F$20/100)</f>
        <v>335.70598372822434</v>
      </c>
      <c r="AO32" s="91">
        <f>'[2]EU Inhabitants'!AJ40*('[2]Weighted Average'!AJ11/1000)*('[2]Waste Bin detailed'!$F$20/100)</f>
        <v>337.52237916926663</v>
      </c>
      <c r="AP32" s="91">
        <f>'[2]EU Inhabitants'!AK40*('[2]Weighted Average'!AK11/1000)*('[2]Waste Bin detailed'!$F$20/100)</f>
        <v>339.3901948989656</v>
      </c>
      <c r="AQ32" s="91">
        <f>'[2]EU Inhabitants'!AL40*('[2]Weighted Average'!AL11/1000)*('[2]Waste Bin detailed'!$F$20/100)</f>
        <v>341.21728548997606</v>
      </c>
      <c r="AR32" s="91">
        <f>'[2]EU Inhabitants'!AM40*('[2]Weighted Average'!AM11/1000)*('[2]Waste Bin detailed'!$F$20/100)</f>
        <v>343.0046510675129</v>
      </c>
      <c r="AS32" s="91">
        <f>'[2]EU Inhabitants'!AN40*('[2]Weighted Average'!AN11/1000)*('[2]Waste Bin detailed'!$F$20/100)</f>
        <v>344.75215248186885</v>
      </c>
      <c r="AT32" s="91">
        <f>'[2]EU Inhabitants'!AO40*('[2]Weighted Average'!AO11/1000)*('[2]Waste Bin detailed'!$F$20/100)</f>
        <v>346.46103879893843</v>
      </c>
      <c r="AU32" s="91">
        <f>'[2]EU Inhabitants'!AP40*('[2]Weighted Average'!AP11/1000)*('[2]Waste Bin detailed'!$F$20/100)</f>
        <v>348.13094000756746</v>
      </c>
      <c r="AV32" s="91">
        <f>'[2]EU Inhabitants'!AQ40*('[2]Weighted Average'!AQ11/1000)*('[2]Waste Bin detailed'!$F$20/100)</f>
        <v>349.75928779294213</v>
      </c>
      <c r="AW32" s="91">
        <f>'[2]EU Inhabitants'!AR40*('[2]Weighted Average'!AR11/1000)*('[2]Waste Bin detailed'!$F$20/100)</f>
        <v>351.34488263252376</v>
      </c>
      <c r="AX32" s="91">
        <f>'[2]EU Inhabitants'!AS40*('[2]Weighted Average'!AS11/1000)*('[2]Waste Bin detailed'!$F$20/100)</f>
        <v>352.88556740536609</v>
      </c>
      <c r="AY32" s="91">
        <f>'[2]EU Inhabitants'!AT40*('[2]Weighted Average'!AT11/1000)*('[2]Waste Bin detailed'!$F$20/100)</f>
        <v>354.37865724870568</v>
      </c>
      <c r="AZ32" s="91">
        <f>'[2]EU Inhabitants'!AU40*('[2]Weighted Average'!AU11/1000)*('[2]Waste Bin detailed'!$F$20/100)</f>
        <v>355.82235853730538</v>
      </c>
      <c r="BA32" s="91">
        <f>'[2]EU Inhabitants'!AV40*('[2]Weighted Average'!AV11/1000)*('[2]Waste Bin detailed'!$F$20/100)</f>
        <v>357.21436989198037</v>
      </c>
      <c r="BB32" s="91">
        <f>'[2]EU Inhabitants'!AW40*('[2]Weighted Average'!AW11/1000)*('[2]Waste Bin detailed'!$F$20/100)</f>
        <v>358.55474234763079</v>
      </c>
      <c r="BC32" s="91">
        <f>'[2]EU Inhabitants'!AX40*('[2]Weighted Average'!AX11/1000)*('[2]Waste Bin detailed'!$F$20/100)</f>
        <v>359.84126921162374</v>
      </c>
      <c r="BD32" s="91">
        <f>'[2]EU Inhabitants'!AY40*('[2]Weighted Average'!AY11/1000)*('[2]Waste Bin detailed'!$F$20/100)</f>
        <v>361.07333483064457</v>
      </c>
      <c r="BE32" s="91">
        <f>'[2]EU Inhabitants'!AZ40*('[2]Weighted Average'!AZ11/1000)*('[2]Waste Bin detailed'!$F$20/100)</f>
        <v>362.2513630890794</v>
      </c>
    </row>
    <row r="33" spans="1:57" x14ac:dyDescent="0.35">
      <c r="A33" s="86" t="s">
        <v>636</v>
      </c>
      <c r="C33" s="86" t="s">
        <v>591</v>
      </c>
      <c r="D33" s="87" t="s">
        <v>621</v>
      </c>
      <c r="E33" s="87"/>
      <c r="F33" s="90" t="s">
        <v>66</v>
      </c>
      <c r="G33" s="91">
        <f>'[2]EU Inhabitants'!B41*('[2]Weighted Average'!B11/1000)*('[2]Waste Bin detailed'!$F$20/100)</f>
        <v>411.01317396848418</v>
      </c>
      <c r="H33" s="91">
        <f>'[2]EU Inhabitants'!C41*('[2]Weighted Average'!C11/1000)*('[2]Waste Bin detailed'!$F$20/100)</f>
        <v>413.28432767745164</v>
      </c>
      <c r="I33" s="91">
        <f>'[2]EU Inhabitants'!D41*('[2]Weighted Average'!D11/1000)*('[2]Waste Bin detailed'!$F$20/100)</f>
        <v>416.25626021059719</v>
      </c>
      <c r="J33" s="91">
        <f>'[2]EU Inhabitants'!E41*('[2]Weighted Average'!E11/1000)*('[2]Waste Bin detailed'!$F$20/100)</f>
        <v>419.59428673044499</v>
      </c>
      <c r="K33" s="91">
        <f>'[2]EU Inhabitants'!F41*('[2]Weighted Average'!F11/1000)*('[2]Waste Bin detailed'!$F$20/100)</f>
        <v>422.49906428371872</v>
      </c>
      <c r="L33" s="91">
        <f>'[2]EU Inhabitants'!G41*('[2]Weighted Average'!G11/1000)*('[2]Waste Bin detailed'!$F$20/100)</f>
        <v>425.46106219348547</v>
      </c>
      <c r="M33" s="91">
        <f>'[2]EU Inhabitants'!H41*('[2]Weighted Average'!H11/1000)*('[2]Waste Bin detailed'!$F$20/100)</f>
        <v>427.98615491643579</v>
      </c>
      <c r="N33" s="91">
        <f>'[2]EU Inhabitants'!I41*('[2]Weighted Average'!I11/1000)*('[2]Waste Bin detailed'!$F$20/100)</f>
        <v>430.76708649917401</v>
      </c>
      <c r="O33" s="91">
        <f>'[2]EU Inhabitants'!J41*('[2]Weighted Average'!J11/1000)*('[2]Waste Bin detailed'!$F$20/100)</f>
        <v>435.53947960285694</v>
      </c>
      <c r="P33" s="91">
        <f>'[2]EU Inhabitants'!K41*('[2]Weighted Average'!K11/1000)*('[2]Waste Bin detailed'!$F$20/100)</f>
        <v>441.6600052507614</v>
      </c>
      <c r="Q33" s="91">
        <f>'[2]EU Inhabitants'!L41*('[2]Weighted Average'!L11/1000)*('[2]Waste Bin detailed'!$F$20/100)</f>
        <v>446.35440423162646</v>
      </c>
      <c r="R33" s="91">
        <f>'[2]EU Inhabitants'!M41*('[2]Weighted Average'!M11/1000)*('[2]Waste Bin detailed'!$F$20/100)</f>
        <v>450.93131196161818</v>
      </c>
      <c r="S33" s="91">
        <f>'[2]EU Inhabitants'!N41*('[2]Weighted Average'!N11/1000)*('[2]Waste Bin detailed'!$F$20/100)</f>
        <v>455.71295387602589</v>
      </c>
      <c r="T33" s="91">
        <f>'[2]EU Inhabitants'!O41*('[2]Weighted Average'!O11/1000)*('[2]Waste Bin detailed'!$F$20/100)</f>
        <v>460.53646269997762</v>
      </c>
      <c r="U33" s="91">
        <f>'[2]EU Inhabitants'!P41*('[2]Weighted Average'!P11/1000)*('[2]Waste Bin detailed'!$F$20/100)</f>
        <v>466.35092918038538</v>
      </c>
      <c r="V33" s="91">
        <f>'[2]EU Inhabitants'!Q41*('[2]Weighted Average'!Q11/1000)*('[2]Waste Bin detailed'!$F$20/100)</f>
        <v>472.04750848857333</v>
      </c>
      <c r="W33" s="91">
        <f>'[2]EU Inhabitants'!R41*('[2]Weighted Average'!R11/1000)*('[2]Waste Bin detailed'!$F$20/100)</f>
        <v>477.31729565878794</v>
      </c>
      <c r="X33" s="91">
        <f>'[2]EU Inhabitants'!S41*('[2]Weighted Average'!S11/1000)*('[2]Waste Bin detailed'!$F$20/100)</f>
        <v>482.71183576473993</v>
      </c>
      <c r="Y33" s="91">
        <f>'[2]EU Inhabitants'!T41*('[2]Weighted Average'!T11/1000)*('[2]Waste Bin detailed'!$F$20/100)</f>
        <v>486.44443168090623</v>
      </c>
      <c r="Z33" s="91">
        <f>'[2]EU Inhabitants'!U41*('[2]Weighted Average'!U11/1000)*('[2]Waste Bin detailed'!$F$20/100)</f>
        <v>498.01312539301711</v>
      </c>
      <c r="AA33" s="91">
        <f>'[2]EU Inhabitants'!V41*('[2]Weighted Average'!V11/1000)*('[2]Waste Bin detailed'!$F$20/100)</f>
        <v>501.59906862790996</v>
      </c>
      <c r="AB33" s="91">
        <f>'[2]EU Inhabitants'!W41*('[2]Weighted Average'!W11/1000)*('[2]Waste Bin detailed'!$F$20/100)</f>
        <v>505.37669838023686</v>
      </c>
      <c r="AC33" s="91">
        <f>'[2]EU Inhabitants'!X41*('[2]Weighted Average'!X11/1000)*('[2]Waste Bin detailed'!$F$20/100)</f>
        <v>509.38889968742239</v>
      </c>
      <c r="AD33" s="91">
        <f>'[2]EU Inhabitants'!Y41*('[2]Weighted Average'!Y11/1000)*('[2]Waste Bin detailed'!$F$20/100)</f>
        <v>513.90525908620089</v>
      </c>
      <c r="AE33" s="91">
        <f>'[2]EU Inhabitants'!Z41*('[2]Weighted Average'!Z11/1000)*('[2]Waste Bin detailed'!$F$20/100)</f>
        <v>517.85052999268157</v>
      </c>
      <c r="AF33" s="91">
        <f>'[2]EU Inhabitants'!AA41*('[2]Weighted Average'!AA11/1000)*('[2]Waste Bin detailed'!$F$20/100)</f>
        <v>520.05431517379589</v>
      </c>
      <c r="AG33" s="91">
        <f>'[2]EU Inhabitants'!AB41*('[2]Weighted Average'!AB11/1000)*('[2]Waste Bin detailed'!$F$20/100)</f>
        <v>522.39557963362927</v>
      </c>
      <c r="AH33" s="91">
        <f>'[2]EU Inhabitants'!AC41*('[2]Weighted Average'!AC11/1000)*('[2]Waste Bin detailed'!$F$20/100)</f>
        <v>524.87839450149522</v>
      </c>
      <c r="AI33" s="91">
        <f>'[2]EU Inhabitants'!AD41*('[2]Weighted Average'!AD11/1000)*('[2]Waste Bin detailed'!$F$20/100)</f>
        <v>527.49417025321134</v>
      </c>
      <c r="AJ33" s="91">
        <f>'[2]EU Inhabitants'!AE41*('[2]Weighted Average'!AE11/1000)*('[2]Waste Bin detailed'!$F$20/100)</f>
        <v>530.04214943986881</v>
      </c>
      <c r="AK33" s="91">
        <f>'[2]EU Inhabitants'!AF41*('[2]Weighted Average'!AF11/1000)*('[2]Waste Bin detailed'!$F$20/100)</f>
        <v>532.50149236894481</v>
      </c>
      <c r="AL33" s="91">
        <f>'[2]EU Inhabitants'!AG41*('[2]Weighted Average'!AG11/1000)*('[2]Waste Bin detailed'!$F$20/100)</f>
        <v>534.84936603103404</v>
      </c>
      <c r="AM33" s="91">
        <f>'[2]EU Inhabitants'!AH41*('[2]Weighted Average'!AH11/1000)*('[2]Waste Bin detailed'!$F$20/100)</f>
        <v>537.09203119586357</v>
      </c>
      <c r="AN33" s="91">
        <f>'[2]EU Inhabitants'!AI41*('[2]Weighted Average'!AI11/1000)*('[2]Waste Bin detailed'!$F$20/100)</f>
        <v>539.23607964182679</v>
      </c>
      <c r="AO33" s="91">
        <f>'[2]EU Inhabitants'!AJ41*('[2]Weighted Average'!AJ11/1000)*('[2]Waste Bin detailed'!$F$20/100)</f>
        <v>541.28657144864178</v>
      </c>
      <c r="AP33" s="91">
        <f>'[2]EU Inhabitants'!AK41*('[2]Weighted Average'!AK11/1000)*('[2]Waste Bin detailed'!$F$20/100)</f>
        <v>543.40223506023642</v>
      </c>
      <c r="AQ33" s="91">
        <f>'[2]EU Inhabitants'!AL41*('[2]Weighted Average'!AL11/1000)*('[2]Waste Bin detailed'!$F$20/100)</f>
        <v>545.42756973252813</v>
      </c>
      <c r="AR33" s="91">
        <f>'[2]EU Inhabitants'!AM41*('[2]Weighted Average'!AM11/1000)*('[2]Waste Bin detailed'!$F$20/100)</f>
        <v>547.37297090136281</v>
      </c>
      <c r="AS33" s="91">
        <f>'[2]EU Inhabitants'!AN41*('[2]Weighted Average'!AN11/1000)*('[2]Waste Bin detailed'!$F$20/100)</f>
        <v>549.27130171974818</v>
      </c>
      <c r="AT33" s="91">
        <f>'[2]EU Inhabitants'!AO41*('[2]Weighted Average'!AO11/1000)*('[2]Waste Bin detailed'!$F$20/100)</f>
        <v>551.08346251273167</v>
      </c>
      <c r="AU33" s="91">
        <f>'[2]EU Inhabitants'!AP41*('[2]Weighted Average'!AP11/1000)*('[2]Waste Bin detailed'!$F$20/100)</f>
        <v>552.8392714572816</v>
      </c>
      <c r="AV33" s="91">
        <f>'[2]EU Inhabitants'!AQ41*('[2]Weighted Average'!AQ11/1000)*('[2]Waste Bin detailed'!$F$20/100)</f>
        <v>554.54358404332561</v>
      </c>
      <c r="AW33" s="91">
        <f>'[2]EU Inhabitants'!AR41*('[2]Weighted Average'!AR11/1000)*('[2]Waste Bin detailed'!$F$20/100)</f>
        <v>556.19815391551788</v>
      </c>
      <c r="AX33" s="91">
        <f>'[2]EU Inhabitants'!AS41*('[2]Weighted Average'!AS11/1000)*('[2]Waste Bin detailed'!$F$20/100)</f>
        <v>557.80305784509892</v>
      </c>
      <c r="AY33" s="91">
        <f>'[2]EU Inhabitants'!AT41*('[2]Weighted Average'!AT11/1000)*('[2]Waste Bin detailed'!$F$20/100)</f>
        <v>559.35760487792254</v>
      </c>
      <c r="AZ33" s="91">
        <f>'[2]EU Inhabitants'!AU41*('[2]Weighted Average'!AU11/1000)*('[2]Waste Bin detailed'!$F$20/100)</f>
        <v>560.86094183176465</v>
      </c>
      <c r="BA33" s="91">
        <f>'[2]EU Inhabitants'!AV41*('[2]Weighted Average'!AV11/1000)*('[2]Waste Bin detailed'!$F$20/100)</f>
        <v>562.33523995678047</v>
      </c>
      <c r="BB33" s="91">
        <f>'[2]EU Inhabitants'!AW41*('[2]Weighted Average'!AW11/1000)*('[2]Waste Bin detailed'!$F$20/100)</f>
        <v>563.75648108397604</v>
      </c>
      <c r="BC33" s="91">
        <f>'[2]EU Inhabitants'!AX41*('[2]Weighted Average'!AX11/1000)*('[2]Waste Bin detailed'!$F$20/100)</f>
        <v>565.12294363271701</v>
      </c>
      <c r="BD33" s="91">
        <f>'[2]EU Inhabitants'!AY41*('[2]Weighted Average'!AY11/1000)*('[2]Waste Bin detailed'!$F$20/100)</f>
        <v>566.40929044442908</v>
      </c>
      <c r="BE33" s="91">
        <f>'[2]EU Inhabitants'!AZ41*('[2]Weighted Average'!AZ11/1000)*('[2]Waste Bin detailed'!$F$20/100)</f>
        <v>567.62857855879986</v>
      </c>
    </row>
    <row r="34" spans="1:57" x14ac:dyDescent="0.35">
      <c r="A34" s="86" t="s">
        <v>636</v>
      </c>
      <c r="C34" s="86" t="s">
        <v>591</v>
      </c>
      <c r="D34" s="87" t="s">
        <v>621</v>
      </c>
      <c r="E34" s="87"/>
      <c r="F34" s="90" t="s">
        <v>67</v>
      </c>
      <c r="G34" s="91">
        <f>'[2]EU Inhabitants'!B42*('[2]Weighted Average'!B11/1000)*('[2]Waste Bin detailed'!$F$20/100)</f>
        <v>3372.41948446776</v>
      </c>
      <c r="H34" s="91">
        <f>'[2]EU Inhabitants'!C42*('[2]Weighted Average'!C11/1000)*('[2]Waste Bin detailed'!$F$20/100)</f>
        <v>3384.7166385739538</v>
      </c>
      <c r="I34" s="91">
        <f>'[2]EU Inhabitants'!D42*('[2]Weighted Average'!D11/1000)*('[2]Waste Bin detailed'!$F$20/100)</f>
        <v>3398.5692765553049</v>
      </c>
      <c r="J34" s="91">
        <f>'[2]EU Inhabitants'!E42*('[2]Weighted Average'!E11/1000)*('[2]Waste Bin detailed'!$F$20/100)</f>
        <v>3413.5830970211159</v>
      </c>
      <c r="K34" s="91">
        <f>'[2]EU Inhabitants'!F42*('[2]Weighted Average'!F11/1000)*('[2]Waste Bin detailed'!$F$20/100)</f>
        <v>3430.5132416548645</v>
      </c>
      <c r="L34" s="91">
        <f>'[2]EU Inhabitants'!G42*('[2]Weighted Average'!G11/1000)*('[2]Waste Bin detailed'!$F$20/100)</f>
        <v>3453.1040730095756</v>
      </c>
      <c r="M34" s="91">
        <f>'[2]EU Inhabitants'!H42*('[2]Weighted Average'!H11/1000)*('[2]Waste Bin detailed'!$F$20/100)</f>
        <v>3478.245072887375</v>
      </c>
      <c r="N34" s="91">
        <f>'[2]EU Inhabitants'!I42*('[2]Weighted Average'!I11/1000)*('[2]Waste Bin detailed'!$F$20/100)</f>
        <v>3503.6986180743784</v>
      </c>
      <c r="O34" s="91">
        <f>'[2]EU Inhabitants'!J42*('[2]Weighted Average'!J11/1000)*('[2]Waste Bin detailed'!$F$20/100)</f>
        <v>3531.5604506529944</v>
      </c>
      <c r="P34" s="91">
        <f>'[2]EU Inhabitants'!K42*('[2]Weighted Average'!K11/1000)*('[2]Waste Bin detailed'!$F$20/100)</f>
        <v>3557.7945803127895</v>
      </c>
      <c r="Q34" s="91">
        <f>'[2]EU Inhabitants'!L42*('[2]Weighted Average'!L11/1000)*('[2]Waste Bin detailed'!$F$20/100)</f>
        <v>3583.6625957976094</v>
      </c>
      <c r="R34" s="91">
        <f>'[2]EU Inhabitants'!M42*('[2]Weighted Average'!M11/1000)*('[2]Waste Bin detailed'!$F$20/100)</f>
        <v>3610.9719399826058</v>
      </c>
      <c r="S34" s="91">
        <f>'[2]EU Inhabitants'!N42*('[2]Weighted Average'!N11/1000)*('[2]Waste Bin detailed'!$F$20/100)</f>
        <v>3637.5567068843657</v>
      </c>
      <c r="T34" s="91">
        <f>'[2]EU Inhabitants'!O42*('[2]Weighted Average'!O11/1000)*('[2]Waste Bin detailed'!$F$20/100)</f>
        <v>3660.967843542941</v>
      </c>
      <c r="U34" s="91">
        <f>'[2]EU Inhabitants'!P42*('[2]Weighted Average'!P11/1000)*('[2]Waste Bin detailed'!$F$20/100)</f>
        <v>3686.9292125067591</v>
      </c>
      <c r="V34" s="91">
        <f>'[2]EU Inhabitants'!Q42*('[2]Weighted Average'!Q11/1000)*('[2]Waste Bin detailed'!$F$20/100)</f>
        <v>3716.3296718609718</v>
      </c>
      <c r="W34" s="91">
        <f>'[2]EU Inhabitants'!R42*('[2]Weighted Average'!R11/1000)*('[2]Waste Bin detailed'!$F$20/100)</f>
        <v>3747.5773123688659</v>
      </c>
      <c r="X34" s="91">
        <f>'[2]EU Inhabitants'!S42*('[2]Weighted Average'!S11/1000)*('[2]Waste Bin detailed'!$F$20/100)</f>
        <v>3774.9935161824819</v>
      </c>
      <c r="Y34" s="91">
        <f>'[2]EU Inhabitants'!T42*('[2]Weighted Average'!T11/1000)*('[2]Waste Bin detailed'!$F$20/100)</f>
        <v>3799.8488958539469</v>
      </c>
      <c r="Z34" s="91">
        <f>'[2]EU Inhabitants'!U42*('[2]Weighted Average'!U11/1000)*('[2]Waste Bin detailed'!$F$20/100)</f>
        <v>3884.4908027721672</v>
      </c>
      <c r="AA34" s="91">
        <f>'[2]EU Inhabitants'!V42*('[2]Weighted Average'!V11/1000)*('[2]Waste Bin detailed'!$F$20/100)</f>
        <v>3906.555952258243</v>
      </c>
      <c r="AB34" s="91">
        <f>'[2]EU Inhabitants'!W42*('[2]Weighted Average'!W11/1000)*('[2]Waste Bin detailed'!$F$20/100)</f>
        <v>3906.8022009741185</v>
      </c>
      <c r="AC34" s="91">
        <f>'[2]EU Inhabitants'!X42*('[2]Weighted Average'!X11/1000)*('[2]Waste Bin detailed'!$F$20/100)</f>
        <v>3906.9554461633325</v>
      </c>
      <c r="AD34" s="91">
        <f>'[2]EU Inhabitants'!Y42*('[2]Weighted Average'!Y11/1000)*('[2]Waste Bin detailed'!$F$20/100)</f>
        <v>3907.3481789964981</v>
      </c>
      <c r="AE34" s="91">
        <f>'[2]EU Inhabitants'!Z42*('[2]Weighted Average'!Z11/1000)*('[2]Waste Bin detailed'!$F$20/100)</f>
        <v>3906.4699912759984</v>
      </c>
      <c r="AF34" s="91">
        <f>'[2]EU Inhabitants'!AA42*('[2]Weighted Average'!AA11/1000)*('[2]Waste Bin detailed'!$F$20/100)</f>
        <v>3906.1773865884243</v>
      </c>
      <c r="AG34" s="91">
        <f>'[2]EU Inhabitants'!AB42*('[2]Weighted Average'!AB11/1000)*('[2]Waste Bin detailed'!$F$20/100)</f>
        <v>3906.0089328952176</v>
      </c>
      <c r="AH34" s="91">
        <f>'[2]EU Inhabitants'!AC42*('[2]Weighted Average'!AC11/1000)*('[2]Waste Bin detailed'!$F$20/100)</f>
        <v>3905.9686465110544</v>
      </c>
      <c r="AI34" s="91">
        <f>'[2]EU Inhabitants'!AD42*('[2]Weighted Average'!AD11/1000)*('[2]Waste Bin detailed'!$F$20/100)</f>
        <v>3906.0528473514473</v>
      </c>
      <c r="AJ34" s="91">
        <f>'[2]EU Inhabitants'!AE42*('[2]Weighted Average'!AE11/1000)*('[2]Waste Bin detailed'!$F$20/100)</f>
        <v>3906.1287805453558</v>
      </c>
      <c r="AK34" s="91">
        <f>'[2]EU Inhabitants'!AF42*('[2]Weighted Average'!AF11/1000)*('[2]Waste Bin detailed'!$F$20/100)</f>
        <v>3906.1895032255229</v>
      </c>
      <c r="AL34" s="91">
        <f>'[2]EU Inhabitants'!AG42*('[2]Weighted Average'!AG11/1000)*('[2]Waste Bin detailed'!$F$20/100)</f>
        <v>3906.2396030041268</v>
      </c>
      <c r="AM34" s="91">
        <f>'[2]EU Inhabitants'!AH42*('[2]Weighted Average'!AH11/1000)*('[2]Waste Bin detailed'!$F$20/100)</f>
        <v>3906.278158061556</v>
      </c>
      <c r="AN34" s="91">
        <f>'[2]EU Inhabitants'!AI42*('[2]Weighted Average'!AI11/1000)*('[2]Waste Bin detailed'!$F$20/100)</f>
        <v>3906.3104444648293</v>
      </c>
      <c r="AO34" s="91">
        <f>'[2]EU Inhabitants'!AJ42*('[2]Weighted Average'!AJ11/1000)*('[2]Waste Bin detailed'!$F$20/100)</f>
        <v>3906.3402644623793</v>
      </c>
      <c r="AP34" s="91">
        <f>'[2]EU Inhabitants'!AK42*('[2]Weighted Average'!AK11/1000)*('[2]Waste Bin detailed'!$F$20/100)</f>
        <v>3906.3766549971492</v>
      </c>
      <c r="AQ34" s="91">
        <f>'[2]EU Inhabitants'!AL42*('[2]Weighted Average'!AL11/1000)*('[2]Waste Bin detailed'!$F$20/100)</f>
        <v>3906.3961304311424</v>
      </c>
      <c r="AR34" s="91">
        <f>'[2]EU Inhabitants'!AM42*('[2]Weighted Average'!AM11/1000)*('[2]Waste Bin detailed'!$F$20/100)</f>
        <v>3906.412349036234</v>
      </c>
      <c r="AS34" s="91">
        <f>'[2]EU Inhabitants'!AN42*('[2]Weighted Average'!AN11/1000)*('[2]Waste Bin detailed'!$F$20/100)</f>
        <v>3906.4211486513191</v>
      </c>
      <c r="AT34" s="91">
        <f>'[2]EU Inhabitants'!AO42*('[2]Weighted Average'!AO11/1000)*('[2]Waste Bin detailed'!$F$20/100)</f>
        <v>3906.4255564358637</v>
      </c>
      <c r="AU34" s="91">
        <f>'[2]EU Inhabitants'!AP42*('[2]Weighted Average'!AP11/1000)*('[2]Waste Bin detailed'!$F$20/100)</f>
        <v>3906.4299885297737</v>
      </c>
      <c r="AV34" s="91">
        <f>'[2]EU Inhabitants'!AQ42*('[2]Weighted Average'!AQ11/1000)*('[2]Waste Bin detailed'!$F$20/100)</f>
        <v>3906.4337518564889</v>
      </c>
      <c r="AW34" s="91">
        <f>'[2]EU Inhabitants'!AR42*('[2]Weighted Average'!AR11/1000)*('[2]Waste Bin detailed'!$F$20/100)</f>
        <v>3906.4364805020232</v>
      </c>
      <c r="AX34" s="91">
        <f>'[2]EU Inhabitants'!AS42*('[2]Weighted Average'!AS11/1000)*('[2]Waste Bin detailed'!$F$20/100)</f>
        <v>3906.440762897977</v>
      </c>
      <c r="AY34" s="91">
        <f>'[2]EU Inhabitants'!AT42*('[2]Weighted Average'!AT11/1000)*('[2]Waste Bin detailed'!$F$20/100)</f>
        <v>3906.4446105896659</v>
      </c>
      <c r="AZ34" s="91">
        <f>'[2]EU Inhabitants'!AU42*('[2]Weighted Average'!AU11/1000)*('[2]Waste Bin detailed'!$F$20/100)</f>
        <v>3906.4481749272522</v>
      </c>
      <c r="BA34" s="91">
        <f>'[2]EU Inhabitants'!AV42*('[2]Weighted Average'!AV11/1000)*('[2]Waste Bin detailed'!$F$20/100)</f>
        <v>3906.456887278358</v>
      </c>
      <c r="BB34" s="91">
        <f>'[2]EU Inhabitants'!AW42*('[2]Weighted Average'!AW11/1000)*('[2]Waste Bin detailed'!$F$20/100)</f>
        <v>3906.4718825487025</v>
      </c>
      <c r="BC34" s="91">
        <f>'[2]EU Inhabitants'!AX42*('[2]Weighted Average'!AX11/1000)*('[2]Waste Bin detailed'!$F$20/100)</f>
        <v>3906.4868575577534</v>
      </c>
      <c r="BD34" s="91">
        <f>'[2]EU Inhabitants'!AY42*('[2]Weighted Average'!AY11/1000)*('[2]Waste Bin detailed'!$F$20/100)</f>
        <v>3906.4983112889813</v>
      </c>
      <c r="BE34" s="91">
        <f>'[2]EU Inhabitants'!AZ42*('[2]Weighted Average'!AZ11/1000)*('[2]Waste Bin detailed'!$F$20/100)</f>
        <v>3906.5070847456705</v>
      </c>
    </row>
    <row r="35" spans="1:57" x14ac:dyDescent="0.35">
      <c r="A35" s="86" t="s">
        <v>636</v>
      </c>
      <c r="C35" s="86" t="s">
        <v>591</v>
      </c>
      <c r="D35" s="87" t="s">
        <v>621</v>
      </c>
      <c r="F35" s="92" t="s">
        <v>630</v>
      </c>
      <c r="G35" s="91">
        <f>SUM(G4:G34)</f>
        <v>28637.25307444431</v>
      </c>
      <c r="H35" s="91">
        <f t="shared" ref="H35:BE35" si="0">SUM(H4:H34)</f>
        <v>28697.419599542136</v>
      </c>
      <c r="I35" s="91">
        <f t="shared" si="0"/>
        <v>28743.995584829558</v>
      </c>
      <c r="J35" s="91">
        <f t="shared" si="0"/>
        <v>28848.183484515957</v>
      </c>
      <c r="K35" s="91">
        <f t="shared" si="0"/>
        <v>28960.912552840473</v>
      </c>
      <c r="L35" s="91">
        <f t="shared" si="0"/>
        <v>29085.493131114446</v>
      </c>
      <c r="M35" s="91">
        <f t="shared" si="0"/>
        <v>29195.730721519176</v>
      </c>
      <c r="N35" s="91">
        <f t="shared" si="0"/>
        <v>29303.86901117122</v>
      </c>
      <c r="O35" s="91">
        <f t="shared" si="0"/>
        <v>29420.843114596064</v>
      </c>
      <c r="P35" s="91">
        <f t="shared" si="0"/>
        <v>29527.359031892214</v>
      </c>
      <c r="Q35" s="91">
        <f t="shared" si="0"/>
        <v>29589.474011109731</v>
      </c>
      <c r="R35" s="91">
        <f t="shared" si="0"/>
        <v>29569.230109165019</v>
      </c>
      <c r="S35" s="91">
        <f t="shared" si="0"/>
        <v>29635.940674919169</v>
      </c>
      <c r="T35" s="91">
        <f t="shared" si="0"/>
        <v>29707.802774960546</v>
      </c>
      <c r="U35" s="91">
        <f t="shared" si="0"/>
        <v>29839.124649503821</v>
      </c>
      <c r="V35" s="91">
        <f t="shared" si="0"/>
        <v>29926.977675560876</v>
      </c>
      <c r="W35" s="91">
        <f t="shared" si="0"/>
        <v>30039.079840259779</v>
      </c>
      <c r="X35" s="91">
        <f t="shared" si="0"/>
        <v>30122.070967772193</v>
      </c>
      <c r="Y35" s="91">
        <f t="shared" si="0"/>
        <v>30193.627828313955</v>
      </c>
      <c r="Z35" s="91">
        <f t="shared" si="0"/>
        <v>30741.328462579568</v>
      </c>
      <c r="AA35" s="91">
        <f t="shared" si="0"/>
        <v>30823.716929420163</v>
      </c>
      <c r="AB35" s="91">
        <f t="shared" si="0"/>
        <v>30802.812703342133</v>
      </c>
      <c r="AC35" s="91">
        <f t="shared" si="0"/>
        <v>30794.962075072945</v>
      </c>
      <c r="AD35" s="91">
        <f t="shared" si="0"/>
        <v>30924.581233162648</v>
      </c>
      <c r="AE35" s="91">
        <f t="shared" si="0"/>
        <v>31161.403208580643</v>
      </c>
      <c r="AF35" s="91">
        <f t="shared" si="0"/>
        <v>31180.84960986087</v>
      </c>
      <c r="AG35" s="91">
        <f t="shared" si="0"/>
        <v>31191.561397161247</v>
      </c>
      <c r="AH35" s="91">
        <f t="shared" si="0"/>
        <v>31194.107383921932</v>
      </c>
      <c r="AI35" s="91">
        <f t="shared" si="0"/>
        <v>31187.257254022876</v>
      </c>
      <c r="AJ35" s="91">
        <f t="shared" si="0"/>
        <v>31182.108615316196</v>
      </c>
      <c r="AK35" s="91">
        <f t="shared" si="0"/>
        <v>31177.063017759334</v>
      </c>
      <c r="AL35" s="91">
        <f t="shared" si="0"/>
        <v>31171.498991482153</v>
      </c>
      <c r="AM35" s="91">
        <f t="shared" si="0"/>
        <v>31165.490340293934</v>
      </c>
      <c r="AN35" s="91">
        <f t="shared" si="0"/>
        <v>31160.145502609117</v>
      </c>
      <c r="AO35" s="91">
        <f t="shared" si="0"/>
        <v>31155.090317425664</v>
      </c>
      <c r="AP35" s="91">
        <f t="shared" si="0"/>
        <v>31159.208798126623</v>
      </c>
      <c r="AQ35" s="91">
        <f t="shared" si="0"/>
        <v>31161.830296968379</v>
      </c>
      <c r="AR35" s="91">
        <f t="shared" si="0"/>
        <v>31162.977228068823</v>
      </c>
      <c r="AS35" s="91">
        <f t="shared" si="0"/>
        <v>31162.607567445495</v>
      </c>
      <c r="AT35" s="91">
        <f t="shared" si="0"/>
        <v>31160.065529496082</v>
      </c>
      <c r="AU35" s="91">
        <f t="shared" si="0"/>
        <v>31156.136726056029</v>
      </c>
      <c r="AV35" s="91">
        <f t="shared" si="0"/>
        <v>31149.9311846538</v>
      </c>
      <c r="AW35" s="91">
        <f t="shared" si="0"/>
        <v>31141.285182669089</v>
      </c>
      <c r="AX35" s="91">
        <f t="shared" si="0"/>
        <v>31130.082034531726</v>
      </c>
      <c r="AY35" s="91">
        <f t="shared" si="0"/>
        <v>31116.127242426657</v>
      </c>
      <c r="AZ35" s="91">
        <f t="shared" si="0"/>
        <v>31099.374915162156</v>
      </c>
      <c r="BA35" s="91">
        <f t="shared" si="0"/>
        <v>31080.22821730798</v>
      </c>
      <c r="BB35" s="91">
        <f t="shared" si="0"/>
        <v>31057.776776765219</v>
      </c>
      <c r="BC35" s="91">
        <f t="shared" si="0"/>
        <v>31032.428425864615</v>
      </c>
      <c r="BD35" s="91">
        <f t="shared" si="0"/>
        <v>31003.514516101186</v>
      </c>
      <c r="BE35" s="91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AZ95"/>
  <sheetViews>
    <sheetView topLeftCell="G1" zoomScale="63" zoomScaleNormal="63"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  <col min="44" max="52" width="12.26953125" customWidth="1"/>
  </cols>
  <sheetData>
    <row r="1" spans="1:52" x14ac:dyDescent="0.35">
      <c r="A1" s="26" t="s">
        <v>32</v>
      </c>
      <c r="B1" s="26" t="s">
        <v>33</v>
      </c>
      <c r="C1" s="94" t="s">
        <v>3</v>
      </c>
      <c r="D1" s="9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spans="1:52" x14ac:dyDescent="0.3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95" t="s">
        <v>592</v>
      </c>
      <c r="N2" s="95"/>
      <c r="O2" s="95"/>
      <c r="P2" s="95"/>
      <c r="Q2" s="95"/>
      <c r="R2" s="95"/>
      <c r="S2" s="95"/>
      <c r="T2" s="95"/>
      <c r="U2" s="95"/>
      <c r="V2" s="95"/>
      <c r="W2" s="95"/>
    </row>
    <row r="3" spans="1:52" x14ac:dyDescent="0.35">
      <c r="A3" s="32" t="s">
        <v>609</v>
      </c>
      <c r="M3" s="33">
        <v>2011</v>
      </c>
      <c r="N3" s="33">
        <v>2012</v>
      </c>
      <c r="O3" s="33">
        <v>2013</v>
      </c>
      <c r="P3" s="33">
        <v>2014</v>
      </c>
      <c r="Q3" s="33">
        <v>2015</v>
      </c>
      <c r="R3" s="33">
        <v>2016</v>
      </c>
      <c r="S3" s="33">
        <v>2017</v>
      </c>
      <c r="T3" s="33">
        <v>2018</v>
      </c>
      <c r="U3" s="33">
        <v>2019</v>
      </c>
      <c r="V3" s="33">
        <v>2020</v>
      </c>
      <c r="W3" s="33">
        <v>2021</v>
      </c>
    </row>
    <row r="4" spans="1:52" x14ac:dyDescent="0.35">
      <c r="A4" s="34" t="s">
        <v>34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7">
        <v>0.18481758028288714</v>
      </c>
      <c r="N4" s="37">
        <v>0.19384222991437419</v>
      </c>
      <c r="O4" s="37">
        <v>0.16037997717669555</v>
      </c>
      <c r="P4" s="37">
        <v>0.15326883611844033</v>
      </c>
      <c r="Q4" s="37">
        <v>0.1622497055359246</v>
      </c>
      <c r="R4" s="37">
        <v>0.19586840091813312</v>
      </c>
      <c r="S4" s="37">
        <v>0.22318019106377857</v>
      </c>
      <c r="T4" s="37">
        <v>0.21457006454309163</v>
      </c>
      <c r="U4" s="37">
        <v>0.25059255472417163</v>
      </c>
      <c r="V4" s="37">
        <v>0.26727809221428211</v>
      </c>
      <c r="W4" s="5">
        <v>0.26254479902564287</v>
      </c>
    </row>
    <row r="5" spans="1:52" x14ac:dyDescent="0.35">
      <c r="A5" s="34" t="s">
        <v>35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7">
        <v>0.14669656203288489</v>
      </c>
      <c r="N5" s="37">
        <v>0.15329538645895746</v>
      </c>
      <c r="O5" s="37">
        <v>0.16602759578515142</v>
      </c>
      <c r="P5" s="37">
        <v>0.1799279267787097</v>
      </c>
      <c r="Q5" s="37">
        <v>0.18367346938775511</v>
      </c>
      <c r="R5" s="37">
        <v>0.21285408872260822</v>
      </c>
      <c r="S5" s="37">
        <v>0.23083031573597612</v>
      </c>
      <c r="T5" s="37">
        <v>0.24779044447290893</v>
      </c>
      <c r="U5" s="37">
        <v>0.26529182405263801</v>
      </c>
      <c r="V5" s="37">
        <v>0.26659617637813277</v>
      </c>
      <c r="W5" s="5"/>
    </row>
    <row r="6" spans="1:52" x14ac:dyDescent="0.35">
      <c r="A6" s="34" t="s">
        <v>36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7">
        <v>0.17109546333046627</v>
      </c>
      <c r="N6" s="37">
        <v>0.17038965380650445</v>
      </c>
      <c r="O6" s="37">
        <v>0.16818091354850148</v>
      </c>
      <c r="P6" s="37">
        <v>0.19317225998192747</v>
      </c>
      <c r="Q6" s="37">
        <v>0.18573549264486389</v>
      </c>
      <c r="R6" s="37">
        <v>0.18285432407124627</v>
      </c>
      <c r="S6" s="37">
        <v>0.21098165241979366</v>
      </c>
      <c r="T6" s="37">
        <v>0.21692365983743556</v>
      </c>
      <c r="U6" s="37">
        <v>0.2293612804972229</v>
      </c>
      <c r="V6" s="37">
        <v>0.25424814150553404</v>
      </c>
      <c r="W6" s="5">
        <v>0.27575322657019724</v>
      </c>
    </row>
    <row r="7" spans="1:52" x14ac:dyDescent="0.35">
      <c r="A7" s="34" t="s">
        <v>37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7">
        <v>0.25437981779957952</v>
      </c>
      <c r="N7" s="37">
        <v>0.24209332009644025</v>
      </c>
      <c r="O7" s="37">
        <v>0.24153752767264161</v>
      </c>
      <c r="P7" s="37">
        <v>0.28992319915254233</v>
      </c>
      <c r="Q7" s="37">
        <v>0.27397236704003852</v>
      </c>
      <c r="R7" s="37">
        <v>0.32082876051747644</v>
      </c>
      <c r="S7" s="37">
        <v>0.2796349942062572</v>
      </c>
      <c r="T7" s="37">
        <v>0.30467549571961661</v>
      </c>
      <c r="U7" s="37">
        <v>0.30520468507779758</v>
      </c>
      <c r="V7" s="37">
        <v>0.33060322584913399</v>
      </c>
      <c r="W7" s="5">
        <v>0.35018709807524256</v>
      </c>
    </row>
    <row r="8" spans="1:52" x14ac:dyDescent="0.35">
      <c r="A8" s="38" t="s">
        <v>594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40">
        <v>0.17258094985619027</v>
      </c>
      <c r="N8" s="40">
        <v>0.1775629956349162</v>
      </c>
      <c r="O8" s="40">
        <v>0.16785280785896275</v>
      </c>
      <c r="P8" s="40">
        <v>0.17758467417606377</v>
      </c>
      <c r="Q8" s="40">
        <v>0.17991069169914584</v>
      </c>
      <c r="R8" s="40">
        <v>0.2044745942361407</v>
      </c>
      <c r="S8" s="40">
        <v>0.22565983609245185</v>
      </c>
      <c r="T8" s="40">
        <v>0.23030642718474034</v>
      </c>
      <c r="U8" s="40">
        <v>0.25324377035120027</v>
      </c>
      <c r="V8" s="41">
        <v>0.26724155193912968</v>
      </c>
      <c r="W8" s="42">
        <v>0.27345863997715752</v>
      </c>
    </row>
    <row r="9" spans="1:52" x14ac:dyDescent="0.35">
      <c r="A9" s="26"/>
      <c r="B9" s="26"/>
      <c r="C9" s="26"/>
      <c r="D9" s="6"/>
      <c r="E9" s="6"/>
      <c r="F9" s="6"/>
      <c r="G9" s="6"/>
      <c r="H9" s="6"/>
      <c r="I9" s="6"/>
      <c r="J9" s="6"/>
      <c r="K9" s="6"/>
      <c r="L9" s="6"/>
      <c r="M9" s="26"/>
      <c r="N9" s="26"/>
      <c r="O9" s="26"/>
      <c r="P9" s="26"/>
      <c r="Q9" s="26"/>
      <c r="R9" s="26"/>
      <c r="S9" s="26"/>
      <c r="T9" s="26"/>
      <c r="U9" s="26"/>
      <c r="V9" s="7"/>
      <c r="X9" s="16" t="s">
        <v>595</v>
      </c>
    </row>
    <row r="10" spans="1:52" x14ac:dyDescent="0.35">
      <c r="A10" s="26"/>
      <c r="B10" s="96" t="s">
        <v>38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7" t="s">
        <v>39</v>
      </c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8" t="s">
        <v>40</v>
      </c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35">
      <c r="A11" s="26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26" t="s">
        <v>41</v>
      </c>
      <c r="B12" s="11">
        <f>C12/1.34</f>
        <v>40.986401057268715</v>
      </c>
      <c r="C12" s="11">
        <f>D12/1.34</f>
        <v>54.921777416740085</v>
      </c>
      <c r="D12" s="11">
        <f>E12/1.5</f>
        <v>73.59518173843172</v>
      </c>
      <c r="E12" s="11">
        <f>F12/1.5</f>
        <v>110.39277260764759</v>
      </c>
      <c r="F12" s="11">
        <f>G12/1.22</f>
        <v>165.58915891147137</v>
      </c>
      <c r="G12" s="11">
        <f>H12/1.18</f>
        <v>202.01877387199508</v>
      </c>
      <c r="H12" s="11">
        <f>I12/1.19</f>
        <v>238.38215316895418</v>
      </c>
      <c r="I12" s="11">
        <f>J12/1.35</f>
        <v>283.67476227105544</v>
      </c>
      <c r="J12" s="11">
        <f>K12/(1-0.26)</f>
        <v>382.96092906592486</v>
      </c>
      <c r="K12" s="11">
        <f>L12/1.68</f>
        <v>283.39108750878438</v>
      </c>
      <c r="L12" s="11">
        <f>M12/1.31</f>
        <v>476.09702701475771</v>
      </c>
      <c r="M12" s="12">
        <f>$M$8*'[3]Eurostat POM Portables GU'!M3</f>
        <v>623.6871053893326</v>
      </c>
      <c r="N12" s="12">
        <f>$N$8*'[3]Eurostat POM Portables GU'!N3</f>
        <v>660.03355751840922</v>
      </c>
      <c r="O12" s="12">
        <f>$O$8*'[3]Eurostat POM Portables GU'!O3</f>
        <v>653.2072587179307</v>
      </c>
      <c r="P12" s="12">
        <f>$P$8*'[3]Eurostat POM Portables GU'!P3</f>
        <v>725.72321219747585</v>
      </c>
      <c r="Q12" s="12">
        <f>$Q$8*'[3]Eurostat POM Portables GU'!Q3</f>
        <v>818.10624218069665</v>
      </c>
      <c r="R12" s="12">
        <f>$R$8*'[3]Eurostat POM Portables GU'!R3</f>
        <v>962.67654796159206</v>
      </c>
      <c r="S12" s="12">
        <f>$S$8*'[3]Eurostat POM Portables GU'!S3</f>
        <v>1070.8969416034549</v>
      </c>
      <c r="T12" s="12">
        <f>$T$8*'[3]Eurostat POM Portables GU'!T3</f>
        <v>1255.0413467437095</v>
      </c>
      <c r="U12" s="12">
        <f>$U$8*'[3]Eurostat POM Portables GU'!U3</f>
        <v>1458.7969499847934</v>
      </c>
      <c r="V12" s="12">
        <f>$V$8*'[3]Eurostat POM Portables GU'!V3</f>
        <v>1696.1778836893959</v>
      </c>
      <c r="W12" s="12">
        <f>$W$8*'[3]Eurostat POM Portables GU'!W3</f>
        <v>1678.7625908197701</v>
      </c>
      <c r="X12" s="13">
        <f>W12+(W12*W$44)</f>
        <v>1846.6388499017471</v>
      </c>
      <c r="Y12" s="13">
        <f t="shared" ref="Y12:AZ12" si="0">X12+(X12*X$44)</f>
        <v>2031.3027348919218</v>
      </c>
      <c r="Z12" s="13">
        <f t="shared" si="0"/>
        <v>2234.4330083811137</v>
      </c>
      <c r="AA12" s="13">
        <f t="shared" si="0"/>
        <v>2457.8763092192253</v>
      </c>
      <c r="AB12" s="13">
        <f t="shared" si="0"/>
        <v>2703.6639401411476</v>
      </c>
      <c r="AC12" s="13">
        <f t="shared" si="0"/>
        <v>2974.0303341552622</v>
      </c>
      <c r="AD12" s="13">
        <f t="shared" si="0"/>
        <v>3271.4333675707885</v>
      </c>
      <c r="AE12" s="13">
        <f t="shared" si="0"/>
        <v>3598.5767043278674</v>
      </c>
      <c r="AF12" s="13">
        <f t="shared" si="0"/>
        <v>3958.4343747606545</v>
      </c>
      <c r="AG12" s="13">
        <f t="shared" si="0"/>
        <v>4354.2778122367199</v>
      </c>
      <c r="AH12" s="13">
        <f t="shared" si="0"/>
        <v>4789.7055934603923</v>
      </c>
      <c r="AI12" s="13">
        <f t="shared" si="0"/>
        <v>5268.6761528064317</v>
      </c>
      <c r="AJ12" s="13">
        <f t="shared" si="0"/>
        <v>5795.5437680870746</v>
      </c>
      <c r="AK12" s="13">
        <f t="shared" si="0"/>
        <v>6375.0981448957818</v>
      </c>
      <c r="AL12" s="13">
        <f t="shared" si="0"/>
        <v>7012.6079593853601</v>
      </c>
      <c r="AM12" s="13">
        <f t="shared" si="0"/>
        <v>7713.868755323896</v>
      </c>
      <c r="AN12" s="13">
        <f t="shared" si="0"/>
        <v>8485.2556308562853</v>
      </c>
      <c r="AO12" s="13">
        <f t="shared" si="0"/>
        <v>9333.7811939419134</v>
      </c>
      <c r="AP12" s="13">
        <f t="shared" si="0"/>
        <v>10267.159313336106</v>
      </c>
      <c r="AQ12" s="13">
        <f t="shared" si="0"/>
        <v>11293.875244669716</v>
      </c>
      <c r="AR12" s="13">
        <f t="shared" si="0"/>
        <v>12423.262769136687</v>
      </c>
      <c r="AS12" s="13">
        <f t="shared" si="0"/>
        <v>13665.589046050356</v>
      </c>
      <c r="AT12" s="13">
        <f t="shared" si="0"/>
        <v>15032.147950655391</v>
      </c>
      <c r="AU12" s="13">
        <f t="shared" si="0"/>
        <v>16535.36274572093</v>
      </c>
      <c r="AV12" s="13">
        <f t="shared" si="0"/>
        <v>18188.899020293022</v>
      </c>
      <c r="AW12" s="13">
        <f t="shared" si="0"/>
        <v>20007.788922322325</v>
      </c>
      <c r="AX12" s="13">
        <f t="shared" si="0"/>
        <v>22008.567814554557</v>
      </c>
      <c r="AY12" s="13">
        <f t="shared" si="0"/>
        <v>24209.424596010012</v>
      </c>
      <c r="AZ12" s="13">
        <f t="shared" si="0"/>
        <v>26630.367055611016</v>
      </c>
    </row>
    <row r="13" spans="1:52" x14ac:dyDescent="0.35">
      <c r="A13" s="26" t="s">
        <v>42</v>
      </c>
      <c r="B13" s="11">
        <f>C13/1.34</f>
        <v>49.913410291613438</v>
      </c>
      <c r="C13" s="11">
        <f t="shared" ref="C13" si="1">D13/1.34</f>
        <v>66.883969790762009</v>
      </c>
      <c r="D13" s="11">
        <f t="shared" ref="D13:E28" si="2">E13/1.5</f>
        <v>89.624519519621103</v>
      </c>
      <c r="E13" s="11">
        <f t="shared" si="2"/>
        <v>134.43677927943165</v>
      </c>
      <c r="F13" s="11">
        <f t="shared" ref="F13:F42" si="3">G13/1.22</f>
        <v>201.65516891914748</v>
      </c>
      <c r="G13" s="11">
        <f t="shared" ref="G13:G42" si="4">H13/1.18</f>
        <v>246.01930608135993</v>
      </c>
      <c r="H13" s="11">
        <f t="shared" ref="H13:H42" si="5">I13/1.19</f>
        <v>290.30278117600471</v>
      </c>
      <c r="I13" s="11">
        <f t="shared" ref="I13:I42" si="6">J13/1.35</f>
        <v>345.46030959944557</v>
      </c>
      <c r="J13" s="11">
        <f t="shared" ref="J13:J42" si="7">K13/(1-0.26)</f>
        <v>466.37141795925152</v>
      </c>
      <c r="K13" s="11">
        <f t="shared" ref="K13:K42" si="8">L13/1.68</f>
        <v>345.11484928984612</v>
      </c>
      <c r="L13" s="11">
        <f t="shared" ref="L13:L42" si="9">M13/1.31</f>
        <v>579.79294680694147</v>
      </c>
      <c r="M13" s="12">
        <f>$M$8*'[3]Eurostat POM Portables GU'!M4</f>
        <v>759.52876031709343</v>
      </c>
      <c r="N13" s="12">
        <f>$N$8*'[3]Eurostat POM Portables GU'!N4</f>
        <v>756.24079840910815</v>
      </c>
      <c r="O13" s="12">
        <f>$O$8*'[3]Eurostat POM Portables GU'!O4</f>
        <v>738.21664896371817</v>
      </c>
      <c r="P13" s="12">
        <f>$P$8*'[3]Eurostat POM Portables GU'!P4</f>
        <v>749.76249437134129</v>
      </c>
      <c r="Q13" s="12">
        <f>$Q$8*'[3]Eurostat POM Portables GU'!Q4</f>
        <v>821.47221829829994</v>
      </c>
      <c r="R13" s="12">
        <f>$R$8*'[3]Eurostat POM Portables GU'!R4</f>
        <v>937.5160145727051</v>
      </c>
      <c r="S13" s="12">
        <f>$S$8*'[3]Eurostat POM Portables GU'!S4</f>
        <v>1080.0079755384745</v>
      </c>
      <c r="T13" s="12">
        <f>$T$8*'[3]Eurostat POM Portables GU'!T4</f>
        <v>1133.1076217489224</v>
      </c>
      <c r="U13" s="12">
        <f>$U$8*'[3]Eurostat POM Portables GU'!U4</f>
        <v>1370.808528911047</v>
      </c>
      <c r="V13" s="12">
        <f>$V$8*'[3]Eurostat POM Portables GU'!V4</f>
        <v>1499.4923479304566</v>
      </c>
      <c r="W13" s="12">
        <f>$W$8*'[3]Eurostat POM Portables GU'!W4</f>
        <v>1706.1084548174858</v>
      </c>
      <c r="X13" s="13">
        <f t="shared" ref="X13:AZ13" si="10">W13+(W13*W$44)</f>
        <v>1876.7193002992344</v>
      </c>
      <c r="Y13" s="13">
        <f t="shared" si="10"/>
        <v>2064.3912303291577</v>
      </c>
      <c r="Z13" s="13">
        <f t="shared" si="10"/>
        <v>2270.8303533620733</v>
      </c>
      <c r="AA13" s="13">
        <f t="shared" si="10"/>
        <v>2497.9133886982809</v>
      </c>
      <c r="AB13" s="13">
        <f t="shared" si="10"/>
        <v>2747.7047275681089</v>
      </c>
      <c r="AC13" s="13">
        <f t="shared" si="10"/>
        <v>3022.4752003249196</v>
      </c>
      <c r="AD13" s="13">
        <f t="shared" si="10"/>
        <v>3324.7227203574116</v>
      </c>
      <c r="AE13" s="13">
        <f t="shared" si="10"/>
        <v>3657.1949923931529</v>
      </c>
      <c r="AF13" s="13">
        <f t="shared" si="10"/>
        <v>4022.9144916324681</v>
      </c>
      <c r="AG13" s="13">
        <f t="shared" si="10"/>
        <v>4425.2059407957149</v>
      </c>
      <c r="AH13" s="13">
        <f t="shared" si="10"/>
        <v>4867.7265348752862</v>
      </c>
      <c r="AI13" s="13">
        <f t="shared" si="10"/>
        <v>5354.4991883628145</v>
      </c>
      <c r="AJ13" s="13">
        <f t="shared" si="10"/>
        <v>5889.949107199096</v>
      </c>
      <c r="AK13" s="13">
        <f t="shared" si="10"/>
        <v>6478.944017919006</v>
      </c>
      <c r="AL13" s="13">
        <f t="shared" si="10"/>
        <v>7126.8384197109062</v>
      </c>
      <c r="AM13" s="13">
        <f t="shared" si="10"/>
        <v>7839.5222616819974</v>
      </c>
      <c r="AN13" s="13">
        <f t="shared" si="10"/>
        <v>8623.474487850197</v>
      </c>
      <c r="AO13" s="13">
        <f t="shared" si="10"/>
        <v>9485.8219366352168</v>
      </c>
      <c r="AP13" s="13">
        <f t="shared" si="10"/>
        <v>10434.404130298739</v>
      </c>
      <c r="AQ13" s="13">
        <f t="shared" si="10"/>
        <v>11477.844543328612</v>
      </c>
      <c r="AR13" s="13">
        <f t="shared" si="10"/>
        <v>12625.628997661473</v>
      </c>
      <c r="AS13" s="13">
        <f t="shared" si="10"/>
        <v>13888.191897427621</v>
      </c>
      <c r="AT13" s="13">
        <f t="shared" si="10"/>
        <v>15277.011087170384</v>
      </c>
      <c r="AU13" s="13">
        <f t="shared" si="10"/>
        <v>16804.712195887423</v>
      </c>
      <c r="AV13" s="13">
        <f t="shared" si="10"/>
        <v>18485.183415476167</v>
      </c>
      <c r="AW13" s="13">
        <f t="shared" si="10"/>
        <v>20333.701757023784</v>
      </c>
      <c r="AX13" s="13">
        <f t="shared" si="10"/>
        <v>22367.071932726161</v>
      </c>
      <c r="AY13" s="13">
        <f t="shared" si="10"/>
        <v>24603.779125998779</v>
      </c>
      <c r="AZ13" s="13">
        <f t="shared" si="10"/>
        <v>27064.157038598656</v>
      </c>
    </row>
    <row r="14" spans="1:52" x14ac:dyDescent="0.35">
      <c r="A14" s="26" t="s">
        <v>43</v>
      </c>
      <c r="B14" s="11">
        <f t="shared" ref="B14:C29" si="11">C14/1.34</f>
        <v>7.0770206821101542</v>
      </c>
      <c r="C14" s="11">
        <f t="shared" si="11"/>
        <v>9.483207714027607</v>
      </c>
      <c r="D14" s="11">
        <f t="shared" si="2"/>
        <v>12.707498336796995</v>
      </c>
      <c r="E14" s="11">
        <f t="shared" si="2"/>
        <v>19.061247505195492</v>
      </c>
      <c r="F14" s="11">
        <f t="shared" si="3"/>
        <v>28.591871257793237</v>
      </c>
      <c r="G14" s="11">
        <f t="shared" si="4"/>
        <v>34.88208293450775</v>
      </c>
      <c r="H14" s="11">
        <f t="shared" si="5"/>
        <v>41.160857862719141</v>
      </c>
      <c r="I14" s="11">
        <f t="shared" si="6"/>
        <v>48.981420856635772</v>
      </c>
      <c r="J14" s="11">
        <f t="shared" si="7"/>
        <v>66.124918156458293</v>
      </c>
      <c r="K14" s="11">
        <f t="shared" si="8"/>
        <v>48.932439435779138</v>
      </c>
      <c r="L14" s="11">
        <f t="shared" si="9"/>
        <v>82.206498252108943</v>
      </c>
      <c r="M14" s="12">
        <f>$M$8*'[3]Eurostat POM Portables GU'!M5</f>
        <v>107.69051271026272</v>
      </c>
      <c r="N14" s="12">
        <f>$N$8*'[3]Eurostat POM Portables GU'!N5</f>
        <v>106.96092999954773</v>
      </c>
      <c r="O14" s="12">
        <f>$O$8*'[3]Eurostat POM Portables GU'!O5</f>
        <v>113.63635092051778</v>
      </c>
      <c r="P14" s="12">
        <f>$P$8*'[3]Eurostat POM Portables GU'!P5</f>
        <v>129.63681214852656</v>
      </c>
      <c r="Q14" s="12">
        <f>$Q$8*'[3]Eurostat POM Portables GU'!Q5</f>
        <v>136.73212569135083</v>
      </c>
      <c r="R14" s="12">
        <f>$R$8*'[3]Eurostat POM Portables GU'!R5</f>
        <v>153.35594567710552</v>
      </c>
      <c r="S14" s="12">
        <f>$S$8*'[3]Eurostat POM Portables GU'!S5</f>
        <v>183.91276641534827</v>
      </c>
      <c r="T14" s="12">
        <f>$T$8*'[3]Eurostat POM Portables GU'!T5</f>
        <v>158.91143475747083</v>
      </c>
      <c r="U14" s="12">
        <f>$U$8*'[3]Eurostat POM Portables GU'!U5</f>
        <v>238.55563167083065</v>
      </c>
      <c r="V14" s="12">
        <f>$V$8*'[3]Eurostat POM Portables GU'!V5</f>
        <v>251.2070588227819</v>
      </c>
      <c r="W14" s="12">
        <f>$W$8*'[3]Eurostat POM Portables GU'!W5</f>
        <v>274.00555725711183</v>
      </c>
      <c r="X14" s="13">
        <f t="shared" ref="X14:AZ14" si="12">W14+(W14*W$44)</f>
        <v>301.406112982823</v>
      </c>
      <c r="Y14" s="13">
        <f t="shared" si="12"/>
        <v>331.5467242811053</v>
      </c>
      <c r="Z14" s="13">
        <f t="shared" si="12"/>
        <v>364.70139670921583</v>
      </c>
      <c r="AA14" s="13">
        <f t="shared" si="12"/>
        <v>401.17153638013741</v>
      </c>
      <c r="AB14" s="13">
        <f t="shared" si="12"/>
        <v>441.28869001815116</v>
      </c>
      <c r="AC14" s="13">
        <f t="shared" si="12"/>
        <v>485.41755901996629</v>
      </c>
      <c r="AD14" s="13">
        <f t="shared" si="12"/>
        <v>533.95931492196291</v>
      </c>
      <c r="AE14" s="13">
        <f t="shared" si="12"/>
        <v>587.35524641415918</v>
      </c>
      <c r="AF14" s="13">
        <f t="shared" si="12"/>
        <v>646.09077105557515</v>
      </c>
      <c r="AG14" s="13">
        <f t="shared" si="12"/>
        <v>710.69984816113265</v>
      </c>
      <c r="AH14" s="13">
        <f t="shared" si="12"/>
        <v>781.76983297724587</v>
      </c>
      <c r="AI14" s="13">
        <f t="shared" si="12"/>
        <v>859.9468162749705</v>
      </c>
      <c r="AJ14" s="13">
        <f t="shared" si="12"/>
        <v>945.94149790246752</v>
      </c>
      <c r="AK14" s="13">
        <f t="shared" si="12"/>
        <v>1040.5356476927143</v>
      </c>
      <c r="AL14" s="13">
        <f t="shared" si="12"/>
        <v>1144.5892124619857</v>
      </c>
      <c r="AM14" s="13">
        <f t="shared" si="12"/>
        <v>1259.0481337081842</v>
      </c>
      <c r="AN14" s="13">
        <f t="shared" si="12"/>
        <v>1384.9529470790026</v>
      </c>
      <c r="AO14" s="13">
        <f t="shared" si="12"/>
        <v>1523.4482417869028</v>
      </c>
      <c r="AP14" s="13">
        <f t="shared" si="12"/>
        <v>1675.7930659655931</v>
      </c>
      <c r="AQ14" s="13">
        <f t="shared" si="12"/>
        <v>1843.3723725621523</v>
      </c>
      <c r="AR14" s="13">
        <f t="shared" si="12"/>
        <v>2027.7096098183677</v>
      </c>
      <c r="AS14" s="13">
        <f t="shared" si="12"/>
        <v>2230.4805708002045</v>
      </c>
      <c r="AT14" s="13">
        <f t="shared" si="12"/>
        <v>2453.528627880225</v>
      </c>
      <c r="AU14" s="13">
        <f t="shared" si="12"/>
        <v>2698.8814906682474</v>
      </c>
      <c r="AV14" s="13">
        <f t="shared" si="12"/>
        <v>2968.7696397350719</v>
      </c>
      <c r="AW14" s="13">
        <f t="shared" si="12"/>
        <v>3265.6466037085793</v>
      </c>
      <c r="AX14" s="13">
        <f t="shared" si="12"/>
        <v>3592.2112640794371</v>
      </c>
      <c r="AY14" s="13">
        <f t="shared" si="12"/>
        <v>3951.4323904873809</v>
      </c>
      <c r="AZ14" s="13">
        <f t="shared" si="12"/>
        <v>4346.5756295361189</v>
      </c>
    </row>
    <row r="15" spans="1:52" x14ac:dyDescent="0.35">
      <c r="A15" s="26" t="s">
        <v>44</v>
      </c>
      <c r="B15" s="11">
        <f t="shared" si="11"/>
        <v>3.7623891684026001</v>
      </c>
      <c r="C15" s="11">
        <f t="shared" si="11"/>
        <v>5.0416014856594842</v>
      </c>
      <c r="D15" s="11">
        <f t="shared" si="2"/>
        <v>6.7557459907837094</v>
      </c>
      <c r="E15" s="11">
        <f t="shared" si="2"/>
        <v>10.133618986175565</v>
      </c>
      <c r="F15" s="11">
        <f t="shared" si="3"/>
        <v>15.200428479263346</v>
      </c>
      <c r="G15" s="11">
        <f t="shared" si="4"/>
        <v>18.544522744701283</v>
      </c>
      <c r="H15" s="11">
        <f t="shared" si="5"/>
        <v>21.882536838747512</v>
      </c>
      <c r="I15" s="11">
        <f t="shared" si="6"/>
        <v>26.040218838109539</v>
      </c>
      <c r="J15" s="11">
        <f t="shared" si="7"/>
        <v>35.154295431447878</v>
      </c>
      <c r="K15" s="11">
        <f t="shared" si="8"/>
        <v>26.01417861927143</v>
      </c>
      <c r="L15" s="11">
        <f t="shared" si="9"/>
        <v>43.703820080375998</v>
      </c>
      <c r="M15" s="12">
        <f>$M$8*'[3]Eurostat POM Portables GU'!M6</f>
        <v>57.252004305292559</v>
      </c>
      <c r="N15" s="12">
        <f>$N$8*'[3]Eurostat POM Portables GU'!N6</f>
        <v>72.23262662428391</v>
      </c>
      <c r="O15" s="12">
        <f>$O$8*'[3]Eurostat POM Portables GU'!O6</f>
        <v>66.063508117130553</v>
      </c>
      <c r="P15" s="12">
        <f>$P$8*'[3]Eurostat POM Portables GU'!P6</f>
        <v>61.621881939094131</v>
      </c>
      <c r="Q15" s="12">
        <f>$Q$8*'[3]Eurostat POM Portables GU'!Q6</f>
        <v>47.856243991972789</v>
      </c>
      <c r="R15" s="12">
        <f>$R$8*'[3]Eurostat POM Portables GU'!R6</f>
        <v>80.76746472327558</v>
      </c>
      <c r="S15" s="12">
        <f>$S$8*'[3]Eurostat POM Portables GU'!S6</f>
        <v>128.17478690051266</v>
      </c>
      <c r="T15" s="12">
        <f>$T$8*'[3]Eurostat POM Portables GU'!T6</f>
        <v>155.22653192251499</v>
      </c>
      <c r="U15" s="12">
        <f>$U$8*'[3]Eurostat POM Portables GU'!U6</f>
        <v>229.43885593818746</v>
      </c>
      <c r="V15" s="12">
        <f>$V$8*'[3]Eurostat POM Portables GU'!V6</f>
        <v>281.13811263996445</v>
      </c>
      <c r="W15" s="12">
        <f>$W$8*'[3]Eurostat POM Portables GU'!W6</f>
        <v>286.85811333603823</v>
      </c>
      <c r="X15" s="13">
        <f t="shared" ref="X15:AZ15" si="13">W15+(W15*W$44)</f>
        <v>315.54392466964202</v>
      </c>
      <c r="Y15" s="13">
        <f t="shared" si="13"/>
        <v>347.09831713660623</v>
      </c>
      <c r="Z15" s="13">
        <f t="shared" si="13"/>
        <v>381.80814885026683</v>
      </c>
      <c r="AA15" s="13">
        <f t="shared" si="13"/>
        <v>419.98896373529351</v>
      </c>
      <c r="AB15" s="13">
        <f t="shared" si="13"/>
        <v>461.98786010882287</v>
      </c>
      <c r="AC15" s="13">
        <f t="shared" si="13"/>
        <v>508.18664611970519</v>
      </c>
      <c r="AD15" s="13">
        <f t="shared" si="13"/>
        <v>559.00531073167576</v>
      </c>
      <c r="AE15" s="13">
        <f t="shared" si="13"/>
        <v>614.90584180484336</v>
      </c>
      <c r="AF15" s="13">
        <f t="shared" si="13"/>
        <v>676.39642598532771</v>
      </c>
      <c r="AG15" s="13">
        <f t="shared" si="13"/>
        <v>744.03606858386047</v>
      </c>
      <c r="AH15" s="13">
        <f t="shared" si="13"/>
        <v>818.43967544224654</v>
      </c>
      <c r="AI15" s="13">
        <f t="shared" si="13"/>
        <v>900.28364298647125</v>
      </c>
      <c r="AJ15" s="13">
        <f t="shared" si="13"/>
        <v>990.3120072851184</v>
      </c>
      <c r="AK15" s="13">
        <f t="shared" si="13"/>
        <v>1089.3432080136301</v>
      </c>
      <c r="AL15" s="13">
        <f t="shared" si="13"/>
        <v>1198.2775288149933</v>
      </c>
      <c r="AM15" s="13">
        <f t="shared" si="13"/>
        <v>1318.1052816964925</v>
      </c>
      <c r="AN15" s="13">
        <f t="shared" si="13"/>
        <v>1449.9158098661417</v>
      </c>
      <c r="AO15" s="13">
        <f t="shared" si="13"/>
        <v>1594.9073908527557</v>
      </c>
      <c r="AP15" s="13">
        <f t="shared" si="13"/>
        <v>1754.3981299380314</v>
      </c>
      <c r="AQ15" s="13">
        <f t="shared" si="13"/>
        <v>1929.8379429318345</v>
      </c>
      <c r="AR15" s="13">
        <f t="shared" si="13"/>
        <v>2122.8217372250178</v>
      </c>
      <c r="AS15" s="13">
        <f t="shared" si="13"/>
        <v>2335.1039109475196</v>
      </c>
      <c r="AT15" s="13">
        <f t="shared" si="13"/>
        <v>2568.6143020422714</v>
      </c>
      <c r="AU15" s="13">
        <f t="shared" si="13"/>
        <v>2825.4757322464984</v>
      </c>
      <c r="AV15" s="13">
        <f t="shared" si="13"/>
        <v>3108.0233054711484</v>
      </c>
      <c r="AW15" s="13">
        <f t="shared" si="13"/>
        <v>3418.8256360182631</v>
      </c>
      <c r="AX15" s="13">
        <f t="shared" si="13"/>
        <v>3760.7081996200895</v>
      </c>
      <c r="AY15" s="13">
        <f t="shared" si="13"/>
        <v>4136.779019582098</v>
      </c>
      <c r="AZ15" s="13">
        <f t="shared" si="13"/>
        <v>4550.456921540308</v>
      </c>
    </row>
    <row r="16" spans="1:52" x14ac:dyDescent="0.35">
      <c r="A16" s="26" t="s">
        <v>45</v>
      </c>
      <c r="B16" s="11">
        <f t="shared" si="11"/>
        <v>3.1256841345986515</v>
      </c>
      <c r="C16" s="11">
        <f t="shared" si="11"/>
        <v>4.188416740362193</v>
      </c>
      <c r="D16" s="11">
        <f t="shared" si="2"/>
        <v>5.6124784320853385</v>
      </c>
      <c r="E16" s="11">
        <f t="shared" si="2"/>
        <v>8.4187176481280073</v>
      </c>
      <c r="F16" s="11">
        <f t="shared" si="3"/>
        <v>12.62807647219201</v>
      </c>
      <c r="G16" s="11">
        <f t="shared" si="4"/>
        <v>15.406253296074251</v>
      </c>
      <c r="H16" s="11">
        <f t="shared" si="5"/>
        <v>18.179378889367616</v>
      </c>
      <c r="I16" s="11">
        <f t="shared" si="6"/>
        <v>21.633460878347464</v>
      </c>
      <c r="J16" s="11">
        <f t="shared" si="7"/>
        <v>29.205172185769079</v>
      </c>
      <c r="K16" s="11">
        <f t="shared" si="8"/>
        <v>21.611827417469119</v>
      </c>
      <c r="L16" s="11">
        <f t="shared" si="9"/>
        <v>36.307870061348119</v>
      </c>
      <c r="M16" s="12">
        <f>$M$8*'[3]Eurostat POM Portables GU'!M7</f>
        <v>47.563309780366041</v>
      </c>
      <c r="N16" s="12">
        <f>$N$8*'[3]Eurostat POM Portables GU'!N7</f>
        <v>45.811252873808378</v>
      </c>
      <c r="O16" s="12">
        <f>$O$8*'[3]Eurostat POM Portables GU'!O7</f>
        <v>33.604132133364338</v>
      </c>
      <c r="P16" s="12">
        <f>$P$8*'[3]Eurostat POM Portables GU'!P7</f>
        <v>33.74108809345212</v>
      </c>
      <c r="Q16" s="12">
        <f>$Q$8*'[3]Eurostat POM Portables GU'!Q7</f>
        <v>37.061602490024043</v>
      </c>
      <c r="R16" s="12">
        <f>$R$8*'[3]Eurostat POM Portables GU'!R7</f>
        <v>43.144139383825689</v>
      </c>
      <c r="S16" s="12">
        <f>$S$8*'[3]Eurostat POM Portables GU'!S7</f>
        <v>52.578741809541285</v>
      </c>
      <c r="T16" s="12">
        <f>$T$8*'[3]Eurostat POM Portables GU'!T7</f>
        <v>46.521898291317548</v>
      </c>
      <c r="U16" s="12">
        <f>$U$8*'[3]Eurostat POM Portables GU'!U7</f>
        <v>44.317659811460047</v>
      </c>
      <c r="V16" s="12">
        <f>$V$8*'[3]Eurostat POM Portables GU'!V7</f>
        <v>54.250035043643329</v>
      </c>
      <c r="W16" s="12">
        <f>$W$8*'[3]Eurostat POM Portables GU'!W7</f>
        <v>53.871352075500035</v>
      </c>
      <c r="X16" s="13">
        <f t="shared" ref="X16:AZ16" si="14">W16+(W16*W$44)</f>
        <v>59.258487283050037</v>
      </c>
      <c r="Y16" s="13">
        <f t="shared" si="14"/>
        <v>65.184336011355043</v>
      </c>
      <c r="Z16" s="13">
        <f t="shared" si="14"/>
        <v>71.702769612490542</v>
      </c>
      <c r="AA16" s="13">
        <f t="shared" si="14"/>
        <v>78.8730465737396</v>
      </c>
      <c r="AB16" s="13">
        <f t="shared" si="14"/>
        <v>86.76035123111356</v>
      </c>
      <c r="AC16" s="13">
        <f t="shared" si="14"/>
        <v>95.436386354224922</v>
      </c>
      <c r="AD16" s="13">
        <f t="shared" si="14"/>
        <v>104.98002498964742</v>
      </c>
      <c r="AE16" s="13">
        <f t="shared" si="14"/>
        <v>115.47802748861216</v>
      </c>
      <c r="AF16" s="13">
        <f t="shared" si="14"/>
        <v>127.02583023747337</v>
      </c>
      <c r="AG16" s="13">
        <f t="shared" si="14"/>
        <v>139.72841326122071</v>
      </c>
      <c r="AH16" s="13">
        <f t="shared" si="14"/>
        <v>153.70125458734279</v>
      </c>
      <c r="AI16" s="13">
        <f t="shared" si="14"/>
        <v>169.07138004607708</v>
      </c>
      <c r="AJ16" s="13">
        <f t="shared" si="14"/>
        <v>185.97851805068478</v>
      </c>
      <c r="AK16" s="13">
        <f t="shared" si="14"/>
        <v>204.57636985575326</v>
      </c>
      <c r="AL16" s="13">
        <f t="shared" si="14"/>
        <v>225.03400684132859</v>
      </c>
      <c r="AM16" s="13">
        <f t="shared" si="14"/>
        <v>247.53740752546145</v>
      </c>
      <c r="AN16" s="13">
        <f t="shared" si="14"/>
        <v>272.2911482780076</v>
      </c>
      <c r="AO16" s="13">
        <f t="shared" si="14"/>
        <v>299.52026310580834</v>
      </c>
      <c r="AP16" s="13">
        <f t="shared" si="14"/>
        <v>329.47228941638917</v>
      </c>
      <c r="AQ16" s="13">
        <f t="shared" si="14"/>
        <v>362.41951835802809</v>
      </c>
      <c r="AR16" s="13">
        <f t="shared" si="14"/>
        <v>398.66147019383089</v>
      </c>
      <c r="AS16" s="13">
        <f t="shared" si="14"/>
        <v>438.527617213214</v>
      </c>
      <c r="AT16" s="13">
        <f t="shared" si="14"/>
        <v>482.38037893453543</v>
      </c>
      <c r="AU16" s="13">
        <f t="shared" si="14"/>
        <v>530.61841682798899</v>
      </c>
      <c r="AV16" s="13">
        <f t="shared" si="14"/>
        <v>583.68025851078789</v>
      </c>
      <c r="AW16" s="13">
        <f t="shared" si="14"/>
        <v>642.04828436186665</v>
      </c>
      <c r="AX16" s="13">
        <f t="shared" si="14"/>
        <v>706.25311279805328</v>
      </c>
      <c r="AY16" s="13">
        <f t="shared" si="14"/>
        <v>776.87842407785865</v>
      </c>
      <c r="AZ16" s="13">
        <f t="shared" si="14"/>
        <v>854.56626648564452</v>
      </c>
    </row>
    <row r="17" spans="1:52" x14ac:dyDescent="0.35">
      <c r="A17" s="26" t="s">
        <v>46</v>
      </c>
      <c r="B17" s="11">
        <f t="shared" si="11"/>
        <v>38.399642028026541</v>
      </c>
      <c r="C17" s="11">
        <f t="shared" si="11"/>
        <v>51.455520317555568</v>
      </c>
      <c r="D17" s="11">
        <f t="shared" si="2"/>
        <v>68.950397225524469</v>
      </c>
      <c r="E17" s="11">
        <f t="shared" si="2"/>
        <v>103.4255958382867</v>
      </c>
      <c r="F17" s="11">
        <f t="shared" si="3"/>
        <v>155.13839375743004</v>
      </c>
      <c r="G17" s="11">
        <f t="shared" si="4"/>
        <v>189.26884038406465</v>
      </c>
      <c r="H17" s="11">
        <f t="shared" si="5"/>
        <v>223.33723165319626</v>
      </c>
      <c r="I17" s="11">
        <f t="shared" si="6"/>
        <v>265.77130566730352</v>
      </c>
      <c r="J17" s="11">
        <f t="shared" si="7"/>
        <v>358.79126265085978</v>
      </c>
      <c r="K17" s="11">
        <f t="shared" si="8"/>
        <v>265.50553436163625</v>
      </c>
      <c r="L17" s="11">
        <f t="shared" si="9"/>
        <v>446.04929772754889</v>
      </c>
      <c r="M17" s="12">
        <f>$M$8*'[3]Eurostat POM Portables GU'!M8</f>
        <v>584.32458002308908</v>
      </c>
      <c r="N17" s="12">
        <f>$N$8*'[3]Eurostat POM Portables GU'!N8</f>
        <v>663.85922861145161</v>
      </c>
      <c r="O17" s="12">
        <f>$O$8*'[3]Eurostat POM Portables GU'!O8</f>
        <v>616.18765765025228</v>
      </c>
      <c r="P17" s="12">
        <f>$P$8*'[3]Eurostat POM Portables GU'!P8</f>
        <v>705.18874115314929</v>
      </c>
      <c r="Q17" s="12">
        <f>$Q$8*'[3]Eurostat POM Portables GU'!Q8</f>
        <v>713.34589258711321</v>
      </c>
      <c r="R17" s="12">
        <f>$R$8*'[3]Eurostat POM Portables GU'!R8</f>
        <v>827.50868287366143</v>
      </c>
      <c r="S17" s="12">
        <f>$S$8*'[3]Eurostat POM Portables GU'!S8</f>
        <v>917.08157387972437</v>
      </c>
      <c r="T17" s="12">
        <f>$T$8*'[3]Eurostat POM Portables GU'!T8</f>
        <v>932.28041724382888</v>
      </c>
      <c r="U17" s="12">
        <f>$U$8*'[3]Eurostat POM Portables GU'!U8</f>
        <v>1087.1755061177028</v>
      </c>
      <c r="V17" s="12">
        <f>$V$8*'[3]Eurostat POM Portables GU'!V8</f>
        <v>1326.3198222739006</v>
      </c>
      <c r="W17" s="12">
        <f>$W$8*'[3]Eurostat POM Portables GU'!W8</f>
        <v>1423.6256797210822</v>
      </c>
      <c r="X17" s="13">
        <f t="shared" ref="X17:AZ17" si="15">W17+(W17*W$44)</f>
        <v>1565.9882476931905</v>
      </c>
      <c r="Y17" s="13">
        <f t="shared" si="15"/>
        <v>1722.5870724625095</v>
      </c>
      <c r="Z17" s="13">
        <f t="shared" si="15"/>
        <v>1894.8457797087603</v>
      </c>
      <c r="AA17" s="13">
        <f t="shared" si="15"/>
        <v>2084.3303576796366</v>
      </c>
      <c r="AB17" s="13">
        <f t="shared" si="15"/>
        <v>2292.7633934476003</v>
      </c>
      <c r="AC17" s="13">
        <f t="shared" si="15"/>
        <v>2522.0397327923602</v>
      </c>
      <c r="AD17" s="13">
        <f t="shared" si="15"/>
        <v>2774.2437060715961</v>
      </c>
      <c r="AE17" s="13">
        <f t="shared" si="15"/>
        <v>3051.6680766787558</v>
      </c>
      <c r="AF17" s="13">
        <f t="shared" si="15"/>
        <v>3356.8348843466315</v>
      </c>
      <c r="AG17" s="13">
        <f t="shared" si="15"/>
        <v>3692.5183727812946</v>
      </c>
      <c r="AH17" s="13">
        <f t="shared" si="15"/>
        <v>4061.7702100594242</v>
      </c>
      <c r="AI17" s="13">
        <f t="shared" si="15"/>
        <v>4467.9472310653664</v>
      </c>
      <c r="AJ17" s="13">
        <f t="shared" si="15"/>
        <v>4914.7419541719028</v>
      </c>
      <c r="AK17" s="13">
        <f t="shared" si="15"/>
        <v>5406.2161495890932</v>
      </c>
      <c r="AL17" s="13">
        <f t="shared" si="15"/>
        <v>5946.8377645480023</v>
      </c>
      <c r="AM17" s="13">
        <f t="shared" si="15"/>
        <v>6541.5215410028022</v>
      </c>
      <c r="AN17" s="13">
        <f t="shared" si="15"/>
        <v>7195.6736951030825</v>
      </c>
      <c r="AO17" s="13">
        <f t="shared" si="15"/>
        <v>7915.2410646133903</v>
      </c>
      <c r="AP17" s="13">
        <f t="shared" si="15"/>
        <v>8706.7651710747286</v>
      </c>
      <c r="AQ17" s="13">
        <f t="shared" si="15"/>
        <v>9577.4416881822017</v>
      </c>
      <c r="AR17" s="13">
        <f t="shared" si="15"/>
        <v>10535.185857000422</v>
      </c>
      <c r="AS17" s="13">
        <f t="shared" si="15"/>
        <v>11588.704442700464</v>
      </c>
      <c r="AT17" s="13">
        <f t="shared" si="15"/>
        <v>12747.574886970509</v>
      </c>
      <c r="AU17" s="13">
        <f t="shared" si="15"/>
        <v>14022.33237566756</v>
      </c>
      <c r="AV17" s="13">
        <f t="shared" si="15"/>
        <v>15424.565613234316</v>
      </c>
      <c r="AW17" s="13">
        <f t="shared" si="15"/>
        <v>16967.022174557747</v>
      </c>
      <c r="AX17" s="13">
        <f t="shared" si="15"/>
        <v>18663.724392013522</v>
      </c>
      <c r="AY17" s="13">
        <f t="shared" si="15"/>
        <v>20530.096831214876</v>
      </c>
      <c r="AZ17" s="13">
        <f t="shared" si="15"/>
        <v>22583.106514336363</v>
      </c>
    </row>
    <row r="18" spans="1:52" x14ac:dyDescent="0.35">
      <c r="A18" s="26" t="s">
        <v>47</v>
      </c>
      <c r="B18" s="11">
        <f t="shared" si="11"/>
        <v>38.356544786693163</v>
      </c>
      <c r="C18" s="11">
        <f t="shared" si="11"/>
        <v>51.397770014168842</v>
      </c>
      <c r="D18" s="11">
        <f t="shared" si="2"/>
        <v>68.873011818986257</v>
      </c>
      <c r="E18" s="11">
        <f t="shared" si="2"/>
        <v>103.30951772847938</v>
      </c>
      <c r="F18" s="11">
        <f t="shared" si="3"/>
        <v>154.96427659271907</v>
      </c>
      <c r="G18" s="11">
        <f t="shared" si="4"/>
        <v>189.05641744311725</v>
      </c>
      <c r="H18" s="11">
        <f t="shared" si="5"/>
        <v>223.08657258287835</v>
      </c>
      <c r="I18" s="11">
        <f t="shared" si="6"/>
        <v>265.47302137362522</v>
      </c>
      <c r="J18" s="11">
        <f t="shared" si="7"/>
        <v>358.3885788543941</v>
      </c>
      <c r="K18" s="11">
        <f t="shared" si="8"/>
        <v>265.20754835225165</v>
      </c>
      <c r="L18" s="11">
        <f t="shared" si="9"/>
        <v>445.54868123178278</v>
      </c>
      <c r="M18" s="12">
        <f>$M$8*'[3]Eurostat POM Portables GU'!M9</f>
        <v>583.66877241363545</v>
      </c>
      <c r="N18" s="12">
        <f>$N$8*'[3]Eurostat POM Portables GU'!N9</f>
        <v>657.69333583172966</v>
      </c>
      <c r="O18" s="12">
        <f>$O$8*'[3]Eurostat POM Portables GU'!O9</f>
        <v>525.71499421427131</v>
      </c>
      <c r="P18" s="12">
        <f>$P$8*'[3]Eurostat POM Portables GU'!P9</f>
        <v>624.56529907721631</v>
      </c>
      <c r="Q18" s="12">
        <f>$Q$8*'[3]Eurostat POM Portables GU'!Q9</f>
        <v>663.69054167814897</v>
      </c>
      <c r="R18" s="12">
        <f>$R$8*'[3]Eurostat POM Portables GU'!R9</f>
        <v>805.22095210192208</v>
      </c>
      <c r="S18" s="12">
        <f>$S$8*'[3]Eurostat POM Portables GU'!S9</f>
        <v>833.81309436160961</v>
      </c>
      <c r="T18" s="12">
        <f>$T$8*'[3]Eurostat POM Portables GU'!T9</f>
        <v>1030.621261651713</v>
      </c>
      <c r="U18" s="12">
        <f>$U$8*'[3]Eurostat POM Portables GU'!U9</f>
        <v>1021.5853695967419</v>
      </c>
      <c r="V18" s="12">
        <f>$V$8*'[3]Eurostat POM Portables GU'!V9</f>
        <v>1318.0353341637876</v>
      </c>
      <c r="W18" s="12">
        <f>$W$8*'[3]Eurostat POM Portables GU'!W9</f>
        <v>1398.4674848431837</v>
      </c>
      <c r="X18" s="13">
        <f t="shared" ref="X18:AZ18" si="16">W18+(W18*W$44)</f>
        <v>1538.3142333275021</v>
      </c>
      <c r="Y18" s="13">
        <f t="shared" si="16"/>
        <v>1692.1456566602524</v>
      </c>
      <c r="Z18" s="13">
        <f t="shared" si="16"/>
        <v>1861.3602223262776</v>
      </c>
      <c r="AA18" s="13">
        <f t="shared" si="16"/>
        <v>2047.4962445589053</v>
      </c>
      <c r="AB18" s="13">
        <f t="shared" si="16"/>
        <v>2252.245869014796</v>
      </c>
      <c r="AC18" s="13">
        <f t="shared" si="16"/>
        <v>2477.4704559162756</v>
      </c>
      <c r="AD18" s="13">
        <f t="shared" si="16"/>
        <v>2725.2175015079033</v>
      </c>
      <c r="AE18" s="13">
        <f t="shared" si="16"/>
        <v>2997.7392516586938</v>
      </c>
      <c r="AF18" s="13">
        <f t="shared" si="16"/>
        <v>3297.5131768245633</v>
      </c>
      <c r="AG18" s="13">
        <f t="shared" si="16"/>
        <v>3627.2644945070197</v>
      </c>
      <c r="AH18" s="13">
        <f t="shared" si="16"/>
        <v>3989.9909439577218</v>
      </c>
      <c r="AI18" s="13">
        <f t="shared" si="16"/>
        <v>4388.9900383534941</v>
      </c>
      <c r="AJ18" s="13">
        <f t="shared" si="16"/>
        <v>4827.8890421888436</v>
      </c>
      <c r="AK18" s="13">
        <f t="shared" si="16"/>
        <v>5310.6779464077281</v>
      </c>
      <c r="AL18" s="13">
        <f t="shared" si="16"/>
        <v>5841.7457410485013</v>
      </c>
      <c r="AM18" s="13">
        <f t="shared" si="16"/>
        <v>6425.9203151533511</v>
      </c>
      <c r="AN18" s="13">
        <f t="shared" si="16"/>
        <v>7068.5123466686864</v>
      </c>
      <c r="AO18" s="13">
        <f t="shared" si="16"/>
        <v>7775.363581335555</v>
      </c>
      <c r="AP18" s="13">
        <f t="shared" si="16"/>
        <v>8552.8999394691109</v>
      </c>
      <c r="AQ18" s="13">
        <f t="shared" si="16"/>
        <v>9408.1899334160225</v>
      </c>
      <c r="AR18" s="13">
        <f t="shared" si="16"/>
        <v>10349.008926757624</v>
      </c>
      <c r="AS18" s="13">
        <f t="shared" si="16"/>
        <v>11383.909819433386</v>
      </c>
      <c r="AT18" s="13">
        <f t="shared" si="16"/>
        <v>12522.300801376725</v>
      </c>
      <c r="AU18" s="13">
        <f t="shared" si="16"/>
        <v>13774.530881514398</v>
      </c>
      <c r="AV18" s="13">
        <f t="shared" si="16"/>
        <v>15151.983969665838</v>
      </c>
      <c r="AW18" s="13">
        <f t="shared" si="16"/>
        <v>16667.182366632424</v>
      </c>
      <c r="AX18" s="13">
        <f t="shared" si="16"/>
        <v>18333.900603295668</v>
      </c>
      <c r="AY18" s="13">
        <f t="shared" si="16"/>
        <v>20167.290663625234</v>
      </c>
      <c r="AZ18" s="13">
        <f t="shared" si="16"/>
        <v>22184.019729987758</v>
      </c>
    </row>
    <row r="19" spans="1:52" x14ac:dyDescent="0.35">
      <c r="A19" s="26" t="s">
        <v>48</v>
      </c>
      <c r="B19" s="11">
        <f t="shared" si="11"/>
        <v>5.4112215735412832</v>
      </c>
      <c r="C19" s="11">
        <f t="shared" si="11"/>
        <v>7.2510369085453199</v>
      </c>
      <c r="D19" s="11">
        <f t="shared" si="2"/>
        <v>9.7163894574507292</v>
      </c>
      <c r="E19" s="11">
        <f t="shared" si="2"/>
        <v>14.574584186176095</v>
      </c>
      <c r="F19" s="11">
        <f t="shared" si="3"/>
        <v>21.861876279264141</v>
      </c>
      <c r="G19" s="11">
        <f t="shared" si="4"/>
        <v>26.67148906070225</v>
      </c>
      <c r="H19" s="11">
        <f t="shared" si="5"/>
        <v>31.472357091628652</v>
      </c>
      <c r="I19" s="11">
        <f t="shared" si="6"/>
        <v>37.452104939038094</v>
      </c>
      <c r="J19" s="11">
        <f t="shared" si="7"/>
        <v>50.560341667701429</v>
      </c>
      <c r="K19" s="11">
        <f t="shared" si="8"/>
        <v>37.414652834099059</v>
      </c>
      <c r="L19" s="11">
        <f t="shared" si="9"/>
        <v>62.856616761286418</v>
      </c>
      <c r="M19" s="12">
        <f>$M$8*'[3]Eurostat POM Portables GU'!M10</f>
        <v>82.342167957285213</v>
      </c>
      <c r="N19" s="12">
        <f>$N$8*'[3]Eurostat POM Portables GU'!N10</f>
        <v>92.451369811240554</v>
      </c>
      <c r="O19" s="12">
        <f>$O$8*'[3]Eurostat POM Portables GU'!O10</f>
        <v>78.227297544246014</v>
      </c>
      <c r="P19" s="12">
        <f>$P$8*'[3]Eurostat POM Portables GU'!P10</f>
        <v>79.647081537312957</v>
      </c>
      <c r="Q19" s="12">
        <f>$Q$8*'[3]Eurostat POM Portables GU'!Q10</f>
        <v>83.478560948403668</v>
      </c>
      <c r="R19" s="12">
        <f>$R$8*'[3]Eurostat POM Portables GU'!R10</f>
        <v>97.943330639111394</v>
      </c>
      <c r="S19" s="12">
        <f>$S$8*'[3]Eurostat POM Portables GU'!S10</f>
        <v>110.34765984920895</v>
      </c>
      <c r="T19" s="12">
        <f>$T$8*'[3]Eurostat POM Portables GU'!T10</f>
        <v>111.23800433022959</v>
      </c>
      <c r="U19" s="12">
        <f>$U$8*'[3]Eurostat POM Portables GU'!U10</f>
        <v>120.29079091682013</v>
      </c>
      <c r="V19" s="12">
        <f>$V$8*'[3]Eurostat POM Portables GU'!V10</f>
        <v>144.84492115100829</v>
      </c>
      <c r="W19" s="12">
        <f>$W$8*'[3]Eurostat POM Portables GU'!W10</f>
        <v>142.19849278812191</v>
      </c>
      <c r="X19" s="13">
        <f t="shared" ref="X19:AZ19" si="17">W19+(W19*W$44)</f>
        <v>156.41834206693409</v>
      </c>
      <c r="Y19" s="13">
        <f t="shared" si="17"/>
        <v>172.06017627362749</v>
      </c>
      <c r="Z19" s="13">
        <f t="shared" si="17"/>
        <v>189.26619390099023</v>
      </c>
      <c r="AA19" s="13">
        <f t="shared" si="17"/>
        <v>208.19281329108927</v>
      </c>
      <c r="AB19" s="13">
        <f t="shared" si="17"/>
        <v>229.01209462019818</v>
      </c>
      <c r="AC19" s="13">
        <f t="shared" si="17"/>
        <v>251.91330408221802</v>
      </c>
      <c r="AD19" s="13">
        <f t="shared" si="17"/>
        <v>277.10463449043982</v>
      </c>
      <c r="AE19" s="13">
        <f t="shared" si="17"/>
        <v>304.81509793948379</v>
      </c>
      <c r="AF19" s="13">
        <f t="shared" si="17"/>
        <v>335.29660773343215</v>
      </c>
      <c r="AG19" s="13">
        <f t="shared" si="17"/>
        <v>368.82626850677536</v>
      </c>
      <c r="AH19" s="13">
        <f t="shared" si="17"/>
        <v>405.70889535745289</v>
      </c>
      <c r="AI19" s="13">
        <f t="shared" si="17"/>
        <v>446.27978489319821</v>
      </c>
      <c r="AJ19" s="13">
        <f t="shared" si="17"/>
        <v>490.90776338251806</v>
      </c>
      <c r="AK19" s="13">
        <f t="shared" si="17"/>
        <v>539.99853972076983</v>
      </c>
      <c r="AL19" s="13">
        <f t="shared" si="17"/>
        <v>593.99839369284678</v>
      </c>
      <c r="AM19" s="13">
        <f t="shared" si="17"/>
        <v>653.39823306213145</v>
      </c>
      <c r="AN19" s="13">
        <f t="shared" si="17"/>
        <v>718.73805636834459</v>
      </c>
      <c r="AO19" s="13">
        <f t="shared" si="17"/>
        <v>790.61186200517909</v>
      </c>
      <c r="AP19" s="13">
        <f t="shared" si="17"/>
        <v>869.673048205697</v>
      </c>
      <c r="AQ19" s="13">
        <f t="shared" si="17"/>
        <v>956.64035302626667</v>
      </c>
      <c r="AR19" s="13">
        <f t="shared" si="17"/>
        <v>1052.3043883288933</v>
      </c>
      <c r="AS19" s="13">
        <f t="shared" si="17"/>
        <v>1157.5348271617827</v>
      </c>
      <c r="AT19" s="13">
        <f t="shared" si="17"/>
        <v>1273.288309877961</v>
      </c>
      <c r="AU19" s="13">
        <f t="shared" si="17"/>
        <v>1400.6171408657569</v>
      </c>
      <c r="AV19" s="13">
        <f t="shared" si="17"/>
        <v>1540.6788549523326</v>
      </c>
      <c r="AW19" s="13">
        <f t="shared" si="17"/>
        <v>1694.7467404475658</v>
      </c>
      <c r="AX19" s="13">
        <f t="shared" si="17"/>
        <v>1864.2214144923223</v>
      </c>
      <c r="AY19" s="13">
        <f t="shared" si="17"/>
        <v>2050.6435559415545</v>
      </c>
      <c r="AZ19" s="13">
        <f t="shared" si="17"/>
        <v>2255.7079115357101</v>
      </c>
    </row>
    <row r="20" spans="1:52" x14ac:dyDescent="0.35">
      <c r="A20" s="26" t="s">
        <v>49</v>
      </c>
      <c r="B20" s="11">
        <f t="shared" si="11"/>
        <v>31.336231001074289</v>
      </c>
      <c r="C20" s="11">
        <f t="shared" si="11"/>
        <v>41.990549541439549</v>
      </c>
      <c r="D20" s="11">
        <f t="shared" si="2"/>
        <v>56.267336385528999</v>
      </c>
      <c r="E20" s="11">
        <f t="shared" si="2"/>
        <v>84.401004578293495</v>
      </c>
      <c r="F20" s="11">
        <f t="shared" si="3"/>
        <v>126.60150686744024</v>
      </c>
      <c r="G20" s="11">
        <f t="shared" si="4"/>
        <v>154.45383837827708</v>
      </c>
      <c r="H20" s="11">
        <f t="shared" si="5"/>
        <v>182.25552928636694</v>
      </c>
      <c r="I20" s="11">
        <f t="shared" si="6"/>
        <v>216.88407985077666</v>
      </c>
      <c r="J20" s="11">
        <f t="shared" si="7"/>
        <v>292.79350779854849</v>
      </c>
      <c r="K20" s="11">
        <f t="shared" si="8"/>
        <v>216.66719577092587</v>
      </c>
      <c r="L20" s="11">
        <f t="shared" si="9"/>
        <v>364.00088889515547</v>
      </c>
      <c r="M20" s="12">
        <f>$M$8*'[3]Eurostat POM Portables GU'!M11</f>
        <v>476.84116445265369</v>
      </c>
      <c r="N20" s="12">
        <f>$N$8*'[3]Eurostat POM Portables GU'!N11</f>
        <v>488.65336398728937</v>
      </c>
      <c r="O20" s="12">
        <f>$O$8*'[3]Eurostat POM Portables GU'!O11</f>
        <v>453.70613964277635</v>
      </c>
      <c r="P20" s="12">
        <f>$P$8*'[3]Eurostat POM Portables GU'!P11</f>
        <v>470.77697124074507</v>
      </c>
      <c r="Q20" s="12">
        <f>$Q$8*'[3]Eurostat POM Portables GU'!Q11</f>
        <v>515.26422102635365</v>
      </c>
      <c r="R20" s="12">
        <f>$R$8*'[3]Eurostat POM Portables GU'!R11</f>
        <v>618.7401221585618</v>
      </c>
      <c r="S20" s="12">
        <f>$S$8*'[3]Eurostat POM Portables GU'!S11</f>
        <v>717.59827877399687</v>
      </c>
      <c r="T20" s="12">
        <f>$T$8*'[3]Eurostat POM Portables GU'!T11</f>
        <v>796.86023805920161</v>
      </c>
      <c r="U20" s="12">
        <f>$U$8*'[3]Eurostat POM Portables GU'!U11</f>
        <v>915.7294735899402</v>
      </c>
      <c r="V20" s="12">
        <f>$V$8*'[3]Eurostat POM Portables GU'!V11</f>
        <v>969.01786733128426</v>
      </c>
      <c r="W20" s="12">
        <f>$W$8*'[3]Eurostat POM Portables GU'!W11</f>
        <v>1111.8828301471226</v>
      </c>
      <c r="X20" s="13">
        <f t="shared" ref="X20:AZ20" si="18">W20+(W20*W$44)</f>
        <v>1223.0711131618348</v>
      </c>
      <c r="Y20" s="13">
        <f t="shared" si="18"/>
        <v>1345.3782244780182</v>
      </c>
      <c r="Z20" s="13">
        <f t="shared" si="18"/>
        <v>1479.91604692582</v>
      </c>
      <c r="AA20" s="13">
        <f t="shared" si="18"/>
        <v>1627.907651618402</v>
      </c>
      <c r="AB20" s="13">
        <f t="shared" si="18"/>
        <v>1790.6984167802423</v>
      </c>
      <c r="AC20" s="13">
        <f t="shared" si="18"/>
        <v>1969.7682584582665</v>
      </c>
      <c r="AD20" s="13">
        <f t="shared" si="18"/>
        <v>2166.7450843040933</v>
      </c>
      <c r="AE20" s="13">
        <f t="shared" si="18"/>
        <v>2383.4195927345027</v>
      </c>
      <c r="AF20" s="13">
        <f t="shared" si="18"/>
        <v>2621.761552007953</v>
      </c>
      <c r="AG20" s="13">
        <f t="shared" si="18"/>
        <v>2883.9377072087482</v>
      </c>
      <c r="AH20" s="13">
        <f t="shared" si="18"/>
        <v>3172.3314779296229</v>
      </c>
      <c r="AI20" s="13">
        <f t="shared" si="18"/>
        <v>3489.5646257225853</v>
      </c>
      <c r="AJ20" s="13">
        <f t="shared" si="18"/>
        <v>3838.521088294844</v>
      </c>
      <c r="AK20" s="13">
        <f t="shared" si="18"/>
        <v>4222.3731971243287</v>
      </c>
      <c r="AL20" s="13">
        <f t="shared" si="18"/>
        <v>4644.6105168367612</v>
      </c>
      <c r="AM20" s="13">
        <f t="shared" si="18"/>
        <v>5109.0715685204377</v>
      </c>
      <c r="AN20" s="13">
        <f t="shared" si="18"/>
        <v>5619.9787253724817</v>
      </c>
      <c r="AO20" s="13">
        <f t="shared" si="18"/>
        <v>6181.9765979097301</v>
      </c>
      <c r="AP20" s="13">
        <f t="shared" si="18"/>
        <v>6800.1742577007035</v>
      </c>
      <c r="AQ20" s="13">
        <f t="shared" si="18"/>
        <v>7480.1916834707736</v>
      </c>
      <c r="AR20" s="13">
        <f t="shared" si="18"/>
        <v>8228.2108518178502</v>
      </c>
      <c r="AS20" s="13">
        <f t="shared" si="18"/>
        <v>9051.0319369996359</v>
      </c>
      <c r="AT20" s="13">
        <f t="shared" si="18"/>
        <v>9956.1351306996003</v>
      </c>
      <c r="AU20" s="13">
        <f t="shared" si="18"/>
        <v>10951.748643769561</v>
      </c>
      <c r="AV20" s="13">
        <f t="shared" si="18"/>
        <v>12046.923508146516</v>
      </c>
      <c r="AW20" s="13">
        <f t="shared" si="18"/>
        <v>13251.615858961168</v>
      </c>
      <c r="AX20" s="13">
        <f t="shared" si="18"/>
        <v>14576.777444857285</v>
      </c>
      <c r="AY20" s="13">
        <f t="shared" si="18"/>
        <v>16034.455189343014</v>
      </c>
      <c r="AZ20" s="13">
        <f t="shared" si="18"/>
        <v>17637.900708277317</v>
      </c>
    </row>
    <row r="21" spans="1:52" x14ac:dyDescent="0.35">
      <c r="A21" s="26" t="s">
        <v>35</v>
      </c>
      <c r="B21" s="11">
        <f t="shared" si="11"/>
        <v>379.45986856096397</v>
      </c>
      <c r="C21" s="11">
        <f t="shared" si="11"/>
        <v>508.47622387169179</v>
      </c>
      <c r="D21" s="11">
        <f t="shared" si="2"/>
        <v>681.35813998806702</v>
      </c>
      <c r="E21" s="11">
        <f t="shared" si="2"/>
        <v>1022.0372099821005</v>
      </c>
      <c r="F21" s="11">
        <f t="shared" si="3"/>
        <v>1533.0558149731507</v>
      </c>
      <c r="G21" s="11">
        <f t="shared" si="4"/>
        <v>1870.3280942672438</v>
      </c>
      <c r="H21" s="11">
        <f t="shared" si="5"/>
        <v>2206.9871512353475</v>
      </c>
      <c r="I21" s="11">
        <f t="shared" si="6"/>
        <v>2626.3147099700636</v>
      </c>
      <c r="J21" s="11">
        <f t="shared" si="7"/>
        <v>3545.5248584595861</v>
      </c>
      <c r="K21" s="11">
        <f t="shared" si="8"/>
        <v>2623.6883952600938</v>
      </c>
      <c r="L21" s="11">
        <f t="shared" si="9"/>
        <v>4407.7965040369572</v>
      </c>
      <c r="M21" s="12">
        <f>$M$8*'[3]Eurostat POM Portables GU'!M12</f>
        <v>5774.2134202884145</v>
      </c>
      <c r="N21" s="12">
        <f>N5*'[3]Eurostat POM Portables GU'!N12</f>
        <v>5112.8610245656082</v>
      </c>
      <c r="O21" s="12">
        <f>O5*'[3]Eurostat POM Portables GU'!O12</f>
        <v>5350.5713293680747</v>
      </c>
      <c r="P21" s="12">
        <f>P5*'[3]Eurostat POM Portables GU'!P12</f>
        <v>5463.1516407819627</v>
      </c>
      <c r="Q21" s="12">
        <f>Q5*'[3]Eurostat POM Portables GU'!Q12</f>
        <v>5769</v>
      </c>
      <c r="R21" s="12">
        <f>R5*'[3]Eurostat POM Portables GU'!R12</f>
        <v>6372</v>
      </c>
      <c r="S21" s="12">
        <f>S5*'[3]Eurostat POM Portables GU'!S12</f>
        <v>7267</v>
      </c>
      <c r="T21" s="12">
        <f>T5*'[3]Eurostat POM Portables GU'!T12</f>
        <v>7763.0268348917643</v>
      </c>
      <c r="U21" s="12">
        <f>U5*'[3]Eurostat POM Portables GU'!U12</f>
        <v>8755.4260692092121</v>
      </c>
      <c r="V21" s="12">
        <f>V5*'[3]Eurostat POM Portables GU'!V12</f>
        <v>9402.3139485039865</v>
      </c>
      <c r="W21" s="12">
        <f>$W$8*'[3]Eurostat POM Portables GU'!W12</f>
        <v>10307.749975298975</v>
      </c>
      <c r="X21" s="13">
        <f t="shared" ref="X21:AZ21" si="19">W21+(W21*W$44)</f>
        <v>11338.524972828873</v>
      </c>
      <c r="Y21" s="13">
        <f t="shared" si="19"/>
        <v>12472.37747011176</v>
      </c>
      <c r="Z21" s="13">
        <f t="shared" si="19"/>
        <v>13719.615217122937</v>
      </c>
      <c r="AA21" s="13">
        <f t="shared" si="19"/>
        <v>15091.576738835231</v>
      </c>
      <c r="AB21" s="13">
        <f t="shared" si="19"/>
        <v>16600.734412718753</v>
      </c>
      <c r="AC21" s="13">
        <f t="shared" si="19"/>
        <v>18260.807853990627</v>
      </c>
      <c r="AD21" s="13">
        <f t="shared" si="19"/>
        <v>20086.88863938969</v>
      </c>
      <c r="AE21" s="13">
        <f t="shared" si="19"/>
        <v>22095.577503328659</v>
      </c>
      <c r="AF21" s="13">
        <f t="shared" si="19"/>
        <v>24305.135253661523</v>
      </c>
      <c r="AG21" s="13">
        <f t="shared" si="19"/>
        <v>26735.648779027677</v>
      </c>
      <c r="AH21" s="13">
        <f t="shared" si="19"/>
        <v>29409.213656930446</v>
      </c>
      <c r="AI21" s="13">
        <f t="shared" si="19"/>
        <v>32350.13502262349</v>
      </c>
      <c r="AJ21" s="13">
        <f t="shared" si="19"/>
        <v>35585.148524885837</v>
      </c>
      <c r="AK21" s="13">
        <f t="shared" si="19"/>
        <v>39143.663377374418</v>
      </c>
      <c r="AL21" s="13">
        <f t="shared" si="19"/>
        <v>43058.029715111858</v>
      </c>
      <c r="AM21" s="13">
        <f t="shared" si="19"/>
        <v>47363.832686623042</v>
      </c>
      <c r="AN21" s="13">
        <f t="shared" si="19"/>
        <v>52100.215955285348</v>
      </c>
      <c r="AO21" s="13">
        <f t="shared" si="19"/>
        <v>57310.237550813879</v>
      </c>
      <c r="AP21" s="13">
        <f t="shared" si="19"/>
        <v>63041.26130589527</v>
      </c>
      <c r="AQ21" s="13">
        <f t="shared" si="19"/>
        <v>69345.387436484802</v>
      </c>
      <c r="AR21" s="13">
        <f t="shared" si="19"/>
        <v>76279.926180133276</v>
      </c>
      <c r="AS21" s="13">
        <f t="shared" si="19"/>
        <v>83907.918798146609</v>
      </c>
      <c r="AT21" s="13">
        <f t="shared" si="19"/>
        <v>92298.710677961266</v>
      </c>
      <c r="AU21" s="13">
        <f t="shared" si="19"/>
        <v>101528.58174575739</v>
      </c>
      <c r="AV21" s="13">
        <f t="shared" si="19"/>
        <v>111681.43992033313</v>
      </c>
      <c r="AW21" s="13">
        <f t="shared" si="19"/>
        <v>122849.58391236645</v>
      </c>
      <c r="AX21" s="13">
        <f t="shared" si="19"/>
        <v>135134.54230360308</v>
      </c>
      <c r="AY21" s="13">
        <f t="shared" si="19"/>
        <v>148647.99653396339</v>
      </c>
      <c r="AZ21" s="13">
        <f t="shared" si="19"/>
        <v>163512.79618735972</v>
      </c>
    </row>
    <row r="22" spans="1:52" x14ac:dyDescent="0.35">
      <c r="A22" s="26" t="s">
        <v>34</v>
      </c>
      <c r="B22" s="11">
        <f t="shared" si="11"/>
        <v>491.5035889001316</v>
      </c>
      <c r="C22" s="11">
        <f t="shared" si="11"/>
        <v>658.6148091261764</v>
      </c>
      <c r="D22" s="11">
        <f t="shared" si="2"/>
        <v>882.5438442290764</v>
      </c>
      <c r="E22" s="11">
        <f t="shared" si="2"/>
        <v>1323.8157663436145</v>
      </c>
      <c r="F22" s="11">
        <f t="shared" si="3"/>
        <v>1985.7236495154218</v>
      </c>
      <c r="G22" s="11">
        <f t="shared" si="4"/>
        <v>2422.5828524088147</v>
      </c>
      <c r="H22" s="11">
        <f t="shared" si="5"/>
        <v>2858.647765842401</v>
      </c>
      <c r="I22" s="11">
        <f t="shared" si="6"/>
        <v>3401.7908413524569</v>
      </c>
      <c r="J22" s="11">
        <f t="shared" si="7"/>
        <v>4592.4176358258173</v>
      </c>
      <c r="K22" s="11">
        <f t="shared" si="8"/>
        <v>3398.3890505111049</v>
      </c>
      <c r="L22" s="11">
        <f t="shared" si="9"/>
        <v>5709.2936048586562</v>
      </c>
      <c r="M22" s="12">
        <f>$M$8*'[3]Eurostat POM Portables GU'!M13</f>
        <v>7479.1746223648397</v>
      </c>
      <c r="N22" s="12">
        <f>N4*'[3]Eurostat POM Portables GU'!N13</f>
        <v>8441.5296265257784</v>
      </c>
      <c r="O22" s="12">
        <f>O4*'[3]Eurostat POM Portables GU'!O13</f>
        <v>6806.6755451377112</v>
      </c>
      <c r="P22" s="12">
        <f>P4*'[3]Eurostat POM Portables GU'!P13</f>
        <v>6742.9359982409851</v>
      </c>
      <c r="Q22" s="12">
        <f>Q4*'[3]Eurostat POM Portables GU'!Q13</f>
        <v>7123.086572438162</v>
      </c>
      <c r="R22" s="12">
        <f>R4*'[3]Eurostat POM Portables GU'!R13</f>
        <v>8914.1667941851574</v>
      </c>
      <c r="S22" s="12">
        <f>S4*'[3]Eurostat POM Portables GU'!S13</f>
        <v>11302.514416042937</v>
      </c>
      <c r="T22" s="12">
        <f>T4*'[3]Eurostat POM Portables GU'!T13</f>
        <v>11191.759996503117</v>
      </c>
      <c r="U22" s="12">
        <f>U4*'[3]Eurostat POM Portables GU'!U13</f>
        <v>14009.376771854815</v>
      </c>
      <c r="V22" s="12">
        <f>V4*'[3]Eurostat POM Portables GU'!V13</f>
        <v>17471.434331863195</v>
      </c>
      <c r="W22" s="12">
        <f>W4*'[3]Eurostat POM Portables GU'!W13</f>
        <v>16595.719291209913</v>
      </c>
      <c r="X22" s="13">
        <f t="shared" ref="X22:AZ22" si="20">W22+(W22*W$44)</f>
        <v>18255.291220330902</v>
      </c>
      <c r="Y22" s="13">
        <f t="shared" si="20"/>
        <v>20080.820342363993</v>
      </c>
      <c r="Z22" s="13">
        <f t="shared" si="20"/>
        <v>22088.902376600392</v>
      </c>
      <c r="AA22" s="13">
        <f t="shared" si="20"/>
        <v>24297.79261426043</v>
      </c>
      <c r="AB22" s="13">
        <f t="shared" si="20"/>
        <v>26727.571875686474</v>
      </c>
      <c r="AC22" s="13">
        <f t="shared" si="20"/>
        <v>29400.329063255122</v>
      </c>
      <c r="AD22" s="13">
        <f t="shared" si="20"/>
        <v>32340.361969580634</v>
      </c>
      <c r="AE22" s="13">
        <f t="shared" si="20"/>
        <v>35574.398166538696</v>
      </c>
      <c r="AF22" s="13">
        <f t="shared" si="20"/>
        <v>39131.837983192563</v>
      </c>
      <c r="AG22" s="13">
        <f t="shared" si="20"/>
        <v>43045.021781511823</v>
      </c>
      <c r="AH22" s="13">
        <f t="shared" si="20"/>
        <v>47349.523959663005</v>
      </c>
      <c r="AI22" s="13">
        <f t="shared" si="20"/>
        <v>52084.476355629304</v>
      </c>
      <c r="AJ22" s="13">
        <f t="shared" si="20"/>
        <v>57292.923991192234</v>
      </c>
      <c r="AK22" s="13">
        <f t="shared" si="20"/>
        <v>63022.216390311456</v>
      </c>
      <c r="AL22" s="13">
        <f t="shared" si="20"/>
        <v>69324.438029342607</v>
      </c>
      <c r="AM22" s="13">
        <f t="shared" si="20"/>
        <v>76256.881832276864</v>
      </c>
      <c r="AN22" s="13">
        <f t="shared" si="20"/>
        <v>83882.570015504549</v>
      </c>
      <c r="AO22" s="13">
        <f t="shared" si="20"/>
        <v>92270.827017055009</v>
      </c>
      <c r="AP22" s="13">
        <f t="shared" si="20"/>
        <v>101497.90971876051</v>
      </c>
      <c r="AQ22" s="13">
        <f t="shared" si="20"/>
        <v>111647.70069063656</v>
      </c>
      <c r="AR22" s="13">
        <f t="shared" si="20"/>
        <v>122812.47075970021</v>
      </c>
      <c r="AS22" s="13">
        <f t="shared" si="20"/>
        <v>135093.71783567022</v>
      </c>
      <c r="AT22" s="13">
        <f t="shared" si="20"/>
        <v>148603.08961923723</v>
      </c>
      <c r="AU22" s="13">
        <f t="shared" si="20"/>
        <v>163463.39858116096</v>
      </c>
      <c r="AV22" s="13">
        <f t="shared" si="20"/>
        <v>179809.73843927705</v>
      </c>
      <c r="AW22" s="13">
        <f t="shared" si="20"/>
        <v>197790.71228320475</v>
      </c>
      <c r="AX22" s="13">
        <f t="shared" si="20"/>
        <v>217569.78351152522</v>
      </c>
      <c r="AY22" s="13">
        <f t="shared" si="20"/>
        <v>239326.76186267775</v>
      </c>
      <c r="AZ22" s="13">
        <f t="shared" si="20"/>
        <v>263259.43804894551</v>
      </c>
    </row>
    <row r="23" spans="1:52" x14ac:dyDescent="0.35">
      <c r="A23" s="26" t="s">
        <v>50</v>
      </c>
      <c r="B23" s="11">
        <f t="shared" si="11"/>
        <v>20.981551701768886</v>
      </c>
      <c r="C23" s="11">
        <f t="shared" si="11"/>
        <v>28.115279280370309</v>
      </c>
      <c r="D23" s="11">
        <f t="shared" si="2"/>
        <v>37.674474235696216</v>
      </c>
      <c r="E23" s="11">
        <f t="shared" si="2"/>
        <v>56.511711353544321</v>
      </c>
      <c r="F23" s="11">
        <f t="shared" si="3"/>
        <v>84.767567030316485</v>
      </c>
      <c r="G23" s="11">
        <f t="shared" si="4"/>
        <v>103.41643177698612</v>
      </c>
      <c r="H23" s="11">
        <f t="shared" si="5"/>
        <v>122.0313894968436</v>
      </c>
      <c r="I23" s="11">
        <f t="shared" si="6"/>
        <v>145.21735350124388</v>
      </c>
      <c r="J23" s="11">
        <f t="shared" si="7"/>
        <v>196.04342722667926</v>
      </c>
      <c r="K23" s="11">
        <f t="shared" si="8"/>
        <v>145.07213614774264</v>
      </c>
      <c r="L23" s="11">
        <f t="shared" si="9"/>
        <v>243.72118872820764</v>
      </c>
      <c r="M23" s="12">
        <f>$M$8*'[3]Eurostat POM Portables GU'!M14</f>
        <v>319.27475723395202</v>
      </c>
      <c r="N23" s="12">
        <f>$N$8*'[3]Eurostat POM Portables GU'!N14</f>
        <v>282.14760006388184</v>
      </c>
      <c r="O23" s="12">
        <f>$O$8*'[3]Eurostat POM Portables GU'!O14</f>
        <v>266.38240607217386</v>
      </c>
      <c r="P23" s="12">
        <f>$P$8*'[3]Eurostat POM Portables GU'!P14</f>
        <v>272.59247486025788</v>
      </c>
      <c r="Q23" s="12">
        <f>$Q$8*'[3]Eurostat POM Portables GU'!Q14</f>
        <v>301.35040859606926</v>
      </c>
      <c r="R23" s="12">
        <f>$R$8*'[3]Eurostat POM Portables GU'!R14</f>
        <v>326.95487618358896</v>
      </c>
      <c r="S23" s="12">
        <f>$S$8*'[3]Eurostat POM Portables GU'!S14</f>
        <v>381.81644266842852</v>
      </c>
      <c r="T23" s="12">
        <f>$T$8*'[3]Eurostat POM Portables GU'!T14</f>
        <v>379.0843791460826</v>
      </c>
      <c r="U23" s="12">
        <f>$U$8*'[3]Eurostat POM Portables GU'!U14</f>
        <v>455.33229909145808</v>
      </c>
      <c r="V23" s="12">
        <f>$V$8*'[3]Eurostat POM Portables GU'!V14</f>
        <v>494.39687108738991</v>
      </c>
      <c r="W23" s="12">
        <f>$W$8*'[3]Eurostat POM Portables GU'!W14</f>
        <v>785.37321401439647</v>
      </c>
      <c r="X23" s="13">
        <f t="shared" ref="X23:AZ23" si="21">W23+(W23*W$44)</f>
        <v>863.91053541583608</v>
      </c>
      <c r="Y23" s="13">
        <f t="shared" si="21"/>
        <v>950.30158895741965</v>
      </c>
      <c r="Z23" s="13">
        <f t="shared" si="21"/>
        <v>1045.3317478531617</v>
      </c>
      <c r="AA23" s="13">
        <f t="shared" si="21"/>
        <v>1149.8649226384778</v>
      </c>
      <c r="AB23" s="13">
        <f t="shared" si="21"/>
        <v>1264.8514149023256</v>
      </c>
      <c r="AC23" s="13">
        <f t="shared" si="21"/>
        <v>1391.3365563925581</v>
      </c>
      <c r="AD23" s="13">
        <f t="shared" si="21"/>
        <v>1530.4702120318138</v>
      </c>
      <c r="AE23" s="13">
        <f t="shared" si="21"/>
        <v>1683.5172332349953</v>
      </c>
      <c r="AF23" s="13">
        <f t="shared" si="21"/>
        <v>1851.8689565584948</v>
      </c>
      <c r="AG23" s="13">
        <f t="shared" si="21"/>
        <v>2037.0558522143442</v>
      </c>
      <c r="AH23" s="13">
        <f t="shared" si="21"/>
        <v>2240.7614374357786</v>
      </c>
      <c r="AI23" s="13">
        <f t="shared" si="21"/>
        <v>2464.8375811793567</v>
      </c>
      <c r="AJ23" s="13">
        <f t="shared" si="21"/>
        <v>2711.3213392972925</v>
      </c>
      <c r="AK23" s="13">
        <f t="shared" si="21"/>
        <v>2982.4534732270217</v>
      </c>
      <c r="AL23" s="13">
        <f t="shared" si="21"/>
        <v>3280.6988205497237</v>
      </c>
      <c r="AM23" s="13">
        <f t="shared" si="21"/>
        <v>3608.768702604696</v>
      </c>
      <c r="AN23" s="13">
        <f t="shared" si="21"/>
        <v>3969.6455728651658</v>
      </c>
      <c r="AO23" s="13">
        <f t="shared" si="21"/>
        <v>4366.6101301516828</v>
      </c>
      <c r="AP23" s="13">
        <f t="shared" si="21"/>
        <v>4803.2711431668513</v>
      </c>
      <c r="AQ23" s="13">
        <f t="shared" si="21"/>
        <v>5283.5982574835361</v>
      </c>
      <c r="AR23" s="13">
        <f t="shared" si="21"/>
        <v>5811.9580832318898</v>
      </c>
      <c r="AS23" s="13">
        <f t="shared" si="21"/>
        <v>6393.1538915550791</v>
      </c>
      <c r="AT23" s="13">
        <f t="shared" si="21"/>
        <v>7032.4692807105876</v>
      </c>
      <c r="AU23" s="13">
        <f t="shared" si="21"/>
        <v>7735.7162087816469</v>
      </c>
      <c r="AV23" s="13">
        <f t="shared" si="21"/>
        <v>8509.2878296598119</v>
      </c>
      <c r="AW23" s="13">
        <f t="shared" si="21"/>
        <v>9360.2166126257925</v>
      </c>
      <c r="AX23" s="13">
        <f t="shared" si="21"/>
        <v>10296.238273888372</v>
      </c>
      <c r="AY23" s="13">
        <f t="shared" si="21"/>
        <v>11325.862101277209</v>
      </c>
      <c r="AZ23" s="13">
        <f t="shared" si="21"/>
        <v>12458.448311404931</v>
      </c>
    </row>
    <row r="24" spans="1:52" x14ac:dyDescent="0.35">
      <c r="A24" s="26" t="s">
        <v>51</v>
      </c>
      <c r="B24" s="11">
        <f t="shared" si="11"/>
        <v>23.170437906331799</v>
      </c>
      <c r="C24" s="11">
        <f t="shared" si="11"/>
        <v>31.04838679448461</v>
      </c>
      <c r="D24" s="11">
        <f t="shared" si="2"/>
        <v>41.60483830460938</v>
      </c>
      <c r="E24" s="11">
        <f t="shared" si="2"/>
        <v>62.407257456914074</v>
      </c>
      <c r="F24" s="11">
        <f t="shared" si="3"/>
        <v>93.610886185371115</v>
      </c>
      <c r="G24" s="11">
        <f t="shared" si="4"/>
        <v>114.20528114615276</v>
      </c>
      <c r="H24" s="11">
        <f t="shared" si="5"/>
        <v>134.76223175246025</v>
      </c>
      <c r="I24" s="11">
        <f t="shared" si="6"/>
        <v>160.36705578542768</v>
      </c>
      <c r="J24" s="11">
        <f t="shared" si="7"/>
        <v>216.49552531032739</v>
      </c>
      <c r="K24" s="11">
        <f t="shared" si="8"/>
        <v>160.20668872964228</v>
      </c>
      <c r="L24" s="11">
        <f t="shared" si="9"/>
        <v>269.147237065799</v>
      </c>
      <c r="M24" s="12">
        <f>$M$8*'[3]Eurostat POM Portables GU'!M15</f>
        <v>352.5828805561967</v>
      </c>
      <c r="N24" s="12">
        <f>$N$8*'[3]Eurostat POM Portables GU'!N15</f>
        <v>278.66736534943749</v>
      </c>
      <c r="O24" s="12">
        <f>$O$8*'[3]Eurostat POM Portables GU'!O15</f>
        <v>259.78579072331667</v>
      </c>
      <c r="P24" s="12">
        <f>$P$8*'[3]Eurostat POM Portables GU'!P15</f>
        <v>282.29120264549221</v>
      </c>
      <c r="Q24" s="12">
        <f>$Q$8*'[3]Eurostat POM Portables GU'!Q15</f>
        <v>324.55888782525909</v>
      </c>
      <c r="R24" s="12">
        <f>$R$8*'[3]Eurostat POM Portables GU'!R15</f>
        <v>344.33521669366093</v>
      </c>
      <c r="S24" s="12">
        <f>$S$8*'[3]Eurostat POM Portables GU'!S15</f>
        <v>531.88023366990899</v>
      </c>
      <c r="T24" s="12">
        <f>$T$8*'[3]Eurostat POM Portables GU'!T15</f>
        <v>654.53086605903206</v>
      </c>
      <c r="U24" s="12">
        <f>$U$8*'[3]Eurostat POM Portables GU'!U15</f>
        <v>739.47180942550483</v>
      </c>
      <c r="V24" s="12">
        <f>$V$8*'[3]Eurostat POM Portables GU'!V15</f>
        <v>669.97457071139809</v>
      </c>
      <c r="W24" s="12">
        <f>$W$8*'[3]Eurostat POM Portables GU'!W15</f>
        <v>867.68426464752088</v>
      </c>
      <c r="X24" s="13">
        <f t="shared" ref="X24:AZ24" si="22">W24+(W24*W$44)</f>
        <v>954.45269111227299</v>
      </c>
      <c r="Y24" s="13">
        <f t="shared" si="22"/>
        <v>1049.8979602235004</v>
      </c>
      <c r="Z24" s="13">
        <f t="shared" si="22"/>
        <v>1154.8877562458504</v>
      </c>
      <c r="AA24" s="13">
        <f t="shared" si="22"/>
        <v>1270.3765318704354</v>
      </c>
      <c r="AB24" s="13">
        <f t="shared" si="22"/>
        <v>1397.414185057479</v>
      </c>
      <c r="AC24" s="13">
        <f t="shared" si="22"/>
        <v>1537.155603563227</v>
      </c>
      <c r="AD24" s="13">
        <f t="shared" si="22"/>
        <v>1690.8711639195499</v>
      </c>
      <c r="AE24" s="13">
        <f t="shared" si="22"/>
        <v>1859.958280311505</v>
      </c>
      <c r="AF24" s="13">
        <f t="shared" si="22"/>
        <v>2045.9541083426554</v>
      </c>
      <c r="AG24" s="13">
        <f t="shared" si="22"/>
        <v>2250.549519176921</v>
      </c>
      <c r="AH24" s="13">
        <f t="shared" si="22"/>
        <v>2475.604471094613</v>
      </c>
      <c r="AI24" s="13">
        <f t="shared" si="22"/>
        <v>2723.1649182040742</v>
      </c>
      <c r="AJ24" s="13">
        <f t="shared" si="22"/>
        <v>2995.4814100244816</v>
      </c>
      <c r="AK24" s="13">
        <f t="shared" si="22"/>
        <v>3295.0295510269298</v>
      </c>
      <c r="AL24" s="13">
        <f t="shared" si="22"/>
        <v>3624.5325061296226</v>
      </c>
      <c r="AM24" s="13">
        <f t="shared" si="22"/>
        <v>3986.9857567425847</v>
      </c>
      <c r="AN24" s="13">
        <f t="shared" si="22"/>
        <v>4385.6843324168431</v>
      </c>
      <c r="AO24" s="13">
        <f t="shared" si="22"/>
        <v>4824.2527656585271</v>
      </c>
      <c r="AP24" s="13">
        <f t="shared" si="22"/>
        <v>5306.6780422243801</v>
      </c>
      <c r="AQ24" s="13">
        <f t="shared" si="22"/>
        <v>5837.3458464468185</v>
      </c>
      <c r="AR24" s="13">
        <f t="shared" si="22"/>
        <v>6421.0804310915</v>
      </c>
      <c r="AS24" s="13">
        <f t="shared" si="22"/>
        <v>7063.1884742006496</v>
      </c>
      <c r="AT24" s="13">
        <f t="shared" si="22"/>
        <v>7769.5073216207147</v>
      </c>
      <c r="AU24" s="13">
        <f t="shared" si="22"/>
        <v>8546.458053782786</v>
      </c>
      <c r="AV24" s="13">
        <f t="shared" si="22"/>
        <v>9401.103859161065</v>
      </c>
      <c r="AW24" s="13">
        <f t="shared" si="22"/>
        <v>10341.214245077172</v>
      </c>
      <c r="AX24" s="13">
        <f t="shared" si="22"/>
        <v>11375.335669584889</v>
      </c>
      <c r="AY24" s="13">
        <f t="shared" si="22"/>
        <v>12512.869236543378</v>
      </c>
      <c r="AZ24" s="13">
        <f t="shared" si="22"/>
        <v>13764.156160197716</v>
      </c>
    </row>
    <row r="25" spans="1:52" x14ac:dyDescent="0.35">
      <c r="A25" s="26" t="s">
        <v>52</v>
      </c>
      <c r="B25" s="11">
        <f t="shared" si="11"/>
        <v>2.1242403425628713</v>
      </c>
      <c r="C25" s="11">
        <f t="shared" si="11"/>
        <v>2.8464820590342477</v>
      </c>
      <c r="D25" s="11">
        <f t="shared" si="2"/>
        <v>3.814285959105892</v>
      </c>
      <c r="E25" s="11">
        <f t="shared" si="2"/>
        <v>5.7214289386588382</v>
      </c>
      <c r="F25" s="11">
        <f t="shared" si="3"/>
        <v>8.5821434079882568</v>
      </c>
      <c r="G25" s="11">
        <f t="shared" si="4"/>
        <v>10.470214957745673</v>
      </c>
      <c r="H25" s="11">
        <f t="shared" si="5"/>
        <v>12.354853650139894</v>
      </c>
      <c r="I25" s="11">
        <f t="shared" si="6"/>
        <v>14.702275843666474</v>
      </c>
      <c r="J25" s="11">
        <f t="shared" si="7"/>
        <v>19.848072388949742</v>
      </c>
      <c r="K25" s="11">
        <f t="shared" si="8"/>
        <v>14.68757356782281</v>
      </c>
      <c r="L25" s="11">
        <f t="shared" si="9"/>
        <v>24.67512359394232</v>
      </c>
      <c r="M25" s="12">
        <f>$M$8*'[3]Eurostat POM Portables GU'!M16</f>
        <v>32.324411908064441</v>
      </c>
      <c r="N25" s="12">
        <f>$N$8*'[3]Eurostat POM Portables GU'!N16</f>
        <v>29.386675777578631</v>
      </c>
      <c r="O25" s="12">
        <f>$O$8*'[3]Eurostat POM Portables GU'!O16</f>
        <v>34.577678418946327</v>
      </c>
      <c r="P25" s="12">
        <f>$P$8*'[3]Eurostat POM Portables GU'!P16</f>
        <v>32.764372385483767</v>
      </c>
      <c r="Q25" s="12">
        <f>$Q$8*'[3]Eurostat POM Portables GU'!Q16</f>
        <v>30.494862243005219</v>
      </c>
      <c r="R25" s="12">
        <f>$R$8*'[3]Eurostat POM Portables GU'!R16</f>
        <v>45.270675163881549</v>
      </c>
      <c r="S25" s="12">
        <f>$S$8*'[3]Eurostat POM Portables GU'!S16</f>
        <v>59.506498777579552</v>
      </c>
      <c r="T25" s="12">
        <f>$T$8*'[3]Eurostat POM Portables GU'!T16</f>
        <v>58.682077646671843</v>
      </c>
      <c r="U25" s="12">
        <f>$U$8*'[3]Eurostat POM Portables GU'!U16</f>
        <v>42.798197189352848</v>
      </c>
      <c r="V25" s="12">
        <f>$V$8*'[3]Eurostat POM Portables GU'!V16</f>
        <v>83.325915894620636</v>
      </c>
      <c r="W25" s="12">
        <f>$W$8*'[3]Eurostat POM Portables GU'!W16</f>
        <v>92.94859172823584</v>
      </c>
      <c r="X25" s="13">
        <f t="shared" ref="X25:AZ25" si="23">W25+(W25*W$44)</f>
        <v>102.24345090105942</v>
      </c>
      <c r="Y25" s="13">
        <f t="shared" si="23"/>
        <v>112.46779599116536</v>
      </c>
      <c r="Z25" s="13">
        <f t="shared" si="23"/>
        <v>123.7145755902819</v>
      </c>
      <c r="AA25" s="13">
        <f t="shared" si="23"/>
        <v>136.08603314931008</v>
      </c>
      <c r="AB25" s="13">
        <f t="shared" si="23"/>
        <v>149.69463646424109</v>
      </c>
      <c r="AC25" s="13">
        <f t="shared" si="23"/>
        <v>164.6641001106652</v>
      </c>
      <c r="AD25" s="13">
        <f t="shared" si="23"/>
        <v>181.13051012173173</v>
      </c>
      <c r="AE25" s="13">
        <f t="shared" si="23"/>
        <v>199.2435611339049</v>
      </c>
      <c r="AF25" s="13">
        <f t="shared" si="23"/>
        <v>219.16791724729541</v>
      </c>
      <c r="AG25" s="13">
        <f t="shared" si="23"/>
        <v>241.08470897202494</v>
      </c>
      <c r="AH25" s="13">
        <f t="shared" si="23"/>
        <v>265.19317986922744</v>
      </c>
      <c r="AI25" s="13">
        <f t="shared" si="23"/>
        <v>291.71249785615021</v>
      </c>
      <c r="AJ25" s="13">
        <f t="shared" si="23"/>
        <v>320.88374764176524</v>
      </c>
      <c r="AK25" s="13">
        <f t="shared" si="23"/>
        <v>352.97212240594178</v>
      </c>
      <c r="AL25" s="13">
        <f t="shared" si="23"/>
        <v>388.26933464653598</v>
      </c>
      <c r="AM25" s="13">
        <f t="shared" si="23"/>
        <v>427.0962681111896</v>
      </c>
      <c r="AN25" s="13">
        <f t="shared" si="23"/>
        <v>469.80589492230854</v>
      </c>
      <c r="AO25" s="13">
        <f t="shared" si="23"/>
        <v>516.78648441453936</v>
      </c>
      <c r="AP25" s="13">
        <f t="shared" si="23"/>
        <v>568.46513285599326</v>
      </c>
      <c r="AQ25" s="13">
        <f t="shared" si="23"/>
        <v>625.31164614159263</v>
      </c>
      <c r="AR25" s="13">
        <f t="shared" si="23"/>
        <v>687.84281075575188</v>
      </c>
      <c r="AS25" s="13">
        <f t="shared" si="23"/>
        <v>756.62709183132711</v>
      </c>
      <c r="AT25" s="13">
        <f t="shared" si="23"/>
        <v>832.28980101445984</v>
      </c>
      <c r="AU25" s="13">
        <f t="shared" si="23"/>
        <v>915.51878111590577</v>
      </c>
      <c r="AV25" s="13">
        <f t="shared" si="23"/>
        <v>1007.0706592274963</v>
      </c>
      <c r="AW25" s="13">
        <f t="shared" si="23"/>
        <v>1107.7777251502459</v>
      </c>
      <c r="AX25" s="13">
        <f t="shared" si="23"/>
        <v>1218.5554976652707</v>
      </c>
      <c r="AY25" s="13">
        <f t="shared" si="23"/>
        <v>1340.4110474317977</v>
      </c>
      <c r="AZ25" s="13">
        <f t="shared" si="23"/>
        <v>1474.4521521749775</v>
      </c>
    </row>
    <row r="26" spans="1:52" x14ac:dyDescent="0.35">
      <c r="A26" s="26" t="s">
        <v>53</v>
      </c>
      <c r="B26" s="11">
        <f t="shared" si="11"/>
        <v>23.771531009139235</v>
      </c>
      <c r="C26" s="11">
        <f t="shared" si="11"/>
        <v>31.853851552246578</v>
      </c>
      <c r="D26" s="11">
        <f t="shared" si="2"/>
        <v>42.684161080010419</v>
      </c>
      <c r="E26" s="11">
        <f t="shared" si="2"/>
        <v>64.026241620015625</v>
      </c>
      <c r="F26" s="11">
        <f t="shared" si="3"/>
        <v>96.039362430023431</v>
      </c>
      <c r="G26" s="11">
        <f t="shared" si="4"/>
        <v>117.16802216462858</v>
      </c>
      <c r="H26" s="11">
        <f t="shared" si="5"/>
        <v>138.25826615426172</v>
      </c>
      <c r="I26" s="11">
        <f t="shared" si="6"/>
        <v>164.52733672357144</v>
      </c>
      <c r="J26" s="11">
        <f t="shared" si="7"/>
        <v>222.11190457682144</v>
      </c>
      <c r="K26" s="11">
        <f t="shared" si="8"/>
        <v>164.36280938684786</v>
      </c>
      <c r="L26" s="11">
        <f t="shared" si="9"/>
        <v>276.12951976990439</v>
      </c>
      <c r="M26" s="12">
        <f>$M$8*'[3]Eurostat POM Portables GU'!M17</f>
        <v>361.7296708985748</v>
      </c>
      <c r="N26" s="12">
        <f>$N$8*'[3]Eurostat POM Portables GU'!N17</f>
        <v>346.42540448372154</v>
      </c>
      <c r="O26" s="12">
        <f>$O$8*'[3]Eurostat POM Portables GU'!O17</f>
        <v>321.10242143419578</v>
      </c>
      <c r="P26" s="12">
        <f>$P$8*'[3]Eurostat POM Portables GU'!P17</f>
        <v>422.29635519067966</v>
      </c>
      <c r="Q26" s="12">
        <f>$Q$8*'[3]Eurostat POM Portables GU'!Q17</f>
        <v>486.29859966279122</v>
      </c>
      <c r="R26" s="12">
        <f>$R$8*'[3]Eurostat POM Portables GU'!R17</f>
        <v>402.40600145672488</v>
      </c>
      <c r="S26" s="12">
        <f>$S$8*'[3]Eurostat POM Portables GU'!S17</f>
        <v>674.94856975252344</v>
      </c>
      <c r="T26" s="12">
        <f>$T$8*'[3]Eurostat POM Portables GU'!T17</f>
        <v>537.99581390355343</v>
      </c>
      <c r="U26" s="12">
        <f>$U$8*'[3]Eurostat POM Portables GU'!U17</f>
        <v>675.14789175629994</v>
      </c>
      <c r="V26" s="12">
        <f>$V$8*'[3]Eurostat POM Portables GU'!V17</f>
        <v>946.83681852033646</v>
      </c>
      <c r="W26" s="12">
        <f>$W$8*'[3]Eurostat POM Portables GU'!W17</f>
        <v>1009.6092987956656</v>
      </c>
      <c r="X26" s="13">
        <f t="shared" ref="X26:AZ26" si="24">W26+(W26*W$44)</f>
        <v>1110.5702286752321</v>
      </c>
      <c r="Y26" s="13">
        <f t="shared" si="24"/>
        <v>1221.6272515427554</v>
      </c>
      <c r="Z26" s="13">
        <f t="shared" si="24"/>
        <v>1343.7899766970309</v>
      </c>
      <c r="AA26" s="13">
        <f t="shared" si="24"/>
        <v>1478.1689743667339</v>
      </c>
      <c r="AB26" s="13">
        <f t="shared" si="24"/>
        <v>1625.9858718034072</v>
      </c>
      <c r="AC26" s="13">
        <f t="shared" si="24"/>
        <v>1788.5844589837479</v>
      </c>
      <c r="AD26" s="13">
        <f t="shared" si="24"/>
        <v>1967.4429048821228</v>
      </c>
      <c r="AE26" s="13">
        <f t="shared" si="24"/>
        <v>2164.1871953703348</v>
      </c>
      <c r="AF26" s="13">
        <f t="shared" si="24"/>
        <v>2380.6059149073685</v>
      </c>
      <c r="AG26" s="13">
        <f t="shared" si="24"/>
        <v>2618.6665063981054</v>
      </c>
      <c r="AH26" s="13">
        <f t="shared" si="24"/>
        <v>2880.5331570379158</v>
      </c>
      <c r="AI26" s="13">
        <f t="shared" si="24"/>
        <v>3168.5864727417074</v>
      </c>
      <c r="AJ26" s="13">
        <f t="shared" si="24"/>
        <v>3485.4451200158783</v>
      </c>
      <c r="AK26" s="13">
        <f t="shared" si="24"/>
        <v>3833.9896320174662</v>
      </c>
      <c r="AL26" s="13">
        <f t="shared" si="24"/>
        <v>4217.3885952192131</v>
      </c>
      <c r="AM26" s="13">
        <f t="shared" si="24"/>
        <v>4639.127454741134</v>
      </c>
      <c r="AN26" s="13">
        <f t="shared" si="24"/>
        <v>5103.0402002152478</v>
      </c>
      <c r="AO26" s="13">
        <f t="shared" si="24"/>
        <v>5613.3442202367723</v>
      </c>
      <c r="AP26" s="13">
        <f t="shared" si="24"/>
        <v>6174.6786422604491</v>
      </c>
      <c r="AQ26" s="13">
        <f t="shared" si="24"/>
        <v>6792.1465064864942</v>
      </c>
      <c r="AR26" s="13">
        <f t="shared" si="24"/>
        <v>7471.3611571351439</v>
      </c>
      <c r="AS26" s="13">
        <f t="shared" si="24"/>
        <v>8218.4972728486591</v>
      </c>
      <c r="AT26" s="13">
        <f t="shared" si="24"/>
        <v>9040.3470001335245</v>
      </c>
      <c r="AU26" s="13">
        <f t="shared" si="24"/>
        <v>9944.3817001468778</v>
      </c>
      <c r="AV26" s="13">
        <f t="shared" si="24"/>
        <v>10938.819870161566</v>
      </c>
      <c r="AW26" s="13">
        <f t="shared" si="24"/>
        <v>12032.701857177723</v>
      </c>
      <c r="AX26" s="13">
        <f t="shared" si="24"/>
        <v>13235.972042895495</v>
      </c>
      <c r="AY26" s="13">
        <f t="shared" si="24"/>
        <v>14559.569247185045</v>
      </c>
      <c r="AZ26" s="13">
        <f t="shared" si="24"/>
        <v>16015.52617190355</v>
      </c>
    </row>
    <row r="27" spans="1:52" x14ac:dyDescent="0.35">
      <c r="A27" s="26" t="s">
        <v>54</v>
      </c>
      <c r="B27" s="11">
        <f t="shared" si="11"/>
        <v>334.65061199839164</v>
      </c>
      <c r="C27" s="11">
        <f t="shared" si="11"/>
        <v>448.4318200778448</v>
      </c>
      <c r="D27" s="11">
        <f t="shared" si="2"/>
        <v>600.89863890431207</v>
      </c>
      <c r="E27" s="11">
        <f t="shared" si="2"/>
        <v>901.3479583564681</v>
      </c>
      <c r="F27" s="11">
        <f t="shared" si="3"/>
        <v>1352.0219375347021</v>
      </c>
      <c r="G27" s="11">
        <f t="shared" si="4"/>
        <v>1649.4667637923365</v>
      </c>
      <c r="H27" s="11">
        <f t="shared" si="5"/>
        <v>1946.3707812749569</v>
      </c>
      <c r="I27" s="11">
        <f t="shared" si="6"/>
        <v>2316.1812297171987</v>
      </c>
      <c r="J27" s="11">
        <f t="shared" si="7"/>
        <v>3126.8446601182181</v>
      </c>
      <c r="K27" s="11">
        <f t="shared" si="8"/>
        <v>2313.8650484874815</v>
      </c>
      <c r="L27" s="11">
        <f t="shared" si="9"/>
        <v>3887.293281458969</v>
      </c>
      <c r="M27" s="12">
        <f>$M$8*'[3]Eurostat POM Portables GU'!M18</f>
        <v>5092.3541987112494</v>
      </c>
      <c r="N27" s="12">
        <f>$N$8*'[3]Eurostat POM Portables GU'!N18</f>
        <v>5226.2095197665412</v>
      </c>
      <c r="O27" s="12">
        <f>$O$8*'[3]Eurostat POM Portables GU'!O18</f>
        <v>4453.8122785779924</v>
      </c>
      <c r="P27" s="12">
        <f>$P$8*'[3]Eurostat POM Portables GU'!P18</f>
        <v>4362.8366998441797</v>
      </c>
      <c r="Q27" s="12">
        <f>$Q$8*'[3]Eurostat POM Portables GU'!Q18</f>
        <v>4412.1504929593984</v>
      </c>
      <c r="R27" s="12">
        <f>$R$8*'[3]Eurostat POM Portables GU'!R18</f>
        <v>5040.7152626693269</v>
      </c>
      <c r="S27" s="12">
        <f>$S$8*'[3]Eurostat POM Portables GU'!S18</f>
        <v>5778.5991462866423</v>
      </c>
      <c r="T27" s="12">
        <f>$T$8*'[3]Eurostat POM Portables GU'!T18</f>
        <v>5580.9896253415409</v>
      </c>
      <c r="U27" s="12">
        <f>$U$8*'[3]Eurostat POM Portables GU'!U18</f>
        <v>6520.0379163764155</v>
      </c>
      <c r="V27" s="12">
        <f>$V$8*'[3]Eurostat POM Portables GU'!V18</f>
        <v>7526.7121292366774</v>
      </c>
      <c r="W27" s="12">
        <f>$W$8*'[3]Eurostat POM Portables GU'!W18</f>
        <v>8848.0277551009094</v>
      </c>
      <c r="X27" s="13">
        <f t="shared" ref="X27:AZ27" si="25">W27+(W27*W$44)</f>
        <v>9732.8305306109996</v>
      </c>
      <c r="Y27" s="13">
        <f t="shared" si="25"/>
        <v>10706.113583672101</v>
      </c>
      <c r="Z27" s="13">
        <f t="shared" si="25"/>
        <v>11776.724942039311</v>
      </c>
      <c r="AA27" s="13">
        <f t="shared" si="25"/>
        <v>12954.397436243242</v>
      </c>
      <c r="AB27" s="13">
        <f t="shared" si="25"/>
        <v>14249.837179867565</v>
      </c>
      <c r="AC27" s="13">
        <f t="shared" si="25"/>
        <v>15674.820897854323</v>
      </c>
      <c r="AD27" s="13">
        <f t="shared" si="25"/>
        <v>17242.302987639756</v>
      </c>
      <c r="AE27" s="13">
        <f t="shared" si="25"/>
        <v>18966.53328640373</v>
      </c>
      <c r="AF27" s="13">
        <f t="shared" si="25"/>
        <v>20863.186615044102</v>
      </c>
      <c r="AG27" s="13">
        <f t="shared" si="25"/>
        <v>22949.505276548512</v>
      </c>
      <c r="AH27" s="13">
        <f t="shared" si="25"/>
        <v>25244.455804203364</v>
      </c>
      <c r="AI27" s="13">
        <f t="shared" si="25"/>
        <v>27768.901384623699</v>
      </c>
      <c r="AJ27" s="13">
        <f t="shared" si="25"/>
        <v>30545.791523086071</v>
      </c>
      <c r="AK27" s="13">
        <f t="shared" si="25"/>
        <v>33600.370675394675</v>
      </c>
      <c r="AL27" s="13">
        <f t="shared" si="25"/>
        <v>36960.407742934141</v>
      </c>
      <c r="AM27" s="13">
        <f t="shared" si="25"/>
        <v>40656.448517227553</v>
      </c>
      <c r="AN27" s="13">
        <f t="shared" si="25"/>
        <v>44722.093368950307</v>
      </c>
      <c r="AO27" s="13">
        <f t="shared" si="25"/>
        <v>49194.302705845337</v>
      </c>
      <c r="AP27" s="13">
        <f t="shared" si="25"/>
        <v>54113.73297642987</v>
      </c>
      <c r="AQ27" s="13">
        <f t="shared" si="25"/>
        <v>59525.106274072859</v>
      </c>
      <c r="AR27" s="13">
        <f t="shared" si="25"/>
        <v>65477.616901480142</v>
      </c>
      <c r="AS27" s="13">
        <f t="shared" si="25"/>
        <v>72025.378591628163</v>
      </c>
      <c r="AT27" s="13">
        <f t="shared" si="25"/>
        <v>79227.916450790974</v>
      </c>
      <c r="AU27" s="13">
        <f t="shared" si="25"/>
        <v>87150.708095870068</v>
      </c>
      <c r="AV27" s="13">
        <f t="shared" si="25"/>
        <v>95865.778905457075</v>
      </c>
      <c r="AW27" s="13">
        <f t="shared" si="25"/>
        <v>105452.35679600279</v>
      </c>
      <c r="AX27" s="13">
        <f t="shared" si="25"/>
        <v>115997.59247560307</v>
      </c>
      <c r="AY27" s="13">
        <f t="shared" si="25"/>
        <v>127597.35172316339</v>
      </c>
      <c r="AZ27" s="13">
        <f t="shared" si="25"/>
        <v>140357.08689547973</v>
      </c>
    </row>
    <row r="28" spans="1:52" x14ac:dyDescent="0.35">
      <c r="A28" s="26" t="s">
        <v>55</v>
      </c>
      <c r="B28" s="11">
        <f t="shared" si="11"/>
        <v>13.05491427228867</v>
      </c>
      <c r="C28" s="11">
        <f t="shared" si="11"/>
        <v>17.493585124866819</v>
      </c>
      <c r="D28" s="11">
        <f t="shared" si="2"/>
        <v>23.441404067321539</v>
      </c>
      <c r="E28" s="11">
        <f t="shared" si="2"/>
        <v>35.162106100982307</v>
      </c>
      <c r="F28" s="11">
        <f t="shared" si="3"/>
        <v>52.743159151473456</v>
      </c>
      <c r="G28" s="11">
        <f t="shared" si="4"/>
        <v>64.346654164797613</v>
      </c>
      <c r="H28" s="11">
        <f t="shared" si="5"/>
        <v>75.929051914461184</v>
      </c>
      <c r="I28" s="11">
        <f t="shared" si="6"/>
        <v>90.355571778208798</v>
      </c>
      <c r="J28" s="11">
        <f t="shared" si="7"/>
        <v>121.98002190058189</v>
      </c>
      <c r="K28" s="11">
        <f t="shared" si="8"/>
        <v>90.265216206430594</v>
      </c>
      <c r="L28" s="11">
        <f t="shared" si="9"/>
        <v>151.6455632268034</v>
      </c>
      <c r="M28" s="12">
        <f>$M$8*'[3]Eurostat POM Portables GU'!M19</f>
        <v>198.65568782711247</v>
      </c>
      <c r="N28" s="12">
        <f>$N$8*'[3]Eurostat POM Portables GU'!N19</f>
        <v>85.682135728650636</v>
      </c>
      <c r="O28" s="12">
        <f>$O$8*'[3]Eurostat POM Portables GU'!O19</f>
        <v>86.53685079730397</v>
      </c>
      <c r="P28" s="12">
        <f>$P$8*'[3]Eurostat POM Portables GU'!P19</f>
        <v>98.203969650014926</v>
      </c>
      <c r="Q28" s="12">
        <f>$Q$8*'[3]Eurostat POM Portables GU'!Q19</f>
        <v>91.572383146564846</v>
      </c>
      <c r="R28" s="12">
        <f>$R$8*'[3]Eurostat POM Portables GU'!R19</f>
        <v>86.977562624821402</v>
      </c>
      <c r="S28" s="12">
        <f>$S$8*'[3]Eurostat POM Portables GU'!S19</f>
        <v>110.71729066072838</v>
      </c>
      <c r="T28" s="12">
        <f>$T$8*'[3]Eurostat POM Portables GU'!T19</f>
        <v>120.17228156000722</v>
      </c>
      <c r="U28" s="12">
        <f>$U$8*'[3]Eurostat POM Portables GU'!U19</f>
        <v>143.13059332102452</v>
      </c>
      <c r="V28" s="12">
        <f>$V$8*'[3]Eurostat POM Portables GU'!V19</f>
        <v>178.14695990435101</v>
      </c>
      <c r="W28" s="12">
        <f>$W$8*'[3]Eurostat POM Portables GU'!W19</f>
        <v>187.31916838435291</v>
      </c>
      <c r="X28" s="13">
        <f t="shared" ref="X28:AZ28" si="26">W28+(W28*W$44)</f>
        <v>206.0510852227882</v>
      </c>
      <c r="Y28" s="13">
        <f t="shared" si="26"/>
        <v>226.65619374506701</v>
      </c>
      <c r="Z28" s="13">
        <f t="shared" si="26"/>
        <v>249.32181311957373</v>
      </c>
      <c r="AA28" s="13">
        <f t="shared" si="26"/>
        <v>274.25399443153111</v>
      </c>
      <c r="AB28" s="13">
        <f t="shared" si="26"/>
        <v>301.67939387468425</v>
      </c>
      <c r="AC28" s="13">
        <f t="shared" si="26"/>
        <v>331.84733326215269</v>
      </c>
      <c r="AD28" s="13">
        <f t="shared" si="26"/>
        <v>365.03206658836797</v>
      </c>
      <c r="AE28" s="13">
        <f t="shared" si="26"/>
        <v>401.53527324720477</v>
      </c>
      <c r="AF28" s="13">
        <f t="shared" si="26"/>
        <v>441.68880057192524</v>
      </c>
      <c r="AG28" s="13">
        <f t="shared" si="26"/>
        <v>485.85768062911779</v>
      </c>
      <c r="AH28" s="13">
        <f t="shared" si="26"/>
        <v>534.44344869202962</v>
      </c>
      <c r="AI28" s="13">
        <f t="shared" si="26"/>
        <v>587.88779356123257</v>
      </c>
      <c r="AJ28" s="13">
        <f t="shared" si="26"/>
        <v>646.67657291735577</v>
      </c>
      <c r="AK28" s="13">
        <f t="shared" si="26"/>
        <v>711.34423020909139</v>
      </c>
      <c r="AL28" s="13">
        <f t="shared" si="26"/>
        <v>782.47865323000053</v>
      </c>
      <c r="AM28" s="13">
        <f t="shared" si="26"/>
        <v>860.72651855300057</v>
      </c>
      <c r="AN28" s="13">
        <f t="shared" si="26"/>
        <v>946.7991704083006</v>
      </c>
      <c r="AO28" s="13">
        <f t="shared" si="26"/>
        <v>1041.4790874491307</v>
      </c>
      <c r="AP28" s="13">
        <f t="shared" si="26"/>
        <v>1145.6269961940438</v>
      </c>
      <c r="AQ28" s="13">
        <f t="shared" si="26"/>
        <v>1260.1896958134482</v>
      </c>
      <c r="AR28" s="13">
        <f t="shared" si="26"/>
        <v>1386.2086653947931</v>
      </c>
      <c r="AS28" s="13">
        <f t="shared" si="26"/>
        <v>1524.8295319342724</v>
      </c>
      <c r="AT28" s="13">
        <f t="shared" si="26"/>
        <v>1677.3124851276996</v>
      </c>
      <c r="AU28" s="13">
        <f t="shared" si="26"/>
        <v>1845.0437336404696</v>
      </c>
      <c r="AV28" s="13">
        <f t="shared" si="26"/>
        <v>2029.5481070045166</v>
      </c>
      <c r="AW28" s="13">
        <f t="shared" si="26"/>
        <v>2232.5029177049682</v>
      </c>
      <c r="AX28" s="13">
        <f t="shared" si="26"/>
        <v>2455.7532094754652</v>
      </c>
      <c r="AY28" s="13">
        <f t="shared" si="26"/>
        <v>2701.3285304230117</v>
      </c>
      <c r="AZ28" s="13">
        <f t="shared" si="26"/>
        <v>2971.4613834653128</v>
      </c>
    </row>
    <row r="29" spans="1:52" x14ac:dyDescent="0.35">
      <c r="A29" s="26" t="s">
        <v>56</v>
      </c>
      <c r="B29" s="11">
        <f t="shared" si="11"/>
        <v>8.0296965431634426</v>
      </c>
      <c r="C29" s="11">
        <f t="shared" si="11"/>
        <v>10.759793367839015</v>
      </c>
      <c r="D29" s="11">
        <f t="shared" ref="D29:E42" si="27">E29/1.5</f>
        <v>14.418123112904281</v>
      </c>
      <c r="E29" s="11">
        <f t="shared" si="27"/>
        <v>21.627184669356421</v>
      </c>
      <c r="F29" s="11">
        <f t="shared" si="3"/>
        <v>32.440777004034629</v>
      </c>
      <c r="G29" s="11">
        <f t="shared" si="4"/>
        <v>39.577747944922251</v>
      </c>
      <c r="H29" s="11">
        <f t="shared" si="5"/>
        <v>46.701742575008254</v>
      </c>
      <c r="I29" s="11">
        <f t="shared" si="6"/>
        <v>55.575073664259818</v>
      </c>
      <c r="J29" s="11">
        <f t="shared" si="7"/>
        <v>75.026349446750757</v>
      </c>
      <c r="K29" s="11">
        <f t="shared" si="8"/>
        <v>55.51949859059556</v>
      </c>
      <c r="L29" s="11">
        <f t="shared" si="9"/>
        <v>93.272757632200538</v>
      </c>
      <c r="M29" s="12">
        <f>$M$8*'[3]Eurostat POM Portables GU'!M20</f>
        <v>122.18731249818271</v>
      </c>
      <c r="N29" s="12">
        <f>$N$8*'[3]Eurostat POM Portables GU'!N20</f>
        <v>138.85426258650446</v>
      </c>
      <c r="O29" s="12">
        <f>$O$8*'[3]Eurostat POM Portables GU'!O20</f>
        <v>133.44298224787539</v>
      </c>
      <c r="P29" s="12">
        <f>$P$8*'[3]Eurostat POM Portables GU'!P20</f>
        <v>121.82308648477975</v>
      </c>
      <c r="Q29" s="12">
        <f>$Q$8*'[3]Eurostat POM Portables GU'!Q20</f>
        <v>125.93838374286058</v>
      </c>
      <c r="R29" s="12">
        <f>$R$8*'[3]Eurostat POM Portables GU'!R20</f>
        <v>152.87686170281026</v>
      </c>
      <c r="S29" s="12">
        <f>$S$8*'[3]Eurostat POM Portables GU'!S20</f>
        <v>187.63886162890682</v>
      </c>
      <c r="T29" s="12">
        <f>$T$8*'[3]Eurostat POM Portables GU'!T20</f>
        <v>175.50224915900517</v>
      </c>
      <c r="U29" s="12">
        <f>$U$8*'[3]Eurostat POM Portables GU'!U20</f>
        <v>189.93662641995547</v>
      </c>
      <c r="V29" s="12">
        <f>$V$8*'[3]Eurostat POM Portables GU'!V20</f>
        <v>218.33634793426896</v>
      </c>
      <c r="W29" s="12">
        <f>$W$8*'[3]Eurostat POM Portables GU'!W20</f>
        <v>254.04307653877933</v>
      </c>
      <c r="X29" s="13">
        <f t="shared" ref="X29:AZ29" si="28">W29+(W29*W$44)</f>
        <v>279.4473841926573</v>
      </c>
      <c r="Y29" s="13">
        <f t="shared" si="28"/>
        <v>307.39212261192301</v>
      </c>
      <c r="Z29" s="13">
        <f t="shared" si="28"/>
        <v>338.13133487311529</v>
      </c>
      <c r="AA29" s="13">
        <f t="shared" si="28"/>
        <v>371.94446836042681</v>
      </c>
      <c r="AB29" s="13">
        <f t="shared" si="28"/>
        <v>409.1389151964695</v>
      </c>
      <c r="AC29" s="13">
        <f t="shared" si="28"/>
        <v>450.05280671611644</v>
      </c>
      <c r="AD29" s="13">
        <f t="shared" si="28"/>
        <v>495.05808738772805</v>
      </c>
      <c r="AE29" s="13">
        <f t="shared" si="28"/>
        <v>544.56389612650082</v>
      </c>
      <c r="AF29" s="13">
        <f t="shared" si="28"/>
        <v>599.02028573915095</v>
      </c>
      <c r="AG29" s="13">
        <f t="shared" si="28"/>
        <v>658.92231431306607</v>
      </c>
      <c r="AH29" s="13">
        <f t="shared" si="28"/>
        <v>724.81454574437271</v>
      </c>
      <c r="AI29" s="13">
        <f t="shared" si="28"/>
        <v>797.29600031881</v>
      </c>
      <c r="AJ29" s="13">
        <f t="shared" si="28"/>
        <v>877.02560035069098</v>
      </c>
      <c r="AK29" s="13">
        <f t="shared" si="28"/>
        <v>964.72816038576002</v>
      </c>
      <c r="AL29" s="13">
        <f t="shared" si="28"/>
        <v>1061.200976424336</v>
      </c>
      <c r="AM29" s="13">
        <f t="shared" si="28"/>
        <v>1167.3210740667696</v>
      </c>
      <c r="AN29" s="13">
        <f t="shared" si="28"/>
        <v>1284.0531814734466</v>
      </c>
      <c r="AO29" s="13">
        <f t="shared" si="28"/>
        <v>1412.4584996207911</v>
      </c>
      <c r="AP29" s="13">
        <f t="shared" si="28"/>
        <v>1553.7043495828702</v>
      </c>
      <c r="AQ29" s="13">
        <f t="shared" si="28"/>
        <v>1709.0747845411572</v>
      </c>
      <c r="AR29" s="13">
        <f t="shared" si="28"/>
        <v>1879.982262995273</v>
      </c>
      <c r="AS29" s="13">
        <f t="shared" si="28"/>
        <v>2067.9804892948005</v>
      </c>
      <c r="AT29" s="13">
        <f t="shared" si="28"/>
        <v>2274.7785382242805</v>
      </c>
      <c r="AU29" s="13">
        <f t="shared" si="28"/>
        <v>2502.2563920467087</v>
      </c>
      <c r="AV29" s="13">
        <f t="shared" si="28"/>
        <v>2752.4820312513793</v>
      </c>
      <c r="AW29" s="13">
        <f t="shared" si="28"/>
        <v>3027.7302343765173</v>
      </c>
      <c r="AX29" s="13">
        <f t="shared" si="28"/>
        <v>3330.503257814169</v>
      </c>
      <c r="AY29" s="13">
        <f t="shared" si="28"/>
        <v>3663.5535835955861</v>
      </c>
      <c r="AZ29" s="13">
        <f t="shared" si="28"/>
        <v>4029.9089419551447</v>
      </c>
    </row>
    <row r="30" spans="1:52" x14ac:dyDescent="0.35">
      <c r="A30" s="26" t="s">
        <v>57</v>
      </c>
      <c r="B30" s="11">
        <f t="shared" ref="B30:C42" si="29">C30/1.34</f>
        <v>2.0720699977909054</v>
      </c>
      <c r="C30" s="11">
        <f t="shared" si="29"/>
        <v>2.7765737970398132</v>
      </c>
      <c r="D30" s="11">
        <f t="shared" si="27"/>
        <v>3.7206088880333499</v>
      </c>
      <c r="E30" s="11">
        <f t="shared" si="27"/>
        <v>5.5809133320500246</v>
      </c>
      <c r="F30" s="11">
        <f t="shared" si="3"/>
        <v>8.3713699980750373</v>
      </c>
      <c r="G30" s="11">
        <f t="shared" si="4"/>
        <v>10.213071397651545</v>
      </c>
      <c r="H30" s="11">
        <f t="shared" si="5"/>
        <v>12.051424249228823</v>
      </c>
      <c r="I30" s="11">
        <f t="shared" si="6"/>
        <v>14.3411948565823</v>
      </c>
      <c r="J30" s="11">
        <f t="shared" si="7"/>
        <v>19.360613056386107</v>
      </c>
      <c r="K30" s="11">
        <f t="shared" si="8"/>
        <v>14.326853661725719</v>
      </c>
      <c r="L30" s="11">
        <f t="shared" si="9"/>
        <v>24.069114151699207</v>
      </c>
      <c r="M30" s="12">
        <f>$M$8*'[3]Eurostat POM Portables GU'!M21</f>
        <v>31.530539538725961</v>
      </c>
      <c r="N30" s="12">
        <f>$N$8*'[3]Eurostat POM Portables GU'!N21</f>
        <v>33.151011285038855</v>
      </c>
      <c r="O30" s="12">
        <f>$O$8*'[3]Eurostat POM Portables GU'!O21</f>
        <v>30.6499227150466</v>
      </c>
      <c r="P30" s="12">
        <f>$P$8*'[3]Eurostat POM Portables GU'!P21</f>
        <v>30.384737751524511</v>
      </c>
      <c r="Q30" s="12">
        <f>$Q$8*'[3]Eurostat POM Portables GU'!Q21</f>
        <v>30.944638972253085</v>
      </c>
      <c r="R30" s="12">
        <f>$R$8*'[3]Eurostat POM Portables GU'!R21</f>
        <v>40.077020470283578</v>
      </c>
      <c r="S30" s="12">
        <f>$S$8*'[3]Eurostat POM Portables GU'!S21</f>
        <v>45.357627054582821</v>
      </c>
      <c r="T30" s="12">
        <f>$T$8*'[3]Eurostat POM Portables GU'!T21</f>
        <v>48.13404328161073</v>
      </c>
      <c r="U30" s="12">
        <f>$U$8*'[3]Eurostat POM Portables GU'!U21</f>
        <v>61.284992424990463</v>
      </c>
      <c r="V30" s="12">
        <f>$V$8*'[3]Eurostat POM Portables GU'!V21</f>
        <v>69.750045056112853</v>
      </c>
      <c r="W30" s="12">
        <f>$W$8*'[3]Eurostat POM Portables GU'!W21</f>
        <v>77.935712393489894</v>
      </c>
      <c r="X30" s="13">
        <f t="shared" ref="X30:AZ30" si="30">W30+(W30*W$44)</f>
        <v>85.729283632838886</v>
      </c>
      <c r="Y30" s="13">
        <f t="shared" si="30"/>
        <v>94.302211996122779</v>
      </c>
      <c r="Z30" s="13">
        <f t="shared" si="30"/>
        <v>103.73243319573506</v>
      </c>
      <c r="AA30" s="13">
        <f t="shared" si="30"/>
        <v>114.10567651530856</v>
      </c>
      <c r="AB30" s="13">
        <f t="shared" si="30"/>
        <v>125.51624416683941</v>
      </c>
      <c r="AC30" s="13">
        <f t="shared" si="30"/>
        <v>138.06786858352336</v>
      </c>
      <c r="AD30" s="13">
        <f t="shared" si="30"/>
        <v>151.87465544187569</v>
      </c>
      <c r="AE30" s="13">
        <f t="shared" si="30"/>
        <v>167.06212098606326</v>
      </c>
      <c r="AF30" s="13">
        <f t="shared" si="30"/>
        <v>183.76833308466959</v>
      </c>
      <c r="AG30" s="13">
        <f t="shared" si="30"/>
        <v>202.14516639313655</v>
      </c>
      <c r="AH30" s="13">
        <f t="shared" si="30"/>
        <v>222.35968303245022</v>
      </c>
      <c r="AI30" s="13">
        <f t="shared" si="30"/>
        <v>244.59565133569524</v>
      </c>
      <c r="AJ30" s="13">
        <f t="shared" si="30"/>
        <v>269.05521646926479</v>
      </c>
      <c r="AK30" s="13">
        <f t="shared" si="30"/>
        <v>295.96073811619129</v>
      </c>
      <c r="AL30" s="13">
        <f t="shared" si="30"/>
        <v>325.55681192781043</v>
      </c>
      <c r="AM30" s="13">
        <f t="shared" si="30"/>
        <v>358.11249312059147</v>
      </c>
      <c r="AN30" s="13">
        <f t="shared" si="30"/>
        <v>393.92374243265061</v>
      </c>
      <c r="AO30" s="13">
        <f t="shared" si="30"/>
        <v>433.31611667591568</v>
      </c>
      <c r="AP30" s="13">
        <f t="shared" si="30"/>
        <v>476.64772834350725</v>
      </c>
      <c r="AQ30" s="13">
        <f t="shared" si="30"/>
        <v>524.31250117785794</v>
      </c>
      <c r="AR30" s="13">
        <f t="shared" si="30"/>
        <v>576.74375129564373</v>
      </c>
      <c r="AS30" s="13">
        <f t="shared" si="30"/>
        <v>634.41812642520813</v>
      </c>
      <c r="AT30" s="13">
        <f t="shared" si="30"/>
        <v>697.85993906772899</v>
      </c>
      <c r="AU30" s="13">
        <f t="shared" si="30"/>
        <v>767.64593297450187</v>
      </c>
      <c r="AV30" s="13">
        <f t="shared" si="30"/>
        <v>844.41052627195211</v>
      </c>
      <c r="AW30" s="13">
        <f t="shared" si="30"/>
        <v>928.85157889914728</v>
      </c>
      <c r="AX30" s="13">
        <f t="shared" si="30"/>
        <v>1021.736736789062</v>
      </c>
      <c r="AY30" s="13">
        <f t="shared" si="30"/>
        <v>1123.9104104679682</v>
      </c>
      <c r="AZ30" s="13">
        <f t="shared" si="30"/>
        <v>1236.3014515147649</v>
      </c>
    </row>
    <row r="31" spans="1:52" x14ac:dyDescent="0.35">
      <c r="A31" s="26" t="s">
        <v>58</v>
      </c>
      <c r="B31" s="11">
        <f t="shared" si="29"/>
        <v>0.99021582653050877</v>
      </c>
      <c r="C31" s="11">
        <f t="shared" si="29"/>
        <v>1.3268892075508818</v>
      </c>
      <c r="D31" s="11">
        <f t="shared" si="27"/>
        <v>1.7780315381181817</v>
      </c>
      <c r="E31" s="11">
        <f t="shared" si="27"/>
        <v>2.6670473071772727</v>
      </c>
      <c r="F31" s="11">
        <f t="shared" si="3"/>
        <v>4.0005709607659092</v>
      </c>
      <c r="G31" s="11">
        <f t="shared" si="4"/>
        <v>4.8806965721344087</v>
      </c>
      <c r="H31" s="11">
        <f t="shared" si="5"/>
        <v>5.7592219551186021</v>
      </c>
      <c r="I31" s="11">
        <f t="shared" si="6"/>
        <v>6.8534741265911361</v>
      </c>
      <c r="J31" s="11">
        <f t="shared" si="7"/>
        <v>9.2521900708980347</v>
      </c>
      <c r="K31" s="11">
        <f t="shared" si="8"/>
        <v>6.8466206524645461</v>
      </c>
      <c r="L31" s="11">
        <f t="shared" si="9"/>
        <v>11.502322696140437</v>
      </c>
      <c r="M31" s="12">
        <f>$M$8*'[3]Eurostat POM Portables GU'!M22</f>
        <v>15.068042731943972</v>
      </c>
      <c r="N31" s="12">
        <f>$N$8*'[3]Eurostat POM Portables GU'!N22</f>
        <v>18.514493554852713</v>
      </c>
      <c r="O31" s="12">
        <f>$O$8*'[3]Eurostat POM Portables GU'!O22</f>
        <v>14.935542843290506</v>
      </c>
      <c r="P31" s="12">
        <f>$P$8*'[3]Eurostat POM Portables GU'!P22</f>
        <v>18.229066804172948</v>
      </c>
      <c r="Q31" s="12">
        <f>$Q$8*'[3]Eurostat POM Portables GU'!Q22</f>
        <v>13.295400116566878</v>
      </c>
      <c r="R31" s="12">
        <f>$R$8*'[3]Eurostat POM Portables GU'!R22</f>
        <v>15.417384405405009</v>
      </c>
      <c r="S31" s="12">
        <f>$S$8*'[3]Eurostat POM Portables GU'!S22</f>
        <v>15.367434837895971</v>
      </c>
      <c r="T31" s="12">
        <f>$T$8*'[3]Eurostat POM Portables GU'!T22</f>
        <v>18.539667388371598</v>
      </c>
      <c r="U31" s="12">
        <f>$U$8*'[3]Eurostat POM Portables GU'!U22</f>
        <v>43.456630992265964</v>
      </c>
      <c r="V31" s="12">
        <f>$V$8*'[3]Eurostat POM Portables GU'!V22</f>
        <v>38.242266082489458</v>
      </c>
      <c r="W31" s="12">
        <f>$W$8*'[3]Eurostat POM Portables GU'!W22</f>
        <v>44.847216956253831</v>
      </c>
      <c r="X31" s="13">
        <f t="shared" ref="X31:AZ31" si="31">W31+(W31*W$44)</f>
        <v>49.331938651879213</v>
      </c>
      <c r="Y31" s="13">
        <f t="shared" si="31"/>
        <v>54.265132517067137</v>
      </c>
      <c r="Z31" s="13">
        <f t="shared" si="31"/>
        <v>59.691645768773853</v>
      </c>
      <c r="AA31" s="13">
        <f t="shared" si="31"/>
        <v>65.660810345651242</v>
      </c>
      <c r="AB31" s="13">
        <f t="shared" si="31"/>
        <v>72.226891380216372</v>
      </c>
      <c r="AC31" s="13">
        <f t="shared" si="31"/>
        <v>79.449580518238008</v>
      </c>
      <c r="AD31" s="13">
        <f t="shared" si="31"/>
        <v>87.394538570061812</v>
      </c>
      <c r="AE31" s="13">
        <f t="shared" si="31"/>
        <v>96.133992427067994</v>
      </c>
      <c r="AF31" s="13">
        <f t="shared" si="31"/>
        <v>105.7473916697748</v>
      </c>
      <c r="AG31" s="13">
        <f t="shared" si="31"/>
        <v>116.32213083675228</v>
      </c>
      <c r="AH31" s="13">
        <f t="shared" si="31"/>
        <v>127.9543439204275</v>
      </c>
      <c r="AI31" s="13">
        <f t="shared" si="31"/>
        <v>140.74977831247026</v>
      </c>
      <c r="AJ31" s="13">
        <f t="shared" si="31"/>
        <v>154.82475614371728</v>
      </c>
      <c r="AK31" s="13">
        <f t="shared" si="31"/>
        <v>170.30723175808902</v>
      </c>
      <c r="AL31" s="13">
        <f t="shared" si="31"/>
        <v>187.33795493389792</v>
      </c>
      <c r="AM31" s="13">
        <f t="shared" si="31"/>
        <v>206.07175042728772</v>
      </c>
      <c r="AN31" s="13">
        <f t="shared" si="31"/>
        <v>226.67892547001651</v>
      </c>
      <c r="AO31" s="13">
        <f t="shared" si="31"/>
        <v>249.34681801701817</v>
      </c>
      <c r="AP31" s="13">
        <f t="shared" si="31"/>
        <v>274.28149981871996</v>
      </c>
      <c r="AQ31" s="13">
        <f t="shared" si="31"/>
        <v>301.70964980059193</v>
      </c>
      <c r="AR31" s="13">
        <f t="shared" si="31"/>
        <v>331.88061478065111</v>
      </c>
      <c r="AS31" s="13">
        <f t="shared" si="31"/>
        <v>365.06867625871621</v>
      </c>
      <c r="AT31" s="13">
        <f t="shared" si="31"/>
        <v>401.57554388458783</v>
      </c>
      <c r="AU31" s="13">
        <f t="shared" si="31"/>
        <v>441.73309827304661</v>
      </c>
      <c r="AV31" s="13">
        <f t="shared" si="31"/>
        <v>485.90640810035126</v>
      </c>
      <c r="AW31" s="13">
        <f t="shared" si="31"/>
        <v>534.49704891038641</v>
      </c>
      <c r="AX31" s="13">
        <f t="shared" si="31"/>
        <v>587.94675380142507</v>
      </c>
      <c r="AY31" s="13">
        <f t="shared" si="31"/>
        <v>646.74142918156758</v>
      </c>
      <c r="AZ31" s="13">
        <f t="shared" si="31"/>
        <v>711.41557209972439</v>
      </c>
    </row>
    <row r="32" spans="1:52" x14ac:dyDescent="0.35">
      <c r="A32" s="26" t="s">
        <v>59</v>
      </c>
      <c r="B32" s="11">
        <f t="shared" si="29"/>
        <v>88.201906802517101</v>
      </c>
      <c r="C32" s="11">
        <f t="shared" si="29"/>
        <v>118.19055511537292</v>
      </c>
      <c r="D32" s="11">
        <f t="shared" si="27"/>
        <v>158.37534385459972</v>
      </c>
      <c r="E32" s="11">
        <f t="shared" si="27"/>
        <v>237.56301578189957</v>
      </c>
      <c r="F32" s="11">
        <f t="shared" si="3"/>
        <v>356.34452367284933</v>
      </c>
      <c r="G32" s="11">
        <f t="shared" si="4"/>
        <v>434.7403188808762</v>
      </c>
      <c r="H32" s="11">
        <f t="shared" si="5"/>
        <v>512.99357627943391</v>
      </c>
      <c r="I32" s="11">
        <f t="shared" si="6"/>
        <v>610.46235577252628</v>
      </c>
      <c r="J32" s="11">
        <f t="shared" si="7"/>
        <v>824.12418029291052</v>
      </c>
      <c r="K32" s="11">
        <f t="shared" si="8"/>
        <v>609.8518934167538</v>
      </c>
      <c r="L32" s="11">
        <f t="shared" si="9"/>
        <v>1024.5511809401464</v>
      </c>
      <c r="M32" s="12">
        <f>$M$8*'[3]Eurostat POM Portables GU'!M23</f>
        <v>1342.1620470315918</v>
      </c>
      <c r="N32" s="12">
        <f>$N$8*'[3]Eurostat POM Portables GU'!N23</f>
        <v>1318.2276795936179</v>
      </c>
      <c r="O32" s="12">
        <f>$O$8*'[3]Eurostat POM Portables GU'!O23</f>
        <v>1139.5527125544982</v>
      </c>
      <c r="P32" s="12">
        <f>$P$8*'[3]Eurostat POM Portables GU'!P23</f>
        <v>1366.8692371331629</v>
      </c>
      <c r="Q32" s="12">
        <f>$Q$8*'[3]Eurostat POM Portables GU'!Q23</f>
        <v>1493.2587411029103</v>
      </c>
      <c r="R32" s="12">
        <f>$R$8*'[3]Eurostat POM Portables GU'!R23</f>
        <v>1795.2869373933154</v>
      </c>
      <c r="S32" s="12">
        <f>$S$8*'[3]Eurostat POM Portables GU'!S23</f>
        <v>2006.1159428618969</v>
      </c>
      <c r="T32" s="12">
        <f>$T$8*'[3]Eurostat POM Portables GU'!T23</f>
        <v>2206.3355724298126</v>
      </c>
      <c r="U32" s="12">
        <f>$U$8*'[3]Eurostat POM Portables GU'!U23</f>
        <v>2218.4154282765144</v>
      </c>
      <c r="V32" s="12">
        <f>$V$8*'[3]Eurostat POM Portables GU'!V23</f>
        <v>2910.2605006171225</v>
      </c>
      <c r="W32" s="12">
        <f>$W$8*'[3]Eurostat POM Portables GU'!W23</f>
        <v>3246.2275151688368</v>
      </c>
      <c r="X32" s="13">
        <f t="shared" ref="X32:AZ32" si="32">W32+(W32*W$44)</f>
        <v>3570.8502666857203</v>
      </c>
      <c r="Y32" s="13">
        <f t="shared" si="32"/>
        <v>3927.9352933542923</v>
      </c>
      <c r="Z32" s="13">
        <f t="shared" si="32"/>
        <v>4320.7288226897217</v>
      </c>
      <c r="AA32" s="13">
        <f t="shared" si="32"/>
        <v>4752.8017049586942</v>
      </c>
      <c r="AB32" s="13">
        <f t="shared" si="32"/>
        <v>5228.0818754545635</v>
      </c>
      <c r="AC32" s="13">
        <f t="shared" si="32"/>
        <v>5750.8900630000198</v>
      </c>
      <c r="AD32" s="13">
        <f t="shared" si="32"/>
        <v>6325.9790693000214</v>
      </c>
      <c r="AE32" s="13">
        <f t="shared" si="32"/>
        <v>6958.5769762300233</v>
      </c>
      <c r="AF32" s="13">
        <f t="shared" si="32"/>
        <v>7654.4346738530257</v>
      </c>
      <c r="AG32" s="13">
        <f t="shared" si="32"/>
        <v>8419.8781412383287</v>
      </c>
      <c r="AH32" s="13">
        <f t="shared" si="32"/>
        <v>9261.8659553621619</v>
      </c>
      <c r="AI32" s="13">
        <f t="shared" si="32"/>
        <v>10188.052550898377</v>
      </c>
      <c r="AJ32" s="13">
        <f t="shared" si="32"/>
        <v>11206.857805988215</v>
      </c>
      <c r="AK32" s="13">
        <f t="shared" si="32"/>
        <v>12327.543586587037</v>
      </c>
      <c r="AL32" s="13">
        <f t="shared" si="32"/>
        <v>13560.29794524574</v>
      </c>
      <c r="AM32" s="13">
        <f t="shared" si="32"/>
        <v>14916.327739770315</v>
      </c>
      <c r="AN32" s="13">
        <f t="shared" si="32"/>
        <v>16407.960513747348</v>
      </c>
      <c r="AO32" s="13">
        <f t="shared" si="32"/>
        <v>18048.756565122083</v>
      </c>
      <c r="AP32" s="13">
        <f t="shared" si="32"/>
        <v>19853.632221634292</v>
      </c>
      <c r="AQ32" s="13">
        <f t="shared" si="32"/>
        <v>21838.995443797721</v>
      </c>
      <c r="AR32" s="13">
        <f t="shared" si="32"/>
        <v>24022.894988177493</v>
      </c>
      <c r="AS32" s="13">
        <f t="shared" si="32"/>
        <v>26425.184486995244</v>
      </c>
      <c r="AT32" s="13">
        <f t="shared" si="32"/>
        <v>29067.702935694768</v>
      </c>
      <c r="AU32" s="13">
        <f t="shared" si="32"/>
        <v>31974.473229264244</v>
      </c>
      <c r="AV32" s="13">
        <f t="shared" si="32"/>
        <v>35171.92055219067</v>
      </c>
      <c r="AW32" s="13">
        <f t="shared" si="32"/>
        <v>38689.112607409734</v>
      </c>
      <c r="AX32" s="13">
        <f t="shared" si="32"/>
        <v>42558.023868150703</v>
      </c>
      <c r="AY32" s="13">
        <f t="shared" si="32"/>
        <v>46813.826254965774</v>
      </c>
      <c r="AZ32" s="13">
        <f t="shared" si="32"/>
        <v>51495.208880462349</v>
      </c>
    </row>
    <row r="33" spans="1:52" x14ac:dyDescent="0.35">
      <c r="A33" s="26" t="s">
        <v>60</v>
      </c>
      <c r="B33" s="11">
        <f t="shared" si="29"/>
        <v>31.197639346049627</v>
      </c>
      <c r="C33" s="11">
        <f t="shared" si="29"/>
        <v>41.804836723706501</v>
      </c>
      <c r="D33" s="11">
        <f t="shared" si="27"/>
        <v>56.018481209766712</v>
      </c>
      <c r="E33" s="11">
        <f t="shared" si="27"/>
        <v>84.027721814650064</v>
      </c>
      <c r="F33" s="11">
        <f t="shared" si="3"/>
        <v>126.0415827219751</v>
      </c>
      <c r="G33" s="11">
        <f t="shared" si="4"/>
        <v>153.77073092080963</v>
      </c>
      <c r="H33" s="11">
        <f t="shared" si="5"/>
        <v>181.44946248655535</v>
      </c>
      <c r="I33" s="11">
        <f t="shared" si="6"/>
        <v>215.92486035900086</v>
      </c>
      <c r="J33" s="11">
        <f t="shared" si="7"/>
        <v>291.49856148465119</v>
      </c>
      <c r="K33" s="11">
        <f t="shared" si="8"/>
        <v>215.70893549864189</v>
      </c>
      <c r="L33" s="11">
        <f t="shared" si="9"/>
        <v>362.39101163771835</v>
      </c>
      <c r="M33" s="12">
        <f>$M$8*'[3]Eurostat POM Portables GU'!M24</f>
        <v>474.73222524541103</v>
      </c>
      <c r="N33" s="12">
        <f>$N$8*'[3]Eurostat POM Portables GU'!N24</f>
        <v>476.93420627538495</v>
      </c>
      <c r="O33" s="12">
        <f>$O$8*'[3]Eurostat POM Portables GU'!O24</f>
        <v>490.63375737174812</v>
      </c>
      <c r="P33" s="12">
        <f>$P$8*'[3]Eurostat POM Portables GU'!P24</f>
        <v>551.34713791442516</v>
      </c>
      <c r="Q33" s="12">
        <f>$Q$8*'[3]Eurostat POM Portables GU'!Q24</f>
        <v>353.52450918882158</v>
      </c>
      <c r="R33" s="12">
        <f>$R$8*'[3]Eurostat POM Portables GU'!R24</f>
        <v>455.97834514659377</v>
      </c>
      <c r="S33" s="12">
        <f>$S$8*'[3]Eurostat POM Portables GU'!S24</f>
        <v>812.14975009673424</v>
      </c>
      <c r="T33" s="12">
        <f>$T$8*'[3]Eurostat POM Portables GU'!T24</f>
        <v>719.01666567075938</v>
      </c>
      <c r="U33" s="12">
        <f>$U$8*'[3]Eurostat POM Portables GU'!U24</f>
        <v>1105.9155451236916</v>
      </c>
      <c r="V33" s="12">
        <f>$V$8*'[3]Eurostat POM Portables GU'!V24</f>
        <v>942.29371213737124</v>
      </c>
      <c r="W33" s="12">
        <f>$W$8*'[3]Eurostat POM Portables GU'!W24</f>
        <v>965.30899911936604</v>
      </c>
      <c r="X33" s="13">
        <f t="shared" ref="X33:AZ33" si="33">W33+(W33*W$44)</f>
        <v>1061.8398990313026</v>
      </c>
      <c r="Y33" s="13">
        <f t="shared" si="33"/>
        <v>1168.0238889344328</v>
      </c>
      <c r="Z33" s="13">
        <f t="shared" si="33"/>
        <v>1284.8262778278761</v>
      </c>
      <c r="AA33" s="13">
        <f t="shared" si="33"/>
        <v>1413.3089056106637</v>
      </c>
      <c r="AB33" s="13">
        <f t="shared" si="33"/>
        <v>1554.63979617173</v>
      </c>
      <c r="AC33" s="13">
        <f t="shared" si="33"/>
        <v>1710.103775788903</v>
      </c>
      <c r="AD33" s="13">
        <f t="shared" si="33"/>
        <v>1881.1141533677933</v>
      </c>
      <c r="AE33" s="13">
        <f t="shared" si="33"/>
        <v>2069.2255687045727</v>
      </c>
      <c r="AF33" s="13">
        <f t="shared" si="33"/>
        <v>2276.14812557503</v>
      </c>
      <c r="AG33" s="13">
        <f t="shared" si="33"/>
        <v>2503.7629381325332</v>
      </c>
      <c r="AH33" s="13">
        <f t="shared" si="33"/>
        <v>2754.1392319457864</v>
      </c>
      <c r="AI33" s="13">
        <f t="shared" si="33"/>
        <v>3029.5531551403651</v>
      </c>
      <c r="AJ33" s="13">
        <f t="shared" si="33"/>
        <v>3332.5084706544017</v>
      </c>
      <c r="AK33" s="13">
        <f t="shared" si="33"/>
        <v>3665.7593177198419</v>
      </c>
      <c r="AL33" s="13">
        <f t="shared" si="33"/>
        <v>4032.3352494918263</v>
      </c>
      <c r="AM33" s="13">
        <f t="shared" si="33"/>
        <v>4435.5687744410088</v>
      </c>
      <c r="AN33" s="13">
        <f t="shared" si="33"/>
        <v>4879.1256518851096</v>
      </c>
      <c r="AO33" s="13">
        <f t="shared" si="33"/>
        <v>5367.0382170736202</v>
      </c>
      <c r="AP33" s="13">
        <f t="shared" si="33"/>
        <v>5903.7420387809825</v>
      </c>
      <c r="AQ33" s="13">
        <f t="shared" si="33"/>
        <v>6494.1162426590809</v>
      </c>
      <c r="AR33" s="13">
        <f t="shared" si="33"/>
        <v>7143.5278669249892</v>
      </c>
      <c r="AS33" s="13">
        <f t="shared" si="33"/>
        <v>7857.880653617488</v>
      </c>
      <c r="AT33" s="13">
        <f t="shared" si="33"/>
        <v>8643.6687189792374</v>
      </c>
      <c r="AU33" s="13">
        <f t="shared" si="33"/>
        <v>9508.0355908771617</v>
      </c>
      <c r="AV33" s="13">
        <f t="shared" si="33"/>
        <v>10458.839149964879</v>
      </c>
      <c r="AW33" s="13">
        <f t="shared" si="33"/>
        <v>11504.723064961367</v>
      </c>
      <c r="AX33" s="13">
        <f t="shared" si="33"/>
        <v>12655.195371457503</v>
      </c>
      <c r="AY33" s="13">
        <f t="shared" si="33"/>
        <v>13920.714908603253</v>
      </c>
      <c r="AZ33" s="13">
        <f t="shared" si="33"/>
        <v>15312.786399463579</v>
      </c>
    </row>
    <row r="34" spans="1:52" x14ac:dyDescent="0.35">
      <c r="A34" s="26" t="s">
        <v>61</v>
      </c>
      <c r="B34" s="11">
        <f t="shared" si="29"/>
        <v>113.39111022393801</v>
      </c>
      <c r="C34" s="11">
        <f t="shared" si="29"/>
        <v>151.94408770007695</v>
      </c>
      <c r="D34" s="11">
        <f t="shared" si="27"/>
        <v>203.60507751810312</v>
      </c>
      <c r="E34" s="11">
        <f t="shared" si="27"/>
        <v>305.40761627715466</v>
      </c>
      <c r="F34" s="11">
        <f t="shared" si="3"/>
        <v>458.11142441573202</v>
      </c>
      <c r="G34" s="11">
        <f t="shared" si="4"/>
        <v>558.89593778719302</v>
      </c>
      <c r="H34" s="11">
        <f t="shared" si="5"/>
        <v>659.49720658888771</v>
      </c>
      <c r="I34" s="11">
        <f t="shared" si="6"/>
        <v>784.8016758407764</v>
      </c>
      <c r="J34" s="11">
        <f t="shared" si="7"/>
        <v>1059.4822623850482</v>
      </c>
      <c r="K34" s="11">
        <f t="shared" si="8"/>
        <v>784.01687416493564</v>
      </c>
      <c r="L34" s="11">
        <f t="shared" si="9"/>
        <v>1317.1483485970919</v>
      </c>
      <c r="M34" s="12">
        <f>$M$8*'[3]Eurostat POM Portables GU'!M25</f>
        <v>1725.4643366621904</v>
      </c>
      <c r="N34" s="12">
        <f>$N$8*'[3]Eurostat POM Portables GU'!N25</f>
        <v>1881.9901907344768</v>
      </c>
      <c r="O34" s="12">
        <f>$O$8*'[3]Eurostat POM Portables GU'!O25</f>
        <v>1890.6940277233564</v>
      </c>
      <c r="P34" s="12">
        <f>$P$8*'[3]Eurostat POM Portables GU'!P25</f>
        <v>2095.3215706033766</v>
      </c>
      <c r="Q34" s="12">
        <f>$Q$8*'[3]Eurostat POM Portables GU'!Q25</f>
        <v>2213.6211506662903</v>
      </c>
      <c r="R34" s="12">
        <f>$R$8*'[3]Eurostat POM Portables GU'!R25</f>
        <v>2619.9329759476709</v>
      </c>
      <c r="S34" s="12">
        <f>$S$8*'[3]Eurostat POM Portables GU'!S25</f>
        <v>3029.7089593772585</v>
      </c>
      <c r="T34" s="12">
        <f>$T$8*'[3]Eurostat POM Portables GU'!T25</f>
        <v>3071.8271257900665</v>
      </c>
      <c r="U34" s="12">
        <f>$U$8*'[3]Eurostat POM Portables GU'!U25</f>
        <v>4912.9291448132853</v>
      </c>
      <c r="V34" s="12">
        <f>$V$8*'[3]Eurostat POM Portables GU'!V25</f>
        <v>5226.4430312735594</v>
      </c>
      <c r="W34" s="12">
        <f>$W$8*'[3]Eurostat POM Portables GU'!W25</f>
        <v>5700.5188089638259</v>
      </c>
      <c r="X34" s="13">
        <f t="shared" ref="X34:AZ34" si="34">W34+(W34*W$44)</f>
        <v>6270.5706898602084</v>
      </c>
      <c r="Y34" s="13">
        <f t="shared" si="34"/>
        <v>6897.627758846229</v>
      </c>
      <c r="Z34" s="13">
        <f t="shared" si="34"/>
        <v>7587.3905347308519</v>
      </c>
      <c r="AA34" s="13">
        <f t="shared" si="34"/>
        <v>8346.1295882039376</v>
      </c>
      <c r="AB34" s="13">
        <f t="shared" si="34"/>
        <v>9180.7425470243306</v>
      </c>
      <c r="AC34" s="13">
        <f t="shared" si="34"/>
        <v>10098.816801726764</v>
      </c>
      <c r="AD34" s="13">
        <f t="shared" si="34"/>
        <v>11108.698481899441</v>
      </c>
      <c r="AE34" s="13">
        <f t="shared" si="34"/>
        <v>12219.568330089385</v>
      </c>
      <c r="AF34" s="13">
        <f t="shared" si="34"/>
        <v>13441.525163098324</v>
      </c>
      <c r="AG34" s="13">
        <f t="shared" si="34"/>
        <v>14785.677679408156</v>
      </c>
      <c r="AH34" s="13">
        <f t="shared" si="34"/>
        <v>16264.245447348972</v>
      </c>
      <c r="AI34" s="13">
        <f t="shared" si="34"/>
        <v>17890.669992083869</v>
      </c>
      <c r="AJ34" s="13">
        <f t="shared" si="34"/>
        <v>19679.736991292255</v>
      </c>
      <c r="AK34" s="13">
        <f t="shared" si="34"/>
        <v>21647.710690421482</v>
      </c>
      <c r="AL34" s="13">
        <f t="shared" si="34"/>
        <v>23812.48175946363</v>
      </c>
      <c r="AM34" s="13">
        <f t="shared" si="34"/>
        <v>26193.729935409992</v>
      </c>
      <c r="AN34" s="13">
        <f t="shared" si="34"/>
        <v>28813.10292895099</v>
      </c>
      <c r="AO34" s="13">
        <f t="shared" si="34"/>
        <v>31694.413221846087</v>
      </c>
      <c r="AP34" s="13">
        <f t="shared" si="34"/>
        <v>34863.854544030699</v>
      </c>
      <c r="AQ34" s="13">
        <f t="shared" si="34"/>
        <v>38350.239998433768</v>
      </c>
      <c r="AR34" s="13">
        <f t="shared" si="34"/>
        <v>42185.263998277143</v>
      </c>
      <c r="AS34" s="13">
        <f t="shared" si="34"/>
        <v>46403.790398104858</v>
      </c>
      <c r="AT34" s="13">
        <f t="shared" si="34"/>
        <v>51044.169437915341</v>
      </c>
      <c r="AU34" s="13">
        <f t="shared" si="34"/>
        <v>56148.586381706875</v>
      </c>
      <c r="AV34" s="13">
        <f t="shared" si="34"/>
        <v>61763.445019877559</v>
      </c>
      <c r="AW34" s="13">
        <f t="shared" si="34"/>
        <v>67939.789521865314</v>
      </c>
      <c r="AX34" s="13">
        <f t="shared" si="34"/>
        <v>74733.768474051845</v>
      </c>
      <c r="AY34" s="13">
        <f t="shared" si="34"/>
        <v>82207.145321457036</v>
      </c>
      <c r="AZ34" s="13">
        <f t="shared" si="34"/>
        <v>90427.859853602742</v>
      </c>
    </row>
    <row r="35" spans="1:52" x14ac:dyDescent="0.35">
      <c r="A35" s="26" t="s">
        <v>62</v>
      </c>
      <c r="B35" s="11">
        <f t="shared" si="29"/>
        <v>19.280344807030868</v>
      </c>
      <c r="C35" s="11">
        <f t="shared" si="29"/>
        <v>25.835662041421365</v>
      </c>
      <c r="D35" s="11">
        <f t="shared" si="27"/>
        <v>34.61978713550463</v>
      </c>
      <c r="E35" s="11">
        <f t="shared" si="27"/>
        <v>51.929680703256942</v>
      </c>
      <c r="F35" s="11">
        <f t="shared" si="3"/>
        <v>77.894521054885416</v>
      </c>
      <c r="G35" s="11">
        <f t="shared" si="4"/>
        <v>95.031315686960198</v>
      </c>
      <c r="H35" s="11">
        <f t="shared" si="5"/>
        <v>112.13695251061303</v>
      </c>
      <c r="I35" s="11">
        <f t="shared" si="6"/>
        <v>133.4429734876295</v>
      </c>
      <c r="J35" s="11">
        <f t="shared" si="7"/>
        <v>180.14801420829983</v>
      </c>
      <c r="K35" s="11">
        <f t="shared" si="8"/>
        <v>133.30953051414187</v>
      </c>
      <c r="L35" s="11">
        <f t="shared" si="9"/>
        <v>223.96001126375833</v>
      </c>
      <c r="M35" s="12">
        <f>$M$8*'[3]Eurostat POM Portables GU'!M26</f>
        <v>293.38761475552343</v>
      </c>
      <c r="N35" s="12">
        <f>$N$8*'[3]Eurostat POM Portables GU'!N26</f>
        <v>307.24968075678993</v>
      </c>
      <c r="O35" s="12">
        <f>$O$8*'[3]Eurostat POM Portables GU'!O26</f>
        <v>289.84487155469969</v>
      </c>
      <c r="P35" s="12">
        <f>$P$8*'[3]Eurostat POM Portables GU'!P26</f>
        <v>323.20410700043607</v>
      </c>
      <c r="Q35" s="12">
        <f>$Q$8*'[3]Eurostat POM Portables GU'!Q26</f>
        <v>278.32184005857863</v>
      </c>
      <c r="R35" s="12">
        <f>$R$8*'[3]Eurostat POM Portables GU'!R26</f>
        <v>363.55582855185816</v>
      </c>
      <c r="S35" s="12">
        <f>$S$8*'[3]Eurostat POM Portables GU'!S26</f>
        <v>505.70369268318461</v>
      </c>
      <c r="T35" s="12">
        <f>$T$8*'[3]Eurostat POM Portables GU'!T26</f>
        <v>565.63258516572228</v>
      </c>
      <c r="U35" s="12">
        <f>$U$8*'[3]Eurostat POM Portables GU'!U26</f>
        <v>654.88839012820392</v>
      </c>
      <c r="V35" s="12">
        <f>$V$8*'[3]Eurostat POM Portables GU'!V26</f>
        <v>649.93145431596338</v>
      </c>
      <c r="W35" s="12">
        <f>$W$8*'[3]Eurostat POM Portables GU'!W26</f>
        <v>784.82629673444205</v>
      </c>
      <c r="X35" s="13">
        <f t="shared" ref="X35:AZ35" si="35">W35+(W35*W$44)</f>
        <v>863.30892640788625</v>
      </c>
      <c r="Y35" s="13">
        <f t="shared" si="35"/>
        <v>949.63981904867489</v>
      </c>
      <c r="Z35" s="13">
        <f t="shared" si="35"/>
        <v>1044.6038009535423</v>
      </c>
      <c r="AA35" s="13">
        <f t="shared" si="35"/>
        <v>1149.0641810488964</v>
      </c>
      <c r="AB35" s="13">
        <f t="shared" si="35"/>
        <v>1263.970599153786</v>
      </c>
      <c r="AC35" s="13">
        <f t="shared" si="35"/>
        <v>1390.3676590691646</v>
      </c>
      <c r="AD35" s="13">
        <f t="shared" si="35"/>
        <v>1529.4044249760809</v>
      </c>
      <c r="AE35" s="13">
        <f t="shared" si="35"/>
        <v>1682.344867473689</v>
      </c>
      <c r="AF35" s="13">
        <f t="shared" si="35"/>
        <v>1850.5793542210579</v>
      </c>
      <c r="AG35" s="13">
        <f t="shared" si="35"/>
        <v>2035.6372896431637</v>
      </c>
      <c r="AH35" s="13">
        <f t="shared" si="35"/>
        <v>2239.2010186074804</v>
      </c>
      <c r="AI35" s="13">
        <f t="shared" si="35"/>
        <v>2463.1211204682286</v>
      </c>
      <c r="AJ35" s="13">
        <f t="shared" si="35"/>
        <v>2709.4332325150513</v>
      </c>
      <c r="AK35" s="13">
        <f t="shared" si="35"/>
        <v>2980.3765557665565</v>
      </c>
      <c r="AL35" s="13">
        <f t="shared" si="35"/>
        <v>3278.4142113432122</v>
      </c>
      <c r="AM35" s="13">
        <f t="shared" si="35"/>
        <v>3606.2556324775333</v>
      </c>
      <c r="AN35" s="13">
        <f t="shared" si="35"/>
        <v>3966.8811957252865</v>
      </c>
      <c r="AO35" s="13">
        <f t="shared" si="35"/>
        <v>4363.5693152978147</v>
      </c>
      <c r="AP35" s="13">
        <f t="shared" si="35"/>
        <v>4799.9262468275965</v>
      </c>
      <c r="AQ35" s="13">
        <f t="shared" si="35"/>
        <v>5279.9188715103564</v>
      </c>
      <c r="AR35" s="13">
        <f t="shared" si="35"/>
        <v>5807.9107586613918</v>
      </c>
      <c r="AS35" s="13">
        <f t="shared" si="35"/>
        <v>6388.701834527531</v>
      </c>
      <c r="AT35" s="13">
        <f t="shared" si="35"/>
        <v>7027.5720179802838</v>
      </c>
      <c r="AU35" s="13">
        <f t="shared" si="35"/>
        <v>7730.3292197783121</v>
      </c>
      <c r="AV35" s="13">
        <f t="shared" si="35"/>
        <v>8503.3621417561426</v>
      </c>
      <c r="AW35" s="13">
        <f t="shared" si="35"/>
        <v>9353.6983559317559</v>
      </c>
      <c r="AX35" s="13">
        <f t="shared" si="35"/>
        <v>10289.068191524932</v>
      </c>
      <c r="AY35" s="13">
        <f t="shared" si="35"/>
        <v>11317.975010677425</v>
      </c>
      <c r="AZ35" s="13">
        <f t="shared" si="35"/>
        <v>12449.772511745166</v>
      </c>
    </row>
    <row r="36" spans="1:52" x14ac:dyDescent="0.35">
      <c r="A36" s="26" t="s">
        <v>63</v>
      </c>
      <c r="B36" s="11">
        <f t="shared" si="29"/>
        <v>30.581008553603592</v>
      </c>
      <c r="C36" s="11">
        <f t="shared" si="29"/>
        <v>40.978551461828815</v>
      </c>
      <c r="D36" s="11">
        <f t="shared" si="27"/>
        <v>54.911258958850617</v>
      </c>
      <c r="E36" s="11">
        <f t="shared" si="27"/>
        <v>82.366888438275922</v>
      </c>
      <c r="F36" s="11">
        <f t="shared" si="3"/>
        <v>123.55033265741388</v>
      </c>
      <c r="G36" s="11">
        <f t="shared" si="4"/>
        <v>150.73140584204492</v>
      </c>
      <c r="H36" s="11">
        <f t="shared" si="5"/>
        <v>177.86305889361299</v>
      </c>
      <c r="I36" s="11">
        <f t="shared" si="6"/>
        <v>211.65704008339944</v>
      </c>
      <c r="J36" s="11">
        <f t="shared" si="7"/>
        <v>285.73700411258926</v>
      </c>
      <c r="K36" s="11">
        <f t="shared" si="8"/>
        <v>211.44538304331607</v>
      </c>
      <c r="L36" s="11">
        <f t="shared" si="9"/>
        <v>355.22824351277097</v>
      </c>
      <c r="M36" s="12">
        <f>$M$8*'[3]Eurostat POM Portables GU'!M27</f>
        <v>465.34899900172996</v>
      </c>
      <c r="N36" s="12">
        <f>$N$8*'[3]Eurostat POM Portables GU'!N27</f>
        <v>486.44448032159102</v>
      </c>
      <c r="O36" s="12">
        <f>$O$8*'[3]Eurostat POM Portables GU'!O27</f>
        <v>291.56032725101829</v>
      </c>
      <c r="P36" s="12">
        <f>$P$8*'[3]Eurostat POM Portables GU'!P27</f>
        <v>308.46457904382277</v>
      </c>
      <c r="Q36" s="12">
        <f>$Q$8*'[3]Eurostat POM Portables GU'!Q27</f>
        <v>476.04369023593989</v>
      </c>
      <c r="R36" s="12">
        <f>$R$8*'[3]Eurostat POM Portables GU'!R27</f>
        <v>478.47055051256922</v>
      </c>
      <c r="S36" s="12">
        <f>$S$8*'[3]Eurostat POM Portables GU'!S27</f>
        <v>818.016905835138</v>
      </c>
      <c r="T36" s="12">
        <f>$T$8*'[3]Eurostat POM Portables GU'!T27</f>
        <v>645.31860897164245</v>
      </c>
      <c r="U36" s="12">
        <f>$U$8*'[3]Eurostat POM Portables GU'!U27</f>
        <v>1082.8703620217323</v>
      </c>
      <c r="V36" s="12">
        <f>$V$8*'[3]Eurostat POM Portables GU'!V27</f>
        <v>1326.5870638258398</v>
      </c>
      <c r="W36" s="12">
        <f>$W$8*'[3]Eurostat POM Portables GU'!W27</f>
        <v>1879.7546912029809</v>
      </c>
      <c r="X36" s="13">
        <f t="shared" ref="X36:AZ36" si="36">W36+(W36*W$44)</f>
        <v>2067.7301603232791</v>
      </c>
      <c r="Y36" s="13">
        <f t="shared" si="36"/>
        <v>2274.5031763556071</v>
      </c>
      <c r="Z36" s="13">
        <f t="shared" si="36"/>
        <v>2501.9534939911678</v>
      </c>
      <c r="AA36" s="13">
        <f t="shared" si="36"/>
        <v>2752.1488433902846</v>
      </c>
      <c r="AB36" s="13">
        <f t="shared" si="36"/>
        <v>3027.3637277293128</v>
      </c>
      <c r="AC36" s="13">
        <f t="shared" si="36"/>
        <v>3330.100100502244</v>
      </c>
      <c r="AD36" s="13">
        <f t="shared" si="36"/>
        <v>3663.1101105524685</v>
      </c>
      <c r="AE36" s="13">
        <f t="shared" si="36"/>
        <v>4029.4211216077156</v>
      </c>
      <c r="AF36" s="13">
        <f t="shared" si="36"/>
        <v>4432.3632337684867</v>
      </c>
      <c r="AG36" s="13">
        <f t="shared" si="36"/>
        <v>4875.599557145335</v>
      </c>
      <c r="AH36" s="13">
        <f t="shared" si="36"/>
        <v>5363.1595128598683</v>
      </c>
      <c r="AI36" s="13">
        <f t="shared" si="36"/>
        <v>5899.4754641458549</v>
      </c>
      <c r="AJ36" s="13">
        <f t="shared" si="36"/>
        <v>6489.4230105604402</v>
      </c>
      <c r="AK36" s="13">
        <f t="shared" si="36"/>
        <v>7138.3653116164842</v>
      </c>
      <c r="AL36" s="13">
        <f t="shared" si="36"/>
        <v>7852.2018427781331</v>
      </c>
      <c r="AM36" s="13">
        <f t="shared" si="36"/>
        <v>8637.4220270559472</v>
      </c>
      <c r="AN36" s="13">
        <f t="shared" si="36"/>
        <v>9501.1642297615417</v>
      </c>
      <c r="AO36" s="13">
        <f t="shared" si="36"/>
        <v>10451.280652737696</v>
      </c>
      <c r="AP36" s="13">
        <f t="shared" si="36"/>
        <v>11496.408718011466</v>
      </c>
      <c r="AQ36" s="13">
        <f t="shared" si="36"/>
        <v>12646.049589812612</v>
      </c>
      <c r="AR36" s="13">
        <f t="shared" si="36"/>
        <v>13910.654548793873</v>
      </c>
      <c r="AS36" s="13">
        <f t="shared" si="36"/>
        <v>15301.720003673261</v>
      </c>
      <c r="AT36" s="13">
        <f t="shared" si="36"/>
        <v>16831.892004040586</v>
      </c>
      <c r="AU36" s="13">
        <f t="shared" si="36"/>
        <v>18515.081204444647</v>
      </c>
      <c r="AV36" s="13">
        <f t="shared" si="36"/>
        <v>20366.589324889112</v>
      </c>
      <c r="AW36" s="13">
        <f t="shared" si="36"/>
        <v>22403.248257378022</v>
      </c>
      <c r="AX36" s="13">
        <f t="shared" si="36"/>
        <v>24643.573083115825</v>
      </c>
      <c r="AY36" s="13">
        <f t="shared" si="36"/>
        <v>27107.930391427406</v>
      </c>
      <c r="AZ36" s="13">
        <f t="shared" si="36"/>
        <v>29818.723430570146</v>
      </c>
    </row>
    <row r="37" spans="1:52" x14ac:dyDescent="0.35">
      <c r="A37" s="26" t="s">
        <v>64</v>
      </c>
      <c r="B37" s="11">
        <f t="shared" si="29"/>
        <v>11.114551712288383</v>
      </c>
      <c r="C37" s="11">
        <f t="shared" si="29"/>
        <v>14.893499294466434</v>
      </c>
      <c r="D37" s="11">
        <f t="shared" si="27"/>
        <v>19.957289054585022</v>
      </c>
      <c r="E37" s="11">
        <f t="shared" si="27"/>
        <v>29.935933581877535</v>
      </c>
      <c r="F37" s="11">
        <f t="shared" si="3"/>
        <v>44.903900372816302</v>
      </c>
      <c r="G37" s="11">
        <f t="shared" si="4"/>
        <v>54.782758454835886</v>
      </c>
      <c r="H37" s="11">
        <f t="shared" si="5"/>
        <v>64.643654976706344</v>
      </c>
      <c r="I37" s="11">
        <f t="shared" si="6"/>
        <v>76.925949422280539</v>
      </c>
      <c r="J37" s="11">
        <f t="shared" si="7"/>
        <v>103.85003172007873</v>
      </c>
      <c r="K37" s="11">
        <f t="shared" si="8"/>
        <v>76.849023472858264</v>
      </c>
      <c r="L37" s="11">
        <f t="shared" si="9"/>
        <v>129.10635943440187</v>
      </c>
      <c r="M37" s="12">
        <f>$M$8*'[3]Eurostat POM Portables GU'!M28</f>
        <v>169.12933085906647</v>
      </c>
      <c r="N37" s="12">
        <f>$N$8*'[3]Eurostat POM Portables GU'!N28</f>
        <v>177.56299563491621</v>
      </c>
      <c r="O37" s="12">
        <f>$O$8*'[3]Eurostat POM Portables GU'!O28</f>
        <v>159.46016746601461</v>
      </c>
      <c r="P37" s="12">
        <f>$P$8*'[3]Eurostat POM Portables GU'!P28</f>
        <v>149.52629565624571</v>
      </c>
      <c r="Q37" s="12">
        <f>$Q$8*'[3]Eurostat POM Portables GU'!Q28</f>
        <v>168.93613950549795</v>
      </c>
      <c r="R37" s="12">
        <f>$R$8*'[3]Eurostat POM Portables GU'!R28</f>
        <v>252.7305984758699</v>
      </c>
      <c r="S37" s="12">
        <f>$S$8*'[3]Eurostat POM Portables GU'!S28</f>
        <v>329.46336069497971</v>
      </c>
      <c r="T37" s="12">
        <f>$T$8*'[3]Eurostat POM Portables GU'!T28</f>
        <v>353.29005930139169</v>
      </c>
      <c r="U37" s="12">
        <f>$U$8*'[3]Eurostat POM Portables GU'!U28</f>
        <v>442.67011057389806</v>
      </c>
      <c r="V37" s="12">
        <f>$V$8*'[3]Eurostat POM Portables GU'!V28</f>
        <v>542.50035043643322</v>
      </c>
      <c r="W37" s="12">
        <f>$W$8*'[3]Eurostat POM Portables GU'!W28</f>
        <v>620.75111274814753</v>
      </c>
      <c r="X37" s="13">
        <f t="shared" ref="X37:AZ37" si="37">W37+(W37*W$44)</f>
        <v>682.82622402296226</v>
      </c>
      <c r="Y37" s="13">
        <f t="shared" si="37"/>
        <v>751.10884642525843</v>
      </c>
      <c r="Z37" s="13">
        <f t="shared" si="37"/>
        <v>826.21973106778432</v>
      </c>
      <c r="AA37" s="13">
        <f t="shared" si="37"/>
        <v>908.84170417456278</v>
      </c>
      <c r="AB37" s="13">
        <f t="shared" si="37"/>
        <v>999.72587459201907</v>
      </c>
      <c r="AC37" s="13">
        <f t="shared" si="37"/>
        <v>1099.698462051221</v>
      </c>
      <c r="AD37" s="13">
        <f t="shared" si="37"/>
        <v>1209.6683082563432</v>
      </c>
      <c r="AE37" s="13">
        <f t="shared" si="37"/>
        <v>1330.6351390819775</v>
      </c>
      <c r="AF37" s="13">
        <f t="shared" si="37"/>
        <v>1463.6986529901753</v>
      </c>
      <c r="AG37" s="13">
        <f t="shared" si="37"/>
        <v>1610.068518289193</v>
      </c>
      <c r="AH37" s="13">
        <f t="shared" si="37"/>
        <v>1771.0753701181122</v>
      </c>
      <c r="AI37" s="13">
        <f t="shared" si="37"/>
        <v>1948.1829071299235</v>
      </c>
      <c r="AJ37" s="13">
        <f t="shared" si="37"/>
        <v>2143.0011978429156</v>
      </c>
      <c r="AK37" s="13">
        <f t="shared" si="37"/>
        <v>2357.301317627207</v>
      </c>
      <c r="AL37" s="13">
        <f t="shared" si="37"/>
        <v>2593.0314493899277</v>
      </c>
      <c r="AM37" s="13">
        <f t="shared" si="37"/>
        <v>2852.3345943289205</v>
      </c>
      <c r="AN37" s="13">
        <f t="shared" si="37"/>
        <v>3137.5680537618127</v>
      </c>
      <c r="AO37" s="13">
        <f t="shared" si="37"/>
        <v>3451.3248591379943</v>
      </c>
      <c r="AP37" s="13">
        <f t="shared" si="37"/>
        <v>3796.4573450517937</v>
      </c>
      <c r="AQ37" s="13">
        <f t="shared" si="37"/>
        <v>4176.1030795569732</v>
      </c>
      <c r="AR37" s="13">
        <f t="shared" si="37"/>
        <v>4593.7133875126701</v>
      </c>
      <c r="AS37" s="13">
        <f t="shared" si="37"/>
        <v>5053.0847262639372</v>
      </c>
      <c r="AT37" s="13">
        <f t="shared" si="37"/>
        <v>5558.3931988903314</v>
      </c>
      <c r="AU37" s="13">
        <f t="shared" si="37"/>
        <v>6114.2325187793649</v>
      </c>
      <c r="AV37" s="13">
        <f t="shared" si="37"/>
        <v>6725.6557706573012</v>
      </c>
      <c r="AW37" s="13">
        <f t="shared" si="37"/>
        <v>7398.2213477230316</v>
      </c>
      <c r="AX37" s="13">
        <f t="shared" si="37"/>
        <v>8138.0434824953345</v>
      </c>
      <c r="AY37" s="13">
        <f t="shared" si="37"/>
        <v>8951.8478307448677</v>
      </c>
      <c r="AZ37" s="13">
        <f t="shared" si="37"/>
        <v>9847.0326138193541</v>
      </c>
    </row>
    <row r="38" spans="1:52" x14ac:dyDescent="0.35">
      <c r="A38" s="26" t="s">
        <v>65</v>
      </c>
      <c r="B38" s="11">
        <f t="shared" si="29"/>
        <v>7.5987241298298125</v>
      </c>
      <c r="C38" s="11">
        <f t="shared" si="29"/>
        <v>10.182290333971949</v>
      </c>
      <c r="D38" s="11">
        <f t="shared" si="27"/>
        <v>13.644269047522412</v>
      </c>
      <c r="E38" s="11">
        <f t="shared" si="27"/>
        <v>20.466403571283617</v>
      </c>
      <c r="F38" s="11">
        <f t="shared" si="3"/>
        <v>30.699605356925428</v>
      </c>
      <c r="G38" s="11">
        <f t="shared" si="4"/>
        <v>37.453518535449021</v>
      </c>
      <c r="H38" s="11">
        <f t="shared" si="5"/>
        <v>44.195151871829843</v>
      </c>
      <c r="I38" s="11">
        <f t="shared" si="6"/>
        <v>52.592230727477514</v>
      </c>
      <c r="J38" s="11">
        <f t="shared" si="7"/>
        <v>70.999511482094647</v>
      </c>
      <c r="K38" s="11">
        <f t="shared" si="8"/>
        <v>52.539638496750037</v>
      </c>
      <c r="L38" s="11">
        <f t="shared" si="9"/>
        <v>88.266592674540064</v>
      </c>
      <c r="M38" s="12">
        <f>$M$8*'[3]Eurostat POM Portables GU'!M29</f>
        <v>115.62923640364748</v>
      </c>
      <c r="N38" s="12">
        <f>$N$8*'[3]Eurostat POM Portables GU'!N29</f>
        <v>128.20048284840951</v>
      </c>
      <c r="O38" s="12">
        <f>$O$8*'[3]Eurostat POM Portables GU'!O29</f>
        <v>120.85402165845318</v>
      </c>
      <c r="P38" s="12">
        <f>$P$8*'[3]Eurostat POM Portables GU'!P29</f>
        <v>127.68338073258985</v>
      </c>
      <c r="Q38" s="12">
        <f>$Q$8*'[3]Eurostat POM Portables GU'!Q29</f>
        <v>119.28078859653368</v>
      </c>
      <c r="R38" s="12">
        <f>$R$8*'[3]Eurostat POM Portables GU'!R29</f>
        <v>178.3018461739147</v>
      </c>
      <c r="S38" s="12">
        <f>$S$8*'[3]Eurostat POM Portables GU'!S29</f>
        <v>178.27127051303697</v>
      </c>
      <c r="T38" s="12">
        <f>$T$8*'[3]Eurostat POM Portables GU'!T29</f>
        <v>189.5421895730413</v>
      </c>
      <c r="U38" s="12">
        <f>$U$8*'[3]Eurostat POM Portables GU'!U29</f>
        <v>210.95206070254983</v>
      </c>
      <c r="V38" s="12">
        <f>$V$8*'[3]Eurostat POM Portables GU'!V29</f>
        <v>220.74152190172111</v>
      </c>
      <c r="W38" s="12">
        <f>$W$8*'[3]Eurostat POM Portables GU'!W29</f>
        <v>241.73743773980726</v>
      </c>
      <c r="X38" s="13">
        <f t="shared" ref="X38:AZ38" si="38">W38+(W38*W$44)</f>
        <v>265.91118151378799</v>
      </c>
      <c r="Y38" s="13">
        <f t="shared" si="38"/>
        <v>292.50229966516679</v>
      </c>
      <c r="Z38" s="13">
        <f t="shared" si="38"/>
        <v>321.75252963168344</v>
      </c>
      <c r="AA38" s="13">
        <f t="shared" si="38"/>
        <v>353.92778259485181</v>
      </c>
      <c r="AB38" s="13">
        <f t="shared" si="38"/>
        <v>389.32056085433697</v>
      </c>
      <c r="AC38" s="13">
        <f t="shared" si="38"/>
        <v>428.25261693977069</v>
      </c>
      <c r="AD38" s="13">
        <f t="shared" si="38"/>
        <v>471.07787863374779</v>
      </c>
      <c r="AE38" s="13">
        <f t="shared" si="38"/>
        <v>518.18566649712261</v>
      </c>
      <c r="AF38" s="13">
        <f t="shared" si="38"/>
        <v>570.00423314683485</v>
      </c>
      <c r="AG38" s="13">
        <f t="shared" si="38"/>
        <v>627.00465646151838</v>
      </c>
      <c r="AH38" s="13">
        <f t="shared" si="38"/>
        <v>689.70512210767026</v>
      </c>
      <c r="AI38" s="13">
        <f t="shared" si="38"/>
        <v>758.67563431843723</v>
      </c>
      <c r="AJ38" s="13">
        <f t="shared" si="38"/>
        <v>834.54319775028091</v>
      </c>
      <c r="AK38" s="13">
        <f t="shared" si="38"/>
        <v>917.99751752530904</v>
      </c>
      <c r="AL38" s="13">
        <f t="shared" si="38"/>
        <v>1009.79726927784</v>
      </c>
      <c r="AM38" s="13">
        <f t="shared" si="38"/>
        <v>1110.7769962056241</v>
      </c>
      <c r="AN38" s="13">
        <f t="shared" si="38"/>
        <v>1221.8546958261866</v>
      </c>
      <c r="AO38" s="13">
        <f t="shared" si="38"/>
        <v>1344.0401654088053</v>
      </c>
      <c r="AP38" s="13">
        <f t="shared" si="38"/>
        <v>1478.4441819496858</v>
      </c>
      <c r="AQ38" s="13">
        <f t="shared" si="38"/>
        <v>1626.2886001446543</v>
      </c>
      <c r="AR38" s="13">
        <f t="shared" si="38"/>
        <v>1788.9174601591199</v>
      </c>
      <c r="AS38" s="13">
        <f t="shared" si="38"/>
        <v>1967.8092061750319</v>
      </c>
      <c r="AT38" s="13">
        <f t="shared" si="38"/>
        <v>2164.5901267925351</v>
      </c>
      <c r="AU38" s="13">
        <f t="shared" si="38"/>
        <v>2381.0491394717887</v>
      </c>
      <c r="AV38" s="13">
        <f t="shared" si="38"/>
        <v>2619.1540534189676</v>
      </c>
      <c r="AW38" s="13">
        <f t="shared" si="38"/>
        <v>2881.0694587608641</v>
      </c>
      <c r="AX38" s="13">
        <f t="shared" si="38"/>
        <v>3169.1764046369503</v>
      </c>
      <c r="AY38" s="13">
        <f t="shared" si="38"/>
        <v>3486.0940451006454</v>
      </c>
      <c r="AZ38" s="13">
        <f t="shared" si="38"/>
        <v>3834.7034496107099</v>
      </c>
    </row>
    <row r="39" spans="1:52" x14ac:dyDescent="0.35">
      <c r="A39" s="26" t="s">
        <v>36</v>
      </c>
      <c r="B39" s="11">
        <f t="shared" si="29"/>
        <v>125.47231037657512</v>
      </c>
      <c r="C39" s="11">
        <f t="shared" si="29"/>
        <v>168.13289590461068</v>
      </c>
      <c r="D39" s="11">
        <f t="shared" si="27"/>
        <v>225.29808051217833</v>
      </c>
      <c r="E39" s="11">
        <f t="shared" si="27"/>
        <v>337.9471207682675</v>
      </c>
      <c r="F39" s="11">
        <f t="shared" si="3"/>
        <v>506.92068115240124</v>
      </c>
      <c r="G39" s="11">
        <f t="shared" si="4"/>
        <v>618.44323100592953</v>
      </c>
      <c r="H39" s="11">
        <f t="shared" si="5"/>
        <v>729.76301258699675</v>
      </c>
      <c r="I39" s="11">
        <f t="shared" si="6"/>
        <v>868.41798497852608</v>
      </c>
      <c r="J39" s="11">
        <f t="shared" si="7"/>
        <v>1172.3642797210102</v>
      </c>
      <c r="K39" s="11">
        <f t="shared" si="8"/>
        <v>867.54956699354761</v>
      </c>
      <c r="L39" s="11">
        <f t="shared" si="9"/>
        <v>1457.4832725491599</v>
      </c>
      <c r="M39" s="12">
        <f>$M$8*'[3]Eurostat POM Portables GU'!M30</f>
        <v>1909.3030870393995</v>
      </c>
      <c r="N39" s="12">
        <f>N6*'[3]Eurostat POM Portables GU'!N30</f>
        <v>1791.4768201215877</v>
      </c>
      <c r="O39" s="12">
        <f>O6*'[3]Eurostat POM Portables GU'!O30</f>
        <v>1786.4176637121827</v>
      </c>
      <c r="P39" s="12">
        <f>P6*'[3]Eurostat POM Portables GU'!P30</f>
        <v>2089.1579917045456</v>
      </c>
      <c r="Q39" s="12">
        <f>Q6*'[3]Eurostat POM Portables GU'!Q30</f>
        <v>2353.0829563177804</v>
      </c>
      <c r="R39" s="12">
        <f>R6*'[3]Eurostat POM Portables GU'!R30</f>
        <v>2178.7092713088991</v>
      </c>
      <c r="S39" s="12">
        <f>S6*'[3]Eurostat POM Portables GU'!S30</f>
        <v>2535.3665171286602</v>
      </c>
      <c r="T39" s="12">
        <f>T6*'[3]Eurostat POM Portables GU'!T30</f>
        <v>2770.9828307634016</v>
      </c>
      <c r="U39" s="12">
        <f>U6*'[3]Eurostat POM Portables GU'!U30</f>
        <v>2969.7698598780421</v>
      </c>
      <c r="V39" s="12">
        <f>V6*'[3]Eurostat POM Portables GU'!V30</f>
        <v>3652.020304585491</v>
      </c>
      <c r="W39" s="12">
        <f>W6*'[3]Eurostat POM Portables GU'!W30</f>
        <v>4287.1354134868561</v>
      </c>
      <c r="X39" s="13">
        <f t="shared" ref="X39:AZ39" si="39">W39+(W39*W$44)</f>
        <v>4715.8489548355419</v>
      </c>
      <c r="Y39" s="13">
        <f t="shared" si="39"/>
        <v>5187.4338503190957</v>
      </c>
      <c r="Z39" s="13">
        <f t="shared" si="39"/>
        <v>5706.177235351005</v>
      </c>
      <c r="AA39" s="13">
        <f t="shared" si="39"/>
        <v>6276.7949588861056</v>
      </c>
      <c r="AB39" s="13">
        <f t="shared" si="39"/>
        <v>6904.4744547747159</v>
      </c>
      <c r="AC39" s="13">
        <f t="shared" si="39"/>
        <v>7594.9219002521877</v>
      </c>
      <c r="AD39" s="13">
        <f t="shared" si="39"/>
        <v>8354.414090277407</v>
      </c>
      <c r="AE39" s="13">
        <f t="shared" si="39"/>
        <v>9189.8554993051475</v>
      </c>
      <c r="AF39" s="13">
        <f t="shared" si="39"/>
        <v>10108.841049235662</v>
      </c>
      <c r="AG39" s="13">
        <f t="shared" si="39"/>
        <v>11119.725154159227</v>
      </c>
      <c r="AH39" s="13">
        <f t="shared" si="39"/>
        <v>12231.697669575149</v>
      </c>
      <c r="AI39" s="13">
        <f t="shared" si="39"/>
        <v>13454.867436532664</v>
      </c>
      <c r="AJ39" s="13">
        <f t="shared" si="39"/>
        <v>14800.35418018593</v>
      </c>
      <c r="AK39" s="13">
        <f t="shared" si="39"/>
        <v>16280.389598204523</v>
      </c>
      <c r="AL39" s="13">
        <f t="shared" si="39"/>
        <v>17908.428558024974</v>
      </c>
      <c r="AM39" s="13">
        <f t="shared" si="39"/>
        <v>19699.271413827471</v>
      </c>
      <c r="AN39" s="13">
        <f t="shared" si="39"/>
        <v>21669.19855521022</v>
      </c>
      <c r="AO39" s="13">
        <f t="shared" si="39"/>
        <v>23836.11841073124</v>
      </c>
      <c r="AP39" s="13">
        <f t="shared" si="39"/>
        <v>26219.730251804365</v>
      </c>
      <c r="AQ39" s="13">
        <f t="shared" si="39"/>
        <v>28841.703276984801</v>
      </c>
      <c r="AR39" s="13">
        <f t="shared" si="39"/>
        <v>31725.873604683282</v>
      </c>
      <c r="AS39" s="13">
        <f t="shared" si="39"/>
        <v>34898.460965151608</v>
      </c>
      <c r="AT39" s="13">
        <f t="shared" si="39"/>
        <v>38388.307061666768</v>
      </c>
      <c r="AU39" s="13">
        <f t="shared" si="39"/>
        <v>42227.137767833447</v>
      </c>
      <c r="AV39" s="13">
        <f t="shared" si="39"/>
        <v>46449.851544616788</v>
      </c>
      <c r="AW39" s="13">
        <f t="shared" si="39"/>
        <v>51094.836699078463</v>
      </c>
      <c r="AX39" s="13">
        <f t="shared" si="39"/>
        <v>56204.320368986308</v>
      </c>
      <c r="AY39" s="13">
        <f t="shared" si="39"/>
        <v>61824.752405884938</v>
      </c>
      <c r="AZ39" s="13">
        <f t="shared" si="39"/>
        <v>68007.227646473431</v>
      </c>
    </row>
    <row r="40" spans="1:52" x14ac:dyDescent="0.35">
      <c r="A40" s="26" t="s">
        <v>37</v>
      </c>
      <c r="B40" s="11">
        <f t="shared" si="29"/>
        <v>64.736593034430712</v>
      </c>
      <c r="C40" s="11">
        <f t="shared" si="29"/>
        <v>86.747034666137168</v>
      </c>
      <c r="D40" s="11">
        <f t="shared" si="27"/>
        <v>116.24102645262381</v>
      </c>
      <c r="E40" s="11">
        <f t="shared" si="27"/>
        <v>174.36153967893571</v>
      </c>
      <c r="F40" s="11">
        <f t="shared" si="3"/>
        <v>261.54230951840356</v>
      </c>
      <c r="G40" s="11">
        <f t="shared" si="4"/>
        <v>319.08161761245231</v>
      </c>
      <c r="H40" s="11">
        <f t="shared" si="5"/>
        <v>376.51630878269373</v>
      </c>
      <c r="I40" s="11">
        <f t="shared" si="6"/>
        <v>448.0544074514055</v>
      </c>
      <c r="J40" s="11">
        <f t="shared" si="7"/>
        <v>604.87345005939744</v>
      </c>
      <c r="K40" s="11">
        <f t="shared" si="8"/>
        <v>447.60635304395407</v>
      </c>
      <c r="L40" s="11">
        <f t="shared" si="9"/>
        <v>751.97867311384277</v>
      </c>
      <c r="M40" s="12">
        <f>$M$8*'[3]Eurostat POM Portables GU'!M31</f>
        <v>985.09206177913404</v>
      </c>
      <c r="N40" s="12">
        <f>N7*'[3]Eurostat POM Portables GU'!N31</f>
        <v>1365.6</v>
      </c>
      <c r="O40" s="12">
        <f>O7*'[3]Eurostat POM Portables GU'!O31</f>
        <v>1352.9</v>
      </c>
      <c r="P40" s="12">
        <f>P7*'[3]Eurostat POM Portables GU'!P31</f>
        <v>1751.6</v>
      </c>
      <c r="Q40" s="12">
        <f>Q7*'[3]Eurostat POM Portables GU'!Q31</f>
        <v>1592.3</v>
      </c>
      <c r="R40" s="12">
        <f>R7*'[3]Eurostat POM Portables GU'!R31</f>
        <v>1929.4</v>
      </c>
      <c r="S40" s="12">
        <f>S7*'[3]Eurostat POM Portables GU'!S31</f>
        <v>1930.5999999999997</v>
      </c>
      <c r="T40" s="12">
        <f>T7*'[3]Eurostat POM Portables GU'!T31</f>
        <v>2082</v>
      </c>
      <c r="U40" s="12">
        <f>U7*'[3]Eurostat POM Portables GU'!U31</f>
        <v>2254.2418039846129</v>
      </c>
      <c r="V40" s="12">
        <f>V7*'[3]Eurostat POM Portables GU'!V31</f>
        <v>2498.6991809677547</v>
      </c>
      <c r="W40" s="12">
        <f>W7*'[3]Eurostat POM Portables GU'!W31</f>
        <v>3107.9104954177778</v>
      </c>
      <c r="X40" s="13">
        <f t="shared" ref="X40:AZ40" si="40">W40+(W40*W$44)</f>
        <v>3418.7015449595556</v>
      </c>
      <c r="Y40" s="13">
        <f t="shared" si="40"/>
        <v>3760.5716994555114</v>
      </c>
      <c r="Z40" s="13">
        <f t="shared" si="40"/>
        <v>4136.6288694010627</v>
      </c>
      <c r="AA40" s="13">
        <f t="shared" si="40"/>
        <v>4550.2917563411693</v>
      </c>
      <c r="AB40" s="13">
        <f t="shared" si="40"/>
        <v>5005.3209319752859</v>
      </c>
      <c r="AC40" s="13">
        <f t="shared" si="40"/>
        <v>5505.8530251728143</v>
      </c>
      <c r="AD40" s="13">
        <f t="shared" si="40"/>
        <v>6056.4383276900953</v>
      </c>
      <c r="AE40" s="13">
        <f t="shared" si="40"/>
        <v>6662.0821604591047</v>
      </c>
      <c r="AF40" s="13">
        <f t="shared" si="40"/>
        <v>7328.290376505015</v>
      </c>
      <c r="AG40" s="13">
        <f t="shared" si="40"/>
        <v>8061.119414155517</v>
      </c>
      <c r="AH40" s="13">
        <f t="shared" si="40"/>
        <v>8867.231355571068</v>
      </c>
      <c r="AI40" s="13">
        <f t="shared" si="40"/>
        <v>9753.9544911281755</v>
      </c>
      <c r="AJ40" s="13">
        <f t="shared" si="40"/>
        <v>10729.349940240993</v>
      </c>
      <c r="AK40" s="13">
        <f t="shared" si="40"/>
        <v>11802.284934265092</v>
      </c>
      <c r="AL40" s="13">
        <f t="shared" si="40"/>
        <v>12982.513427691601</v>
      </c>
      <c r="AM40" s="13">
        <f t="shared" si="40"/>
        <v>14280.764770460763</v>
      </c>
      <c r="AN40" s="13">
        <f t="shared" si="40"/>
        <v>15708.84124750684</v>
      </c>
      <c r="AO40" s="13">
        <f t="shared" si="40"/>
        <v>17279.725372257522</v>
      </c>
      <c r="AP40" s="13">
        <f t="shared" si="40"/>
        <v>19007.697909483275</v>
      </c>
      <c r="AQ40" s="13">
        <f t="shared" si="40"/>
        <v>20908.467700431604</v>
      </c>
      <c r="AR40" s="13">
        <f t="shared" si="40"/>
        <v>22999.314470474765</v>
      </c>
      <c r="AS40" s="13">
        <f t="shared" si="40"/>
        <v>25299.245917522239</v>
      </c>
      <c r="AT40" s="13">
        <f t="shared" si="40"/>
        <v>27829.170509274463</v>
      </c>
      <c r="AU40" s="13">
        <f t="shared" si="40"/>
        <v>30612.087560201908</v>
      </c>
      <c r="AV40" s="13">
        <f t="shared" si="40"/>
        <v>33673.296316222099</v>
      </c>
      <c r="AW40" s="13">
        <f t="shared" si="40"/>
        <v>37040.62594784431</v>
      </c>
      <c r="AX40" s="13">
        <f t="shared" si="40"/>
        <v>40744.688542628741</v>
      </c>
      <c r="AY40" s="13">
        <f t="shared" si="40"/>
        <v>44819.157396891613</v>
      </c>
      <c r="AZ40" s="13">
        <f t="shared" si="40"/>
        <v>49301.073136580773</v>
      </c>
    </row>
    <row r="41" spans="1:52" x14ac:dyDescent="0.35">
      <c r="A41" s="26" t="s">
        <v>66</v>
      </c>
      <c r="B41" s="11">
        <f t="shared" si="29"/>
        <v>40.091775819325953</v>
      </c>
      <c r="C41" s="11">
        <f t="shared" si="29"/>
        <v>53.722979597896781</v>
      </c>
      <c r="D41" s="11">
        <f t="shared" si="27"/>
        <v>71.988792661181691</v>
      </c>
      <c r="E41" s="11">
        <f t="shared" si="27"/>
        <v>107.98318899177254</v>
      </c>
      <c r="F41" s="11">
        <f t="shared" si="3"/>
        <v>161.97478348765881</v>
      </c>
      <c r="G41" s="11">
        <f t="shared" si="4"/>
        <v>197.60923585494373</v>
      </c>
      <c r="H41" s="11">
        <f t="shared" si="5"/>
        <v>233.1788983088336</v>
      </c>
      <c r="I41" s="11">
        <f t="shared" si="6"/>
        <v>277.48288898751196</v>
      </c>
      <c r="J41" s="11">
        <f t="shared" si="7"/>
        <v>374.60190013314116</v>
      </c>
      <c r="K41" s="11">
        <f t="shared" si="8"/>
        <v>277.20540609852446</v>
      </c>
      <c r="L41" s="11">
        <f t="shared" si="9"/>
        <v>465.70508224552106</v>
      </c>
      <c r="M41" s="12">
        <f>$M$8*'[3]Eurostat POM Portables GU'!M32</f>
        <v>610.07365774163259</v>
      </c>
      <c r="N41" s="12">
        <f>$N$8*'[3]Eurostat POM Portables GU'!N32</f>
        <v>626.26468560434944</v>
      </c>
      <c r="O41" s="12">
        <f>$O$8*'[3]Eurostat POM Portables GU'!O32</f>
        <v>604.10225548440701</v>
      </c>
      <c r="P41" s="12">
        <f>$P$8*'[3]Eurostat POM Portables GU'!P32</f>
        <v>679.79413274597209</v>
      </c>
      <c r="Q41" s="12">
        <f>$Q$8*'[3]Eurostat POM Portables GU'!Q32</f>
        <v>726.83919446454922</v>
      </c>
      <c r="R41" s="12">
        <f>$R$8*'[3]Eurostat POM Portables GU'!R32</f>
        <v>843.45770122408044</v>
      </c>
      <c r="S41" s="12">
        <f>$S$8*'[3]Eurostat POM Portables GU'!S32</f>
        <v>943.25811486644875</v>
      </c>
      <c r="T41" s="12">
        <f>$T$8*'[3]Eurostat POM Portables GU'!T32</f>
        <v>1045.3608729915363</v>
      </c>
      <c r="U41" s="12">
        <f>$U$8*'[3]Eurostat POM Portables GU'!U32</f>
        <v>1237.0958181656133</v>
      </c>
      <c r="V41" s="12">
        <f>$V$8*'[3]Eurostat POM Portables GU'!V32</f>
        <v>1539.8458222732652</v>
      </c>
      <c r="W41" s="12">
        <f>$W$8*'[3]Eurostat POM Portables GU'!W32</f>
        <v>1808.928903448897</v>
      </c>
      <c r="X41" s="13">
        <f t="shared" ref="X41:AZ41" si="41">W41+(W41*W$44)</f>
        <v>1989.8217937937868</v>
      </c>
      <c r="Y41" s="13">
        <f t="shared" si="41"/>
        <v>2188.8039731731656</v>
      </c>
      <c r="Z41" s="13">
        <f t="shared" si="41"/>
        <v>2407.6843704904823</v>
      </c>
      <c r="AA41" s="13">
        <f t="shared" si="41"/>
        <v>2648.4528075395306</v>
      </c>
      <c r="AB41" s="13">
        <f t="shared" si="41"/>
        <v>2913.2980882934835</v>
      </c>
      <c r="AC41" s="13">
        <f t="shared" si="41"/>
        <v>3204.6278971228317</v>
      </c>
      <c r="AD41" s="13">
        <f t="shared" si="41"/>
        <v>3525.0906868351149</v>
      </c>
      <c r="AE41" s="13">
        <f t="shared" si="41"/>
        <v>3877.5997555186264</v>
      </c>
      <c r="AF41" s="13">
        <f t="shared" si="41"/>
        <v>4265.359731070489</v>
      </c>
      <c r="AG41" s="13">
        <f t="shared" si="41"/>
        <v>4691.8957041775375</v>
      </c>
      <c r="AH41" s="13">
        <f t="shared" si="41"/>
        <v>5161.0852745952916</v>
      </c>
      <c r="AI41" s="13">
        <f t="shared" si="41"/>
        <v>5677.1938020548205</v>
      </c>
      <c r="AJ41" s="13">
        <f t="shared" si="41"/>
        <v>6244.9131822603022</v>
      </c>
      <c r="AK41" s="13">
        <f t="shared" si="41"/>
        <v>6869.4045004863328</v>
      </c>
      <c r="AL41" s="13">
        <f t="shared" si="41"/>
        <v>7556.3449505349663</v>
      </c>
      <c r="AM41" s="13">
        <f t="shared" si="41"/>
        <v>8311.9794455884621</v>
      </c>
      <c r="AN41" s="13">
        <f t="shared" si="41"/>
        <v>9143.177390147308</v>
      </c>
      <c r="AO41" s="13">
        <f t="shared" si="41"/>
        <v>10057.495129162038</v>
      </c>
      <c r="AP41" s="13">
        <f t="shared" si="41"/>
        <v>11063.244642078242</v>
      </c>
      <c r="AQ41" s="13">
        <f t="shared" si="41"/>
        <v>12169.569106286066</v>
      </c>
      <c r="AR41" s="13">
        <f t="shared" si="41"/>
        <v>13386.526016914673</v>
      </c>
      <c r="AS41" s="13">
        <f t="shared" si="41"/>
        <v>14725.17861860614</v>
      </c>
      <c r="AT41" s="13">
        <f t="shared" si="41"/>
        <v>16197.696480466755</v>
      </c>
      <c r="AU41" s="13">
        <f t="shared" si="41"/>
        <v>17817.466128513432</v>
      </c>
      <c r="AV41" s="13">
        <f t="shared" si="41"/>
        <v>19599.212741364776</v>
      </c>
      <c r="AW41" s="13">
        <f t="shared" si="41"/>
        <v>21559.134015501255</v>
      </c>
      <c r="AX41" s="13">
        <f t="shared" si="41"/>
        <v>23715.047417051381</v>
      </c>
      <c r="AY41" s="13">
        <f t="shared" si="41"/>
        <v>26086.55215875652</v>
      </c>
      <c r="AZ41" s="13">
        <f t="shared" si="41"/>
        <v>28695.207374632173</v>
      </c>
    </row>
    <row r="42" spans="1:52" x14ac:dyDescent="0.35">
      <c r="A42" s="26" t="s">
        <v>67</v>
      </c>
      <c r="B42" s="11">
        <f t="shared" si="29"/>
        <v>421.69026559180304</v>
      </c>
      <c r="C42" s="11">
        <f t="shared" si="29"/>
        <v>565.06495589301608</v>
      </c>
      <c r="D42" s="11">
        <f t="shared" si="27"/>
        <v>757.18704089664152</v>
      </c>
      <c r="E42" s="11">
        <f t="shared" si="27"/>
        <v>1135.7805613449623</v>
      </c>
      <c r="F42" s="11">
        <f t="shared" si="3"/>
        <v>1703.6708420174434</v>
      </c>
      <c r="G42" s="11">
        <f t="shared" si="4"/>
        <v>2078.478427261281</v>
      </c>
      <c r="H42" s="11">
        <f t="shared" si="5"/>
        <v>2452.6045441683113</v>
      </c>
      <c r="I42" s="11">
        <f t="shared" si="6"/>
        <v>2918.5994075602903</v>
      </c>
      <c r="J42" s="11">
        <f t="shared" si="7"/>
        <v>3940.109200206392</v>
      </c>
      <c r="K42" s="11">
        <f t="shared" si="8"/>
        <v>2915.6808081527302</v>
      </c>
      <c r="L42" s="11">
        <f t="shared" si="9"/>
        <v>4898.3437576965862</v>
      </c>
      <c r="M42" s="12">
        <f>$M$8*'[3]Eurostat POM Portables GU'!M33</f>
        <v>6416.8303225825284</v>
      </c>
      <c r="N42" s="12">
        <f>$N$8*'[3]Eurostat POM Portables GU'!N33</f>
        <v>6281.6571054821597</v>
      </c>
      <c r="O42" s="12">
        <f>$O$8*'[3]Eurostat POM Portables GU'!O33</f>
        <v>6257.013869468904</v>
      </c>
      <c r="P42" s="12">
        <f>$P$8*'[3]Eurostat POM Portables GU'!P33</f>
        <v>6687.4795756747035</v>
      </c>
      <c r="Q42" s="12">
        <f>$Q$8*'[3]Eurostat POM Portables GU'!Q33</f>
        <v>6827.6353977473473</v>
      </c>
      <c r="R42" s="12">
        <f>$R$8*'[3]Eurostat POM Portables GU'!R33</f>
        <v>7957.8465405251845</v>
      </c>
      <c r="S42" s="12">
        <f>$S$8*'[3]Eurostat POM Portables GU'!S33</f>
        <v>8803.7858825486092</v>
      </c>
      <c r="T42" s="12">
        <f>$T$8*'[3]Eurostat POM Portables GU'!T33</f>
        <v>8789.8140687295963</v>
      </c>
      <c r="U42" s="12">
        <f>$U$8*'[3]Eurostat POM Portables GU'!U33</f>
        <v>9559.6552758151884</v>
      </c>
      <c r="V42" s="12">
        <f>$V$8*'[3]Eurostat POM Portables GU'!V33</f>
        <v>10787.950847952879</v>
      </c>
      <c r="W42" s="12">
        <f>$W$8*'[3]Eurostat POM Portables GU'!W33</f>
        <v>11888.239734670155</v>
      </c>
      <c r="X42" s="13">
        <f t="shared" ref="X42:AZ43" si="42">W42+(W42*W$44)</f>
        <v>13077.06370813717</v>
      </c>
      <c r="Y42" s="13">
        <f t="shared" si="42"/>
        <v>14384.770078950887</v>
      </c>
      <c r="Z42" s="13">
        <f t="shared" si="42"/>
        <v>15823.247086845975</v>
      </c>
      <c r="AA42" s="13">
        <f t="shared" si="42"/>
        <v>17405.571795530574</v>
      </c>
      <c r="AB42" s="13">
        <f t="shared" si="42"/>
        <v>19146.128975083629</v>
      </c>
      <c r="AC42" s="13">
        <f t="shared" si="42"/>
        <v>21060.741872591992</v>
      </c>
      <c r="AD42" s="13">
        <f t="shared" si="42"/>
        <v>23166.816059851193</v>
      </c>
      <c r="AE42" s="13">
        <f t="shared" si="42"/>
        <v>25483.497665836312</v>
      </c>
      <c r="AF42" s="13">
        <f t="shared" si="42"/>
        <v>28031.847432419941</v>
      </c>
      <c r="AG42" s="13">
        <f t="shared" si="42"/>
        <v>30835.032175661938</v>
      </c>
      <c r="AH42" s="13">
        <f t="shared" si="42"/>
        <v>33918.535393228129</v>
      </c>
      <c r="AI42" s="13">
        <f t="shared" si="42"/>
        <v>37310.388932550944</v>
      </c>
      <c r="AJ42" s="13">
        <f t="shared" si="42"/>
        <v>41041.427825806037</v>
      </c>
      <c r="AK42" s="13">
        <f t="shared" si="42"/>
        <v>45145.570608386639</v>
      </c>
      <c r="AL42" s="13">
        <f t="shared" si="42"/>
        <v>49660.127669225301</v>
      </c>
      <c r="AM42" s="13">
        <f t="shared" si="42"/>
        <v>54626.140436147834</v>
      </c>
      <c r="AN42" s="13">
        <f t="shared" si="42"/>
        <v>60088.754479762618</v>
      </c>
      <c r="AO42" s="13">
        <f t="shared" si="42"/>
        <v>66097.629927738875</v>
      </c>
      <c r="AP42" s="13">
        <f t="shared" si="42"/>
        <v>72707.392920512764</v>
      </c>
      <c r="AQ42" s="13">
        <f t="shared" si="42"/>
        <v>79978.132212564044</v>
      </c>
      <c r="AR42" s="13">
        <f t="shared" si="42"/>
        <v>87975.945433820452</v>
      </c>
      <c r="AS42" s="13">
        <f t="shared" si="42"/>
        <v>96773.539977202498</v>
      </c>
      <c r="AT42" s="13">
        <f t="shared" si="42"/>
        <v>106450.89397492274</v>
      </c>
      <c r="AU42" s="13">
        <f t="shared" si="42"/>
        <v>117095.98337241502</v>
      </c>
      <c r="AV42" s="13">
        <f t="shared" si="42"/>
        <v>128805.58170965653</v>
      </c>
      <c r="AW42" s="13">
        <f t="shared" si="42"/>
        <v>141686.13988062218</v>
      </c>
      <c r="AX42" s="13">
        <f t="shared" si="42"/>
        <v>155854.75386868441</v>
      </c>
      <c r="AY42" s="13">
        <f t="shared" si="42"/>
        <v>171440.22925555284</v>
      </c>
      <c r="AZ42" s="13">
        <f t="shared" si="42"/>
        <v>188584.25218110811</v>
      </c>
    </row>
    <row r="43" spans="1:52" x14ac:dyDescent="0.35">
      <c r="A43" s="26" t="s">
        <v>68</v>
      </c>
      <c r="B43" s="12">
        <f t="shared" ref="B43:L43" si="43">SUM(B12:B42)</f>
        <v>2471.5335021797841</v>
      </c>
      <c r="C43" s="12">
        <f t="shared" si="43"/>
        <v>3311.8548929209128</v>
      </c>
      <c r="D43" s="12">
        <f t="shared" si="43"/>
        <v>4437.885556514022</v>
      </c>
      <c r="E43" s="12">
        <f t="shared" si="43"/>
        <v>6656.8283347710312</v>
      </c>
      <c r="F43" s="12">
        <f t="shared" si="43"/>
        <v>9985.2425021565468</v>
      </c>
      <c r="G43" s="12">
        <f t="shared" si="43"/>
        <v>12181.995852630989</v>
      </c>
      <c r="H43" s="12">
        <f t="shared" si="43"/>
        <v>14374.755106104563</v>
      </c>
      <c r="I43" s="12">
        <f t="shared" si="43"/>
        <v>17105.958576264431</v>
      </c>
      <c r="J43" s="12">
        <f t="shared" si="43"/>
        <v>23093.044077956984</v>
      </c>
      <c r="K43" s="12">
        <f t="shared" si="43"/>
        <v>17088.852617688168</v>
      </c>
      <c r="L43" s="12">
        <f t="shared" si="43"/>
        <v>28709.272397716122</v>
      </c>
      <c r="M43" s="12">
        <f>SUM(M12:M42)</f>
        <v>37609.146841008114</v>
      </c>
      <c r="N43" s="12">
        <f t="shared" ref="N43:W43" si="44">SUM(N12:N42)</f>
        <v>38378.973910727749</v>
      </c>
      <c r="O43" s="12">
        <f t="shared" si="44"/>
        <v>35420.070410485409</v>
      </c>
      <c r="P43" s="12">
        <f t="shared" si="44"/>
        <v>37558.62119460712</v>
      </c>
      <c r="Q43" s="12">
        <f t="shared" si="44"/>
        <v>39148.542686479544</v>
      </c>
      <c r="R43" s="12">
        <f t="shared" si="44"/>
        <v>45321.741450907379</v>
      </c>
      <c r="S43" s="12">
        <f t="shared" si="44"/>
        <v>53342.198737117949</v>
      </c>
      <c r="T43" s="12">
        <f t="shared" si="44"/>
        <v>54587.347169016633</v>
      </c>
      <c r="U43" s="12">
        <f t="shared" si="44"/>
        <v>64771.502364082153</v>
      </c>
      <c r="V43" s="12">
        <f t="shared" si="44"/>
        <v>74937.227378128446</v>
      </c>
      <c r="W43" s="12">
        <f t="shared" si="44"/>
        <v>81678.377529574995</v>
      </c>
      <c r="X43" s="12">
        <f>SUM(X12:X42)</f>
        <v>89846.215282532503</v>
      </c>
      <c r="Y43" s="12">
        <f t="shared" si="42"/>
        <v>98830.836810785753</v>
      </c>
      <c r="Z43" s="12">
        <f t="shared" si="42"/>
        <v>108713.92049186432</v>
      </c>
      <c r="AA43" s="12">
        <f t="shared" si="42"/>
        <v>119585.31254105075</v>
      </c>
      <c r="AB43" s="12">
        <f t="shared" si="42"/>
        <v>131543.84379515582</v>
      </c>
      <c r="AC43" s="12">
        <f t="shared" si="42"/>
        <v>144698.22817467139</v>
      </c>
      <c r="AD43" s="12">
        <f t="shared" si="42"/>
        <v>159168.05099213851</v>
      </c>
      <c r="AE43" s="12">
        <f t="shared" si="42"/>
        <v>175084.85609135235</v>
      </c>
      <c r="AF43" s="12">
        <f t="shared" si="42"/>
        <v>192593.3417004876</v>
      </c>
      <c r="AG43" s="12">
        <f t="shared" si="42"/>
        <v>211852.67587053636</v>
      </c>
      <c r="AH43" s="12">
        <f t="shared" si="42"/>
        <v>233037.94345759001</v>
      </c>
      <c r="AI43" s="12">
        <f t="shared" si="42"/>
        <v>256341.73780334901</v>
      </c>
      <c r="AJ43" s="12">
        <f t="shared" si="42"/>
        <v>281975.91158368392</v>
      </c>
      <c r="AK43" s="12">
        <f t="shared" si="42"/>
        <v>310173.50274205231</v>
      </c>
      <c r="AL43" s="12">
        <f t="shared" si="42"/>
        <v>341190.85301625752</v>
      </c>
      <c r="AM43" s="12">
        <f t="shared" si="42"/>
        <v>375309.93831788329</v>
      </c>
      <c r="AN43" s="12">
        <f t="shared" si="42"/>
        <v>412840.9321496716</v>
      </c>
      <c r="AO43" s="12">
        <f t="shared" si="42"/>
        <v>454125.02536463877</v>
      </c>
      <c r="AP43" s="12">
        <f t="shared" si="42"/>
        <v>499537.52790110267</v>
      </c>
      <c r="AQ43" s="12">
        <f t="shared" si="42"/>
        <v>549491.28069121297</v>
      </c>
      <c r="AR43" s="12">
        <f t="shared" si="42"/>
        <v>604440.40876033425</v>
      </c>
      <c r="AS43" s="12">
        <f t="shared" si="42"/>
        <v>664884.44963636762</v>
      </c>
      <c r="AT43" s="12">
        <f t="shared" si="42"/>
        <v>731372.89460000442</v>
      </c>
      <c r="AU43" s="12">
        <f t="shared" si="42"/>
        <v>804510.18406000489</v>
      </c>
      <c r="AV43" s="12">
        <f t="shared" si="42"/>
        <v>884961.20246600534</v>
      </c>
      <c r="AW43" s="12">
        <f t="shared" si="42"/>
        <v>973457.32271260582</v>
      </c>
      <c r="AX43" s="12">
        <f t="shared" si="42"/>
        <v>1070803.0549838664</v>
      </c>
      <c r="AY43" s="12">
        <f t="shared" si="42"/>
        <v>1177883.3604822531</v>
      </c>
      <c r="AZ43" s="12">
        <f t="shared" si="42"/>
        <v>1295671.6965304785</v>
      </c>
    </row>
    <row r="44" spans="1:52" x14ac:dyDescent="0.35">
      <c r="A44" s="46" t="s">
        <v>69</v>
      </c>
      <c r="B44" s="47">
        <f t="shared" ref="B44:L44" si="45">_xlfn.RRI(1,B43,C43)</f>
        <v>0.34000000000000075</v>
      </c>
      <c r="C44" s="47">
        <f t="shared" si="45"/>
        <v>0.33999999999999964</v>
      </c>
      <c r="D44" s="47">
        <f t="shared" si="45"/>
        <v>0.49999999999999956</v>
      </c>
      <c r="E44" s="47">
        <f t="shared" si="45"/>
        <v>0.5</v>
      </c>
      <c r="F44" s="47">
        <f t="shared" si="45"/>
        <v>0.2200000000000002</v>
      </c>
      <c r="G44" s="47">
        <f t="shared" si="45"/>
        <v>0.17999999999999972</v>
      </c>
      <c r="H44" s="47">
        <f t="shared" si="45"/>
        <v>0.18999999999999995</v>
      </c>
      <c r="I44" s="47">
        <f t="shared" si="45"/>
        <v>0.35000000000000009</v>
      </c>
      <c r="J44" s="47">
        <f t="shared" si="45"/>
        <v>-0.26</v>
      </c>
      <c r="K44" s="47">
        <f t="shared" si="45"/>
        <v>0.67999999999999994</v>
      </c>
      <c r="L44" s="47">
        <f t="shared" si="45"/>
        <v>0.30999999999999983</v>
      </c>
      <c r="M44" s="47">
        <f>_xlfn.RRI(1,M43,N43)</f>
        <v>2.0469144726256605E-2</v>
      </c>
      <c r="N44" s="47">
        <f t="shared" ref="N44:V44" si="46">_xlfn.RRI(1,N43,O43)</f>
        <v>-7.709699345076193E-2</v>
      </c>
      <c r="O44" s="47">
        <f t="shared" si="46"/>
        <v>6.037680781934962E-2</v>
      </c>
      <c r="P44" s="47">
        <f t="shared" si="46"/>
        <v>4.2331732137725897E-2</v>
      </c>
      <c r="Q44" s="47">
        <f t="shared" si="46"/>
        <v>0.15768655333777803</v>
      </c>
      <c r="R44" s="47">
        <f t="shared" si="46"/>
        <v>0.1769671029719444</v>
      </c>
      <c r="S44" s="47">
        <f t="shared" si="46"/>
        <v>2.3342652934781549E-2</v>
      </c>
      <c r="T44" s="47">
        <f t="shared" si="46"/>
        <v>0.18656622318598348</v>
      </c>
      <c r="U44" s="47">
        <f t="shared" si="46"/>
        <v>0.15694749454635937</v>
      </c>
      <c r="V44" s="47">
        <f t="shared" si="46"/>
        <v>8.9957293421481177E-2</v>
      </c>
      <c r="W44" s="88">
        <v>0.1</v>
      </c>
      <c r="X44" s="47">
        <v>0.1</v>
      </c>
      <c r="Y44" s="47">
        <v>0.1</v>
      </c>
      <c r="Z44" s="47">
        <v>0.1</v>
      </c>
      <c r="AA44" s="47">
        <v>0.1</v>
      </c>
      <c r="AB44" s="47">
        <v>0.1</v>
      </c>
      <c r="AC44" s="47">
        <v>0.1</v>
      </c>
      <c r="AD44" s="47">
        <v>0.1</v>
      </c>
      <c r="AE44" s="47">
        <v>0.1</v>
      </c>
      <c r="AF44" s="47">
        <v>0.1</v>
      </c>
      <c r="AG44" s="47">
        <v>0.1</v>
      </c>
      <c r="AH44" s="47">
        <v>0.1</v>
      </c>
      <c r="AI44" s="47">
        <v>0.1</v>
      </c>
      <c r="AJ44" s="47">
        <v>0.1</v>
      </c>
      <c r="AK44" s="47">
        <v>0.1</v>
      </c>
      <c r="AL44" s="47">
        <v>0.1</v>
      </c>
      <c r="AM44" s="47">
        <v>0.1</v>
      </c>
      <c r="AN44" s="47">
        <v>0.1</v>
      </c>
      <c r="AO44" s="47">
        <v>0.1</v>
      </c>
      <c r="AP44" s="47">
        <v>0.1</v>
      </c>
      <c r="AQ44" s="47">
        <v>0.1</v>
      </c>
      <c r="AR44" s="47">
        <v>0.1</v>
      </c>
      <c r="AS44" s="47">
        <v>0.1</v>
      </c>
      <c r="AT44" s="47">
        <v>0.1</v>
      </c>
      <c r="AU44" s="47">
        <v>0.1</v>
      </c>
      <c r="AV44" s="47">
        <v>0.1</v>
      </c>
      <c r="AW44" s="47">
        <v>0.1</v>
      </c>
      <c r="AX44" s="47">
        <v>0.1</v>
      </c>
      <c r="AY44" s="47">
        <v>0.1</v>
      </c>
    </row>
    <row r="45" spans="1:52" x14ac:dyDescent="0.35">
      <c r="M45" s="5"/>
      <c r="N45" s="5"/>
      <c r="O45" s="5"/>
      <c r="P45" s="5"/>
      <c r="Q45" s="5"/>
      <c r="R45" s="5"/>
      <c r="S45" s="5"/>
      <c r="T45" s="5"/>
      <c r="U45" s="5"/>
      <c r="V45" s="5"/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  <row r="48" spans="1:52" x14ac:dyDescent="0.35">
      <c r="A48" s="48" t="s">
        <v>598</v>
      </c>
      <c r="B48" s="47">
        <f>_xlfn.RRI(5,Q43,V43)</f>
        <v>0.13866613390761917</v>
      </c>
    </row>
    <row r="64" spans="1:14" x14ac:dyDescent="0.35">
      <c r="A64" s="26"/>
      <c r="B64" s="5"/>
      <c r="C64" s="5"/>
      <c r="M64" s="5"/>
      <c r="N64" s="5"/>
    </row>
    <row r="65" spans="1:14" x14ac:dyDescent="0.35">
      <c r="A65" s="26"/>
      <c r="B65" s="5"/>
      <c r="C65" s="5"/>
      <c r="M65" s="5"/>
      <c r="N65" s="5"/>
    </row>
    <row r="66" spans="1:14" x14ac:dyDescent="0.35">
      <c r="A66" s="26"/>
      <c r="B66" s="5"/>
      <c r="C66" s="5"/>
      <c r="M66" s="5"/>
      <c r="N66" s="5"/>
    </row>
    <row r="67" spans="1:14" x14ac:dyDescent="0.35">
      <c r="A67" s="26"/>
      <c r="B67" s="5"/>
      <c r="C67" s="5"/>
      <c r="M67" s="5"/>
      <c r="N67" s="5"/>
    </row>
    <row r="68" spans="1:14" x14ac:dyDescent="0.35">
      <c r="A68" s="26"/>
      <c r="B68" s="5"/>
      <c r="C68" s="5"/>
      <c r="M68" s="5"/>
      <c r="N68" s="5"/>
    </row>
    <row r="69" spans="1:14" x14ac:dyDescent="0.35">
      <c r="A69" s="26"/>
      <c r="B69" s="5"/>
      <c r="C69" s="5"/>
      <c r="M69" s="5"/>
      <c r="N69" s="5"/>
    </row>
    <row r="70" spans="1:14" x14ac:dyDescent="0.35">
      <c r="A70" s="26"/>
      <c r="B70" s="5"/>
      <c r="C70" s="5"/>
      <c r="M70" s="5"/>
      <c r="N70" s="5"/>
    </row>
    <row r="71" spans="1:14" x14ac:dyDescent="0.35">
      <c r="A71" s="26"/>
      <c r="B71" s="5"/>
      <c r="C71" s="5"/>
      <c r="M71" s="5"/>
      <c r="N71" s="5"/>
    </row>
    <row r="72" spans="1:14" x14ac:dyDescent="0.35">
      <c r="A72" s="26"/>
      <c r="B72" s="5"/>
      <c r="C72" s="5"/>
      <c r="M72" s="5"/>
      <c r="N72" s="5"/>
    </row>
    <row r="73" spans="1:14" x14ac:dyDescent="0.35">
      <c r="A73" s="26"/>
      <c r="B73" s="5"/>
      <c r="C73" s="5"/>
      <c r="M73" s="5"/>
      <c r="N73" s="5"/>
    </row>
    <row r="74" spans="1:14" x14ac:dyDescent="0.35">
      <c r="A74" s="26"/>
      <c r="B74" s="5"/>
      <c r="C74" s="5"/>
      <c r="M74" s="5"/>
      <c r="N74" s="5"/>
    </row>
    <row r="75" spans="1:14" x14ac:dyDescent="0.35">
      <c r="A75" s="26"/>
      <c r="B75" s="5"/>
      <c r="C75" s="5"/>
      <c r="M75" s="5"/>
      <c r="N75" s="5"/>
    </row>
    <row r="76" spans="1:14" x14ac:dyDescent="0.35">
      <c r="A76" s="26"/>
      <c r="B76" s="5"/>
      <c r="C76" s="5"/>
      <c r="M76" s="5"/>
      <c r="N76" s="5"/>
    </row>
    <row r="77" spans="1:14" x14ac:dyDescent="0.35">
      <c r="A77" s="26"/>
      <c r="B77" s="5"/>
      <c r="C77" s="5"/>
      <c r="M77" s="5"/>
      <c r="N77" s="5"/>
    </row>
    <row r="78" spans="1:14" x14ac:dyDescent="0.35">
      <c r="A78" s="26"/>
      <c r="B78" s="5"/>
      <c r="C78" s="5"/>
      <c r="M78" s="5"/>
      <c r="N78" s="5"/>
    </row>
    <row r="79" spans="1:14" x14ac:dyDescent="0.35">
      <c r="A79" s="26"/>
      <c r="B79" s="5"/>
      <c r="C79" s="5"/>
      <c r="M79" s="5"/>
      <c r="N79" s="5"/>
    </row>
    <row r="80" spans="1:14" x14ac:dyDescent="0.35">
      <c r="A80" s="26"/>
      <c r="B80" s="5"/>
      <c r="C80" s="5"/>
      <c r="M80" s="5"/>
      <c r="N80" s="5"/>
    </row>
    <row r="81" spans="1:14" x14ac:dyDescent="0.35">
      <c r="A81" s="26"/>
      <c r="B81" s="5"/>
      <c r="C81" s="5"/>
      <c r="M81" s="5"/>
      <c r="N81" s="5"/>
    </row>
    <row r="82" spans="1:14" x14ac:dyDescent="0.35">
      <c r="A82" s="26"/>
      <c r="B82" s="5"/>
      <c r="C82" s="5"/>
      <c r="M82" s="5"/>
      <c r="N82" s="5"/>
    </row>
    <row r="83" spans="1:14" x14ac:dyDescent="0.35">
      <c r="A83" s="26"/>
      <c r="B83" s="5"/>
      <c r="C83" s="5"/>
      <c r="M83" s="5"/>
      <c r="N83" s="5"/>
    </row>
    <row r="84" spans="1:14" x14ac:dyDescent="0.35">
      <c r="A84" s="26"/>
      <c r="B84" s="5"/>
      <c r="C84" s="5"/>
      <c r="M84" s="5"/>
      <c r="N84" s="5"/>
    </row>
    <row r="85" spans="1:14" x14ac:dyDescent="0.35">
      <c r="A85" s="26"/>
      <c r="B85" s="5"/>
      <c r="C85" s="5"/>
      <c r="M85" s="5"/>
      <c r="N85" s="5"/>
    </row>
    <row r="86" spans="1:14" x14ac:dyDescent="0.35">
      <c r="A86" s="26"/>
      <c r="B86" s="5"/>
      <c r="C86" s="5"/>
      <c r="M86" s="5"/>
      <c r="N86" s="5"/>
    </row>
    <row r="87" spans="1:14" x14ac:dyDescent="0.35">
      <c r="A87" s="26"/>
      <c r="B87" s="5"/>
      <c r="C87" s="5"/>
      <c r="M87" s="5"/>
      <c r="N87" s="5"/>
    </row>
    <row r="88" spans="1:14" x14ac:dyDescent="0.35">
      <c r="A88" s="26"/>
      <c r="B88" s="5"/>
      <c r="C88" s="5"/>
      <c r="M88" s="5"/>
      <c r="N88" s="5"/>
    </row>
    <row r="89" spans="1:14" x14ac:dyDescent="0.35">
      <c r="A89" s="26"/>
      <c r="B89" s="5"/>
      <c r="C89" s="5"/>
      <c r="M89" s="5"/>
      <c r="N89" s="5"/>
    </row>
    <row r="90" spans="1:14" x14ac:dyDescent="0.35">
      <c r="A90" s="26"/>
      <c r="B90" s="5"/>
      <c r="C90" s="5"/>
      <c r="M90" s="5"/>
      <c r="N90" s="5"/>
    </row>
    <row r="91" spans="1:14" x14ac:dyDescent="0.35">
      <c r="A91" s="26"/>
      <c r="B91" s="5"/>
      <c r="C91" s="5"/>
      <c r="M91" s="5"/>
      <c r="N91" s="5"/>
    </row>
    <row r="92" spans="1:14" x14ac:dyDescent="0.35">
      <c r="A92" s="26"/>
      <c r="B92" s="5"/>
      <c r="C92" s="5"/>
      <c r="M92" s="5"/>
      <c r="N92" s="5"/>
    </row>
    <row r="93" spans="1:14" x14ac:dyDescent="0.35">
      <c r="A93" s="26"/>
      <c r="B93" s="5"/>
      <c r="C93" s="5"/>
      <c r="M93" s="5"/>
      <c r="N93" s="5"/>
    </row>
    <row r="94" spans="1:14" x14ac:dyDescent="0.35">
      <c r="A94" s="26"/>
      <c r="B94" s="5"/>
      <c r="C94" s="5"/>
      <c r="M94" s="5"/>
      <c r="N94" s="5"/>
    </row>
    <row r="95" spans="1:14" x14ac:dyDescent="0.35">
      <c r="A95" s="26"/>
      <c r="B95" s="5"/>
      <c r="M95" s="5"/>
      <c r="N95" s="5"/>
    </row>
  </sheetData>
  <mergeCells count="5">
    <mergeCell ref="C1:D1"/>
    <mergeCell ref="M2:W2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A31" zoomScale="63" zoomScaleNormal="63" workbookViewId="0">
      <selection activeCell="F43" sqref="F43"/>
    </sheetView>
  </sheetViews>
  <sheetFormatPr baseColWidth="10" defaultRowHeight="14.5" x14ac:dyDescent="0.35"/>
  <cols>
    <col min="1" max="1" width="13.81640625" bestFit="1" customWidth="1"/>
    <col min="2" max="2" width="14.26953125" customWidth="1"/>
    <col min="3" max="3" width="24.7265625" bestFit="1" customWidth="1"/>
    <col min="4" max="4" width="22.81640625" bestFit="1" customWidth="1"/>
    <col min="5" max="5" width="22.81640625" style="57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t="s">
        <v>615</v>
      </c>
      <c r="B11" t="s">
        <v>613</v>
      </c>
      <c r="C11" t="s">
        <v>618</v>
      </c>
      <c r="D11" s="57" t="s">
        <v>620</v>
      </c>
      <c r="E11" t="s">
        <v>619</v>
      </c>
      <c r="F11" s="26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t="s">
        <v>616</v>
      </c>
      <c r="C12" s="86" t="s">
        <v>3</v>
      </c>
      <c r="D12" s="58" t="s">
        <v>621</v>
      </c>
      <c r="E12" s="59" t="s">
        <v>617</v>
      </c>
      <c r="F12" s="26" t="s">
        <v>41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107.13056222472322</v>
      </c>
      <c r="AD12" s="10">
        <f>AC12+(AC12*AC$44)</f>
        <v>112.48709033595938</v>
      </c>
      <c r="AE12" s="10">
        <f t="shared" ref="AE12:BE12" si="0">AD12+(AD12*AD$44)</f>
        <v>118.11144485275734</v>
      </c>
      <c r="AF12" s="10">
        <f t="shared" si="0"/>
        <v>124.01701709539522</v>
      </c>
      <c r="AG12" s="10">
        <f t="shared" si="0"/>
        <v>130.21786795016499</v>
      </c>
      <c r="AH12" s="10">
        <f t="shared" si="0"/>
        <v>136.72876134767324</v>
      </c>
      <c r="AI12" s="10">
        <f t="shared" si="0"/>
        <v>143.5651994150569</v>
      </c>
      <c r="AJ12" s="10">
        <f t="shared" si="0"/>
        <v>150.74345938580973</v>
      </c>
      <c r="AK12" s="10">
        <f t="shared" si="0"/>
        <v>158.28063235510021</v>
      </c>
      <c r="AL12" s="10">
        <f t="shared" si="0"/>
        <v>161.4462450022022</v>
      </c>
      <c r="AM12" s="10">
        <f t="shared" si="0"/>
        <v>164.67516990224624</v>
      </c>
      <c r="AN12" s="10">
        <f t="shared" si="0"/>
        <v>167.96867330029116</v>
      </c>
      <c r="AO12" s="10">
        <f t="shared" si="0"/>
        <v>171.32804676629698</v>
      </c>
      <c r="AP12" s="10">
        <f t="shared" si="0"/>
        <v>174.75460770162292</v>
      </c>
      <c r="AQ12" s="10">
        <f t="shared" si="0"/>
        <v>178.24969985565536</v>
      </c>
      <c r="AR12" s="10">
        <f t="shared" si="0"/>
        <v>181.81469385276847</v>
      </c>
      <c r="AS12" s="10">
        <f t="shared" si="0"/>
        <v>185.45098772982385</v>
      </c>
      <c r="AT12" s="10">
        <f t="shared" si="0"/>
        <v>189.16000748442033</v>
      </c>
      <c r="AU12" s="10">
        <f t="shared" si="0"/>
        <v>192.94320763410875</v>
      </c>
      <c r="AV12" s="10">
        <f t="shared" si="0"/>
        <v>194.87263971044985</v>
      </c>
      <c r="AW12" s="10">
        <f t="shared" si="0"/>
        <v>196.82136610755435</v>
      </c>
      <c r="AX12" s="10">
        <f t="shared" si="0"/>
        <v>198.78957976862989</v>
      </c>
      <c r="AY12" s="10">
        <f t="shared" si="0"/>
        <v>200.77747556631618</v>
      </c>
      <c r="AZ12" s="10">
        <f t="shared" si="0"/>
        <v>202.78525032197933</v>
      </c>
      <c r="BA12" s="10">
        <f t="shared" si="0"/>
        <v>204.81310282519914</v>
      </c>
      <c r="BB12" s="10">
        <f t="shared" si="0"/>
        <v>206.86123385345113</v>
      </c>
      <c r="BC12" s="10">
        <f t="shared" si="0"/>
        <v>208.92984619198563</v>
      </c>
      <c r="BD12" s="10">
        <f t="shared" si="0"/>
        <v>211.0191446539055</v>
      </c>
      <c r="BE12" s="10">
        <f t="shared" si="0"/>
        <v>213.12933610044456</v>
      </c>
    </row>
    <row r="13" spans="1:57" x14ac:dyDescent="0.35">
      <c r="A13" t="s">
        <v>616</v>
      </c>
      <c r="C13" s="86" t="s">
        <v>3</v>
      </c>
      <c r="D13" s="58" t="s">
        <v>621</v>
      </c>
      <c r="E13" s="59" t="s">
        <v>617</v>
      </c>
      <c r="F13" s="26" t="s">
        <v>42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288.27260545329443</v>
      </c>
      <c r="AD13" s="10">
        <f t="shared" si="1"/>
        <v>302.68623572595914</v>
      </c>
      <c r="AE13" s="10">
        <f t="shared" si="1"/>
        <v>317.82054751225712</v>
      </c>
      <c r="AF13" s="10">
        <f t="shared" si="1"/>
        <v>333.71157488786997</v>
      </c>
      <c r="AG13" s="10">
        <f t="shared" si="1"/>
        <v>350.3971536322635</v>
      </c>
      <c r="AH13" s="10">
        <f t="shared" si="1"/>
        <v>367.91701131387669</v>
      </c>
      <c r="AI13" s="10">
        <f t="shared" si="1"/>
        <v>386.31286187957051</v>
      </c>
      <c r="AJ13" s="10">
        <f t="shared" si="1"/>
        <v>405.62850497354901</v>
      </c>
      <c r="AK13" s="10">
        <f t="shared" si="1"/>
        <v>425.90993022222648</v>
      </c>
      <c r="AL13" s="10">
        <f t="shared" si="1"/>
        <v>434.42812882667101</v>
      </c>
      <c r="AM13" s="10">
        <f t="shared" si="1"/>
        <v>443.11669140320441</v>
      </c>
      <c r="AN13" s="10">
        <f t="shared" si="1"/>
        <v>451.97902523126851</v>
      </c>
      <c r="AO13" s="10">
        <f t="shared" si="1"/>
        <v>461.01860573589386</v>
      </c>
      <c r="AP13" s="10">
        <f t="shared" si="1"/>
        <v>470.23897785061172</v>
      </c>
      <c r="AQ13" s="10">
        <f t="shared" si="1"/>
        <v>479.64375740762398</v>
      </c>
      <c r="AR13" s="10">
        <f t="shared" si="1"/>
        <v>489.23663255577645</v>
      </c>
      <c r="AS13" s="10">
        <f t="shared" si="1"/>
        <v>499.02136520689197</v>
      </c>
      <c r="AT13" s="10">
        <f t="shared" si="1"/>
        <v>509.00179251102981</v>
      </c>
      <c r="AU13" s="10">
        <f t="shared" si="1"/>
        <v>519.18182836125038</v>
      </c>
      <c r="AV13" s="10">
        <f t="shared" si="1"/>
        <v>524.3736466448629</v>
      </c>
      <c r="AW13" s="10">
        <f t="shared" si="1"/>
        <v>529.61738311131148</v>
      </c>
      <c r="AX13" s="10">
        <f t="shared" si="1"/>
        <v>534.91355694242463</v>
      </c>
      <c r="AY13" s="10">
        <f t="shared" si="1"/>
        <v>540.26269251184885</v>
      </c>
      <c r="AZ13" s="10">
        <f t="shared" si="1"/>
        <v>545.66531943696737</v>
      </c>
      <c r="BA13" s="10">
        <f t="shared" si="1"/>
        <v>551.12197263133703</v>
      </c>
      <c r="BB13" s="10">
        <f t="shared" si="1"/>
        <v>556.63319235765039</v>
      </c>
      <c r="BC13" s="10">
        <f t="shared" si="1"/>
        <v>562.1995242812269</v>
      </c>
      <c r="BD13" s="10">
        <f t="shared" si="1"/>
        <v>567.82151952403922</v>
      </c>
      <c r="BE13" s="10">
        <f t="shared" si="1"/>
        <v>573.49973471927956</v>
      </c>
    </row>
    <row r="14" spans="1:57" x14ac:dyDescent="0.35">
      <c r="A14" t="s">
        <v>616</v>
      </c>
      <c r="C14" s="86" t="s">
        <v>3</v>
      </c>
      <c r="D14" s="58" t="s">
        <v>621</v>
      </c>
      <c r="E14" s="59" t="s">
        <v>617</v>
      </c>
      <c r="F14" s="26" t="s">
        <v>43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20.515005313246192</v>
      </c>
      <c r="AD14" s="10">
        <f t="shared" si="2"/>
        <v>21.540755578908502</v>
      </c>
      <c r="AE14" s="10">
        <f t="shared" si="2"/>
        <v>22.617793357853927</v>
      </c>
      <c r="AF14" s="10">
        <f t="shared" si="2"/>
        <v>23.748683025746622</v>
      </c>
      <c r="AG14" s="10">
        <f t="shared" si="2"/>
        <v>24.936117177033953</v>
      </c>
      <c r="AH14" s="10">
        <f t="shared" si="2"/>
        <v>26.182923035885651</v>
      </c>
      <c r="AI14" s="10">
        <f t="shared" si="2"/>
        <v>27.492069187679935</v>
      </c>
      <c r="AJ14" s="10">
        <f t="shared" si="2"/>
        <v>28.866672647063933</v>
      </c>
      <c r="AK14" s="10">
        <f t="shared" si="2"/>
        <v>30.310006279417131</v>
      </c>
      <c r="AL14" s="10">
        <f t="shared" si="2"/>
        <v>30.916206405005472</v>
      </c>
      <c r="AM14" s="10">
        <f t="shared" si="2"/>
        <v>31.534530533105581</v>
      </c>
      <c r="AN14" s="10">
        <f t="shared" si="2"/>
        <v>32.165221143767695</v>
      </c>
      <c r="AO14" s="10">
        <f t="shared" si="2"/>
        <v>32.808525566643048</v>
      </c>
      <c r="AP14" s="10">
        <f t="shared" si="2"/>
        <v>33.464696077975908</v>
      </c>
      <c r="AQ14" s="10">
        <f t="shared" si="2"/>
        <v>34.13398999953543</v>
      </c>
      <c r="AR14" s="10">
        <f t="shared" si="2"/>
        <v>34.816669799526139</v>
      </c>
      <c r="AS14" s="10">
        <f t="shared" si="2"/>
        <v>35.51300319551666</v>
      </c>
      <c r="AT14" s="10">
        <f t="shared" si="2"/>
        <v>36.223263259426993</v>
      </c>
      <c r="AU14" s="10">
        <f t="shared" si="2"/>
        <v>36.947728524615535</v>
      </c>
      <c r="AV14" s="10">
        <f t="shared" si="2"/>
        <v>37.31720580986169</v>
      </c>
      <c r="AW14" s="10">
        <f t="shared" si="2"/>
        <v>37.690377867960308</v>
      </c>
      <c r="AX14" s="10">
        <f t="shared" si="2"/>
        <v>38.067281646639913</v>
      </c>
      <c r="AY14" s="10">
        <f t="shared" si="2"/>
        <v>38.447954463106313</v>
      </c>
      <c r="AZ14" s="10">
        <f t="shared" si="2"/>
        <v>38.832434007737376</v>
      </c>
      <c r="BA14" s="10">
        <f t="shared" si="2"/>
        <v>39.220758347814751</v>
      </c>
      <c r="BB14" s="10">
        <f t="shared" si="2"/>
        <v>39.612965931292898</v>
      </c>
      <c r="BC14" s="10">
        <f t="shared" si="2"/>
        <v>40.009095590605824</v>
      </c>
      <c r="BD14" s="10">
        <f t="shared" si="2"/>
        <v>40.409186546511883</v>
      </c>
      <c r="BE14" s="10">
        <f t="shared" si="2"/>
        <v>40.813278411977002</v>
      </c>
    </row>
    <row r="15" spans="1:57" x14ac:dyDescent="0.35">
      <c r="A15" t="s">
        <v>616</v>
      </c>
      <c r="C15" s="86" t="s">
        <v>3</v>
      </c>
      <c r="D15" s="58" t="s">
        <v>621</v>
      </c>
      <c r="E15" s="59" t="s">
        <v>617</v>
      </c>
      <c r="F15" s="26" t="s">
        <v>44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30.292406061057413</v>
      </c>
      <c r="AD15" s="10">
        <f t="shared" si="3"/>
        <v>31.807026364110285</v>
      </c>
      <c r="AE15" s="10">
        <f t="shared" si="3"/>
        <v>33.397377682315799</v>
      </c>
      <c r="AF15" s="10">
        <f t="shared" si="3"/>
        <v>35.067246566431592</v>
      </c>
      <c r="AG15" s="10">
        <f t="shared" si="3"/>
        <v>36.820608894753171</v>
      </c>
      <c r="AH15" s="10">
        <f t="shared" si="3"/>
        <v>38.661639339490833</v>
      </c>
      <c r="AI15" s="10">
        <f t="shared" si="3"/>
        <v>40.594721306465374</v>
      </c>
      <c r="AJ15" s="10">
        <f t="shared" si="3"/>
        <v>42.624457371788644</v>
      </c>
      <c r="AK15" s="10">
        <f t="shared" si="3"/>
        <v>44.755680240378076</v>
      </c>
      <c r="AL15" s="10">
        <f t="shared" si="3"/>
        <v>45.650793845185639</v>
      </c>
      <c r="AM15" s="10">
        <f t="shared" si="3"/>
        <v>46.563809722089353</v>
      </c>
      <c r="AN15" s="10">
        <f t="shared" si="3"/>
        <v>47.495085916531139</v>
      </c>
      <c r="AO15" s="10">
        <f t="shared" si="3"/>
        <v>48.444987634861761</v>
      </c>
      <c r="AP15" s="10">
        <f t="shared" si="3"/>
        <v>49.413887387558994</v>
      </c>
      <c r="AQ15" s="10">
        <f t="shared" si="3"/>
        <v>50.40216513531017</v>
      </c>
      <c r="AR15" s="10">
        <f t="shared" si="3"/>
        <v>51.410208438016376</v>
      </c>
      <c r="AS15" s="10">
        <f t="shared" si="3"/>
        <v>52.438412606776701</v>
      </c>
      <c r="AT15" s="10">
        <f t="shared" si="3"/>
        <v>53.487180858912232</v>
      </c>
      <c r="AU15" s="10">
        <f t="shared" si="3"/>
        <v>54.556924476090479</v>
      </c>
      <c r="AV15" s="10">
        <f t="shared" si="3"/>
        <v>55.102493720851385</v>
      </c>
      <c r="AW15" s="10">
        <f t="shared" si="3"/>
        <v>55.653518658059902</v>
      </c>
      <c r="AX15" s="10">
        <f t="shared" si="3"/>
        <v>56.210053844640498</v>
      </c>
      <c r="AY15" s="10">
        <f t="shared" si="3"/>
        <v>56.772154383086907</v>
      </c>
      <c r="AZ15" s="10">
        <f t="shared" si="3"/>
        <v>57.339875926917777</v>
      </c>
      <c r="BA15" s="10">
        <f t="shared" si="3"/>
        <v>57.913274686186952</v>
      </c>
      <c r="BB15" s="10">
        <f t="shared" si="3"/>
        <v>58.492407433048818</v>
      </c>
      <c r="BC15" s="10">
        <f t="shared" si="3"/>
        <v>59.077331507379306</v>
      </c>
      <c r="BD15" s="10">
        <f t="shared" si="3"/>
        <v>59.668104822453095</v>
      </c>
      <c r="BE15" s="10">
        <f t="shared" si="3"/>
        <v>60.264785870677628</v>
      </c>
    </row>
    <row r="16" spans="1:57" x14ac:dyDescent="0.35">
      <c r="A16" t="s">
        <v>616</v>
      </c>
      <c r="C16" s="86" t="s">
        <v>3</v>
      </c>
      <c r="D16" s="58" t="s">
        <v>621</v>
      </c>
      <c r="E16" s="59" t="s">
        <v>617</v>
      </c>
      <c r="F16" s="26" t="s">
        <v>45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14.076266255506845</v>
      </c>
      <c r="AD16" s="10">
        <f t="shared" si="4"/>
        <v>14.780079568282186</v>
      </c>
      <c r="AE16" s="10">
        <f t="shared" si="4"/>
        <v>15.519083546696296</v>
      </c>
      <c r="AF16" s="10">
        <f t="shared" si="4"/>
        <v>16.295037724031111</v>
      </c>
      <c r="AG16" s="10">
        <f t="shared" si="4"/>
        <v>17.109789610232667</v>
      </c>
      <c r="AH16" s="10">
        <f t="shared" si="4"/>
        <v>17.9652790907443</v>
      </c>
      <c r="AI16" s="10">
        <f t="shared" si="4"/>
        <v>18.863543045281514</v>
      </c>
      <c r="AJ16" s="10">
        <f t="shared" si="4"/>
        <v>19.806720197545591</v>
      </c>
      <c r="AK16" s="10">
        <f t="shared" si="4"/>
        <v>20.79705620742287</v>
      </c>
      <c r="AL16" s="10">
        <f t="shared" si="4"/>
        <v>21.212997331571326</v>
      </c>
      <c r="AM16" s="10">
        <f t="shared" si="4"/>
        <v>21.637257278202753</v>
      </c>
      <c r="AN16" s="10">
        <f t="shared" si="4"/>
        <v>22.070002423766809</v>
      </c>
      <c r="AO16" s="10">
        <f t="shared" si="4"/>
        <v>22.511402472242146</v>
      </c>
      <c r="AP16" s="10">
        <f t="shared" si="4"/>
        <v>22.961630521686988</v>
      </c>
      <c r="AQ16" s="10">
        <f t="shared" si="4"/>
        <v>23.420863132120729</v>
      </c>
      <c r="AR16" s="10">
        <f t="shared" si="4"/>
        <v>23.889280394763144</v>
      </c>
      <c r="AS16" s="10">
        <f t="shared" si="4"/>
        <v>24.367066002658408</v>
      </c>
      <c r="AT16" s="10">
        <f t="shared" si="4"/>
        <v>24.854407322711577</v>
      </c>
      <c r="AU16" s="10">
        <f t="shared" si="4"/>
        <v>25.351495469165808</v>
      </c>
      <c r="AV16" s="10">
        <f t="shared" si="4"/>
        <v>25.605010423857465</v>
      </c>
      <c r="AW16" s="10">
        <f t="shared" si="4"/>
        <v>25.86106052809604</v>
      </c>
      <c r="AX16" s="10">
        <f t="shared" si="4"/>
        <v>26.119671133377</v>
      </c>
      <c r="AY16" s="10">
        <f t="shared" si="4"/>
        <v>26.380867844710771</v>
      </c>
      <c r="AZ16" s="10">
        <f t="shared" si="4"/>
        <v>26.64467652315788</v>
      </c>
      <c r="BA16" s="10">
        <f t="shared" si="4"/>
        <v>26.911123288389458</v>
      </c>
      <c r="BB16" s="10">
        <f t="shared" si="4"/>
        <v>27.180234521273352</v>
      </c>
      <c r="BC16" s="10">
        <f t="shared" si="4"/>
        <v>27.452036866486086</v>
      </c>
      <c r="BD16" s="10">
        <f t="shared" si="4"/>
        <v>27.726557235150946</v>
      </c>
      <c r="BE16" s="10">
        <f t="shared" si="4"/>
        <v>28.003822807502456</v>
      </c>
    </row>
    <row r="17" spans="1:57" x14ac:dyDescent="0.35">
      <c r="A17" t="s">
        <v>616</v>
      </c>
      <c r="C17" s="86" t="s">
        <v>3</v>
      </c>
      <c r="D17" s="58" t="s">
        <v>621</v>
      </c>
      <c r="E17" s="59" t="s">
        <v>617</v>
      </c>
      <c r="F17" s="26" t="s">
        <v>46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57.971102745146993</v>
      </c>
      <c r="AD17" s="10">
        <f t="shared" si="5"/>
        <v>60.86965788240434</v>
      </c>
      <c r="AE17" s="10">
        <f t="shared" si="5"/>
        <v>63.913140776524557</v>
      </c>
      <c r="AF17" s="10">
        <f t="shared" si="5"/>
        <v>67.108797815350783</v>
      </c>
      <c r="AG17" s="10">
        <f t="shared" si="5"/>
        <v>70.464237706118325</v>
      </c>
      <c r="AH17" s="10">
        <f t="shared" si="5"/>
        <v>73.987449591424237</v>
      </c>
      <c r="AI17" s="10">
        <f t="shared" si="5"/>
        <v>77.686822070995447</v>
      </c>
      <c r="AJ17" s="10">
        <f t="shared" si="5"/>
        <v>81.571163174545219</v>
      </c>
      <c r="AK17" s="10">
        <f t="shared" si="5"/>
        <v>85.649721333272481</v>
      </c>
      <c r="AL17" s="10">
        <f t="shared" si="5"/>
        <v>87.362715759937927</v>
      </c>
      <c r="AM17" s="10">
        <f t="shared" si="5"/>
        <v>89.109970075136687</v>
      </c>
      <c r="AN17" s="10">
        <f t="shared" si="5"/>
        <v>90.892169476639424</v>
      </c>
      <c r="AO17" s="10">
        <f t="shared" si="5"/>
        <v>92.710012866172207</v>
      </c>
      <c r="AP17" s="10">
        <f t="shared" si="5"/>
        <v>94.564213123495648</v>
      </c>
      <c r="AQ17" s="10">
        <f t="shared" si="5"/>
        <v>96.455497385965558</v>
      </c>
      <c r="AR17" s="10">
        <f t="shared" si="5"/>
        <v>98.384607333684869</v>
      </c>
      <c r="AS17" s="10">
        <f t="shared" si="5"/>
        <v>100.35229948035857</v>
      </c>
      <c r="AT17" s="10">
        <f t="shared" si="5"/>
        <v>102.35934546996575</v>
      </c>
      <c r="AU17" s="10">
        <f t="shared" si="5"/>
        <v>104.40653237936506</v>
      </c>
      <c r="AV17" s="10">
        <f t="shared" si="5"/>
        <v>105.45059770315871</v>
      </c>
      <c r="AW17" s="10">
        <f t="shared" si="5"/>
        <v>106.50510368019029</v>
      </c>
      <c r="AX17" s="10">
        <f t="shared" si="5"/>
        <v>107.57015471699219</v>
      </c>
      <c r="AY17" s="10">
        <f t="shared" si="5"/>
        <v>108.64585626416212</v>
      </c>
      <c r="AZ17" s="10">
        <f t="shared" si="5"/>
        <v>109.73231482680374</v>
      </c>
      <c r="BA17" s="10">
        <f t="shared" si="5"/>
        <v>110.82963797507178</v>
      </c>
      <c r="BB17" s="10">
        <f t="shared" si="5"/>
        <v>111.93793435482249</v>
      </c>
      <c r="BC17" s="10">
        <f t="shared" si="5"/>
        <v>113.05731369837071</v>
      </c>
      <c r="BD17" s="10">
        <f t="shared" si="5"/>
        <v>114.18788683535442</v>
      </c>
      <c r="BE17" s="10">
        <f t="shared" si="5"/>
        <v>115.32976570370796</v>
      </c>
    </row>
    <row r="18" spans="1:57" x14ac:dyDescent="0.35">
      <c r="A18" t="s">
        <v>616</v>
      </c>
      <c r="C18" s="86" t="s">
        <v>3</v>
      </c>
      <c r="D18" s="58" t="s">
        <v>621</v>
      </c>
      <c r="E18" s="59" t="s">
        <v>617</v>
      </c>
      <c r="F18" s="26" t="s">
        <v>47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56.929829675645308</v>
      </c>
      <c r="AD18" s="10">
        <f t="shared" si="6"/>
        <v>59.776321159427575</v>
      </c>
      <c r="AE18" s="10">
        <f t="shared" si="6"/>
        <v>62.765137217398951</v>
      </c>
      <c r="AF18" s="10">
        <f t="shared" si="6"/>
        <v>65.903394078268903</v>
      </c>
      <c r="AG18" s="10">
        <f t="shared" si="6"/>
        <v>69.198563782182347</v>
      </c>
      <c r="AH18" s="10">
        <f t="shared" si="6"/>
        <v>72.658491971291468</v>
      </c>
      <c r="AI18" s="10">
        <f t="shared" si="6"/>
        <v>76.29141656985604</v>
      </c>
      <c r="AJ18" s="10">
        <f t="shared" si="6"/>
        <v>80.105987398348844</v>
      </c>
      <c r="AK18" s="10">
        <f t="shared" si="6"/>
        <v>84.111286768266282</v>
      </c>
      <c r="AL18" s="10">
        <f t="shared" si="6"/>
        <v>85.793512503631604</v>
      </c>
      <c r="AM18" s="10">
        <f t="shared" si="6"/>
        <v>87.50938275370423</v>
      </c>
      <c r="AN18" s="10">
        <f t="shared" si="6"/>
        <v>89.259570408778316</v>
      </c>
      <c r="AO18" s="10">
        <f t="shared" si="6"/>
        <v>91.04476181695388</v>
      </c>
      <c r="AP18" s="10">
        <f t="shared" si="6"/>
        <v>92.865657053292963</v>
      </c>
      <c r="AQ18" s="10">
        <f t="shared" si="6"/>
        <v>94.722970194358822</v>
      </c>
      <c r="AR18" s="10">
        <f t="shared" si="6"/>
        <v>96.617429598246005</v>
      </c>
      <c r="AS18" s="10">
        <f t="shared" si="6"/>
        <v>98.54977819021093</v>
      </c>
      <c r="AT18" s="10">
        <f t="shared" si="6"/>
        <v>100.52077375401515</v>
      </c>
      <c r="AU18" s="10">
        <f t="shared" si="6"/>
        <v>102.53118922909546</v>
      </c>
      <c r="AV18" s="10">
        <f t="shared" si="6"/>
        <v>103.55650112138642</v>
      </c>
      <c r="AW18" s="10">
        <f t="shared" si="6"/>
        <v>104.59206613260028</v>
      </c>
      <c r="AX18" s="10">
        <f t="shared" si="6"/>
        <v>105.63798679392629</v>
      </c>
      <c r="AY18" s="10">
        <f t="shared" si="6"/>
        <v>106.69436666186554</v>
      </c>
      <c r="AZ18" s="10">
        <f t="shared" si="6"/>
        <v>107.7613103284842</v>
      </c>
      <c r="BA18" s="10">
        <f t="shared" si="6"/>
        <v>108.83892343176905</v>
      </c>
      <c r="BB18" s="10">
        <f t="shared" si="6"/>
        <v>109.92731266608673</v>
      </c>
      <c r="BC18" s="10">
        <f t="shared" si="6"/>
        <v>111.0265857927476</v>
      </c>
      <c r="BD18" s="10">
        <f t="shared" si="6"/>
        <v>112.13685165067507</v>
      </c>
      <c r="BE18" s="10">
        <f t="shared" si="6"/>
        <v>113.25822016718182</v>
      </c>
    </row>
    <row r="19" spans="1:57" x14ac:dyDescent="0.35">
      <c r="A19" t="s">
        <v>616</v>
      </c>
      <c r="C19" s="86" t="s">
        <v>3</v>
      </c>
      <c r="D19" s="58" t="s">
        <v>621</v>
      </c>
      <c r="E19" s="59" t="s">
        <v>617</v>
      </c>
      <c r="F19" s="26" t="s">
        <v>48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8.5877349938920489</v>
      </c>
      <c r="AD19" s="10">
        <f t="shared" si="7"/>
        <v>9.0171217435866513</v>
      </c>
      <c r="AE19" s="10">
        <f t="shared" si="7"/>
        <v>9.4679778307659834</v>
      </c>
      <c r="AF19" s="10">
        <f t="shared" si="7"/>
        <v>9.9413767223042822</v>
      </c>
      <c r="AG19" s="10">
        <f t="shared" si="7"/>
        <v>10.438445558419497</v>
      </c>
      <c r="AH19" s="10">
        <f t="shared" si="7"/>
        <v>10.960367836340472</v>
      </c>
      <c r="AI19" s="10">
        <f t="shared" si="7"/>
        <v>11.508386228157496</v>
      </c>
      <c r="AJ19" s="10">
        <f t="shared" si="7"/>
        <v>12.083805539565372</v>
      </c>
      <c r="AK19" s="10">
        <f t="shared" si="7"/>
        <v>12.687995816543641</v>
      </c>
      <c r="AL19" s="10">
        <f t="shared" si="7"/>
        <v>12.941755732874514</v>
      </c>
      <c r="AM19" s="10">
        <f t="shared" si="7"/>
        <v>13.200590847532004</v>
      </c>
      <c r="AN19" s="10">
        <f t="shared" si="7"/>
        <v>13.464602664482644</v>
      </c>
      <c r="AO19" s="10">
        <f t="shared" si="7"/>
        <v>13.733894717772298</v>
      </c>
      <c r="AP19" s="10">
        <f t="shared" si="7"/>
        <v>14.008572612127743</v>
      </c>
      <c r="AQ19" s="10">
        <f t="shared" si="7"/>
        <v>14.288744064370299</v>
      </c>
      <c r="AR19" s="10">
        <f t="shared" si="7"/>
        <v>14.574518945657704</v>
      </c>
      <c r="AS19" s="10">
        <f t="shared" si="7"/>
        <v>14.866009324570859</v>
      </c>
      <c r="AT19" s="10">
        <f t="shared" si="7"/>
        <v>15.163329511062276</v>
      </c>
      <c r="AU19" s="10">
        <f t="shared" si="7"/>
        <v>15.466596101283521</v>
      </c>
      <c r="AV19" s="10">
        <f t="shared" si="7"/>
        <v>15.621262062296356</v>
      </c>
      <c r="AW19" s="10">
        <f t="shared" si="7"/>
        <v>15.777474682919319</v>
      </c>
      <c r="AX19" s="10">
        <f t="shared" si="7"/>
        <v>15.935249429748513</v>
      </c>
      <c r="AY19" s="10">
        <f t="shared" si="7"/>
        <v>16.094601924046</v>
      </c>
      <c r="AZ19" s="10">
        <f t="shared" si="7"/>
        <v>16.255547943286459</v>
      </c>
      <c r="BA19" s="10">
        <f t="shared" si="7"/>
        <v>16.418103422719323</v>
      </c>
      <c r="BB19" s="10">
        <f t="shared" si="7"/>
        <v>16.582284456946518</v>
      </c>
      <c r="BC19" s="10">
        <f t="shared" si="7"/>
        <v>16.748107301515983</v>
      </c>
      <c r="BD19" s="10">
        <f t="shared" si="7"/>
        <v>16.915588374531144</v>
      </c>
      <c r="BE19" s="10">
        <f t="shared" si="7"/>
        <v>17.084744258276455</v>
      </c>
    </row>
    <row r="20" spans="1:57" x14ac:dyDescent="0.35">
      <c r="A20" t="s">
        <v>616</v>
      </c>
      <c r="C20" s="86" t="s">
        <v>3</v>
      </c>
      <c r="D20" s="58" t="s">
        <v>621</v>
      </c>
      <c r="E20" s="59" t="s">
        <v>617</v>
      </c>
      <c r="F20" s="26" t="s">
        <v>49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66.022249227577291</v>
      </c>
      <c r="AD20" s="10">
        <f t="shared" si="8"/>
        <v>69.323361688956155</v>
      </c>
      <c r="AE20" s="10">
        <f t="shared" si="8"/>
        <v>72.789529773403956</v>
      </c>
      <c r="AF20" s="10">
        <f t="shared" si="8"/>
        <v>76.429006262074154</v>
      </c>
      <c r="AG20" s="10">
        <f t="shared" si="8"/>
        <v>80.250456575177864</v>
      </c>
      <c r="AH20" s="10">
        <f t="shared" si="8"/>
        <v>84.262979403936754</v>
      </c>
      <c r="AI20" s="10">
        <f t="shared" si="8"/>
        <v>88.476128374133594</v>
      </c>
      <c r="AJ20" s="10">
        <f t="shared" si="8"/>
        <v>92.89993479284027</v>
      </c>
      <c r="AK20" s="10">
        <f t="shared" si="8"/>
        <v>97.544931532482281</v>
      </c>
      <c r="AL20" s="10">
        <f t="shared" si="8"/>
        <v>99.495830163131927</v>
      </c>
      <c r="AM20" s="10">
        <f t="shared" si="8"/>
        <v>101.48574676639457</v>
      </c>
      <c r="AN20" s="10">
        <f t="shared" si="8"/>
        <v>103.51546170172246</v>
      </c>
      <c r="AO20" s="10">
        <f t="shared" si="8"/>
        <v>105.58577093575691</v>
      </c>
      <c r="AP20" s="10">
        <f t="shared" si="8"/>
        <v>107.69748635447205</v>
      </c>
      <c r="AQ20" s="10">
        <f t="shared" si="8"/>
        <v>109.85143608156149</v>
      </c>
      <c r="AR20" s="10">
        <f t="shared" si="8"/>
        <v>112.04846480319272</v>
      </c>
      <c r="AS20" s="10">
        <f t="shared" si="8"/>
        <v>114.28943409925657</v>
      </c>
      <c r="AT20" s="10">
        <f t="shared" si="8"/>
        <v>116.57522278124169</v>
      </c>
      <c r="AU20" s="10">
        <f t="shared" si="8"/>
        <v>118.90672723686653</v>
      </c>
      <c r="AV20" s="10">
        <f t="shared" si="8"/>
        <v>120.09579450923519</v>
      </c>
      <c r="AW20" s="10">
        <f t="shared" si="8"/>
        <v>121.29675245432755</v>
      </c>
      <c r="AX20" s="10">
        <f t="shared" si="8"/>
        <v>122.50971997887082</v>
      </c>
      <c r="AY20" s="10">
        <f t="shared" si="8"/>
        <v>123.73481717865953</v>
      </c>
      <c r="AZ20" s="10">
        <f t="shared" si="8"/>
        <v>124.97216535044612</v>
      </c>
      <c r="BA20" s="10">
        <f t="shared" si="8"/>
        <v>126.22188700395058</v>
      </c>
      <c r="BB20" s="10">
        <f t="shared" si="8"/>
        <v>127.48410587399009</v>
      </c>
      <c r="BC20" s="10">
        <f t="shared" si="8"/>
        <v>128.75894693273</v>
      </c>
      <c r="BD20" s="10">
        <f t="shared" si="8"/>
        <v>130.04653640205728</v>
      </c>
      <c r="BE20" s="10">
        <f t="shared" si="8"/>
        <v>131.34700176607785</v>
      </c>
    </row>
    <row r="21" spans="1:57" x14ac:dyDescent="0.35">
      <c r="A21" t="s">
        <v>616</v>
      </c>
      <c r="C21" s="86" t="s">
        <v>3</v>
      </c>
      <c r="D21" s="58" t="s">
        <v>621</v>
      </c>
      <c r="E21" s="59" t="s">
        <v>617</v>
      </c>
      <c r="F21" s="26" t="s">
        <v>35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1275.6958252205286</v>
      </c>
      <c r="AD21" s="10">
        <f t="shared" si="9"/>
        <v>1339.480616481555</v>
      </c>
      <c r="AE21" s="10">
        <f t="shared" si="9"/>
        <v>1406.4546473056328</v>
      </c>
      <c r="AF21" s="10">
        <f t="shared" si="9"/>
        <v>1476.7773796709143</v>
      </c>
      <c r="AG21" s="10">
        <f t="shared" si="9"/>
        <v>1550.6162486544602</v>
      </c>
      <c r="AH21" s="10">
        <f t="shared" si="9"/>
        <v>1628.1470610871831</v>
      </c>
      <c r="AI21" s="10">
        <f t="shared" si="9"/>
        <v>1709.5544141415423</v>
      </c>
      <c r="AJ21" s="10">
        <f t="shared" si="9"/>
        <v>1795.0321348486195</v>
      </c>
      <c r="AK21" s="10">
        <f t="shared" si="9"/>
        <v>1884.7837415910506</v>
      </c>
      <c r="AL21" s="10">
        <f t="shared" si="9"/>
        <v>1922.4794164228715</v>
      </c>
      <c r="AM21" s="10">
        <f t="shared" si="9"/>
        <v>1960.9290047513289</v>
      </c>
      <c r="AN21" s="10">
        <f t="shared" si="9"/>
        <v>2000.1475848463554</v>
      </c>
      <c r="AO21" s="10">
        <f t="shared" si="9"/>
        <v>2040.1505365432824</v>
      </c>
      <c r="AP21" s="10">
        <f t="shared" si="9"/>
        <v>2080.9535472741481</v>
      </c>
      <c r="AQ21" s="10">
        <f t="shared" si="9"/>
        <v>2122.5726182196313</v>
      </c>
      <c r="AR21" s="10">
        <f t="shared" si="9"/>
        <v>2165.0240705840238</v>
      </c>
      <c r="AS21" s="10">
        <f t="shared" si="9"/>
        <v>2208.324551995704</v>
      </c>
      <c r="AT21" s="10">
        <f t="shared" si="9"/>
        <v>2252.4910430356181</v>
      </c>
      <c r="AU21" s="10">
        <f t="shared" si="9"/>
        <v>2297.5408638963304</v>
      </c>
      <c r="AV21" s="10">
        <f t="shared" si="9"/>
        <v>2320.5162725352939</v>
      </c>
      <c r="AW21" s="10">
        <f t="shared" si="9"/>
        <v>2343.721435260647</v>
      </c>
      <c r="AX21" s="10">
        <f t="shared" si="9"/>
        <v>2367.1586496132536</v>
      </c>
      <c r="AY21" s="10">
        <f t="shared" si="9"/>
        <v>2390.8302361093861</v>
      </c>
      <c r="AZ21" s="10">
        <f t="shared" si="9"/>
        <v>2414.7385384704799</v>
      </c>
      <c r="BA21" s="10">
        <f t="shared" si="9"/>
        <v>2438.8859238551845</v>
      </c>
      <c r="BB21" s="10">
        <f t="shared" si="9"/>
        <v>2463.2747830937365</v>
      </c>
      <c r="BC21" s="10">
        <f t="shared" si="9"/>
        <v>2487.9075309246737</v>
      </c>
      <c r="BD21" s="10">
        <f t="shared" si="9"/>
        <v>2512.7866062339203</v>
      </c>
      <c r="BE21" s="10">
        <f t="shared" si="9"/>
        <v>2537.9144722962596</v>
      </c>
    </row>
    <row r="22" spans="1:57" x14ac:dyDescent="0.35">
      <c r="A22" t="s">
        <v>616</v>
      </c>
      <c r="C22" s="86" t="s">
        <v>3</v>
      </c>
      <c r="D22" s="58" t="s">
        <v>621</v>
      </c>
      <c r="E22" s="59" t="s">
        <v>617</v>
      </c>
      <c r="F22" s="26" t="s">
        <v>34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1105.7820993105745</v>
      </c>
      <c r="AD22" s="10">
        <f t="shared" si="10"/>
        <v>1161.0712042761031</v>
      </c>
      <c r="AE22" s="10">
        <f t="shared" si="10"/>
        <v>1219.1247644899083</v>
      </c>
      <c r="AF22" s="10">
        <f t="shared" si="10"/>
        <v>1280.0810027144037</v>
      </c>
      <c r="AG22" s="10">
        <f t="shared" si="10"/>
        <v>1344.0850528501239</v>
      </c>
      <c r="AH22" s="10">
        <f t="shared" si="10"/>
        <v>1411.2893054926301</v>
      </c>
      <c r="AI22" s="10">
        <f t="shared" si="10"/>
        <v>1481.8537707672615</v>
      </c>
      <c r="AJ22" s="10">
        <f t="shared" si="10"/>
        <v>1555.9464593056246</v>
      </c>
      <c r="AK22" s="10">
        <f t="shared" si="10"/>
        <v>1633.7437822709057</v>
      </c>
      <c r="AL22" s="10">
        <f t="shared" si="10"/>
        <v>1666.4186579163238</v>
      </c>
      <c r="AM22" s="10">
        <f t="shared" si="10"/>
        <v>1699.7470310746503</v>
      </c>
      <c r="AN22" s="10">
        <f t="shared" si="10"/>
        <v>1733.7419716961433</v>
      </c>
      <c r="AO22" s="10">
        <f t="shared" si="10"/>
        <v>1768.4168111300662</v>
      </c>
      <c r="AP22" s="10">
        <f t="shared" si="10"/>
        <v>1803.7851473526675</v>
      </c>
      <c r="AQ22" s="10">
        <f t="shared" si="10"/>
        <v>1839.8608502997208</v>
      </c>
      <c r="AR22" s="10">
        <f t="shared" si="10"/>
        <v>1876.6580673057153</v>
      </c>
      <c r="AS22" s="10">
        <f t="shared" si="10"/>
        <v>1914.1912286518298</v>
      </c>
      <c r="AT22" s="10">
        <f t="shared" si="10"/>
        <v>1952.4750532248663</v>
      </c>
      <c r="AU22" s="10">
        <f t="shared" si="10"/>
        <v>1991.5245542893636</v>
      </c>
      <c r="AV22" s="10">
        <f t="shared" si="10"/>
        <v>2011.4397998322572</v>
      </c>
      <c r="AW22" s="10">
        <f t="shared" si="10"/>
        <v>2031.5541978305798</v>
      </c>
      <c r="AX22" s="10">
        <f t="shared" si="10"/>
        <v>2051.8697398088857</v>
      </c>
      <c r="AY22" s="10">
        <f t="shared" si="10"/>
        <v>2072.3884372069747</v>
      </c>
      <c r="AZ22" s="10">
        <f t="shared" si="10"/>
        <v>2093.1123215790444</v>
      </c>
      <c r="BA22" s="10">
        <f t="shared" si="10"/>
        <v>2114.0434447948351</v>
      </c>
      <c r="BB22" s="10">
        <f t="shared" si="10"/>
        <v>2135.1838792427834</v>
      </c>
      <c r="BC22" s="10">
        <f t="shared" si="10"/>
        <v>2156.5357180352112</v>
      </c>
      <c r="BD22" s="10">
        <f t="shared" si="10"/>
        <v>2178.1010752155635</v>
      </c>
      <c r="BE22" s="10">
        <f t="shared" si="10"/>
        <v>2199.8820859677189</v>
      </c>
    </row>
    <row r="23" spans="1:57" x14ac:dyDescent="0.35">
      <c r="A23" t="s">
        <v>616</v>
      </c>
      <c r="C23" s="86" t="s">
        <v>3</v>
      </c>
      <c r="D23" s="58" t="s">
        <v>621</v>
      </c>
      <c r="E23" s="59" t="s">
        <v>617</v>
      </c>
      <c r="F23" s="26" t="s">
        <v>50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180.09807192001051</v>
      </c>
      <c r="AD23" s="10">
        <f t="shared" si="11"/>
        <v>189.10297551601104</v>
      </c>
      <c r="AE23" s="10">
        <f t="shared" si="11"/>
        <v>198.55812429181159</v>
      </c>
      <c r="AF23" s="10">
        <f t="shared" si="11"/>
        <v>208.48603050640219</v>
      </c>
      <c r="AG23" s="10">
        <f t="shared" si="11"/>
        <v>218.91033203172231</v>
      </c>
      <c r="AH23" s="10">
        <f t="shared" si="11"/>
        <v>229.85584863330843</v>
      </c>
      <c r="AI23" s="10">
        <f t="shared" si="11"/>
        <v>241.34864106497383</v>
      </c>
      <c r="AJ23" s="10">
        <f t="shared" si="11"/>
        <v>253.41607311822253</v>
      </c>
      <c r="AK23" s="10">
        <f t="shared" si="11"/>
        <v>266.08687677413366</v>
      </c>
      <c r="AL23" s="10">
        <f t="shared" si="11"/>
        <v>271.40861430961633</v>
      </c>
      <c r="AM23" s="10">
        <f t="shared" si="11"/>
        <v>276.83678659580863</v>
      </c>
      <c r="AN23" s="10">
        <f t="shared" si="11"/>
        <v>282.3735223277248</v>
      </c>
      <c r="AO23" s="10">
        <f t="shared" si="11"/>
        <v>288.02099277427931</v>
      </c>
      <c r="AP23" s="10">
        <f t="shared" si="11"/>
        <v>293.78141262976487</v>
      </c>
      <c r="AQ23" s="10">
        <f t="shared" si="11"/>
        <v>299.65704088236015</v>
      </c>
      <c r="AR23" s="10">
        <f t="shared" si="11"/>
        <v>305.65018170000735</v>
      </c>
      <c r="AS23" s="10">
        <f t="shared" si="11"/>
        <v>311.76318533400752</v>
      </c>
      <c r="AT23" s="10">
        <f t="shared" si="11"/>
        <v>317.99844904068766</v>
      </c>
      <c r="AU23" s="10">
        <f t="shared" si="11"/>
        <v>324.35841802150139</v>
      </c>
      <c r="AV23" s="10">
        <f t="shared" si="11"/>
        <v>327.6020022017164</v>
      </c>
      <c r="AW23" s="10">
        <f t="shared" si="11"/>
        <v>330.87802222373358</v>
      </c>
      <c r="AX23" s="10">
        <f t="shared" si="11"/>
        <v>334.1868024459709</v>
      </c>
      <c r="AY23" s="10">
        <f t="shared" si="11"/>
        <v>337.5286704704306</v>
      </c>
      <c r="AZ23" s="10">
        <f t="shared" si="11"/>
        <v>340.90395717513491</v>
      </c>
      <c r="BA23" s="10">
        <f t="shared" si="11"/>
        <v>344.31299674688626</v>
      </c>
      <c r="BB23" s="10">
        <f t="shared" si="11"/>
        <v>347.7561267143551</v>
      </c>
      <c r="BC23" s="10">
        <f t="shared" si="11"/>
        <v>351.23368798149863</v>
      </c>
      <c r="BD23" s="10">
        <f t="shared" si="11"/>
        <v>354.74602486131363</v>
      </c>
      <c r="BE23" s="10">
        <f t="shared" si="11"/>
        <v>358.29348510992679</v>
      </c>
    </row>
    <row r="24" spans="1:57" x14ac:dyDescent="0.35">
      <c r="A24" t="s">
        <v>616</v>
      </c>
      <c r="C24" s="86" t="s">
        <v>3</v>
      </c>
      <c r="D24" s="58" t="s">
        <v>621</v>
      </c>
      <c r="E24" s="59" t="s">
        <v>617</v>
      </c>
      <c r="F24" s="26" t="s">
        <v>51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64.983202158490428</v>
      </c>
      <c r="AD24" s="10">
        <f t="shared" si="12"/>
        <v>68.232362266414953</v>
      </c>
      <c r="AE24" s="10">
        <f t="shared" si="12"/>
        <v>71.643980379735694</v>
      </c>
      <c r="AF24" s="10">
        <f t="shared" si="12"/>
        <v>75.226179398722479</v>
      </c>
      <c r="AG24" s="10">
        <f t="shared" si="12"/>
        <v>78.987488368658603</v>
      </c>
      <c r="AH24" s="10">
        <f t="shared" si="12"/>
        <v>82.936862787091528</v>
      </c>
      <c r="AI24" s="10">
        <f t="shared" si="12"/>
        <v>87.0837059264461</v>
      </c>
      <c r="AJ24" s="10">
        <f t="shared" si="12"/>
        <v>91.4378912227684</v>
      </c>
      <c r="AK24" s="10">
        <f t="shared" si="12"/>
        <v>96.009785783906821</v>
      </c>
      <c r="AL24" s="10">
        <f t="shared" si="12"/>
        <v>97.929981499584954</v>
      </c>
      <c r="AM24" s="10">
        <f t="shared" si="12"/>
        <v>99.88858112957665</v>
      </c>
      <c r="AN24" s="10">
        <f t="shared" si="12"/>
        <v>101.88635275216818</v>
      </c>
      <c r="AO24" s="10">
        <f t="shared" si="12"/>
        <v>103.92407980721154</v>
      </c>
      <c r="AP24" s="10">
        <f t="shared" si="12"/>
        <v>106.00256140335577</v>
      </c>
      <c r="AQ24" s="10">
        <f t="shared" si="12"/>
        <v>108.12261263142288</v>
      </c>
      <c r="AR24" s="10">
        <f t="shared" si="12"/>
        <v>110.28506488405134</v>
      </c>
      <c r="AS24" s="10">
        <f t="shared" si="12"/>
        <v>112.49076618173237</v>
      </c>
      <c r="AT24" s="10">
        <f t="shared" si="12"/>
        <v>114.74058150536702</v>
      </c>
      <c r="AU24" s="10">
        <f t="shared" si="12"/>
        <v>117.03539313547437</v>
      </c>
      <c r="AV24" s="10">
        <f t="shared" si="12"/>
        <v>118.2057470668291</v>
      </c>
      <c r="AW24" s="10">
        <f t="shared" si="12"/>
        <v>119.3878045374974</v>
      </c>
      <c r="AX24" s="10">
        <f t="shared" si="12"/>
        <v>120.58168258287238</v>
      </c>
      <c r="AY24" s="10">
        <f t="shared" si="12"/>
        <v>121.78749940870109</v>
      </c>
      <c r="AZ24" s="10">
        <f t="shared" si="12"/>
        <v>123.00537440278811</v>
      </c>
      <c r="BA24" s="10">
        <f t="shared" si="12"/>
        <v>124.23542814681599</v>
      </c>
      <c r="BB24" s="10">
        <f t="shared" si="12"/>
        <v>125.47778242828416</v>
      </c>
      <c r="BC24" s="10">
        <f t="shared" si="12"/>
        <v>126.732560252567</v>
      </c>
      <c r="BD24" s="10">
        <f t="shared" si="12"/>
        <v>127.99988585509267</v>
      </c>
      <c r="BE24" s="10">
        <f t="shared" si="12"/>
        <v>129.27988471364361</v>
      </c>
    </row>
    <row r="25" spans="1:57" x14ac:dyDescent="0.35">
      <c r="A25" t="s">
        <v>616</v>
      </c>
      <c r="C25" s="86" t="s">
        <v>3</v>
      </c>
      <c r="D25" s="58" t="s">
        <v>621</v>
      </c>
      <c r="E25" s="59" t="s">
        <v>617</v>
      </c>
      <c r="F25" s="26" t="s">
        <v>52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13.420867832025428</v>
      </c>
      <c r="AD25" s="10">
        <f t="shared" si="13"/>
        <v>14.091911223626699</v>
      </c>
      <c r="AE25" s="10">
        <f t="shared" si="13"/>
        <v>14.796506784808034</v>
      </c>
      <c r="AF25" s="10">
        <f t="shared" si="13"/>
        <v>15.536332124048435</v>
      </c>
      <c r="AG25" s="10">
        <f t="shared" si="13"/>
        <v>16.313148730250859</v>
      </c>
      <c r="AH25" s="10">
        <f t="shared" si="13"/>
        <v>17.1288061667634</v>
      </c>
      <c r="AI25" s="10">
        <f t="shared" si="13"/>
        <v>17.985246475101569</v>
      </c>
      <c r="AJ25" s="10">
        <f t="shared" si="13"/>
        <v>18.884508798856647</v>
      </c>
      <c r="AK25" s="10">
        <f t="shared" si="13"/>
        <v>19.82873423879948</v>
      </c>
      <c r="AL25" s="10">
        <f t="shared" si="13"/>
        <v>20.225308923575469</v>
      </c>
      <c r="AM25" s="10">
        <f t="shared" si="13"/>
        <v>20.62981510204698</v>
      </c>
      <c r="AN25" s="10">
        <f t="shared" si="13"/>
        <v>21.042411404087918</v>
      </c>
      <c r="AO25" s="10">
        <f t="shared" si="13"/>
        <v>21.463259632169677</v>
      </c>
      <c r="AP25" s="10">
        <f t="shared" si="13"/>
        <v>21.892524824813069</v>
      </c>
      <c r="AQ25" s="10">
        <f t="shared" si="13"/>
        <v>22.330375321309329</v>
      </c>
      <c r="AR25" s="10">
        <f t="shared" si="13"/>
        <v>22.776982827735516</v>
      </c>
      <c r="AS25" s="10">
        <f t="shared" si="13"/>
        <v>23.232522484290225</v>
      </c>
      <c r="AT25" s="10">
        <f t="shared" si="13"/>
        <v>23.697172933976031</v>
      </c>
      <c r="AU25" s="10">
        <f t="shared" si="13"/>
        <v>24.171116392655552</v>
      </c>
      <c r="AV25" s="10">
        <f t="shared" si="13"/>
        <v>24.412827556582108</v>
      </c>
      <c r="AW25" s="10">
        <f t="shared" si="13"/>
        <v>24.656955832147929</v>
      </c>
      <c r="AX25" s="10">
        <f t="shared" si="13"/>
        <v>24.903525390469408</v>
      </c>
      <c r="AY25" s="10">
        <f t="shared" si="13"/>
        <v>25.152560644374102</v>
      </c>
      <c r="AZ25" s="10">
        <f t="shared" si="13"/>
        <v>25.404086250817844</v>
      </c>
      <c r="BA25" s="10">
        <f t="shared" si="13"/>
        <v>25.658127113326021</v>
      </c>
      <c r="BB25" s="10">
        <f t="shared" si="13"/>
        <v>25.914708384459281</v>
      </c>
      <c r="BC25" s="10">
        <f t="shared" si="13"/>
        <v>26.173855468303874</v>
      </c>
      <c r="BD25" s="10">
        <f t="shared" si="13"/>
        <v>26.435594022986912</v>
      </c>
      <c r="BE25" s="10">
        <f t="shared" si="13"/>
        <v>26.699949963216781</v>
      </c>
    </row>
    <row r="26" spans="1:57" x14ac:dyDescent="0.35">
      <c r="A26" t="s">
        <v>616</v>
      </c>
      <c r="C26" s="86" t="s">
        <v>3</v>
      </c>
      <c r="D26" s="58" t="s">
        <v>621</v>
      </c>
      <c r="E26" s="59" t="s">
        <v>617</v>
      </c>
      <c r="F26" s="26" t="s">
        <v>53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104.24074381762128</v>
      </c>
      <c r="AD26" s="10">
        <f t="shared" si="14"/>
        <v>109.45278100850234</v>
      </c>
      <c r="AE26" s="10">
        <f t="shared" si="14"/>
        <v>114.92542005892746</v>
      </c>
      <c r="AF26" s="10">
        <f t="shared" si="14"/>
        <v>120.67169106187383</v>
      </c>
      <c r="AG26" s="10">
        <f t="shared" si="14"/>
        <v>126.70527561496752</v>
      </c>
      <c r="AH26" s="10">
        <f t="shared" si="14"/>
        <v>133.04053939571588</v>
      </c>
      <c r="AI26" s="10">
        <f t="shared" si="14"/>
        <v>139.69256636550168</v>
      </c>
      <c r="AJ26" s="10">
        <f t="shared" si="14"/>
        <v>146.67719468377675</v>
      </c>
      <c r="AK26" s="10">
        <f t="shared" si="14"/>
        <v>154.0110544179656</v>
      </c>
      <c r="AL26" s="10">
        <f t="shared" si="14"/>
        <v>157.09127550632491</v>
      </c>
      <c r="AM26" s="10">
        <f t="shared" si="14"/>
        <v>160.2331010164514</v>
      </c>
      <c r="AN26" s="10">
        <f t="shared" si="14"/>
        <v>163.43776303678044</v>
      </c>
      <c r="AO26" s="10">
        <f t="shared" si="14"/>
        <v>166.70651829751606</v>
      </c>
      <c r="AP26" s="10">
        <f t="shared" si="14"/>
        <v>170.04064866346638</v>
      </c>
      <c r="AQ26" s="10">
        <f t="shared" si="14"/>
        <v>173.44146163673571</v>
      </c>
      <c r="AR26" s="10">
        <f t="shared" si="14"/>
        <v>176.91029086947043</v>
      </c>
      <c r="AS26" s="10">
        <f t="shared" si="14"/>
        <v>180.44849668685984</v>
      </c>
      <c r="AT26" s="10">
        <f t="shared" si="14"/>
        <v>184.05746662059704</v>
      </c>
      <c r="AU26" s="10">
        <f t="shared" si="14"/>
        <v>187.73861595300897</v>
      </c>
      <c r="AV26" s="10">
        <f t="shared" si="14"/>
        <v>189.61600211253906</v>
      </c>
      <c r="AW26" s="10">
        <f t="shared" si="14"/>
        <v>191.51216213366445</v>
      </c>
      <c r="AX26" s="10">
        <f t="shared" si="14"/>
        <v>193.4272837550011</v>
      </c>
      <c r="AY26" s="10">
        <f t="shared" si="14"/>
        <v>195.3615565925511</v>
      </c>
      <c r="AZ26" s="10">
        <f t="shared" si="14"/>
        <v>197.3151721584766</v>
      </c>
      <c r="BA26" s="10">
        <f t="shared" si="14"/>
        <v>199.28832388006137</v>
      </c>
      <c r="BB26" s="10">
        <f t="shared" si="14"/>
        <v>201.28120711886197</v>
      </c>
      <c r="BC26" s="10">
        <f t="shared" si="14"/>
        <v>203.29401919005059</v>
      </c>
      <c r="BD26" s="10">
        <f t="shared" si="14"/>
        <v>205.3269593819511</v>
      </c>
      <c r="BE26" s="10">
        <f t="shared" si="14"/>
        <v>207.38022897577062</v>
      </c>
    </row>
    <row r="27" spans="1:57" x14ac:dyDescent="0.35">
      <c r="A27" t="s">
        <v>616</v>
      </c>
      <c r="C27" s="86" t="s">
        <v>3</v>
      </c>
      <c r="D27" s="58" t="s">
        <v>621</v>
      </c>
      <c r="E27" s="59" t="s">
        <v>617</v>
      </c>
      <c r="F27" s="26" t="s">
        <v>54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437.67697313606982</v>
      </c>
      <c r="AD27" s="10">
        <f t="shared" si="15"/>
        <v>459.5608217928733</v>
      </c>
      <c r="AE27" s="10">
        <f t="shared" si="15"/>
        <v>482.53886288251698</v>
      </c>
      <c r="AF27" s="10">
        <f t="shared" si="15"/>
        <v>506.66580602664283</v>
      </c>
      <c r="AG27" s="10">
        <f t="shared" si="15"/>
        <v>531.99909632797494</v>
      </c>
      <c r="AH27" s="10">
        <f t="shared" si="15"/>
        <v>558.59905114437368</v>
      </c>
      <c r="AI27" s="10">
        <f t="shared" si="15"/>
        <v>586.52900370159239</v>
      </c>
      <c r="AJ27" s="10">
        <f t="shared" si="15"/>
        <v>615.85545388667197</v>
      </c>
      <c r="AK27" s="10">
        <f t="shared" si="15"/>
        <v>646.64822658100559</v>
      </c>
      <c r="AL27" s="10">
        <f t="shared" si="15"/>
        <v>659.58119111262567</v>
      </c>
      <c r="AM27" s="10">
        <f t="shared" si="15"/>
        <v>672.77281493487817</v>
      </c>
      <c r="AN27" s="10">
        <f t="shared" si="15"/>
        <v>686.2282712335757</v>
      </c>
      <c r="AO27" s="10">
        <f t="shared" si="15"/>
        <v>699.95283665824718</v>
      </c>
      <c r="AP27" s="10">
        <f t="shared" si="15"/>
        <v>713.95189339141211</v>
      </c>
      <c r="AQ27" s="10">
        <f t="shared" si="15"/>
        <v>728.23093125924038</v>
      </c>
      <c r="AR27" s="10">
        <f t="shared" si="15"/>
        <v>742.79554988442521</v>
      </c>
      <c r="AS27" s="10">
        <f t="shared" si="15"/>
        <v>757.65146088211372</v>
      </c>
      <c r="AT27" s="10">
        <f t="shared" si="15"/>
        <v>772.80449009975598</v>
      </c>
      <c r="AU27" s="10">
        <f t="shared" si="15"/>
        <v>788.26057990175104</v>
      </c>
      <c r="AV27" s="10">
        <f t="shared" si="15"/>
        <v>796.14318570076853</v>
      </c>
      <c r="AW27" s="10">
        <f t="shared" si="15"/>
        <v>804.10461755777624</v>
      </c>
      <c r="AX27" s="10">
        <f t="shared" si="15"/>
        <v>812.14566373335401</v>
      </c>
      <c r="AY27" s="10">
        <f t="shared" si="15"/>
        <v>820.26712037068751</v>
      </c>
      <c r="AZ27" s="10">
        <f t="shared" si="15"/>
        <v>828.46979157439443</v>
      </c>
      <c r="BA27" s="10">
        <f t="shared" si="15"/>
        <v>836.75448949013833</v>
      </c>
      <c r="BB27" s="10">
        <f t="shared" si="15"/>
        <v>845.12203438503968</v>
      </c>
      <c r="BC27" s="10">
        <f t="shared" si="15"/>
        <v>853.57325472889011</v>
      </c>
      <c r="BD27" s="10">
        <f t="shared" si="15"/>
        <v>862.10898727617905</v>
      </c>
      <c r="BE27" s="10">
        <f t="shared" si="15"/>
        <v>870.73007714894084</v>
      </c>
    </row>
    <row r="28" spans="1:57" x14ac:dyDescent="0.35">
      <c r="A28" t="s">
        <v>616</v>
      </c>
      <c r="C28" s="86" t="s">
        <v>3</v>
      </c>
      <c r="D28" s="58" t="s">
        <v>621</v>
      </c>
      <c r="E28" s="59" t="s">
        <v>617</v>
      </c>
      <c r="F28" s="26" t="s">
        <v>55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11.295948537594697</v>
      </c>
      <c r="AD28" s="10">
        <f t="shared" si="16"/>
        <v>11.860745964474432</v>
      </c>
      <c r="AE28" s="10">
        <f t="shared" si="16"/>
        <v>12.453783262698154</v>
      </c>
      <c r="AF28" s="10">
        <f t="shared" si="16"/>
        <v>13.076472425833062</v>
      </c>
      <c r="AG28" s="10">
        <f t="shared" si="16"/>
        <v>13.730296047124716</v>
      </c>
      <c r="AH28" s="10">
        <f t="shared" si="16"/>
        <v>14.416810849480951</v>
      </c>
      <c r="AI28" s="10">
        <f t="shared" si="16"/>
        <v>15.137651391954998</v>
      </c>
      <c r="AJ28" s="10">
        <f t="shared" si="16"/>
        <v>15.894533961552748</v>
      </c>
      <c r="AK28" s="10">
        <f t="shared" si="16"/>
        <v>16.689260659630385</v>
      </c>
      <c r="AL28" s="10">
        <f t="shared" si="16"/>
        <v>17.023045872822994</v>
      </c>
      <c r="AM28" s="10">
        <f t="shared" si="16"/>
        <v>17.363506790279455</v>
      </c>
      <c r="AN28" s="10">
        <f t="shared" si="16"/>
        <v>17.710776926085046</v>
      </c>
      <c r="AO28" s="10">
        <f t="shared" si="16"/>
        <v>18.064992464606746</v>
      </c>
      <c r="AP28" s="10">
        <f t="shared" si="16"/>
        <v>18.42629231389888</v>
      </c>
      <c r="AQ28" s="10">
        <f t="shared" si="16"/>
        <v>18.79481816017686</v>
      </c>
      <c r="AR28" s="10">
        <f t="shared" si="16"/>
        <v>19.170714523380397</v>
      </c>
      <c r="AS28" s="10">
        <f t="shared" si="16"/>
        <v>19.554128813848006</v>
      </c>
      <c r="AT28" s="10">
        <f t="shared" si="16"/>
        <v>19.945211390124967</v>
      </c>
      <c r="AU28" s="10">
        <f t="shared" si="16"/>
        <v>20.344115617927468</v>
      </c>
      <c r="AV28" s="10">
        <f t="shared" si="16"/>
        <v>20.547556774106742</v>
      </c>
      <c r="AW28" s="10">
        <f t="shared" si="16"/>
        <v>20.75303234184781</v>
      </c>
      <c r="AX28" s="10">
        <f t="shared" si="16"/>
        <v>20.960562665266288</v>
      </c>
      <c r="AY28" s="10">
        <f t="shared" si="16"/>
        <v>21.170168291918952</v>
      </c>
      <c r="AZ28" s="10">
        <f t="shared" si="16"/>
        <v>21.381869974838143</v>
      </c>
      <c r="BA28" s="10">
        <f t="shared" si="16"/>
        <v>21.595688674586523</v>
      </c>
      <c r="BB28" s="10">
        <f t="shared" si="16"/>
        <v>21.811645561332387</v>
      </c>
      <c r="BC28" s="10">
        <f t="shared" si="16"/>
        <v>22.02976201694571</v>
      </c>
      <c r="BD28" s="10">
        <f t="shared" si="16"/>
        <v>22.250059637115168</v>
      </c>
      <c r="BE28" s="10">
        <f t="shared" si="16"/>
        <v>22.47256023348632</v>
      </c>
    </row>
    <row r="29" spans="1:57" x14ac:dyDescent="0.35">
      <c r="A29" t="s">
        <v>616</v>
      </c>
      <c r="C29" s="86" t="s">
        <v>3</v>
      </c>
      <c r="D29" s="58" t="s">
        <v>621</v>
      </c>
      <c r="E29" s="59" t="s">
        <v>617</v>
      </c>
      <c r="F29" s="26" t="s">
        <v>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16.002315322430988</v>
      </c>
      <c r="AD29" s="10">
        <f t="shared" si="17"/>
        <v>16.802431088552538</v>
      </c>
      <c r="AE29" s="10">
        <f t="shared" si="17"/>
        <v>17.642552642980164</v>
      </c>
      <c r="AF29" s="10">
        <f t="shared" si="17"/>
        <v>18.524680275129171</v>
      </c>
      <c r="AG29" s="10">
        <f t="shared" si="17"/>
        <v>19.450914288885631</v>
      </c>
      <c r="AH29" s="10">
        <f t="shared" si="17"/>
        <v>20.423460003329911</v>
      </c>
      <c r="AI29" s="10">
        <f t="shared" si="17"/>
        <v>21.444633003496406</v>
      </c>
      <c r="AJ29" s="10">
        <f t="shared" si="17"/>
        <v>22.516864653671227</v>
      </c>
      <c r="AK29" s="10">
        <f t="shared" si="17"/>
        <v>23.642707886354788</v>
      </c>
      <c r="AL29" s="10">
        <f t="shared" si="17"/>
        <v>24.115562044081884</v>
      </c>
      <c r="AM29" s="10">
        <f t="shared" si="17"/>
        <v>24.597873284963523</v>
      </c>
      <c r="AN29" s="10">
        <f t="shared" si="17"/>
        <v>25.089830750662792</v>
      </c>
      <c r="AO29" s="10">
        <f t="shared" si="17"/>
        <v>25.591627365676047</v>
      </c>
      <c r="AP29" s="10">
        <f t="shared" si="17"/>
        <v>26.103459912989567</v>
      </c>
      <c r="AQ29" s="10">
        <f t="shared" si="17"/>
        <v>26.62552911124936</v>
      </c>
      <c r="AR29" s="10">
        <f t="shared" si="17"/>
        <v>27.158039693474347</v>
      </c>
      <c r="AS29" s="10">
        <f t="shared" si="17"/>
        <v>27.701200487343833</v>
      </c>
      <c r="AT29" s="10">
        <f t="shared" si="17"/>
        <v>28.255224497090708</v>
      </c>
      <c r="AU29" s="10">
        <f t="shared" si="17"/>
        <v>28.820328987032521</v>
      </c>
      <c r="AV29" s="10">
        <f t="shared" si="17"/>
        <v>29.108532276902846</v>
      </c>
      <c r="AW29" s="10">
        <f t="shared" si="17"/>
        <v>29.399617599671874</v>
      </c>
      <c r="AX29" s="10">
        <f t="shared" si="17"/>
        <v>29.693613775668592</v>
      </c>
      <c r="AY29" s="10">
        <f t="shared" si="17"/>
        <v>29.990549913425276</v>
      </c>
      <c r="AZ29" s="10">
        <f t="shared" si="17"/>
        <v>30.290455412559528</v>
      </c>
      <c r="BA29" s="10">
        <f t="shared" si="17"/>
        <v>30.593359966685124</v>
      </c>
      <c r="BB29" s="10">
        <f t="shared" si="17"/>
        <v>30.899293566351975</v>
      </c>
      <c r="BC29" s="10">
        <f t="shared" si="17"/>
        <v>31.208286502015493</v>
      </c>
      <c r="BD29" s="10">
        <f t="shared" si="17"/>
        <v>31.520369367035649</v>
      </c>
      <c r="BE29" s="10">
        <f t="shared" si="17"/>
        <v>31.835573060706004</v>
      </c>
    </row>
    <row r="30" spans="1:57" x14ac:dyDescent="0.35">
      <c r="A30" t="s">
        <v>616</v>
      </c>
      <c r="C30" s="86" t="s">
        <v>3</v>
      </c>
      <c r="D30" s="58" t="s">
        <v>621</v>
      </c>
      <c r="E30" s="59" t="s">
        <v>617</v>
      </c>
      <c r="F30" s="26" t="s">
        <v>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13.513473271330282</v>
      </c>
      <c r="AD30" s="10">
        <f t="shared" si="18"/>
        <v>14.189146934896796</v>
      </c>
      <c r="AE30" s="10">
        <f t="shared" si="18"/>
        <v>14.898604281641635</v>
      </c>
      <c r="AF30" s="10">
        <f t="shared" si="18"/>
        <v>15.643534495723717</v>
      </c>
      <c r="AG30" s="10">
        <f t="shared" si="18"/>
        <v>16.425711220509903</v>
      </c>
      <c r="AH30" s="10">
        <f t="shared" si="18"/>
        <v>17.246996781535398</v>
      </c>
      <c r="AI30" s="10">
        <f t="shared" si="18"/>
        <v>18.109346620612168</v>
      </c>
      <c r="AJ30" s="10">
        <f t="shared" si="18"/>
        <v>19.014813951642775</v>
      </c>
      <c r="AK30" s="10">
        <f t="shared" si="18"/>
        <v>19.965554649224913</v>
      </c>
      <c r="AL30" s="10">
        <f t="shared" si="18"/>
        <v>20.36486574220941</v>
      </c>
      <c r="AM30" s="10">
        <f t="shared" si="18"/>
        <v>20.7721630570536</v>
      </c>
      <c r="AN30" s="10">
        <f t="shared" si="18"/>
        <v>21.187606318194671</v>
      </c>
      <c r="AO30" s="10">
        <f t="shared" si="18"/>
        <v>21.611358444558565</v>
      </c>
      <c r="AP30" s="10">
        <f t="shared" si="18"/>
        <v>22.043585613449736</v>
      </c>
      <c r="AQ30" s="10">
        <f t="shared" si="18"/>
        <v>22.484457325718729</v>
      </c>
      <c r="AR30" s="10">
        <f t="shared" si="18"/>
        <v>22.934146472233103</v>
      </c>
      <c r="AS30" s="10">
        <f t="shared" si="18"/>
        <v>23.392829401677766</v>
      </c>
      <c r="AT30" s="10">
        <f t="shared" si="18"/>
        <v>23.860685989711321</v>
      </c>
      <c r="AU30" s="10">
        <f t="shared" si="18"/>
        <v>24.337899709505546</v>
      </c>
      <c r="AV30" s="10">
        <f t="shared" si="18"/>
        <v>24.581278706600603</v>
      </c>
      <c r="AW30" s="10">
        <f t="shared" si="18"/>
        <v>24.827091493666607</v>
      </c>
      <c r="AX30" s="10">
        <f t="shared" si="18"/>
        <v>25.075362408603272</v>
      </c>
      <c r="AY30" s="10">
        <f t="shared" si="18"/>
        <v>25.326116032689306</v>
      </c>
      <c r="AZ30" s="10">
        <f t="shared" si="18"/>
        <v>25.579377193016199</v>
      </c>
      <c r="BA30" s="10">
        <f t="shared" si="18"/>
        <v>25.835170964946361</v>
      </c>
      <c r="BB30" s="10">
        <f t="shared" si="18"/>
        <v>26.093522674595825</v>
      </c>
      <c r="BC30" s="10">
        <f t="shared" si="18"/>
        <v>26.354457901341782</v>
      </c>
      <c r="BD30" s="10">
        <f t="shared" si="18"/>
        <v>26.618002480355198</v>
      </c>
      <c r="BE30" s="10">
        <f t="shared" si="18"/>
        <v>26.884182505158751</v>
      </c>
    </row>
    <row r="31" spans="1:57" x14ac:dyDescent="0.35">
      <c r="A31" t="s">
        <v>616</v>
      </c>
      <c r="C31" s="86" t="s">
        <v>3</v>
      </c>
      <c r="D31" s="58" t="s">
        <v>621</v>
      </c>
      <c r="E31" s="59" t="s">
        <v>617</v>
      </c>
      <c r="F31" s="26" t="s">
        <v>58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1.092057759662503</v>
      </c>
      <c r="AD31" s="10">
        <f t="shared" si="19"/>
        <v>1.146660647645628</v>
      </c>
      <c r="AE31" s="10">
        <f t="shared" si="19"/>
        <v>1.2039936800279094</v>
      </c>
      <c r="AF31" s="10">
        <f t="shared" si="19"/>
        <v>1.2641933640293048</v>
      </c>
      <c r="AG31" s="10">
        <f t="shared" si="19"/>
        <v>1.3274030322307702</v>
      </c>
      <c r="AH31" s="10">
        <f t="shared" si="19"/>
        <v>1.3937731838423086</v>
      </c>
      <c r="AI31" s="10">
        <f t="shared" si="19"/>
        <v>1.4634618430344242</v>
      </c>
      <c r="AJ31" s="10">
        <f t="shared" si="19"/>
        <v>1.5366349351861455</v>
      </c>
      <c r="AK31" s="10">
        <f t="shared" si="19"/>
        <v>1.6134666819454528</v>
      </c>
      <c r="AL31" s="10">
        <f t="shared" si="19"/>
        <v>1.6457360155843619</v>
      </c>
      <c r="AM31" s="10">
        <f t="shared" si="19"/>
        <v>1.6786507358960492</v>
      </c>
      <c r="AN31" s="10">
        <f t="shared" si="19"/>
        <v>1.7122237506139701</v>
      </c>
      <c r="AO31" s="10">
        <f t="shared" si="19"/>
        <v>1.7464682256262496</v>
      </c>
      <c r="AP31" s="10">
        <f t="shared" si="19"/>
        <v>1.7813975901387746</v>
      </c>
      <c r="AQ31" s="10">
        <f t="shared" si="19"/>
        <v>1.8170255419415502</v>
      </c>
      <c r="AR31" s="10">
        <f t="shared" si="19"/>
        <v>1.8533660527803812</v>
      </c>
      <c r="AS31" s="10">
        <f t="shared" si="19"/>
        <v>1.8904333738359889</v>
      </c>
      <c r="AT31" s="10">
        <f t="shared" si="19"/>
        <v>1.9282420413127086</v>
      </c>
      <c r="AU31" s="10">
        <f t="shared" si="19"/>
        <v>1.9668068821389628</v>
      </c>
      <c r="AV31" s="10">
        <f t="shared" si="19"/>
        <v>1.9864749509603525</v>
      </c>
      <c r="AW31" s="10">
        <f t="shared" si="19"/>
        <v>2.0063397004699559</v>
      </c>
      <c r="AX31" s="10">
        <f t="shared" si="19"/>
        <v>2.0264030974746556</v>
      </c>
      <c r="AY31" s="10">
        <f t="shared" si="19"/>
        <v>2.046667128449402</v>
      </c>
      <c r="AZ31" s="10">
        <f t="shared" si="19"/>
        <v>2.0671337997338961</v>
      </c>
      <c r="BA31" s="10">
        <f t="shared" si="19"/>
        <v>2.0878051377312352</v>
      </c>
      <c r="BB31" s="10">
        <f t="shared" si="19"/>
        <v>2.1086831891085476</v>
      </c>
      <c r="BC31" s="10">
        <f t="shared" si="19"/>
        <v>2.1297700209996329</v>
      </c>
      <c r="BD31" s="10">
        <f t="shared" si="19"/>
        <v>2.1510677212096292</v>
      </c>
      <c r="BE31" s="10">
        <f t="shared" si="19"/>
        <v>2.1725783984217255</v>
      </c>
    </row>
    <row r="32" spans="1:57" x14ac:dyDescent="0.35">
      <c r="A32" t="s">
        <v>616</v>
      </c>
      <c r="C32" s="86" t="s">
        <v>3</v>
      </c>
      <c r="D32" s="58" t="s">
        <v>621</v>
      </c>
      <c r="E32" s="59" t="s">
        <v>617</v>
      </c>
      <c r="F32" s="26" t="s">
        <v>59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357.40487666645504</v>
      </c>
      <c r="AD32" s="10">
        <f t="shared" si="20"/>
        <v>375.27512049977781</v>
      </c>
      <c r="AE32" s="10">
        <f t="shared" si="20"/>
        <v>394.03887652476669</v>
      </c>
      <c r="AF32" s="10">
        <f t="shared" si="20"/>
        <v>413.74082035100503</v>
      </c>
      <c r="AG32" s="10">
        <f t="shared" si="20"/>
        <v>434.42786136855528</v>
      </c>
      <c r="AH32" s="10">
        <f t="shared" si="20"/>
        <v>456.14925443698303</v>
      </c>
      <c r="AI32" s="10">
        <f t="shared" si="20"/>
        <v>478.95671715883219</v>
      </c>
      <c r="AJ32" s="10">
        <f t="shared" si="20"/>
        <v>502.90455301677378</v>
      </c>
      <c r="AK32" s="10">
        <f t="shared" si="20"/>
        <v>528.04978066761248</v>
      </c>
      <c r="AL32" s="10">
        <f t="shared" si="20"/>
        <v>538.61077628096473</v>
      </c>
      <c r="AM32" s="10">
        <f t="shared" si="20"/>
        <v>549.38299180658407</v>
      </c>
      <c r="AN32" s="10">
        <f t="shared" si="20"/>
        <v>560.37065164271576</v>
      </c>
      <c r="AO32" s="10">
        <f t="shared" si="20"/>
        <v>571.57806467557009</v>
      </c>
      <c r="AP32" s="10">
        <f t="shared" si="20"/>
        <v>583.00962596908153</v>
      </c>
      <c r="AQ32" s="10">
        <f t="shared" si="20"/>
        <v>594.66981848846319</v>
      </c>
      <c r="AR32" s="10">
        <f t="shared" si="20"/>
        <v>606.56321485823241</v>
      </c>
      <c r="AS32" s="10">
        <f t="shared" si="20"/>
        <v>618.69447915539706</v>
      </c>
      <c r="AT32" s="10">
        <f t="shared" si="20"/>
        <v>631.068368738505</v>
      </c>
      <c r="AU32" s="10">
        <f t="shared" si="20"/>
        <v>643.6897361132751</v>
      </c>
      <c r="AV32" s="10">
        <f t="shared" si="20"/>
        <v>650.12663347440787</v>
      </c>
      <c r="AW32" s="10">
        <f t="shared" si="20"/>
        <v>656.62789980915193</v>
      </c>
      <c r="AX32" s="10">
        <f t="shared" si="20"/>
        <v>663.19417880724347</v>
      </c>
      <c r="AY32" s="10">
        <f t="shared" si="20"/>
        <v>669.82612059531596</v>
      </c>
      <c r="AZ32" s="10">
        <f t="shared" si="20"/>
        <v>676.5243818012691</v>
      </c>
      <c r="BA32" s="10">
        <f t="shared" si="20"/>
        <v>683.28962561928176</v>
      </c>
      <c r="BB32" s="10">
        <f t="shared" si="20"/>
        <v>690.1225218754746</v>
      </c>
      <c r="BC32" s="10">
        <f t="shared" si="20"/>
        <v>697.02374709422929</v>
      </c>
      <c r="BD32" s="10">
        <f t="shared" si="20"/>
        <v>703.99398456517156</v>
      </c>
      <c r="BE32" s="10">
        <f t="shared" si="20"/>
        <v>711.03392441082326</v>
      </c>
    </row>
    <row r="33" spans="1:57" x14ac:dyDescent="0.35">
      <c r="A33" t="s">
        <v>616</v>
      </c>
      <c r="C33" s="86" t="s">
        <v>3</v>
      </c>
      <c r="D33" s="58" t="s">
        <v>621</v>
      </c>
      <c r="E33" s="59" t="s">
        <v>617</v>
      </c>
      <c r="F33" s="26" t="s">
        <v>60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205.87111071100151</v>
      </c>
      <c r="AD33" s="10">
        <f t="shared" si="21"/>
        <v>216.16466624655158</v>
      </c>
      <c r="AE33" s="10">
        <f t="shared" si="21"/>
        <v>226.97289955887916</v>
      </c>
      <c r="AF33" s="10">
        <f t="shared" si="21"/>
        <v>238.32154453682313</v>
      </c>
      <c r="AG33" s="10">
        <f t="shared" si="21"/>
        <v>250.23762176366429</v>
      </c>
      <c r="AH33" s="10">
        <f t="shared" si="21"/>
        <v>262.74950285184752</v>
      </c>
      <c r="AI33" s="10">
        <f t="shared" si="21"/>
        <v>275.88697799443992</v>
      </c>
      <c r="AJ33" s="10">
        <f t="shared" si="21"/>
        <v>289.68132689416188</v>
      </c>
      <c r="AK33" s="10">
        <f t="shared" si="21"/>
        <v>304.16539323886997</v>
      </c>
      <c r="AL33" s="10">
        <f t="shared" si="21"/>
        <v>310.24870110364736</v>
      </c>
      <c r="AM33" s="10">
        <f t="shared" si="21"/>
        <v>316.45367512572034</v>
      </c>
      <c r="AN33" s="10">
        <f t="shared" si="21"/>
        <v>322.78274862823474</v>
      </c>
      <c r="AO33" s="10">
        <f t="shared" si="21"/>
        <v>329.23840360079942</v>
      </c>
      <c r="AP33" s="10">
        <f t="shared" si="21"/>
        <v>335.82317167281542</v>
      </c>
      <c r="AQ33" s="10">
        <f t="shared" si="21"/>
        <v>342.5396351062717</v>
      </c>
      <c r="AR33" s="10">
        <f t="shared" si="21"/>
        <v>349.39042780839713</v>
      </c>
      <c r="AS33" s="10">
        <f t="shared" si="21"/>
        <v>356.37823636456505</v>
      </c>
      <c r="AT33" s="10">
        <f t="shared" si="21"/>
        <v>363.50580109185637</v>
      </c>
      <c r="AU33" s="10">
        <f t="shared" si="21"/>
        <v>370.77591711369348</v>
      </c>
      <c r="AV33" s="10">
        <f t="shared" si="21"/>
        <v>374.48367628483044</v>
      </c>
      <c r="AW33" s="10">
        <f t="shared" si="21"/>
        <v>378.22851304767875</v>
      </c>
      <c r="AX33" s="10">
        <f t="shared" si="21"/>
        <v>382.01079817815554</v>
      </c>
      <c r="AY33" s="10">
        <f t="shared" si="21"/>
        <v>385.83090615993711</v>
      </c>
      <c r="AZ33" s="10">
        <f t="shared" si="21"/>
        <v>389.68921522153647</v>
      </c>
      <c r="BA33" s="10">
        <f t="shared" si="21"/>
        <v>393.58610737375182</v>
      </c>
      <c r="BB33" s="10">
        <f t="shared" si="21"/>
        <v>397.52196844748931</v>
      </c>
      <c r="BC33" s="10">
        <f t="shared" si="21"/>
        <v>401.49718813196421</v>
      </c>
      <c r="BD33" s="10">
        <f t="shared" si="21"/>
        <v>405.51216001328385</v>
      </c>
      <c r="BE33" s="10">
        <f t="shared" si="21"/>
        <v>409.5672816134167</v>
      </c>
    </row>
    <row r="34" spans="1:57" x14ac:dyDescent="0.35">
      <c r="A34" t="s">
        <v>616</v>
      </c>
      <c r="C34" s="86" t="s">
        <v>3</v>
      </c>
      <c r="D34" s="58" t="s">
        <v>621</v>
      </c>
      <c r="E34" s="59" t="s">
        <v>617</v>
      </c>
      <c r="F34" s="26" t="s">
        <v>61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218.26365247831703</v>
      </c>
      <c r="AD34" s="10">
        <f t="shared" si="22"/>
        <v>229.17683510223287</v>
      </c>
      <c r="AE34" s="10">
        <f t="shared" si="22"/>
        <v>240.63567685734452</v>
      </c>
      <c r="AF34" s="10">
        <f t="shared" si="22"/>
        <v>252.66746070021173</v>
      </c>
      <c r="AG34" s="10">
        <f t="shared" si="22"/>
        <v>265.30083373522234</v>
      </c>
      <c r="AH34" s="10">
        <f t="shared" si="22"/>
        <v>278.56587542198343</v>
      </c>
      <c r="AI34" s="10">
        <f t="shared" si="22"/>
        <v>292.4941691930826</v>
      </c>
      <c r="AJ34" s="10">
        <f t="shared" si="22"/>
        <v>307.11887765273673</v>
      </c>
      <c r="AK34" s="10">
        <f t="shared" si="22"/>
        <v>322.47482153537356</v>
      </c>
      <c r="AL34" s="10">
        <f t="shared" si="22"/>
        <v>328.92431796608105</v>
      </c>
      <c r="AM34" s="10">
        <f t="shared" si="22"/>
        <v>335.50280432540268</v>
      </c>
      <c r="AN34" s="10">
        <f t="shared" si="22"/>
        <v>342.21286041191075</v>
      </c>
      <c r="AO34" s="10">
        <f t="shared" si="22"/>
        <v>349.05711762014897</v>
      </c>
      <c r="AP34" s="10">
        <f t="shared" si="22"/>
        <v>356.03825997255194</v>
      </c>
      <c r="AQ34" s="10">
        <f t="shared" si="22"/>
        <v>363.159025172003</v>
      </c>
      <c r="AR34" s="10">
        <f t="shared" si="22"/>
        <v>370.42220567544308</v>
      </c>
      <c r="AS34" s="10">
        <f t="shared" si="22"/>
        <v>377.83064978895192</v>
      </c>
      <c r="AT34" s="10">
        <f t="shared" si="22"/>
        <v>385.38726278473098</v>
      </c>
      <c r="AU34" s="10">
        <f t="shared" si="22"/>
        <v>393.09500804042563</v>
      </c>
      <c r="AV34" s="10">
        <f t="shared" si="22"/>
        <v>397.0259581208299</v>
      </c>
      <c r="AW34" s="10">
        <f t="shared" si="22"/>
        <v>400.99621770203822</v>
      </c>
      <c r="AX34" s="10">
        <f t="shared" si="22"/>
        <v>405.00617987905861</v>
      </c>
      <c r="AY34" s="10">
        <f t="shared" si="22"/>
        <v>409.05624167784919</v>
      </c>
      <c r="AZ34" s="10">
        <f t="shared" si="22"/>
        <v>413.14680409462767</v>
      </c>
      <c r="BA34" s="10">
        <f t="shared" si="22"/>
        <v>417.27827213557396</v>
      </c>
      <c r="BB34" s="10">
        <f t="shared" si="22"/>
        <v>421.45105485692972</v>
      </c>
      <c r="BC34" s="10">
        <f t="shared" si="22"/>
        <v>425.66556540549902</v>
      </c>
      <c r="BD34" s="10">
        <f t="shared" si="22"/>
        <v>429.92222105955403</v>
      </c>
      <c r="BE34" s="10">
        <f t="shared" si="22"/>
        <v>434.22144327014956</v>
      </c>
    </row>
    <row r="35" spans="1:57" x14ac:dyDescent="0.35">
      <c r="A35" t="s">
        <v>616</v>
      </c>
      <c r="C35" s="86" t="s">
        <v>3</v>
      </c>
      <c r="D35" s="58" t="s">
        <v>621</v>
      </c>
      <c r="E35" s="59" t="s">
        <v>617</v>
      </c>
      <c r="F35" s="26" t="s">
        <v>62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66.895861745784217</v>
      </c>
      <c r="AD35" s="10">
        <f t="shared" si="23"/>
        <v>70.240654833073421</v>
      </c>
      <c r="AE35" s="10">
        <f t="shared" si="23"/>
        <v>73.752687574727091</v>
      </c>
      <c r="AF35" s="10">
        <f t="shared" si="23"/>
        <v>77.440321953463439</v>
      </c>
      <c r="AG35" s="10">
        <f t="shared" si="23"/>
        <v>81.312338051136607</v>
      </c>
      <c r="AH35" s="10">
        <f t="shared" si="23"/>
        <v>85.377954953693433</v>
      </c>
      <c r="AI35" s="10">
        <f t="shared" si="23"/>
        <v>89.646852701378108</v>
      </c>
      <c r="AJ35" s="10">
        <f t="shared" si="23"/>
        <v>94.129195336447012</v>
      </c>
      <c r="AK35" s="10">
        <f t="shared" si="23"/>
        <v>98.83565510326936</v>
      </c>
      <c r="AL35" s="10">
        <f t="shared" si="23"/>
        <v>100.81236820533475</v>
      </c>
      <c r="AM35" s="10">
        <f t="shared" si="23"/>
        <v>102.82861556944144</v>
      </c>
      <c r="AN35" s="10">
        <f t="shared" si="23"/>
        <v>104.88518788083027</v>
      </c>
      <c r="AO35" s="10">
        <f t="shared" si="23"/>
        <v>106.98289163844687</v>
      </c>
      <c r="AP35" s="10">
        <f t="shared" si="23"/>
        <v>109.12254947121581</v>
      </c>
      <c r="AQ35" s="10">
        <f t="shared" si="23"/>
        <v>111.30500046064012</v>
      </c>
      <c r="AR35" s="10">
        <f t="shared" si="23"/>
        <v>113.53110046985292</v>
      </c>
      <c r="AS35" s="10">
        <f t="shared" si="23"/>
        <v>115.80172247924997</v>
      </c>
      <c r="AT35" s="10">
        <f t="shared" si="23"/>
        <v>118.11775692883498</v>
      </c>
      <c r="AU35" s="10">
        <f t="shared" si="23"/>
        <v>120.48011206741168</v>
      </c>
      <c r="AV35" s="10">
        <f t="shared" si="23"/>
        <v>121.6849131880858</v>
      </c>
      <c r="AW35" s="10">
        <f t="shared" si="23"/>
        <v>122.90176231996666</v>
      </c>
      <c r="AX35" s="10">
        <f t="shared" si="23"/>
        <v>124.13077994316633</v>
      </c>
      <c r="AY35" s="10">
        <f t="shared" si="23"/>
        <v>125.372087742598</v>
      </c>
      <c r="AZ35" s="10">
        <f t="shared" si="23"/>
        <v>126.62580862002397</v>
      </c>
      <c r="BA35" s="10">
        <f t="shared" si="23"/>
        <v>127.89206670622421</v>
      </c>
      <c r="BB35" s="10">
        <f t="shared" si="23"/>
        <v>129.17098737328647</v>
      </c>
      <c r="BC35" s="10">
        <f t="shared" si="23"/>
        <v>130.46269724701932</v>
      </c>
      <c r="BD35" s="10">
        <f t="shared" si="23"/>
        <v>131.76732421948952</v>
      </c>
      <c r="BE35" s="10">
        <f t="shared" si="23"/>
        <v>133.08499746168442</v>
      </c>
    </row>
    <row r="36" spans="1:57" x14ac:dyDescent="0.35">
      <c r="A36" t="s">
        <v>616</v>
      </c>
      <c r="C36" s="86" t="s">
        <v>3</v>
      </c>
      <c r="D36" s="58" t="s">
        <v>621</v>
      </c>
      <c r="E36" s="59" t="s">
        <v>617</v>
      </c>
      <c r="F36" s="26" t="s">
        <v>63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112.48812967143458</v>
      </c>
      <c r="AD36" s="10">
        <f t="shared" si="24"/>
        <v>118.11253615500631</v>
      </c>
      <c r="AE36" s="10">
        <f t="shared" si="24"/>
        <v>124.01816296275663</v>
      </c>
      <c r="AF36" s="10">
        <f t="shared" si="24"/>
        <v>130.21907111089448</v>
      </c>
      <c r="AG36" s="10">
        <f t="shared" si="24"/>
        <v>136.73002466643919</v>
      </c>
      <c r="AH36" s="10">
        <f t="shared" si="24"/>
        <v>143.56652589976116</v>
      </c>
      <c r="AI36" s="10">
        <f t="shared" si="24"/>
        <v>150.74485219474923</v>
      </c>
      <c r="AJ36" s="10">
        <f t="shared" si="24"/>
        <v>158.28209480448669</v>
      </c>
      <c r="AK36" s="10">
        <f t="shared" si="24"/>
        <v>166.19619954471102</v>
      </c>
      <c r="AL36" s="10">
        <f t="shared" si="24"/>
        <v>169.52012353560525</v>
      </c>
      <c r="AM36" s="10">
        <f t="shared" si="24"/>
        <v>172.91052600631735</v>
      </c>
      <c r="AN36" s="10">
        <f t="shared" si="24"/>
        <v>176.36873652644371</v>
      </c>
      <c r="AO36" s="10">
        <f t="shared" si="24"/>
        <v>179.89611125697257</v>
      </c>
      <c r="AP36" s="10">
        <f t="shared" si="24"/>
        <v>183.49403348211203</v>
      </c>
      <c r="AQ36" s="10">
        <f t="shared" si="24"/>
        <v>187.16391415175428</v>
      </c>
      <c r="AR36" s="10">
        <f t="shared" si="24"/>
        <v>190.90719243478938</v>
      </c>
      <c r="AS36" s="10">
        <f t="shared" si="24"/>
        <v>194.72533628348518</v>
      </c>
      <c r="AT36" s="10">
        <f t="shared" si="24"/>
        <v>198.61984300915489</v>
      </c>
      <c r="AU36" s="10">
        <f t="shared" si="24"/>
        <v>202.59223986933799</v>
      </c>
      <c r="AV36" s="10">
        <f t="shared" si="24"/>
        <v>204.61816226803137</v>
      </c>
      <c r="AW36" s="10">
        <f t="shared" si="24"/>
        <v>206.66434389071168</v>
      </c>
      <c r="AX36" s="10">
        <f t="shared" si="24"/>
        <v>208.73098732961878</v>
      </c>
      <c r="AY36" s="10">
        <f t="shared" si="24"/>
        <v>210.81829720291498</v>
      </c>
      <c r="AZ36" s="10">
        <f t="shared" si="24"/>
        <v>212.92648017494412</v>
      </c>
      <c r="BA36" s="10">
        <f t="shared" si="24"/>
        <v>215.05574497669355</v>
      </c>
      <c r="BB36" s="10">
        <f t="shared" si="24"/>
        <v>217.20630242646047</v>
      </c>
      <c r="BC36" s="10">
        <f t="shared" si="24"/>
        <v>219.37836545072508</v>
      </c>
      <c r="BD36" s="10">
        <f t="shared" si="24"/>
        <v>221.57214910523234</v>
      </c>
      <c r="BE36" s="10">
        <f t="shared" si="24"/>
        <v>223.78787059628468</v>
      </c>
    </row>
    <row r="37" spans="1:57" x14ac:dyDescent="0.35">
      <c r="A37" t="s">
        <v>616</v>
      </c>
      <c r="C37" s="86" t="s">
        <v>3</v>
      </c>
      <c r="D37" s="58" t="s">
        <v>621</v>
      </c>
      <c r="E37" s="59" t="s">
        <v>617</v>
      </c>
      <c r="F37" s="26" t="s">
        <v>64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39.401624386535268</v>
      </c>
      <c r="AD37" s="10">
        <f t="shared" si="25"/>
        <v>41.371705605862033</v>
      </c>
      <c r="AE37" s="10">
        <f t="shared" si="25"/>
        <v>43.440290886155132</v>
      </c>
      <c r="AF37" s="10">
        <f t="shared" si="25"/>
        <v>45.612305430462889</v>
      </c>
      <c r="AG37" s="10">
        <f t="shared" si="25"/>
        <v>47.892920701986036</v>
      </c>
      <c r="AH37" s="10">
        <f t="shared" si="25"/>
        <v>50.287566737085335</v>
      </c>
      <c r="AI37" s="10">
        <f t="shared" si="25"/>
        <v>52.801945073939599</v>
      </c>
      <c r="AJ37" s="10">
        <f t="shared" si="25"/>
        <v>55.442042327636578</v>
      </c>
      <c r="AK37" s="10">
        <f t="shared" si="25"/>
        <v>58.214144444018409</v>
      </c>
      <c r="AL37" s="10">
        <f t="shared" si="25"/>
        <v>59.378427332898774</v>
      </c>
      <c r="AM37" s="10">
        <f t="shared" si="25"/>
        <v>60.565995879556752</v>
      </c>
      <c r="AN37" s="10">
        <f t="shared" si="25"/>
        <v>61.777315797147885</v>
      </c>
      <c r="AO37" s="10">
        <f t="shared" si="25"/>
        <v>63.01286211309084</v>
      </c>
      <c r="AP37" s="10">
        <f t="shared" si="25"/>
        <v>64.273119355352662</v>
      </c>
      <c r="AQ37" s="10">
        <f t="shared" si="25"/>
        <v>65.558581742459722</v>
      </c>
      <c r="AR37" s="10">
        <f t="shared" si="25"/>
        <v>66.869753377308911</v>
      </c>
      <c r="AS37" s="10">
        <f t="shared" si="25"/>
        <v>68.207148444855093</v>
      </c>
      <c r="AT37" s="10">
        <f t="shared" si="25"/>
        <v>69.571291413752192</v>
      </c>
      <c r="AU37" s="10">
        <f t="shared" si="25"/>
        <v>70.962717242027239</v>
      </c>
      <c r="AV37" s="10">
        <f t="shared" si="25"/>
        <v>71.672344414447508</v>
      </c>
      <c r="AW37" s="10">
        <f t="shared" si="25"/>
        <v>72.389067858591986</v>
      </c>
      <c r="AX37" s="10">
        <f t="shared" si="25"/>
        <v>73.112958537177903</v>
      </c>
      <c r="AY37" s="10">
        <f t="shared" si="25"/>
        <v>73.844088122549678</v>
      </c>
      <c r="AZ37" s="10">
        <f t="shared" si="25"/>
        <v>74.582529003775178</v>
      </c>
      <c r="BA37" s="10">
        <f t="shared" si="25"/>
        <v>75.328354293812936</v>
      </c>
      <c r="BB37" s="10">
        <f t="shared" si="25"/>
        <v>76.081637836751071</v>
      </c>
      <c r="BC37" s="10">
        <f t="shared" si="25"/>
        <v>76.842454215118579</v>
      </c>
      <c r="BD37" s="10">
        <f t="shared" si="25"/>
        <v>77.610878757269759</v>
      </c>
      <c r="BE37" s="10">
        <f t="shared" si="25"/>
        <v>78.386987544842455</v>
      </c>
    </row>
    <row r="38" spans="1:57" x14ac:dyDescent="0.35">
      <c r="A38" t="s">
        <v>616</v>
      </c>
      <c r="C38" s="86" t="s">
        <v>3</v>
      </c>
      <c r="D38" s="58" t="s">
        <v>621</v>
      </c>
      <c r="E38" s="59" t="s">
        <v>617</v>
      </c>
      <c r="F38" s="26" t="s">
        <v>65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18.402945143415625</v>
      </c>
      <c r="AD38" s="10">
        <f t="shared" si="26"/>
        <v>19.323092400586408</v>
      </c>
      <c r="AE38" s="10">
        <f t="shared" si="26"/>
        <v>20.289247020615729</v>
      </c>
      <c r="AF38" s="10">
        <f t="shared" si="26"/>
        <v>21.303709371646516</v>
      </c>
      <c r="AG38" s="10">
        <f t="shared" si="26"/>
        <v>22.36889484022884</v>
      </c>
      <c r="AH38" s="10">
        <f t="shared" si="26"/>
        <v>23.487339582240281</v>
      </c>
      <c r="AI38" s="10">
        <f t="shared" si="26"/>
        <v>24.661706561352297</v>
      </c>
      <c r="AJ38" s="10">
        <f t="shared" si="26"/>
        <v>25.894791889419913</v>
      </c>
      <c r="AK38" s="10">
        <f t="shared" si="26"/>
        <v>27.18953148389091</v>
      </c>
      <c r="AL38" s="10">
        <f t="shared" si="26"/>
        <v>27.733322113568729</v>
      </c>
      <c r="AM38" s="10">
        <f t="shared" si="26"/>
        <v>28.287988555840105</v>
      </c>
      <c r="AN38" s="10">
        <f t="shared" si="26"/>
        <v>28.853748326956907</v>
      </c>
      <c r="AO38" s="10">
        <f t="shared" si="26"/>
        <v>29.430823293496047</v>
      </c>
      <c r="AP38" s="10">
        <f t="shared" si="26"/>
        <v>30.019439759365969</v>
      </c>
      <c r="AQ38" s="10">
        <f t="shared" si="26"/>
        <v>30.61982855455329</v>
      </c>
      <c r="AR38" s="10">
        <f t="shared" si="26"/>
        <v>31.232225125644355</v>
      </c>
      <c r="AS38" s="10">
        <f t="shared" si="26"/>
        <v>31.856869628157241</v>
      </c>
      <c r="AT38" s="10">
        <f t="shared" si="26"/>
        <v>32.494007020720389</v>
      </c>
      <c r="AU38" s="10">
        <f t="shared" si="26"/>
        <v>33.143887161134799</v>
      </c>
      <c r="AV38" s="10">
        <f t="shared" si="26"/>
        <v>33.475326032746146</v>
      </c>
      <c r="AW38" s="10">
        <f t="shared" si="26"/>
        <v>33.810079293073606</v>
      </c>
      <c r="AX38" s="10">
        <f t="shared" si="26"/>
        <v>34.148180086004345</v>
      </c>
      <c r="AY38" s="10">
        <f t="shared" si="26"/>
        <v>34.48966188686439</v>
      </c>
      <c r="AZ38" s="10">
        <f t="shared" si="26"/>
        <v>34.834558505733035</v>
      </c>
      <c r="BA38" s="10">
        <f t="shared" si="26"/>
        <v>35.182904090790366</v>
      </c>
      <c r="BB38" s="10">
        <f t="shared" si="26"/>
        <v>35.534733131698268</v>
      </c>
      <c r="BC38" s="10">
        <f t="shared" si="26"/>
        <v>35.890080463015252</v>
      </c>
      <c r="BD38" s="10">
        <f t="shared" si="26"/>
        <v>36.248981267645405</v>
      </c>
      <c r="BE38" s="10">
        <f t="shared" si="26"/>
        <v>36.611471080321856</v>
      </c>
    </row>
    <row r="39" spans="1:57" x14ac:dyDescent="0.35">
      <c r="A39" t="s">
        <v>616</v>
      </c>
      <c r="C39" s="86" t="s">
        <v>3</v>
      </c>
      <c r="D39" s="58" t="s">
        <v>621</v>
      </c>
      <c r="E39" s="59" t="s">
        <v>617</v>
      </c>
      <c r="F39" s="26" t="s">
        <v>36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554.03177535784801</v>
      </c>
      <c r="AD39" s="10">
        <f t="shared" si="27"/>
        <v>581.73336412574042</v>
      </c>
      <c r="AE39" s="10">
        <f t="shared" si="27"/>
        <v>610.82003233202749</v>
      </c>
      <c r="AF39" s="10">
        <f t="shared" si="27"/>
        <v>641.36103394862891</v>
      </c>
      <c r="AG39" s="10">
        <f t="shared" si="27"/>
        <v>673.42908564606034</v>
      </c>
      <c r="AH39" s="10">
        <f t="shared" si="27"/>
        <v>707.10053992836333</v>
      </c>
      <c r="AI39" s="10">
        <f t="shared" si="27"/>
        <v>742.45556692478146</v>
      </c>
      <c r="AJ39" s="10">
        <f t="shared" si="27"/>
        <v>779.57834527102057</v>
      </c>
      <c r="AK39" s="10">
        <f t="shared" si="27"/>
        <v>818.55726253457158</v>
      </c>
      <c r="AL39" s="10">
        <f t="shared" si="27"/>
        <v>834.92840778526306</v>
      </c>
      <c r="AM39" s="10">
        <f t="shared" si="27"/>
        <v>851.62697594096835</v>
      </c>
      <c r="AN39" s="10">
        <f t="shared" si="27"/>
        <v>868.65951545978771</v>
      </c>
      <c r="AO39" s="10">
        <f t="shared" si="27"/>
        <v>886.03270576898342</v>
      </c>
      <c r="AP39" s="10">
        <f t="shared" si="27"/>
        <v>903.75335988436314</v>
      </c>
      <c r="AQ39" s="10">
        <f t="shared" si="27"/>
        <v>921.82842708205044</v>
      </c>
      <c r="AR39" s="10">
        <f t="shared" si="27"/>
        <v>940.26499562369145</v>
      </c>
      <c r="AS39" s="10">
        <f t="shared" si="27"/>
        <v>959.0702955361653</v>
      </c>
      <c r="AT39" s="10">
        <f t="shared" si="27"/>
        <v>978.25170144688866</v>
      </c>
      <c r="AU39" s="10">
        <f t="shared" si="27"/>
        <v>997.81673547582648</v>
      </c>
      <c r="AV39" s="10">
        <f t="shared" si="27"/>
        <v>1007.7949028305848</v>
      </c>
      <c r="AW39" s="10">
        <f t="shared" si="27"/>
        <v>1017.8728518588906</v>
      </c>
      <c r="AX39" s="10">
        <f t="shared" si="27"/>
        <v>1028.0515803774795</v>
      </c>
      <c r="AY39" s="10">
        <f t="shared" si="27"/>
        <v>1038.3320961812542</v>
      </c>
      <c r="AZ39" s="10">
        <f t="shared" si="27"/>
        <v>1048.7154171430668</v>
      </c>
      <c r="BA39" s="10">
        <f t="shared" si="27"/>
        <v>1059.2025713144974</v>
      </c>
      <c r="BB39" s="10">
        <f t="shared" si="27"/>
        <v>1069.7945970276423</v>
      </c>
      <c r="BC39" s="10">
        <f t="shared" si="27"/>
        <v>1080.4925429979187</v>
      </c>
      <c r="BD39" s="10">
        <f t="shared" si="27"/>
        <v>1091.2974684278979</v>
      </c>
      <c r="BE39" s="10">
        <f t="shared" si="27"/>
        <v>1102.2104431121768</v>
      </c>
    </row>
    <row r="40" spans="1:57" x14ac:dyDescent="0.35">
      <c r="A40" t="s">
        <v>616</v>
      </c>
      <c r="C40" s="86" t="s">
        <v>3</v>
      </c>
      <c r="D40" s="58" t="s">
        <v>621</v>
      </c>
      <c r="E40" s="59" t="s">
        <v>617</v>
      </c>
      <c r="F40" s="26" t="s">
        <v>37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93.923291061491881</v>
      </c>
      <c r="AD40" s="10">
        <f t="shared" si="28"/>
        <v>98.619455614566476</v>
      </c>
      <c r="AE40" s="10">
        <f t="shared" si="28"/>
        <v>103.5504283952948</v>
      </c>
      <c r="AF40" s="10">
        <f t="shared" si="28"/>
        <v>108.72794981505955</v>
      </c>
      <c r="AG40" s="10">
        <f t="shared" si="28"/>
        <v>114.16434730581253</v>
      </c>
      <c r="AH40" s="10">
        <f t="shared" si="28"/>
        <v>119.87256467110315</v>
      </c>
      <c r="AI40" s="10">
        <f t="shared" si="28"/>
        <v>125.86619290465831</v>
      </c>
      <c r="AJ40" s="10">
        <f t="shared" si="28"/>
        <v>132.15950254989122</v>
      </c>
      <c r="AK40" s="10">
        <f t="shared" si="28"/>
        <v>138.76747767738578</v>
      </c>
      <c r="AL40" s="10">
        <f t="shared" si="28"/>
        <v>141.54282723093351</v>
      </c>
      <c r="AM40" s="10">
        <f t="shared" si="28"/>
        <v>144.37368377555219</v>
      </c>
      <c r="AN40" s="10">
        <f t="shared" si="28"/>
        <v>147.26115745106324</v>
      </c>
      <c r="AO40" s="10">
        <f t="shared" si="28"/>
        <v>150.20638060008451</v>
      </c>
      <c r="AP40" s="10">
        <f t="shared" si="28"/>
        <v>153.21050821208621</v>
      </c>
      <c r="AQ40" s="10">
        <f t="shared" si="28"/>
        <v>156.27471837632794</v>
      </c>
      <c r="AR40" s="10">
        <f t="shared" si="28"/>
        <v>159.4002127438545</v>
      </c>
      <c r="AS40" s="10">
        <f t="shared" si="28"/>
        <v>162.58821699873158</v>
      </c>
      <c r="AT40" s="10">
        <f t="shared" si="28"/>
        <v>165.83998133870622</v>
      </c>
      <c r="AU40" s="10">
        <f t="shared" si="28"/>
        <v>169.15678096548035</v>
      </c>
      <c r="AV40" s="10">
        <f t="shared" si="28"/>
        <v>170.84834877513515</v>
      </c>
      <c r="AW40" s="10">
        <f t="shared" si="28"/>
        <v>172.5568322628865</v>
      </c>
      <c r="AX40" s="10">
        <f t="shared" si="28"/>
        <v>174.28240058551538</v>
      </c>
      <c r="AY40" s="10">
        <f t="shared" si="28"/>
        <v>176.02522459137052</v>
      </c>
      <c r="AZ40" s="10">
        <f t="shared" si="28"/>
        <v>177.78547683728422</v>
      </c>
      <c r="BA40" s="10">
        <f t="shared" si="28"/>
        <v>179.56333160565705</v>
      </c>
      <c r="BB40" s="10">
        <f t="shared" si="28"/>
        <v>181.35896492171364</v>
      </c>
      <c r="BC40" s="10">
        <f t="shared" si="28"/>
        <v>183.17255457093077</v>
      </c>
      <c r="BD40" s="10">
        <f t="shared" si="28"/>
        <v>185.00428011664007</v>
      </c>
      <c r="BE40" s="10">
        <f t="shared" si="28"/>
        <v>186.85432291780648</v>
      </c>
    </row>
    <row r="41" spans="1:57" x14ac:dyDescent="0.35">
      <c r="A41" t="s">
        <v>616</v>
      </c>
      <c r="C41" s="86" t="s">
        <v>3</v>
      </c>
      <c r="D41" s="58" t="s">
        <v>621</v>
      </c>
      <c r="E41" s="59" t="s">
        <v>617</v>
      </c>
      <c r="F41" s="26" t="s">
        <v>66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317.13559754771228</v>
      </c>
      <c r="AD41" s="10">
        <f t="shared" si="29"/>
        <v>332.99237742509791</v>
      </c>
      <c r="AE41" s="10">
        <f t="shared" si="29"/>
        <v>349.64199629635283</v>
      </c>
      <c r="AF41" s="10">
        <f t="shared" si="29"/>
        <v>367.12409611117045</v>
      </c>
      <c r="AG41" s="10">
        <f t="shared" si="29"/>
        <v>385.48030091672899</v>
      </c>
      <c r="AH41" s="10">
        <f t="shared" si="29"/>
        <v>404.75431596256544</v>
      </c>
      <c r="AI41" s="10">
        <f t="shared" si="29"/>
        <v>424.99203176069369</v>
      </c>
      <c r="AJ41" s="10">
        <f t="shared" si="29"/>
        <v>446.24163334872839</v>
      </c>
      <c r="AK41" s="10">
        <f t="shared" si="29"/>
        <v>468.5537150161648</v>
      </c>
      <c r="AL41" s="10">
        <f t="shared" si="29"/>
        <v>477.9247893164881</v>
      </c>
      <c r="AM41" s="10">
        <f t="shared" si="29"/>
        <v>487.48328510281789</v>
      </c>
      <c r="AN41" s="10">
        <f t="shared" si="29"/>
        <v>497.23295080487424</v>
      </c>
      <c r="AO41" s="10">
        <f t="shared" si="29"/>
        <v>507.17760982097172</v>
      </c>
      <c r="AP41" s="10">
        <f t="shared" si="29"/>
        <v>517.3211620173912</v>
      </c>
      <c r="AQ41" s="10">
        <f t="shared" si="29"/>
        <v>527.66758525773901</v>
      </c>
      <c r="AR41" s="10">
        <f t="shared" si="29"/>
        <v>538.2209369628938</v>
      </c>
      <c r="AS41" s="10">
        <f t="shared" si="29"/>
        <v>548.98535570215165</v>
      </c>
      <c r="AT41" s="10">
        <f t="shared" si="29"/>
        <v>559.96506281619463</v>
      </c>
      <c r="AU41" s="10">
        <f t="shared" si="29"/>
        <v>571.16436407251854</v>
      </c>
      <c r="AV41" s="10">
        <f t="shared" si="29"/>
        <v>576.87600771324378</v>
      </c>
      <c r="AW41" s="10">
        <f t="shared" si="29"/>
        <v>582.64476779037625</v>
      </c>
      <c r="AX41" s="10">
        <f t="shared" si="29"/>
        <v>588.47121546827998</v>
      </c>
      <c r="AY41" s="10">
        <f t="shared" si="29"/>
        <v>594.35592762296278</v>
      </c>
      <c r="AZ41" s="10">
        <f t="shared" si="29"/>
        <v>600.2994868991924</v>
      </c>
      <c r="BA41" s="10">
        <f t="shared" si="29"/>
        <v>606.30248176818429</v>
      </c>
      <c r="BB41" s="10">
        <f t="shared" si="29"/>
        <v>612.36550658586611</v>
      </c>
      <c r="BC41" s="10">
        <f t="shared" si="29"/>
        <v>618.48916165172477</v>
      </c>
      <c r="BD41" s="10">
        <f t="shared" si="29"/>
        <v>624.67405326824201</v>
      </c>
      <c r="BE41" s="10">
        <f t="shared" si="29"/>
        <v>630.92079380092446</v>
      </c>
    </row>
    <row r="42" spans="1:57" x14ac:dyDescent="0.35">
      <c r="A42" t="s">
        <v>616</v>
      </c>
      <c r="C42" s="86" t="s">
        <v>3</v>
      </c>
      <c r="D42" s="58" t="s">
        <v>621</v>
      </c>
      <c r="E42" s="59" t="s">
        <v>617</v>
      </c>
      <c r="F42" s="26" t="s">
        <v>67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145.08179499357749</v>
      </c>
      <c r="AD42" s="10">
        <f t="shared" si="30"/>
        <v>152.33588474325637</v>
      </c>
      <c r="AE42" s="10">
        <f t="shared" si="30"/>
        <v>159.95267898041919</v>
      </c>
      <c r="AF42" s="10">
        <f t="shared" si="30"/>
        <v>167.95031292944014</v>
      </c>
      <c r="AG42" s="10">
        <f t="shared" si="30"/>
        <v>176.34782857591216</v>
      </c>
      <c r="AH42" s="10">
        <f t="shared" si="30"/>
        <v>185.16522000470778</v>
      </c>
      <c r="AI42" s="10">
        <f t="shared" si="30"/>
        <v>194.42348100494317</v>
      </c>
      <c r="AJ42" s="10">
        <f t="shared" si="30"/>
        <v>204.14465505519033</v>
      </c>
      <c r="AK42" s="10">
        <f t="shared" si="30"/>
        <v>214.35188780794985</v>
      </c>
      <c r="AL42" s="10">
        <f t="shared" si="30"/>
        <v>218.63892556410886</v>
      </c>
      <c r="AM42" s="10">
        <f t="shared" si="30"/>
        <v>223.01170407539104</v>
      </c>
      <c r="AN42" s="10">
        <f t="shared" si="30"/>
        <v>227.47193815689886</v>
      </c>
      <c r="AO42" s="10">
        <f t="shared" si="30"/>
        <v>232.02137692003683</v>
      </c>
      <c r="AP42" s="10">
        <f t="shared" si="30"/>
        <v>236.66180445843756</v>
      </c>
      <c r="AQ42" s="10">
        <f t="shared" si="30"/>
        <v>241.3950405476063</v>
      </c>
      <c r="AR42" s="10">
        <f t="shared" si="30"/>
        <v>246.22294135855842</v>
      </c>
      <c r="AS42" s="10">
        <f t="shared" si="30"/>
        <v>251.14740018572959</v>
      </c>
      <c r="AT42" s="10">
        <f t="shared" si="30"/>
        <v>256.17034818944421</v>
      </c>
      <c r="AU42" s="10">
        <f t="shared" si="30"/>
        <v>261.29375515323312</v>
      </c>
      <c r="AV42" s="10">
        <f t="shared" si="30"/>
        <v>263.90669270476548</v>
      </c>
      <c r="AW42" s="10">
        <f t="shared" si="30"/>
        <v>266.54575963181316</v>
      </c>
      <c r="AX42" s="10">
        <f t="shared" si="30"/>
        <v>269.21121722813126</v>
      </c>
      <c r="AY42" s="10">
        <f t="shared" si="30"/>
        <v>271.90332940041259</v>
      </c>
      <c r="AZ42" s="10">
        <f t="shared" si="30"/>
        <v>274.62236269441672</v>
      </c>
      <c r="BA42" s="10">
        <f t="shared" si="30"/>
        <v>277.36858632136091</v>
      </c>
      <c r="BB42" s="10">
        <f t="shared" si="30"/>
        <v>280.14227218457449</v>
      </c>
      <c r="BC42" s="10">
        <f t="shared" si="30"/>
        <v>282.94369490642026</v>
      </c>
      <c r="BD42" s="10">
        <f t="shared" si="30"/>
        <v>285.77313185548445</v>
      </c>
      <c r="BE42" s="10">
        <f t="shared" si="30"/>
        <v>288.63086317403929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617</v>
      </c>
      <c r="F43" s="93" t="s">
        <v>630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6002.5000000000018</v>
      </c>
      <c r="AD43" s="2">
        <f t="shared" ref="AD43:BE43" si="31">SUM(AD12:AD42)</f>
        <v>6302.6250000000027</v>
      </c>
      <c r="AE43" s="2">
        <f t="shared" si="31"/>
        <v>6617.7562500000031</v>
      </c>
      <c r="AF43" s="2">
        <f t="shared" si="31"/>
        <v>6948.6440625000005</v>
      </c>
      <c r="AG43" s="2">
        <f t="shared" si="31"/>
        <v>7296.0762656250026</v>
      </c>
      <c r="AH43" s="2">
        <f t="shared" si="31"/>
        <v>7660.8800789062516</v>
      </c>
      <c r="AI43" s="2">
        <f t="shared" si="31"/>
        <v>8043.924082851564</v>
      </c>
      <c r="AJ43" s="2">
        <f t="shared" si="31"/>
        <v>8446.1202869941444</v>
      </c>
      <c r="AK43" s="2">
        <f t="shared" si="31"/>
        <v>8868.4263013438485</v>
      </c>
      <c r="AL43" s="2">
        <f t="shared" si="31"/>
        <v>9045.7948273707261</v>
      </c>
      <c r="AM43" s="2">
        <f t="shared" si="31"/>
        <v>9226.7107239181405</v>
      </c>
      <c r="AN43" s="2">
        <f t="shared" si="31"/>
        <v>9411.2449383965013</v>
      </c>
      <c r="AO43" s="2">
        <f t="shared" si="31"/>
        <v>9599.4698371644336</v>
      </c>
      <c r="AP43" s="2">
        <f t="shared" si="31"/>
        <v>9791.4592339077262</v>
      </c>
      <c r="AQ43" s="2">
        <f t="shared" si="31"/>
        <v>9987.2884185858784</v>
      </c>
      <c r="AR43" s="2">
        <f t="shared" si="31"/>
        <v>10187.034186957595</v>
      </c>
      <c r="AS43" s="2">
        <f t="shared" si="31"/>
        <v>10390.774870696745</v>
      </c>
      <c r="AT43" s="2">
        <f t="shared" si="31"/>
        <v>10598.590368110685</v>
      </c>
      <c r="AU43" s="2">
        <f t="shared" si="31"/>
        <v>10810.562175472895</v>
      </c>
      <c r="AV43" s="2">
        <f t="shared" si="31"/>
        <v>10918.667797227625</v>
      </c>
      <c r="AW43" s="2">
        <f t="shared" si="31"/>
        <v>11027.854475199902</v>
      </c>
      <c r="AX43" s="2">
        <f t="shared" si="31"/>
        <v>11138.1330199519</v>
      </c>
      <c r="AY43" s="2">
        <f t="shared" si="31"/>
        <v>11249.514350151419</v>
      </c>
      <c r="AZ43" s="2">
        <f t="shared" si="31"/>
        <v>11362.009493652931</v>
      </c>
      <c r="BA43" s="2">
        <f t="shared" si="31"/>
        <v>11475.629588589465</v>
      </c>
      <c r="BB43" s="2">
        <f t="shared" si="31"/>
        <v>11590.385884475359</v>
      </c>
      <c r="BC43" s="2">
        <f t="shared" si="31"/>
        <v>11706.289743320112</v>
      </c>
      <c r="BD43" s="2">
        <f t="shared" si="31"/>
        <v>11823.352640753312</v>
      </c>
      <c r="BE43" s="2">
        <f t="shared" si="31"/>
        <v>11941.586167160845</v>
      </c>
    </row>
    <row r="44" spans="1:57" x14ac:dyDescent="0.35">
      <c r="F44" s="26" t="s">
        <v>69</v>
      </c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358.6674652233022</v>
      </c>
      <c r="H45" s="28">
        <f t="shared" ref="H45:AB45" si="34">SUM(H12:H42)</f>
        <v>442.79933978185471</v>
      </c>
      <c r="I45" s="28">
        <f t="shared" si="34"/>
        <v>546.66585158253667</v>
      </c>
      <c r="J45" s="28">
        <f t="shared" si="34"/>
        <v>674.89611306486017</v>
      </c>
      <c r="K45" s="28">
        <f t="shared" si="34"/>
        <v>833.20507785785185</v>
      </c>
      <c r="L45" s="28">
        <f t="shared" si="34"/>
        <v>1028.648244268953</v>
      </c>
      <c r="M45" s="28">
        <f t="shared" si="34"/>
        <v>1269.9361040357439</v>
      </c>
      <c r="N45" s="28">
        <f t="shared" si="34"/>
        <v>1567.8223506614127</v>
      </c>
      <c r="O45" s="28">
        <f t="shared" si="34"/>
        <v>1935.5831489647067</v>
      </c>
      <c r="P45" s="28">
        <f t="shared" si="34"/>
        <v>2389.6088258823534</v>
      </c>
      <c r="Q45" s="28">
        <f t="shared" si="34"/>
        <v>2950.1343529411779</v>
      </c>
      <c r="R45" s="28">
        <f t="shared" si="34"/>
        <v>3642.1411764705908</v>
      </c>
      <c r="S45" s="28">
        <f t="shared" si="34"/>
        <v>4496.4705882352937</v>
      </c>
      <c r="T45" s="28">
        <f t="shared" si="34"/>
        <v>4496.4705882352928</v>
      </c>
      <c r="U45" s="28">
        <f t="shared" si="34"/>
        <v>4496.4705882352928</v>
      </c>
      <c r="V45" s="28">
        <f t="shared" si="34"/>
        <v>4323.5294117647054</v>
      </c>
      <c r="W45" s="28">
        <f t="shared" si="34"/>
        <v>4323.5294117647054</v>
      </c>
      <c r="X45" s="28">
        <f t="shared" si="34"/>
        <v>4323.5294117647063</v>
      </c>
      <c r="Y45" s="28">
        <f t="shared" si="34"/>
        <v>5188.2352941176432</v>
      </c>
      <c r="Z45" s="28">
        <f t="shared" si="34"/>
        <v>5716.666666666667</v>
      </c>
      <c r="AA45" s="28">
        <f t="shared" si="34"/>
        <v>5716.6666666666661</v>
      </c>
      <c r="AB45" s="28">
        <f t="shared" si="34"/>
        <v>5716.6666666666679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2" spans="25:25" x14ac:dyDescent="0.3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47"/>
  <sheetViews>
    <sheetView topLeftCell="L45" zoomScale="52" zoomScaleNormal="52" workbookViewId="0">
      <selection activeCell="Z58" sqref="Z58"/>
    </sheetView>
  </sheetViews>
  <sheetFormatPr baseColWidth="10" defaultRowHeight="14.5" x14ac:dyDescent="0.35"/>
  <cols>
    <col min="1" max="1" width="13" style="57" bestFit="1" customWidth="1"/>
    <col min="2" max="2" width="11.54296875" style="57"/>
    <col min="3" max="3" width="22.26953125" style="57" bestFit="1" customWidth="1"/>
    <col min="4" max="4" width="11.54296875" style="57"/>
    <col min="5" max="5" width="21.81640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4" t="s">
        <v>32</v>
      </c>
      <c r="G1" s="4" t="s">
        <v>33</v>
      </c>
      <c r="H1" t="s">
        <v>586</v>
      </c>
    </row>
    <row r="2" spans="1:57" x14ac:dyDescent="0.35">
      <c r="G2" s="4" t="s">
        <v>585</v>
      </c>
      <c r="H2" t="s">
        <v>79</v>
      </c>
    </row>
    <row r="9" spans="1:57" x14ac:dyDescent="0.35">
      <c r="F9" s="3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5">
      <c r="F10" s="3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57" t="s">
        <v>619</v>
      </c>
      <c r="F11" s="3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1" t="s">
        <v>622</v>
      </c>
      <c r="F12" s="3" t="s">
        <v>41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219.34875379917904</v>
      </c>
      <c r="AD12" s="10">
        <f t="shared" ref="AD12:BE12" si="0">AC12+(AC12*AC$44)</f>
        <v>230.31619148913799</v>
      </c>
      <c r="AE12" s="10">
        <f t="shared" si="0"/>
        <v>241.8320010635949</v>
      </c>
      <c r="AF12" s="10">
        <f t="shared" si="0"/>
        <v>253.92360111677465</v>
      </c>
      <c r="AG12" s="10">
        <f t="shared" si="0"/>
        <v>266.61978117261339</v>
      </c>
      <c r="AH12" s="10">
        <f t="shared" si="0"/>
        <v>279.95077023124406</v>
      </c>
      <c r="AI12" s="10">
        <f t="shared" si="0"/>
        <v>293.94830874280626</v>
      </c>
      <c r="AJ12" s="10">
        <f t="shared" si="0"/>
        <v>308.64572417994657</v>
      </c>
      <c r="AK12" s="10">
        <f t="shared" si="0"/>
        <v>324.07801038894388</v>
      </c>
      <c r="AL12" s="10">
        <f t="shared" si="0"/>
        <v>330.55957059672278</v>
      </c>
      <c r="AM12" s="10">
        <f t="shared" si="0"/>
        <v>337.17076200865722</v>
      </c>
      <c r="AN12" s="10">
        <f t="shared" si="0"/>
        <v>343.91417724883036</v>
      </c>
      <c r="AO12" s="10">
        <f t="shared" si="0"/>
        <v>350.79246079380698</v>
      </c>
      <c r="AP12" s="10">
        <f t="shared" si="0"/>
        <v>357.80831000968311</v>
      </c>
      <c r="AQ12" s="10">
        <f t="shared" si="0"/>
        <v>364.96447620987675</v>
      </c>
      <c r="AR12" s="10">
        <f t="shared" si="0"/>
        <v>372.2637657340743</v>
      </c>
      <c r="AS12" s="10">
        <f t="shared" si="0"/>
        <v>379.70904104875581</v>
      </c>
      <c r="AT12" s="10">
        <f t="shared" si="0"/>
        <v>387.30322186973092</v>
      </c>
      <c r="AU12" s="10">
        <f t="shared" si="0"/>
        <v>395.04928630712556</v>
      </c>
      <c r="AV12" s="10">
        <f t="shared" si="0"/>
        <v>398.9997791701968</v>
      </c>
      <c r="AW12" s="10">
        <f t="shared" si="0"/>
        <v>402.98977696189877</v>
      </c>
      <c r="AX12" s="10">
        <f t="shared" si="0"/>
        <v>407.01967473151774</v>
      </c>
      <c r="AY12" s="10">
        <f t="shared" si="0"/>
        <v>411.08987147883289</v>
      </c>
      <c r="AZ12" s="10">
        <f t="shared" si="0"/>
        <v>415.20077019362122</v>
      </c>
      <c r="BA12" s="10">
        <f t="shared" si="0"/>
        <v>419.35277789555744</v>
      </c>
      <c r="BB12" s="10">
        <f t="shared" si="0"/>
        <v>423.54630567451301</v>
      </c>
      <c r="BC12" s="10">
        <f t="shared" si="0"/>
        <v>427.78176873125813</v>
      </c>
      <c r="BD12" s="10">
        <f t="shared" si="0"/>
        <v>432.05958641857069</v>
      </c>
      <c r="BE12" s="10">
        <f t="shared" si="0"/>
        <v>436.38018228275638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1" t="s">
        <v>622</v>
      </c>
      <c r="F13" s="3" t="s">
        <v>42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192.36899315241212</v>
      </c>
      <c r="AD13" s="10">
        <f t="shared" si="1"/>
        <v>201.98744281003272</v>
      </c>
      <c r="AE13" s="10">
        <f t="shared" si="1"/>
        <v>212.08681495053435</v>
      </c>
      <c r="AF13" s="10">
        <f t="shared" si="1"/>
        <v>222.69115569806107</v>
      </c>
      <c r="AG13" s="10">
        <f t="shared" si="1"/>
        <v>233.82571348296412</v>
      </c>
      <c r="AH13" s="10">
        <f t="shared" si="1"/>
        <v>245.51699915711234</v>
      </c>
      <c r="AI13" s="10">
        <f t="shared" si="1"/>
        <v>257.79284911496796</v>
      </c>
      <c r="AJ13" s="10">
        <f t="shared" si="1"/>
        <v>270.68249157071637</v>
      </c>
      <c r="AK13" s="10">
        <f t="shared" si="1"/>
        <v>284.21661614925216</v>
      </c>
      <c r="AL13" s="10">
        <f t="shared" si="1"/>
        <v>289.90094847223719</v>
      </c>
      <c r="AM13" s="10">
        <f t="shared" si="1"/>
        <v>295.69896744168193</v>
      </c>
      <c r="AN13" s="10">
        <f t="shared" si="1"/>
        <v>301.61294679051559</v>
      </c>
      <c r="AO13" s="10">
        <f t="shared" si="1"/>
        <v>307.64520572632591</v>
      </c>
      <c r="AP13" s="10">
        <f t="shared" si="1"/>
        <v>313.79810984085242</v>
      </c>
      <c r="AQ13" s="10">
        <f t="shared" si="1"/>
        <v>320.07407203766945</v>
      </c>
      <c r="AR13" s="10">
        <f t="shared" si="1"/>
        <v>326.47555347842285</v>
      </c>
      <c r="AS13" s="10">
        <f t="shared" si="1"/>
        <v>333.00506454799131</v>
      </c>
      <c r="AT13" s="10">
        <f t="shared" si="1"/>
        <v>339.66516583895111</v>
      </c>
      <c r="AU13" s="10">
        <f t="shared" si="1"/>
        <v>346.45846915573014</v>
      </c>
      <c r="AV13" s="10">
        <f t="shared" si="1"/>
        <v>349.92305384728746</v>
      </c>
      <c r="AW13" s="10">
        <f t="shared" si="1"/>
        <v>353.42228438576035</v>
      </c>
      <c r="AX13" s="10">
        <f t="shared" si="1"/>
        <v>356.95650722961796</v>
      </c>
      <c r="AY13" s="10">
        <f t="shared" si="1"/>
        <v>360.52607230191416</v>
      </c>
      <c r="AZ13" s="10">
        <f t="shared" si="1"/>
        <v>364.13133302493327</v>
      </c>
      <c r="BA13" s="10">
        <f t="shared" si="1"/>
        <v>367.77264635518259</v>
      </c>
      <c r="BB13" s="10">
        <f t="shared" si="1"/>
        <v>371.45037281873442</v>
      </c>
      <c r="BC13" s="10">
        <f t="shared" si="1"/>
        <v>375.16487654692179</v>
      </c>
      <c r="BD13" s="10">
        <f t="shared" si="1"/>
        <v>378.916525312391</v>
      </c>
      <c r="BE13" s="10">
        <f t="shared" si="1"/>
        <v>382.70569056551489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1" t="s">
        <v>622</v>
      </c>
      <c r="F14" s="3" t="s">
        <v>43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79.334933889408475</v>
      </c>
      <c r="AD14" s="10">
        <f t="shared" si="2"/>
        <v>83.301680583878905</v>
      </c>
      <c r="AE14" s="10">
        <f t="shared" si="2"/>
        <v>87.466764613072854</v>
      </c>
      <c r="AF14" s="10">
        <f t="shared" si="2"/>
        <v>91.840102843726498</v>
      </c>
      <c r="AG14" s="10">
        <f t="shared" si="2"/>
        <v>96.432107985912822</v>
      </c>
      <c r="AH14" s="10">
        <f t="shared" si="2"/>
        <v>101.25371338520847</v>
      </c>
      <c r="AI14" s="10">
        <f t="shared" si="2"/>
        <v>106.31639905446889</v>
      </c>
      <c r="AJ14" s="10">
        <f t="shared" si="2"/>
        <v>111.63221900719233</v>
      </c>
      <c r="AK14" s="10">
        <f t="shared" si="2"/>
        <v>117.21382995755195</v>
      </c>
      <c r="AL14" s="10">
        <f t="shared" si="2"/>
        <v>119.558106556703</v>
      </c>
      <c r="AM14" s="10">
        <f t="shared" si="2"/>
        <v>121.94926868783706</v>
      </c>
      <c r="AN14" s="10">
        <f t="shared" si="2"/>
        <v>124.3882540615938</v>
      </c>
      <c r="AO14" s="10">
        <f t="shared" si="2"/>
        <v>126.87601914282567</v>
      </c>
      <c r="AP14" s="10">
        <f t="shared" si="2"/>
        <v>129.41353952568218</v>
      </c>
      <c r="AQ14" s="10">
        <f t="shared" si="2"/>
        <v>132.00181031619582</v>
      </c>
      <c r="AR14" s="10">
        <f t="shared" si="2"/>
        <v>134.64184652251973</v>
      </c>
      <c r="AS14" s="10">
        <f t="shared" si="2"/>
        <v>137.33468345297013</v>
      </c>
      <c r="AT14" s="10">
        <f t="shared" si="2"/>
        <v>140.08137712202952</v>
      </c>
      <c r="AU14" s="10">
        <f t="shared" si="2"/>
        <v>142.88300466447012</v>
      </c>
      <c r="AV14" s="10">
        <f t="shared" si="2"/>
        <v>144.31183471111481</v>
      </c>
      <c r="AW14" s="10">
        <f t="shared" si="2"/>
        <v>145.75495305822596</v>
      </c>
      <c r="AX14" s="10">
        <f t="shared" si="2"/>
        <v>147.21250258880823</v>
      </c>
      <c r="AY14" s="10">
        <f t="shared" si="2"/>
        <v>148.68462761469632</v>
      </c>
      <c r="AZ14" s="10">
        <f t="shared" si="2"/>
        <v>150.17147389084329</v>
      </c>
      <c r="BA14" s="10">
        <f t="shared" si="2"/>
        <v>151.67318862975173</v>
      </c>
      <c r="BB14" s="10">
        <f t="shared" si="2"/>
        <v>153.18992051604926</v>
      </c>
      <c r="BC14" s="10">
        <f t="shared" si="2"/>
        <v>154.72181972120976</v>
      </c>
      <c r="BD14" s="10">
        <f t="shared" si="2"/>
        <v>156.26903791842184</v>
      </c>
      <c r="BE14" s="10">
        <f t="shared" si="2"/>
        <v>157.83172829760608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1" t="s">
        <v>622</v>
      </c>
      <c r="F15" s="3" t="s">
        <v>44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60.703540671536508</v>
      </c>
      <c r="AD15" s="10">
        <f t="shared" si="3"/>
        <v>63.738717705113331</v>
      </c>
      <c r="AE15" s="10">
        <f t="shared" si="3"/>
        <v>66.925653590368995</v>
      </c>
      <c r="AF15" s="10">
        <f t="shared" si="3"/>
        <v>70.271936269887448</v>
      </c>
      <c r="AG15" s="10">
        <f t="shared" si="3"/>
        <v>73.785533083381821</v>
      </c>
      <c r="AH15" s="10">
        <f t="shared" si="3"/>
        <v>77.474809737550913</v>
      </c>
      <c r="AI15" s="10">
        <f t="shared" si="3"/>
        <v>81.348550224428465</v>
      </c>
      <c r="AJ15" s="10">
        <f t="shared" si="3"/>
        <v>85.415977735649889</v>
      </c>
      <c r="AK15" s="10">
        <f t="shared" si="3"/>
        <v>89.68677662243239</v>
      </c>
      <c r="AL15" s="10">
        <f t="shared" si="3"/>
        <v>91.48051215488104</v>
      </c>
      <c r="AM15" s="10">
        <f t="shared" si="3"/>
        <v>93.31012239797866</v>
      </c>
      <c r="AN15" s="10">
        <f t="shared" si="3"/>
        <v>95.17632484593824</v>
      </c>
      <c r="AO15" s="10">
        <f t="shared" si="3"/>
        <v>97.079851342856998</v>
      </c>
      <c r="AP15" s="10">
        <f t="shared" si="3"/>
        <v>99.021448369714136</v>
      </c>
      <c r="AQ15" s="10">
        <f t="shared" si="3"/>
        <v>101.00187733710843</v>
      </c>
      <c r="AR15" s="10">
        <f t="shared" si="3"/>
        <v>103.0219148838506</v>
      </c>
      <c r="AS15" s="10">
        <f t="shared" si="3"/>
        <v>105.08235318152761</v>
      </c>
      <c r="AT15" s="10">
        <f t="shared" si="3"/>
        <v>107.18400024515816</v>
      </c>
      <c r="AU15" s="10">
        <f t="shared" si="3"/>
        <v>109.32768025006132</v>
      </c>
      <c r="AV15" s="10">
        <f t="shared" si="3"/>
        <v>110.42095705256193</v>
      </c>
      <c r="AW15" s="10">
        <f t="shared" si="3"/>
        <v>111.52516662308756</v>
      </c>
      <c r="AX15" s="10">
        <f t="shared" si="3"/>
        <v>112.64041828931843</v>
      </c>
      <c r="AY15" s="10">
        <f t="shared" si="3"/>
        <v>113.76682247221162</v>
      </c>
      <c r="AZ15" s="10">
        <f t="shared" si="3"/>
        <v>114.90449069693373</v>
      </c>
      <c r="BA15" s="10">
        <f t="shared" si="3"/>
        <v>116.05353560390307</v>
      </c>
      <c r="BB15" s="10">
        <f t="shared" si="3"/>
        <v>117.21407095994211</v>
      </c>
      <c r="BC15" s="10">
        <f t="shared" si="3"/>
        <v>118.38621166954152</v>
      </c>
      <c r="BD15" s="10">
        <f t="shared" si="3"/>
        <v>119.57007378623693</v>
      </c>
      <c r="BE15" s="10">
        <f t="shared" si="3"/>
        <v>120.7657745240993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1" t="s">
        <v>622</v>
      </c>
      <c r="F16" s="3" t="s">
        <v>45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14.780382259280174</v>
      </c>
      <c r="AD16" s="10">
        <f t="shared" si="4"/>
        <v>15.519401372244182</v>
      </c>
      <c r="AE16" s="10">
        <f t="shared" si="4"/>
        <v>16.295371440856393</v>
      </c>
      <c r="AF16" s="10">
        <f t="shared" si="4"/>
        <v>17.110140012899212</v>
      </c>
      <c r="AG16" s="10">
        <f t="shared" si="4"/>
        <v>17.965647013544171</v>
      </c>
      <c r="AH16" s="10">
        <f t="shared" si="4"/>
        <v>18.863929364221381</v>
      </c>
      <c r="AI16" s="10">
        <f t="shared" si="4"/>
        <v>19.807125832432451</v>
      </c>
      <c r="AJ16" s="10">
        <f t="shared" si="4"/>
        <v>20.797482124054074</v>
      </c>
      <c r="AK16" s="10">
        <f t="shared" si="4"/>
        <v>21.837356230256777</v>
      </c>
      <c r="AL16" s="10">
        <f t="shared" si="4"/>
        <v>22.274103354861914</v>
      </c>
      <c r="AM16" s="10">
        <f t="shared" si="4"/>
        <v>22.719585421959152</v>
      </c>
      <c r="AN16" s="10">
        <f t="shared" si="4"/>
        <v>23.173977130398335</v>
      </c>
      <c r="AO16" s="10">
        <f t="shared" si="4"/>
        <v>23.637456673006302</v>
      </c>
      <c r="AP16" s="10">
        <f t="shared" si="4"/>
        <v>24.110205806466428</v>
      </c>
      <c r="AQ16" s="10">
        <f t="shared" si="4"/>
        <v>24.592409922595756</v>
      </c>
      <c r="AR16" s="10">
        <f t="shared" si="4"/>
        <v>25.084258121047672</v>
      </c>
      <c r="AS16" s="10">
        <f t="shared" si="4"/>
        <v>25.585943283468627</v>
      </c>
      <c r="AT16" s="10">
        <f t="shared" si="4"/>
        <v>26.097662149137999</v>
      </c>
      <c r="AU16" s="10">
        <f t="shared" si="4"/>
        <v>26.61961539212076</v>
      </c>
      <c r="AV16" s="10">
        <f t="shared" si="4"/>
        <v>26.885811546041968</v>
      </c>
      <c r="AW16" s="10">
        <f t="shared" si="4"/>
        <v>27.154669661502385</v>
      </c>
      <c r="AX16" s="10">
        <f t="shared" si="4"/>
        <v>27.426216358117408</v>
      </c>
      <c r="AY16" s="10">
        <f t="shared" si="4"/>
        <v>27.700478521698582</v>
      </c>
      <c r="AZ16" s="10">
        <f t="shared" si="4"/>
        <v>27.977483306915566</v>
      </c>
      <c r="BA16" s="10">
        <f t="shared" si="4"/>
        <v>28.257258139984721</v>
      </c>
      <c r="BB16" s="10">
        <f t="shared" si="4"/>
        <v>28.539830721384568</v>
      </c>
      <c r="BC16" s="10">
        <f t="shared" si="4"/>
        <v>28.825229028598415</v>
      </c>
      <c r="BD16" s="10">
        <f t="shared" si="4"/>
        <v>29.1134813188844</v>
      </c>
      <c r="BE16" s="10">
        <f t="shared" si="4"/>
        <v>29.404616132073244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1" t="s">
        <v>622</v>
      </c>
      <c r="F17" s="3" t="s">
        <v>46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181.66895949482665</v>
      </c>
      <c r="AD17" s="10">
        <f t="shared" si="5"/>
        <v>190.75240746956797</v>
      </c>
      <c r="AE17" s="10">
        <f t="shared" si="5"/>
        <v>200.29002784304637</v>
      </c>
      <c r="AF17" s="10">
        <f t="shared" si="5"/>
        <v>210.30452923519869</v>
      </c>
      <c r="AG17" s="10">
        <f t="shared" si="5"/>
        <v>220.81975569695862</v>
      </c>
      <c r="AH17" s="10">
        <f t="shared" si="5"/>
        <v>231.86074348180657</v>
      </c>
      <c r="AI17" s="10">
        <f t="shared" si="5"/>
        <v>243.45378065589691</v>
      </c>
      <c r="AJ17" s="10">
        <f t="shared" si="5"/>
        <v>255.62646968869174</v>
      </c>
      <c r="AK17" s="10">
        <f t="shared" si="5"/>
        <v>268.40779317312632</v>
      </c>
      <c r="AL17" s="10">
        <f t="shared" si="5"/>
        <v>273.77594903658883</v>
      </c>
      <c r="AM17" s="10">
        <f t="shared" si="5"/>
        <v>279.25146801732058</v>
      </c>
      <c r="AN17" s="10">
        <f t="shared" si="5"/>
        <v>284.836497377667</v>
      </c>
      <c r="AO17" s="10">
        <f t="shared" si="5"/>
        <v>290.53322732522037</v>
      </c>
      <c r="AP17" s="10">
        <f t="shared" si="5"/>
        <v>296.34389187172479</v>
      </c>
      <c r="AQ17" s="10">
        <f t="shared" si="5"/>
        <v>302.27076970915931</v>
      </c>
      <c r="AR17" s="10">
        <f t="shared" si="5"/>
        <v>308.31618510334249</v>
      </c>
      <c r="AS17" s="10">
        <f t="shared" si="5"/>
        <v>314.48250880540934</v>
      </c>
      <c r="AT17" s="10">
        <f t="shared" si="5"/>
        <v>320.77215898151752</v>
      </c>
      <c r="AU17" s="10">
        <f t="shared" si="5"/>
        <v>327.18760216114788</v>
      </c>
      <c r="AV17" s="10">
        <f t="shared" si="5"/>
        <v>330.45947818275937</v>
      </c>
      <c r="AW17" s="10">
        <f t="shared" si="5"/>
        <v>333.76407296458694</v>
      </c>
      <c r="AX17" s="10">
        <f t="shared" si="5"/>
        <v>337.10171369423279</v>
      </c>
      <c r="AY17" s="10">
        <f t="shared" si="5"/>
        <v>340.47273083117511</v>
      </c>
      <c r="AZ17" s="10">
        <f t="shared" si="5"/>
        <v>343.87745813948686</v>
      </c>
      <c r="BA17" s="10">
        <f t="shared" si="5"/>
        <v>347.31623272088171</v>
      </c>
      <c r="BB17" s="10">
        <f t="shared" si="5"/>
        <v>350.78939504809051</v>
      </c>
      <c r="BC17" s="10">
        <f t="shared" si="5"/>
        <v>354.29728899857139</v>
      </c>
      <c r="BD17" s="10">
        <f t="shared" si="5"/>
        <v>357.84026188855711</v>
      </c>
      <c r="BE17" s="10">
        <f t="shared" si="5"/>
        <v>361.41866450744266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1" t="s">
        <v>622</v>
      </c>
      <c r="F18" s="3" t="s">
        <v>47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131.13895447092298</v>
      </c>
      <c r="AD18" s="10">
        <f t="shared" si="6"/>
        <v>137.69590219446914</v>
      </c>
      <c r="AE18" s="10">
        <f t="shared" si="6"/>
        <v>144.5806973041926</v>
      </c>
      <c r="AF18" s="10">
        <f t="shared" si="6"/>
        <v>151.80973216940222</v>
      </c>
      <c r="AG18" s="10">
        <f t="shared" si="6"/>
        <v>159.40021877787234</v>
      </c>
      <c r="AH18" s="10">
        <f t="shared" si="6"/>
        <v>167.37022971676595</v>
      </c>
      <c r="AI18" s="10">
        <f t="shared" si="6"/>
        <v>175.73874120260425</v>
      </c>
      <c r="AJ18" s="10">
        <f t="shared" si="6"/>
        <v>184.52567826273446</v>
      </c>
      <c r="AK18" s="10">
        <f t="shared" si="6"/>
        <v>193.75196217587117</v>
      </c>
      <c r="AL18" s="10">
        <f t="shared" si="6"/>
        <v>197.62700141938859</v>
      </c>
      <c r="AM18" s="10">
        <f t="shared" si="6"/>
        <v>201.57954144777636</v>
      </c>
      <c r="AN18" s="10">
        <f t="shared" si="6"/>
        <v>205.61113227673189</v>
      </c>
      <c r="AO18" s="10">
        <f t="shared" si="6"/>
        <v>209.72335492226654</v>
      </c>
      <c r="AP18" s="10">
        <f t="shared" si="6"/>
        <v>213.91782202071187</v>
      </c>
      <c r="AQ18" s="10">
        <f t="shared" si="6"/>
        <v>218.1961784611261</v>
      </c>
      <c r="AR18" s="10">
        <f t="shared" si="6"/>
        <v>222.56010203034862</v>
      </c>
      <c r="AS18" s="10">
        <f t="shared" si="6"/>
        <v>227.01130407095559</v>
      </c>
      <c r="AT18" s="10">
        <f t="shared" si="6"/>
        <v>231.55153015237471</v>
      </c>
      <c r="AU18" s="10">
        <f t="shared" si="6"/>
        <v>236.1825607554222</v>
      </c>
      <c r="AV18" s="10">
        <f t="shared" si="6"/>
        <v>238.54438636297641</v>
      </c>
      <c r="AW18" s="10">
        <f t="shared" si="6"/>
        <v>240.92983022660619</v>
      </c>
      <c r="AX18" s="10">
        <f t="shared" si="6"/>
        <v>243.33912852887224</v>
      </c>
      <c r="AY18" s="10">
        <f t="shared" si="6"/>
        <v>245.77251981416097</v>
      </c>
      <c r="AZ18" s="10">
        <f t="shared" si="6"/>
        <v>248.23024501230259</v>
      </c>
      <c r="BA18" s="10">
        <f t="shared" si="6"/>
        <v>250.71254746242562</v>
      </c>
      <c r="BB18" s="10">
        <f t="shared" si="6"/>
        <v>253.21967293704986</v>
      </c>
      <c r="BC18" s="10">
        <f t="shared" si="6"/>
        <v>255.75186966642036</v>
      </c>
      <c r="BD18" s="10">
        <f t="shared" si="6"/>
        <v>258.30938836308457</v>
      </c>
      <c r="BE18" s="10">
        <f t="shared" si="6"/>
        <v>260.89248224671542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1" t="s">
        <v>622</v>
      </c>
      <c r="F19" s="3" t="s">
        <v>48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19.486029847031961</v>
      </c>
      <c r="AD19" s="10">
        <f t="shared" si="7"/>
        <v>20.460331339383558</v>
      </c>
      <c r="AE19" s="10">
        <f t="shared" si="7"/>
        <v>21.483347906352737</v>
      </c>
      <c r="AF19" s="10">
        <f t="shared" si="7"/>
        <v>22.557515301670374</v>
      </c>
      <c r="AG19" s="10">
        <f t="shared" si="7"/>
        <v>23.685391066753894</v>
      </c>
      <c r="AH19" s="10">
        <f t="shared" si="7"/>
        <v>24.86966062009159</v>
      </c>
      <c r="AI19" s="10">
        <f t="shared" si="7"/>
        <v>26.11314365109617</v>
      </c>
      <c r="AJ19" s="10">
        <f t="shared" si="7"/>
        <v>27.418800833650977</v>
      </c>
      <c r="AK19" s="10">
        <f t="shared" si="7"/>
        <v>28.789740875333525</v>
      </c>
      <c r="AL19" s="10">
        <f t="shared" si="7"/>
        <v>29.365535692840197</v>
      </c>
      <c r="AM19" s="10">
        <f t="shared" si="7"/>
        <v>29.952846406697002</v>
      </c>
      <c r="AN19" s="10">
        <f t="shared" si="7"/>
        <v>30.551903334830943</v>
      </c>
      <c r="AO19" s="10">
        <f t="shared" si="7"/>
        <v>31.162941401527561</v>
      </c>
      <c r="AP19" s="10">
        <f t="shared" si="7"/>
        <v>31.786200229558112</v>
      </c>
      <c r="AQ19" s="10">
        <f t="shared" si="7"/>
        <v>32.421924234149273</v>
      </c>
      <c r="AR19" s="10">
        <f t="shared" si="7"/>
        <v>33.070362718832257</v>
      </c>
      <c r="AS19" s="10">
        <f t="shared" si="7"/>
        <v>33.731769973208905</v>
      </c>
      <c r="AT19" s="10">
        <f t="shared" si="7"/>
        <v>34.406405372673085</v>
      </c>
      <c r="AU19" s="10">
        <f t="shared" si="7"/>
        <v>35.094533480126543</v>
      </c>
      <c r="AV19" s="10">
        <f t="shared" si="7"/>
        <v>35.44547881492781</v>
      </c>
      <c r="AW19" s="10">
        <f t="shared" si="7"/>
        <v>35.799933603077086</v>
      </c>
      <c r="AX19" s="10">
        <f t="shared" si="7"/>
        <v>36.157932939107859</v>
      </c>
      <c r="AY19" s="10">
        <f t="shared" si="7"/>
        <v>36.519512268498936</v>
      </c>
      <c r="AZ19" s="10">
        <f t="shared" si="7"/>
        <v>36.884707391183923</v>
      </c>
      <c r="BA19" s="10">
        <f t="shared" si="7"/>
        <v>37.25355446509576</v>
      </c>
      <c r="BB19" s="10">
        <f t="shared" si="7"/>
        <v>37.626090009746719</v>
      </c>
      <c r="BC19" s="10">
        <f t="shared" si="7"/>
        <v>38.002350909844189</v>
      </c>
      <c r="BD19" s="10">
        <f t="shared" si="7"/>
        <v>38.382374418942632</v>
      </c>
      <c r="BE19" s="10">
        <f t="shared" si="7"/>
        <v>38.76619816313206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1" t="s">
        <v>622</v>
      </c>
      <c r="F20" s="3" t="s">
        <v>49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105.77821444834777</v>
      </c>
      <c r="AD20" s="10">
        <f t="shared" si="8"/>
        <v>111.06712517076515</v>
      </c>
      <c r="AE20" s="10">
        <f t="shared" si="8"/>
        <v>116.62048142930341</v>
      </c>
      <c r="AF20" s="10">
        <f t="shared" si="8"/>
        <v>122.45150550076858</v>
      </c>
      <c r="AG20" s="10">
        <f t="shared" si="8"/>
        <v>128.574080775807</v>
      </c>
      <c r="AH20" s="10">
        <f t="shared" si="8"/>
        <v>135.00278481459736</v>
      </c>
      <c r="AI20" s="10">
        <f t="shared" si="8"/>
        <v>141.75292405532724</v>
      </c>
      <c r="AJ20" s="10">
        <f t="shared" si="8"/>
        <v>148.84057025809361</v>
      </c>
      <c r="AK20" s="10">
        <f t="shared" si="8"/>
        <v>156.28259877099828</v>
      </c>
      <c r="AL20" s="10">
        <f t="shared" si="8"/>
        <v>159.40825074641825</v>
      </c>
      <c r="AM20" s="10">
        <f t="shared" si="8"/>
        <v>162.59641576134661</v>
      </c>
      <c r="AN20" s="10">
        <f t="shared" si="8"/>
        <v>165.84834407657354</v>
      </c>
      <c r="AO20" s="10">
        <f t="shared" si="8"/>
        <v>169.16531095810501</v>
      </c>
      <c r="AP20" s="10">
        <f t="shared" si="8"/>
        <v>172.54861717726712</v>
      </c>
      <c r="AQ20" s="10">
        <f t="shared" si="8"/>
        <v>175.99958952081246</v>
      </c>
      <c r="AR20" s="10">
        <f t="shared" si="8"/>
        <v>179.51958131122871</v>
      </c>
      <c r="AS20" s="10">
        <f t="shared" si="8"/>
        <v>183.10997293745328</v>
      </c>
      <c r="AT20" s="10">
        <f t="shared" si="8"/>
        <v>186.77217239620234</v>
      </c>
      <c r="AU20" s="10">
        <f t="shared" si="8"/>
        <v>190.50761584412638</v>
      </c>
      <c r="AV20" s="10">
        <f t="shared" si="8"/>
        <v>192.41269200256764</v>
      </c>
      <c r="AW20" s="10">
        <f t="shared" si="8"/>
        <v>194.33681892259332</v>
      </c>
      <c r="AX20" s="10">
        <f t="shared" si="8"/>
        <v>196.28018711181926</v>
      </c>
      <c r="AY20" s="10">
        <f t="shared" si="8"/>
        <v>198.24298898293745</v>
      </c>
      <c r="AZ20" s="10">
        <f t="shared" si="8"/>
        <v>200.22541887276682</v>
      </c>
      <c r="BA20" s="10">
        <f t="shared" si="8"/>
        <v>202.2276730614945</v>
      </c>
      <c r="BB20" s="10">
        <f t="shared" si="8"/>
        <v>204.24994979210945</v>
      </c>
      <c r="BC20" s="10">
        <f t="shared" si="8"/>
        <v>206.29244929003053</v>
      </c>
      <c r="BD20" s="10">
        <f t="shared" si="8"/>
        <v>208.35537378293083</v>
      </c>
      <c r="BE20" s="10">
        <f t="shared" si="8"/>
        <v>210.43892752076013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1" t="s">
        <v>622</v>
      </c>
      <c r="F21" s="3" t="s">
        <v>35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963.89361645740291</v>
      </c>
      <c r="AD21" s="10">
        <f t="shared" si="9"/>
        <v>1012.0882972802731</v>
      </c>
      <c r="AE21" s="10">
        <f t="shared" si="9"/>
        <v>1062.6927121442868</v>
      </c>
      <c r="AF21" s="10">
        <f t="shared" si="9"/>
        <v>1115.8273477515011</v>
      </c>
      <c r="AG21" s="10">
        <f t="shared" si="9"/>
        <v>1171.6187151390761</v>
      </c>
      <c r="AH21" s="10">
        <f t="shared" si="9"/>
        <v>1230.1996508960299</v>
      </c>
      <c r="AI21" s="10">
        <f t="shared" si="9"/>
        <v>1291.7096334408313</v>
      </c>
      <c r="AJ21" s="10">
        <f t="shared" si="9"/>
        <v>1356.295115112873</v>
      </c>
      <c r="AK21" s="10">
        <f t="shared" si="9"/>
        <v>1424.1098708685165</v>
      </c>
      <c r="AL21" s="10">
        <f t="shared" si="9"/>
        <v>1452.5920682858869</v>
      </c>
      <c r="AM21" s="10">
        <f t="shared" si="9"/>
        <v>1481.6439096516046</v>
      </c>
      <c r="AN21" s="10">
        <f t="shared" si="9"/>
        <v>1511.2767878446368</v>
      </c>
      <c r="AO21" s="10">
        <f t="shared" si="9"/>
        <v>1541.5023236015295</v>
      </c>
      <c r="AP21" s="10">
        <f t="shared" si="9"/>
        <v>1572.33237007356</v>
      </c>
      <c r="AQ21" s="10">
        <f t="shared" si="9"/>
        <v>1603.7790174750312</v>
      </c>
      <c r="AR21" s="10">
        <f t="shared" si="9"/>
        <v>1635.8545978245318</v>
      </c>
      <c r="AS21" s="10">
        <f t="shared" si="9"/>
        <v>1668.5716897810223</v>
      </c>
      <c r="AT21" s="10">
        <f t="shared" si="9"/>
        <v>1701.9431235766428</v>
      </c>
      <c r="AU21" s="10">
        <f t="shared" si="9"/>
        <v>1735.9819860481757</v>
      </c>
      <c r="AV21" s="10">
        <f t="shared" si="9"/>
        <v>1753.3418059086575</v>
      </c>
      <c r="AW21" s="10">
        <f t="shared" si="9"/>
        <v>1770.8752239677442</v>
      </c>
      <c r="AX21" s="10">
        <f t="shared" si="9"/>
        <v>1788.5839762074218</v>
      </c>
      <c r="AY21" s="10">
        <f t="shared" si="9"/>
        <v>1806.469815969496</v>
      </c>
      <c r="AZ21" s="10">
        <f t="shared" si="9"/>
        <v>1824.5345141291909</v>
      </c>
      <c r="BA21" s="10">
        <f t="shared" si="9"/>
        <v>1842.7798592704828</v>
      </c>
      <c r="BB21" s="10">
        <f t="shared" si="9"/>
        <v>1861.2076578631877</v>
      </c>
      <c r="BC21" s="10">
        <f t="shared" si="9"/>
        <v>1879.8197344418195</v>
      </c>
      <c r="BD21" s="10">
        <f t="shared" si="9"/>
        <v>1898.6179317862377</v>
      </c>
      <c r="BE21" s="10">
        <f t="shared" si="9"/>
        <v>1917.6041111041002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1" t="s">
        <v>622</v>
      </c>
      <c r="F22" s="3" t="s">
        <v>34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1135.8808916380717</v>
      </c>
      <c r="AD22" s="10">
        <f t="shared" si="10"/>
        <v>1192.6749362199753</v>
      </c>
      <c r="AE22" s="10">
        <f t="shared" si="10"/>
        <v>1252.308683030974</v>
      </c>
      <c r="AF22" s="10">
        <f t="shared" si="10"/>
        <v>1314.9241171825227</v>
      </c>
      <c r="AG22" s="10">
        <f t="shared" si="10"/>
        <v>1380.6703230416488</v>
      </c>
      <c r="AH22" s="10">
        <f t="shared" si="10"/>
        <v>1449.7038391937313</v>
      </c>
      <c r="AI22" s="10">
        <f t="shared" si="10"/>
        <v>1522.1890311534178</v>
      </c>
      <c r="AJ22" s="10">
        <f t="shared" si="10"/>
        <v>1598.2984827110886</v>
      </c>
      <c r="AK22" s="10">
        <f t="shared" si="10"/>
        <v>1678.213406846643</v>
      </c>
      <c r="AL22" s="10">
        <f t="shared" si="10"/>
        <v>1711.7776749835759</v>
      </c>
      <c r="AM22" s="10">
        <f t="shared" si="10"/>
        <v>1746.0132284832475</v>
      </c>
      <c r="AN22" s="10">
        <f t="shared" si="10"/>
        <v>1780.9334930529126</v>
      </c>
      <c r="AO22" s="10">
        <f t="shared" si="10"/>
        <v>1816.5521629139707</v>
      </c>
      <c r="AP22" s="10">
        <f t="shared" si="10"/>
        <v>1852.8832061722501</v>
      </c>
      <c r="AQ22" s="10">
        <f t="shared" si="10"/>
        <v>1889.940870295695</v>
      </c>
      <c r="AR22" s="10">
        <f t="shared" si="10"/>
        <v>1927.739687701609</v>
      </c>
      <c r="AS22" s="10">
        <f t="shared" si="10"/>
        <v>1966.2944814556413</v>
      </c>
      <c r="AT22" s="10">
        <f t="shared" si="10"/>
        <v>2005.6203710847542</v>
      </c>
      <c r="AU22" s="10">
        <f t="shared" si="10"/>
        <v>2045.7327785064492</v>
      </c>
      <c r="AV22" s="10">
        <f t="shared" si="10"/>
        <v>2066.1901062915135</v>
      </c>
      <c r="AW22" s="10">
        <f t="shared" si="10"/>
        <v>2086.8520073544287</v>
      </c>
      <c r="AX22" s="10">
        <f t="shared" si="10"/>
        <v>2107.7205274279731</v>
      </c>
      <c r="AY22" s="10">
        <f t="shared" si="10"/>
        <v>2128.7977327022527</v>
      </c>
      <c r="AZ22" s="10">
        <f t="shared" si="10"/>
        <v>2150.0857100292751</v>
      </c>
      <c r="BA22" s="10">
        <f t="shared" si="10"/>
        <v>2171.5865671295678</v>
      </c>
      <c r="BB22" s="10">
        <f t="shared" si="10"/>
        <v>2193.3024328008637</v>
      </c>
      <c r="BC22" s="10">
        <f t="shared" si="10"/>
        <v>2215.2354571288724</v>
      </c>
      <c r="BD22" s="10">
        <f t="shared" si="10"/>
        <v>2237.3878117001614</v>
      </c>
      <c r="BE22" s="10">
        <f t="shared" si="10"/>
        <v>2259.7616898171632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1" t="s">
        <v>622</v>
      </c>
      <c r="F23" s="3" t="s">
        <v>50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126.69053180364442</v>
      </c>
      <c r="AD23" s="10">
        <f t="shared" si="11"/>
        <v>133.02505839382664</v>
      </c>
      <c r="AE23" s="10">
        <f t="shared" si="11"/>
        <v>139.67631131351797</v>
      </c>
      <c r="AF23" s="10">
        <f t="shared" si="11"/>
        <v>146.66012687919388</v>
      </c>
      <c r="AG23" s="10">
        <f t="shared" si="11"/>
        <v>153.99313322315356</v>
      </c>
      <c r="AH23" s="10">
        <f t="shared" si="11"/>
        <v>161.69278988431125</v>
      </c>
      <c r="AI23" s="10">
        <f t="shared" si="11"/>
        <v>169.77742937852682</v>
      </c>
      <c r="AJ23" s="10">
        <f t="shared" si="11"/>
        <v>178.26630084745315</v>
      </c>
      <c r="AK23" s="10">
        <f t="shared" si="11"/>
        <v>187.17961588982581</v>
      </c>
      <c r="AL23" s="10">
        <f t="shared" si="11"/>
        <v>190.92320820762234</v>
      </c>
      <c r="AM23" s="10">
        <f t="shared" si="11"/>
        <v>194.7416723717748</v>
      </c>
      <c r="AN23" s="10">
        <f t="shared" si="11"/>
        <v>198.6365058192103</v>
      </c>
      <c r="AO23" s="10">
        <f t="shared" si="11"/>
        <v>202.60923593559451</v>
      </c>
      <c r="AP23" s="10">
        <f t="shared" si="11"/>
        <v>206.6614206543064</v>
      </c>
      <c r="AQ23" s="10">
        <f t="shared" si="11"/>
        <v>210.79464906739253</v>
      </c>
      <c r="AR23" s="10">
        <f t="shared" si="11"/>
        <v>215.01054204874038</v>
      </c>
      <c r="AS23" s="10">
        <f t="shared" si="11"/>
        <v>219.31075288971519</v>
      </c>
      <c r="AT23" s="10">
        <f t="shared" si="11"/>
        <v>223.69696794750951</v>
      </c>
      <c r="AU23" s="10">
        <f t="shared" si="11"/>
        <v>228.1709073064597</v>
      </c>
      <c r="AV23" s="10">
        <f t="shared" si="11"/>
        <v>230.4526163795243</v>
      </c>
      <c r="AW23" s="10">
        <f t="shared" si="11"/>
        <v>232.75714254331953</v>
      </c>
      <c r="AX23" s="10">
        <f t="shared" si="11"/>
        <v>235.08471396875274</v>
      </c>
      <c r="AY23" s="10">
        <f t="shared" si="11"/>
        <v>237.43556110844025</v>
      </c>
      <c r="AZ23" s="10">
        <f t="shared" si="11"/>
        <v>239.80991671952467</v>
      </c>
      <c r="BA23" s="10">
        <f t="shared" si="11"/>
        <v>242.20801588671992</v>
      </c>
      <c r="BB23" s="10">
        <f t="shared" si="11"/>
        <v>244.63009604558712</v>
      </c>
      <c r="BC23" s="10">
        <f t="shared" si="11"/>
        <v>247.07639700604298</v>
      </c>
      <c r="BD23" s="10">
        <f t="shared" si="11"/>
        <v>249.54716097610341</v>
      </c>
      <c r="BE23" s="10">
        <f t="shared" si="11"/>
        <v>252.04263258586445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1" t="s">
        <v>622</v>
      </c>
      <c r="F24" s="3" t="s">
        <v>51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111.50197756098083</v>
      </c>
      <c r="AD24" s="10">
        <f t="shared" si="12"/>
        <v>117.07707643902988</v>
      </c>
      <c r="AE24" s="10">
        <f t="shared" si="12"/>
        <v>122.93093026098137</v>
      </c>
      <c r="AF24" s="10">
        <f t="shared" si="12"/>
        <v>129.07747677403043</v>
      </c>
      <c r="AG24" s="10">
        <f t="shared" si="12"/>
        <v>135.53135061273196</v>
      </c>
      <c r="AH24" s="10">
        <f t="shared" si="12"/>
        <v>142.30791814336857</v>
      </c>
      <c r="AI24" s="10">
        <f t="shared" si="12"/>
        <v>149.42331405053699</v>
      </c>
      <c r="AJ24" s="10">
        <f t="shared" si="12"/>
        <v>156.89447975306385</v>
      </c>
      <c r="AK24" s="10">
        <f t="shared" si="12"/>
        <v>164.73920374071704</v>
      </c>
      <c r="AL24" s="10">
        <f t="shared" si="12"/>
        <v>168.03398781553139</v>
      </c>
      <c r="AM24" s="10">
        <f t="shared" si="12"/>
        <v>171.39466757184201</v>
      </c>
      <c r="AN24" s="10">
        <f t="shared" si="12"/>
        <v>174.82256092327884</v>
      </c>
      <c r="AO24" s="10">
        <f t="shared" si="12"/>
        <v>178.31901214174442</v>
      </c>
      <c r="AP24" s="10">
        <f t="shared" si="12"/>
        <v>181.88539238457932</v>
      </c>
      <c r="AQ24" s="10">
        <f t="shared" si="12"/>
        <v>185.52310023227091</v>
      </c>
      <c r="AR24" s="10">
        <f t="shared" si="12"/>
        <v>189.23356223691633</v>
      </c>
      <c r="AS24" s="10">
        <f t="shared" si="12"/>
        <v>193.01823348165465</v>
      </c>
      <c r="AT24" s="10">
        <f t="shared" si="12"/>
        <v>196.87859815128775</v>
      </c>
      <c r="AU24" s="10">
        <f t="shared" si="12"/>
        <v>200.81617011431351</v>
      </c>
      <c r="AV24" s="10">
        <f t="shared" si="12"/>
        <v>202.82433181545665</v>
      </c>
      <c r="AW24" s="10">
        <f t="shared" si="12"/>
        <v>204.85257513361123</v>
      </c>
      <c r="AX24" s="10">
        <f t="shared" si="12"/>
        <v>206.90110088494734</v>
      </c>
      <c r="AY24" s="10">
        <f t="shared" si="12"/>
        <v>208.97011189379683</v>
      </c>
      <c r="AZ24" s="10">
        <f t="shared" si="12"/>
        <v>211.05981301273479</v>
      </c>
      <c r="BA24" s="10">
        <f t="shared" si="12"/>
        <v>213.17041114286215</v>
      </c>
      <c r="BB24" s="10">
        <f t="shared" si="12"/>
        <v>215.30211525429078</v>
      </c>
      <c r="BC24" s="10">
        <f t="shared" si="12"/>
        <v>217.4551364068337</v>
      </c>
      <c r="BD24" s="10">
        <f t="shared" si="12"/>
        <v>219.62968777090205</v>
      </c>
      <c r="BE24" s="10">
        <f t="shared" si="12"/>
        <v>221.82598464861107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1" t="s">
        <v>622</v>
      </c>
      <c r="F25" s="3" t="s">
        <v>52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25.789160099651571</v>
      </c>
      <c r="AD25" s="10">
        <f t="shared" si="13"/>
        <v>27.078618104634149</v>
      </c>
      <c r="AE25" s="10">
        <f t="shared" si="13"/>
        <v>28.432549009865856</v>
      </c>
      <c r="AF25" s="10">
        <f t="shared" si="13"/>
        <v>29.854176460359149</v>
      </c>
      <c r="AG25" s="10">
        <f t="shared" si="13"/>
        <v>31.346885283377105</v>
      </c>
      <c r="AH25" s="10">
        <f t="shared" si="13"/>
        <v>32.914229547545958</v>
      </c>
      <c r="AI25" s="10">
        <f t="shared" si="13"/>
        <v>34.559941024923255</v>
      </c>
      <c r="AJ25" s="10">
        <f t="shared" si="13"/>
        <v>36.287938076169418</v>
      </c>
      <c r="AK25" s="10">
        <f t="shared" si="13"/>
        <v>38.10233497997789</v>
      </c>
      <c r="AL25" s="10">
        <f t="shared" si="13"/>
        <v>38.864381679577448</v>
      </c>
      <c r="AM25" s="10">
        <f t="shared" si="13"/>
        <v>39.641669313168997</v>
      </c>
      <c r="AN25" s="10">
        <f t="shared" si="13"/>
        <v>40.434502699432379</v>
      </c>
      <c r="AO25" s="10">
        <f t="shared" si="13"/>
        <v>41.243192753421027</v>
      </c>
      <c r="AP25" s="10">
        <f t="shared" si="13"/>
        <v>42.068056608489449</v>
      </c>
      <c r="AQ25" s="10">
        <f t="shared" si="13"/>
        <v>42.909417740659237</v>
      </c>
      <c r="AR25" s="10">
        <f t="shared" si="13"/>
        <v>43.767606095472424</v>
      </c>
      <c r="AS25" s="10">
        <f t="shared" si="13"/>
        <v>44.642958217381874</v>
      </c>
      <c r="AT25" s="10">
        <f t="shared" si="13"/>
        <v>45.535817381729515</v>
      </c>
      <c r="AU25" s="10">
        <f t="shared" si="13"/>
        <v>46.446533729364106</v>
      </c>
      <c r="AV25" s="10">
        <f t="shared" si="13"/>
        <v>46.910999066657745</v>
      </c>
      <c r="AW25" s="10">
        <f t="shared" si="13"/>
        <v>47.380109057324319</v>
      </c>
      <c r="AX25" s="10">
        <f t="shared" si="13"/>
        <v>47.853910147897565</v>
      </c>
      <c r="AY25" s="10">
        <f t="shared" si="13"/>
        <v>48.332449249376538</v>
      </c>
      <c r="AZ25" s="10">
        <f t="shared" si="13"/>
        <v>48.815773741870302</v>
      </c>
      <c r="BA25" s="10">
        <f t="shared" si="13"/>
        <v>49.303931479289005</v>
      </c>
      <c r="BB25" s="10">
        <f t="shared" si="13"/>
        <v>49.796970794081894</v>
      </c>
      <c r="BC25" s="10">
        <f t="shared" si="13"/>
        <v>50.294940502022712</v>
      </c>
      <c r="BD25" s="10">
        <f t="shared" si="13"/>
        <v>50.797889907042936</v>
      </c>
      <c r="BE25" s="10">
        <f t="shared" si="13"/>
        <v>51.305868806113367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1" t="s">
        <v>622</v>
      </c>
      <c r="F26" s="3" t="s">
        <v>53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66.001820328983769</v>
      </c>
      <c r="AD26" s="10">
        <f t="shared" si="14"/>
        <v>69.301911345432956</v>
      </c>
      <c r="AE26" s="10">
        <f t="shared" si="14"/>
        <v>72.767006912704602</v>
      </c>
      <c r="AF26" s="10">
        <f t="shared" si="14"/>
        <v>76.405357258339833</v>
      </c>
      <c r="AG26" s="10">
        <f t="shared" si="14"/>
        <v>80.225625121256826</v>
      </c>
      <c r="AH26" s="10">
        <f t="shared" si="14"/>
        <v>84.23690637731967</v>
      </c>
      <c r="AI26" s="10">
        <f t="shared" si="14"/>
        <v>88.448751696185653</v>
      </c>
      <c r="AJ26" s="10">
        <f t="shared" si="14"/>
        <v>92.87118928099494</v>
      </c>
      <c r="AK26" s="10">
        <f t="shared" si="14"/>
        <v>97.514748745044685</v>
      </c>
      <c r="AL26" s="10">
        <f t="shared" si="14"/>
        <v>99.465043719945584</v>
      </c>
      <c r="AM26" s="10">
        <f t="shared" si="14"/>
        <v>101.45434459434449</v>
      </c>
      <c r="AN26" s="10">
        <f t="shared" si="14"/>
        <v>103.48343148623138</v>
      </c>
      <c r="AO26" s="10">
        <f t="shared" si="14"/>
        <v>105.55310011595601</v>
      </c>
      <c r="AP26" s="10">
        <f t="shared" si="14"/>
        <v>107.66416211827513</v>
      </c>
      <c r="AQ26" s="10">
        <f t="shared" si="14"/>
        <v>109.81744536064063</v>
      </c>
      <c r="AR26" s="10">
        <f t="shared" si="14"/>
        <v>112.01379426785344</v>
      </c>
      <c r="AS26" s="10">
        <f t="shared" si="14"/>
        <v>114.25407015321051</v>
      </c>
      <c r="AT26" s="10">
        <f t="shared" si="14"/>
        <v>116.53915155627472</v>
      </c>
      <c r="AU26" s="10">
        <f t="shared" si="14"/>
        <v>118.86993458740021</v>
      </c>
      <c r="AV26" s="10">
        <f t="shared" si="14"/>
        <v>120.05863393327421</v>
      </c>
      <c r="AW26" s="10">
        <f t="shared" si="14"/>
        <v>121.25922027260695</v>
      </c>
      <c r="AX26" s="10">
        <f t="shared" si="14"/>
        <v>122.47181247533302</v>
      </c>
      <c r="AY26" s="10">
        <f t="shared" si="14"/>
        <v>123.69653060008635</v>
      </c>
      <c r="AZ26" s="10">
        <f t="shared" si="14"/>
        <v>124.93349590608722</v>
      </c>
      <c r="BA26" s="10">
        <f t="shared" si="14"/>
        <v>126.18283086514809</v>
      </c>
      <c r="BB26" s="10">
        <f t="shared" si="14"/>
        <v>127.44465917379958</v>
      </c>
      <c r="BC26" s="10">
        <f t="shared" si="14"/>
        <v>128.71910576553756</v>
      </c>
      <c r="BD26" s="10">
        <f t="shared" si="14"/>
        <v>130.00629682319294</v>
      </c>
      <c r="BE26" s="10">
        <f t="shared" si="14"/>
        <v>131.30635979142488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1" t="s">
        <v>622</v>
      </c>
      <c r="F27" s="3" t="s">
        <v>54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841.79448296514829</v>
      </c>
      <c r="AD27" s="10">
        <f t="shared" si="15"/>
        <v>883.88420711340575</v>
      </c>
      <c r="AE27" s="10">
        <f t="shared" si="15"/>
        <v>928.07841746907604</v>
      </c>
      <c r="AF27" s="10">
        <f t="shared" si="15"/>
        <v>974.48233834252983</v>
      </c>
      <c r="AG27" s="10">
        <f t="shared" si="15"/>
        <v>1023.2064552596563</v>
      </c>
      <c r="AH27" s="10">
        <f t="shared" si="15"/>
        <v>1074.3667780226392</v>
      </c>
      <c r="AI27" s="10">
        <f t="shared" si="15"/>
        <v>1128.0851169237712</v>
      </c>
      <c r="AJ27" s="10">
        <f t="shared" si="15"/>
        <v>1184.4893727699598</v>
      </c>
      <c r="AK27" s="10">
        <f t="shared" si="15"/>
        <v>1243.7138414084577</v>
      </c>
      <c r="AL27" s="10">
        <f t="shared" si="15"/>
        <v>1268.5881182366268</v>
      </c>
      <c r="AM27" s="10">
        <f t="shared" si="15"/>
        <v>1293.9598806013594</v>
      </c>
      <c r="AN27" s="10">
        <f t="shared" si="15"/>
        <v>1319.8390782133865</v>
      </c>
      <c r="AO27" s="10">
        <f t="shared" si="15"/>
        <v>1346.2358597776542</v>
      </c>
      <c r="AP27" s="10">
        <f t="shared" si="15"/>
        <v>1373.1605769732073</v>
      </c>
      <c r="AQ27" s="10">
        <f t="shared" si="15"/>
        <v>1400.6237885126714</v>
      </c>
      <c r="AR27" s="10">
        <f t="shared" si="15"/>
        <v>1428.6362642829247</v>
      </c>
      <c r="AS27" s="10">
        <f t="shared" si="15"/>
        <v>1457.2089895685831</v>
      </c>
      <c r="AT27" s="10">
        <f t="shared" si="15"/>
        <v>1486.3531693599548</v>
      </c>
      <c r="AU27" s="10">
        <f t="shared" si="15"/>
        <v>1516.0802327471538</v>
      </c>
      <c r="AV27" s="10">
        <f t="shared" si="15"/>
        <v>1531.2410350746254</v>
      </c>
      <c r="AW27" s="10">
        <f t="shared" si="15"/>
        <v>1546.5534454253716</v>
      </c>
      <c r="AX27" s="10">
        <f t="shared" si="15"/>
        <v>1562.0189798796252</v>
      </c>
      <c r="AY27" s="10">
        <f t="shared" si="15"/>
        <v>1577.6391696784215</v>
      </c>
      <c r="AZ27" s="10">
        <f t="shared" si="15"/>
        <v>1593.4155613752057</v>
      </c>
      <c r="BA27" s="10">
        <f t="shared" si="15"/>
        <v>1609.3497169889577</v>
      </c>
      <c r="BB27" s="10">
        <f t="shared" si="15"/>
        <v>1625.4432141588472</v>
      </c>
      <c r="BC27" s="10">
        <f t="shared" si="15"/>
        <v>1641.6976463004357</v>
      </c>
      <c r="BD27" s="10">
        <f t="shared" si="15"/>
        <v>1658.1146227634401</v>
      </c>
      <c r="BE27" s="10">
        <f t="shared" si="15"/>
        <v>1674.6957689910746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1" t="s">
        <v>622</v>
      </c>
      <c r="F28" s="3" t="s">
        <v>55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19.41503760018114</v>
      </c>
      <c r="AD28" s="10">
        <f t="shared" si="16"/>
        <v>20.385789480190198</v>
      </c>
      <c r="AE28" s="10">
        <f t="shared" si="16"/>
        <v>21.405078954199709</v>
      </c>
      <c r="AF28" s="10">
        <f t="shared" si="16"/>
        <v>22.475332901909695</v>
      </c>
      <c r="AG28" s="10">
        <f t="shared" si="16"/>
        <v>23.599099547005181</v>
      </c>
      <c r="AH28" s="10">
        <f t="shared" si="16"/>
        <v>24.779054524355441</v>
      </c>
      <c r="AI28" s="10">
        <f t="shared" si="16"/>
        <v>26.018007250573213</v>
      </c>
      <c r="AJ28" s="10">
        <f t="shared" si="16"/>
        <v>27.318907613101874</v>
      </c>
      <c r="AK28" s="10">
        <f t="shared" si="16"/>
        <v>28.684852993756969</v>
      </c>
      <c r="AL28" s="10">
        <f t="shared" si="16"/>
        <v>29.25855005363211</v>
      </c>
      <c r="AM28" s="10">
        <f t="shared" si="16"/>
        <v>29.843721054704751</v>
      </c>
      <c r="AN28" s="10">
        <f t="shared" si="16"/>
        <v>30.440595475798848</v>
      </c>
      <c r="AO28" s="10">
        <f t="shared" si="16"/>
        <v>31.049407385314826</v>
      </c>
      <c r="AP28" s="10">
        <f t="shared" si="16"/>
        <v>31.670395533021122</v>
      </c>
      <c r="AQ28" s="10">
        <f t="shared" si="16"/>
        <v>32.303803443681545</v>
      </c>
      <c r="AR28" s="10">
        <f t="shared" si="16"/>
        <v>32.949879512555178</v>
      </c>
      <c r="AS28" s="10">
        <f t="shared" si="16"/>
        <v>33.608877102806282</v>
      </c>
      <c r="AT28" s="10">
        <f t="shared" si="16"/>
        <v>34.281054644862408</v>
      </c>
      <c r="AU28" s="10">
        <f t="shared" si="16"/>
        <v>34.966675737759658</v>
      </c>
      <c r="AV28" s="10">
        <f t="shared" si="16"/>
        <v>35.316342495137256</v>
      </c>
      <c r="AW28" s="10">
        <f t="shared" si="16"/>
        <v>35.669505920088632</v>
      </c>
      <c r="AX28" s="10">
        <f t="shared" si="16"/>
        <v>36.02620097928952</v>
      </c>
      <c r="AY28" s="10">
        <f t="shared" si="16"/>
        <v>36.386462989082418</v>
      </c>
      <c r="AZ28" s="10">
        <f t="shared" si="16"/>
        <v>36.750327618973245</v>
      </c>
      <c r="BA28" s="10">
        <f t="shared" si="16"/>
        <v>37.117830895162975</v>
      </c>
      <c r="BB28" s="10">
        <f t="shared" si="16"/>
        <v>37.489009204114602</v>
      </c>
      <c r="BC28" s="10">
        <f t="shared" si="16"/>
        <v>37.863899296155751</v>
      </c>
      <c r="BD28" s="10">
        <f t="shared" si="16"/>
        <v>38.242538289117306</v>
      </c>
      <c r="BE28" s="10">
        <f t="shared" si="16"/>
        <v>38.624963672008477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1" t="s">
        <v>622</v>
      </c>
      <c r="F29" s="3" t="s">
        <v>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37.476349387441594</v>
      </c>
      <c r="AD29" s="10">
        <f t="shared" si="17"/>
        <v>39.350166856813672</v>
      </c>
      <c r="AE29" s="10">
        <f t="shared" si="17"/>
        <v>41.317675199654353</v>
      </c>
      <c r="AF29" s="10">
        <f t="shared" si="17"/>
        <v>43.383558959637071</v>
      </c>
      <c r="AG29" s="10">
        <f t="shared" si="17"/>
        <v>45.552736907618922</v>
      </c>
      <c r="AH29" s="10">
        <f t="shared" si="17"/>
        <v>47.830373752999868</v>
      </c>
      <c r="AI29" s="10">
        <f t="shared" si="17"/>
        <v>50.22189244064986</v>
      </c>
      <c r="AJ29" s="10">
        <f t="shared" si="17"/>
        <v>52.732987062682355</v>
      </c>
      <c r="AK29" s="10">
        <f t="shared" si="17"/>
        <v>55.369636415816473</v>
      </c>
      <c r="AL29" s="10">
        <f t="shared" si="17"/>
        <v>56.4770291441328</v>
      </c>
      <c r="AM29" s="10">
        <f t="shared" si="17"/>
        <v>57.606569727015454</v>
      </c>
      <c r="AN29" s="10">
        <f t="shared" si="17"/>
        <v>58.758701121555767</v>
      </c>
      <c r="AO29" s="10">
        <f t="shared" si="17"/>
        <v>59.933875143986882</v>
      </c>
      <c r="AP29" s="10">
        <f t="shared" si="17"/>
        <v>61.132552646866621</v>
      </c>
      <c r="AQ29" s="10">
        <f t="shared" si="17"/>
        <v>62.355203699803951</v>
      </c>
      <c r="AR29" s="10">
        <f t="shared" si="17"/>
        <v>63.602307773800028</v>
      </c>
      <c r="AS29" s="10">
        <f t="shared" si="17"/>
        <v>64.874353929276026</v>
      </c>
      <c r="AT29" s="10">
        <f t="shared" si="17"/>
        <v>66.171841007861545</v>
      </c>
      <c r="AU29" s="10">
        <f t="shared" si="17"/>
        <v>67.495277828018772</v>
      </c>
      <c r="AV29" s="10">
        <f t="shared" si="17"/>
        <v>68.170230606298958</v>
      </c>
      <c r="AW29" s="10">
        <f t="shared" si="17"/>
        <v>68.851932912361946</v>
      </c>
      <c r="AX29" s="10">
        <f t="shared" si="17"/>
        <v>69.540452241485568</v>
      </c>
      <c r="AY29" s="10">
        <f t="shared" si="17"/>
        <v>70.235856763900429</v>
      </c>
      <c r="AZ29" s="10">
        <f t="shared" si="17"/>
        <v>70.938215331539439</v>
      </c>
      <c r="BA29" s="10">
        <f t="shared" si="17"/>
        <v>71.647597484854828</v>
      </c>
      <c r="BB29" s="10">
        <f t="shared" si="17"/>
        <v>72.364073459703377</v>
      </c>
      <c r="BC29" s="10">
        <f t="shared" si="17"/>
        <v>73.087714194300418</v>
      </c>
      <c r="BD29" s="10">
        <f t="shared" si="17"/>
        <v>73.818591336243415</v>
      </c>
      <c r="BE29" s="10">
        <f t="shared" si="17"/>
        <v>74.556777249605844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1" t="s">
        <v>622</v>
      </c>
      <c r="F30" s="3" t="s">
        <v>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10.323999411455233</v>
      </c>
      <c r="AD30" s="10">
        <f t="shared" si="18"/>
        <v>10.840199382027995</v>
      </c>
      <c r="AE30" s="10">
        <f t="shared" si="18"/>
        <v>11.382209351129395</v>
      </c>
      <c r="AF30" s="10">
        <f t="shared" si="18"/>
        <v>11.951319818685866</v>
      </c>
      <c r="AG30" s="10">
        <f t="shared" si="18"/>
        <v>12.54888580962016</v>
      </c>
      <c r="AH30" s="10">
        <f t="shared" si="18"/>
        <v>13.176330100101168</v>
      </c>
      <c r="AI30" s="10">
        <f t="shared" si="18"/>
        <v>13.835146605106226</v>
      </c>
      <c r="AJ30" s="10">
        <f t="shared" si="18"/>
        <v>14.526903935361538</v>
      </c>
      <c r="AK30" s="10">
        <f t="shared" si="18"/>
        <v>15.253249132129616</v>
      </c>
      <c r="AL30" s="10">
        <f t="shared" si="18"/>
        <v>15.558314114772209</v>
      </c>
      <c r="AM30" s="10">
        <f t="shared" si="18"/>
        <v>15.869480397067653</v>
      </c>
      <c r="AN30" s="10">
        <f t="shared" si="18"/>
        <v>16.186870005009006</v>
      </c>
      <c r="AO30" s="10">
        <f t="shared" si="18"/>
        <v>16.510607405109187</v>
      </c>
      <c r="AP30" s="10">
        <f t="shared" si="18"/>
        <v>16.840819553211372</v>
      </c>
      <c r="AQ30" s="10">
        <f t="shared" si="18"/>
        <v>17.1776359442756</v>
      </c>
      <c r="AR30" s="10">
        <f t="shared" si="18"/>
        <v>17.521188663161112</v>
      </c>
      <c r="AS30" s="10">
        <f t="shared" si="18"/>
        <v>17.871612436424336</v>
      </c>
      <c r="AT30" s="10">
        <f t="shared" si="18"/>
        <v>18.229044685152822</v>
      </c>
      <c r="AU30" s="10">
        <f t="shared" si="18"/>
        <v>18.593625578855878</v>
      </c>
      <c r="AV30" s="10">
        <f t="shared" si="18"/>
        <v>18.779561834644436</v>
      </c>
      <c r="AW30" s="10">
        <f t="shared" si="18"/>
        <v>18.967357452990882</v>
      </c>
      <c r="AX30" s="10">
        <f t="shared" si="18"/>
        <v>19.157031027520791</v>
      </c>
      <c r="AY30" s="10">
        <f t="shared" si="18"/>
        <v>19.348601337795998</v>
      </c>
      <c r="AZ30" s="10">
        <f t="shared" si="18"/>
        <v>19.542087351173958</v>
      </c>
      <c r="BA30" s="10">
        <f t="shared" si="18"/>
        <v>19.737508224685698</v>
      </c>
      <c r="BB30" s="10">
        <f t="shared" si="18"/>
        <v>19.934883306932555</v>
      </c>
      <c r="BC30" s="10">
        <f t="shared" si="18"/>
        <v>20.134232140001881</v>
      </c>
      <c r="BD30" s="10">
        <f t="shared" si="18"/>
        <v>20.335574461401901</v>
      </c>
      <c r="BE30" s="10">
        <f t="shared" si="18"/>
        <v>20.53893020601592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1" t="s">
        <v>622</v>
      </c>
      <c r="F31" s="3" t="s">
        <v>58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3.9488998212491064</v>
      </c>
      <c r="AD31" s="10">
        <f t="shared" si="19"/>
        <v>4.146344812311562</v>
      </c>
      <c r="AE31" s="10">
        <f t="shared" si="19"/>
        <v>4.3536620529271399</v>
      </c>
      <c r="AF31" s="10">
        <f t="shared" si="19"/>
        <v>4.5713451555734972</v>
      </c>
      <c r="AG31" s="10">
        <f t="shared" si="19"/>
        <v>4.799912413352172</v>
      </c>
      <c r="AH31" s="10">
        <f t="shared" si="19"/>
        <v>5.0399080340197804</v>
      </c>
      <c r="AI31" s="10">
        <f t="shared" si="19"/>
        <v>5.2919034357207693</v>
      </c>
      <c r="AJ31" s="10">
        <f t="shared" si="19"/>
        <v>5.5564986075068079</v>
      </c>
      <c r="AK31" s="10">
        <f t="shared" si="19"/>
        <v>5.8343235378821481</v>
      </c>
      <c r="AL31" s="10">
        <f t="shared" si="19"/>
        <v>5.9510100086397912</v>
      </c>
      <c r="AM31" s="10">
        <f t="shared" si="19"/>
        <v>6.0700302088125868</v>
      </c>
      <c r="AN31" s="10">
        <f t="shared" si="19"/>
        <v>6.1914308129888385</v>
      </c>
      <c r="AO31" s="10">
        <f t="shared" si="19"/>
        <v>6.3152594292486155</v>
      </c>
      <c r="AP31" s="10">
        <f t="shared" si="19"/>
        <v>6.4415646178335875</v>
      </c>
      <c r="AQ31" s="10">
        <f t="shared" si="19"/>
        <v>6.5703959101902596</v>
      </c>
      <c r="AR31" s="10">
        <f t="shared" si="19"/>
        <v>6.7018038283940644</v>
      </c>
      <c r="AS31" s="10">
        <f t="shared" si="19"/>
        <v>6.8358399049619454</v>
      </c>
      <c r="AT31" s="10">
        <f t="shared" si="19"/>
        <v>6.9725567030611844</v>
      </c>
      <c r="AU31" s="10">
        <f t="shared" si="19"/>
        <v>7.112007837122408</v>
      </c>
      <c r="AV31" s="10">
        <f t="shared" si="19"/>
        <v>7.1831279154936318</v>
      </c>
      <c r="AW31" s="10">
        <f t="shared" si="19"/>
        <v>7.2549591946485679</v>
      </c>
      <c r="AX31" s="10">
        <f t="shared" si="19"/>
        <v>7.3275087865950539</v>
      </c>
      <c r="AY31" s="10">
        <f t="shared" si="19"/>
        <v>7.4007838744610046</v>
      </c>
      <c r="AZ31" s="10">
        <f t="shared" si="19"/>
        <v>7.4747917132056143</v>
      </c>
      <c r="BA31" s="10">
        <f t="shared" si="19"/>
        <v>7.5495396303376703</v>
      </c>
      <c r="BB31" s="10">
        <f t="shared" si="19"/>
        <v>7.6250350266410472</v>
      </c>
      <c r="BC31" s="10">
        <f t="shared" si="19"/>
        <v>7.7012853769074576</v>
      </c>
      <c r="BD31" s="10">
        <f t="shared" si="19"/>
        <v>7.7782982306765325</v>
      </c>
      <c r="BE31" s="10">
        <f t="shared" si="19"/>
        <v>7.8560812129832982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1" t="s">
        <v>622</v>
      </c>
      <c r="F32" s="3" t="s">
        <v>59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373.28377917917271</v>
      </c>
      <c r="AD32" s="10">
        <f t="shared" si="20"/>
        <v>391.94796813813133</v>
      </c>
      <c r="AE32" s="10">
        <f t="shared" si="20"/>
        <v>411.54536654503789</v>
      </c>
      <c r="AF32" s="10">
        <f t="shared" si="20"/>
        <v>432.12263487228978</v>
      </c>
      <c r="AG32" s="10">
        <f t="shared" si="20"/>
        <v>453.72876661590425</v>
      </c>
      <c r="AH32" s="10">
        <f t="shared" si="20"/>
        <v>476.41520494669948</v>
      </c>
      <c r="AI32" s="10">
        <f t="shared" si="20"/>
        <v>500.23596519403446</v>
      </c>
      <c r="AJ32" s="10">
        <f t="shared" si="20"/>
        <v>525.24776345373618</v>
      </c>
      <c r="AK32" s="10">
        <f t="shared" si="20"/>
        <v>551.51015162642295</v>
      </c>
      <c r="AL32" s="10">
        <f t="shared" si="20"/>
        <v>562.5403546589514</v>
      </c>
      <c r="AM32" s="10">
        <f t="shared" si="20"/>
        <v>573.79116175213039</v>
      </c>
      <c r="AN32" s="10">
        <f t="shared" si="20"/>
        <v>585.26698498717303</v>
      </c>
      <c r="AO32" s="10">
        <f t="shared" si="20"/>
        <v>596.97232468691652</v>
      </c>
      <c r="AP32" s="10">
        <f t="shared" si="20"/>
        <v>608.9117711806548</v>
      </c>
      <c r="AQ32" s="10">
        <f t="shared" si="20"/>
        <v>621.09000660426784</v>
      </c>
      <c r="AR32" s="10">
        <f t="shared" si="20"/>
        <v>633.51180673635315</v>
      </c>
      <c r="AS32" s="10">
        <f t="shared" si="20"/>
        <v>646.18204287108017</v>
      </c>
      <c r="AT32" s="10">
        <f t="shared" si="20"/>
        <v>659.10568372850173</v>
      </c>
      <c r="AU32" s="10">
        <f t="shared" si="20"/>
        <v>672.28779740307175</v>
      </c>
      <c r="AV32" s="10">
        <f t="shared" si="20"/>
        <v>679.01067537710242</v>
      </c>
      <c r="AW32" s="10">
        <f t="shared" si="20"/>
        <v>685.80078213087347</v>
      </c>
      <c r="AX32" s="10">
        <f t="shared" si="20"/>
        <v>692.65878995218225</v>
      </c>
      <c r="AY32" s="10">
        <f t="shared" si="20"/>
        <v>699.58537785170404</v>
      </c>
      <c r="AZ32" s="10">
        <f t="shared" si="20"/>
        <v>706.58123163022105</v>
      </c>
      <c r="BA32" s="10">
        <f t="shared" si="20"/>
        <v>713.64704394652324</v>
      </c>
      <c r="BB32" s="10">
        <f t="shared" si="20"/>
        <v>720.7835143859885</v>
      </c>
      <c r="BC32" s="10">
        <f t="shared" si="20"/>
        <v>727.99134952984843</v>
      </c>
      <c r="BD32" s="10">
        <f t="shared" si="20"/>
        <v>735.27126302514694</v>
      </c>
      <c r="BE32" s="10">
        <f t="shared" si="20"/>
        <v>742.62397565539845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1" t="s">
        <v>622</v>
      </c>
      <c r="F33" s="3" t="s">
        <v>60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196.09352043153825</v>
      </c>
      <c r="AD33" s="10">
        <f t="shared" si="21"/>
        <v>205.89819645311516</v>
      </c>
      <c r="AE33" s="10">
        <f t="shared" si="21"/>
        <v>216.19310627577093</v>
      </c>
      <c r="AF33" s="10">
        <f t="shared" si="21"/>
        <v>227.00276158955947</v>
      </c>
      <c r="AG33" s="10">
        <f t="shared" si="21"/>
        <v>238.35289966903744</v>
      </c>
      <c r="AH33" s="10">
        <f t="shared" si="21"/>
        <v>250.27054465248932</v>
      </c>
      <c r="AI33" s="10">
        <f t="shared" si="21"/>
        <v>262.7840718851138</v>
      </c>
      <c r="AJ33" s="10">
        <f t="shared" si="21"/>
        <v>275.92327547936952</v>
      </c>
      <c r="AK33" s="10">
        <f t="shared" si="21"/>
        <v>289.71943925333801</v>
      </c>
      <c r="AL33" s="10">
        <f t="shared" si="21"/>
        <v>295.51382803840477</v>
      </c>
      <c r="AM33" s="10">
        <f t="shared" si="21"/>
        <v>301.42410459917284</v>
      </c>
      <c r="AN33" s="10">
        <f t="shared" si="21"/>
        <v>307.45258669115628</v>
      </c>
      <c r="AO33" s="10">
        <f t="shared" si="21"/>
        <v>313.6016384249794</v>
      </c>
      <c r="AP33" s="10">
        <f t="shared" si="21"/>
        <v>319.87367119347897</v>
      </c>
      <c r="AQ33" s="10">
        <f t="shared" si="21"/>
        <v>326.27114461734857</v>
      </c>
      <c r="AR33" s="10">
        <f t="shared" si="21"/>
        <v>332.79656750969554</v>
      </c>
      <c r="AS33" s="10">
        <f t="shared" si="21"/>
        <v>339.45249885988943</v>
      </c>
      <c r="AT33" s="10">
        <f t="shared" si="21"/>
        <v>346.24154883708724</v>
      </c>
      <c r="AU33" s="10">
        <f t="shared" si="21"/>
        <v>353.166379813829</v>
      </c>
      <c r="AV33" s="10">
        <f t="shared" si="21"/>
        <v>356.69804361196731</v>
      </c>
      <c r="AW33" s="10">
        <f t="shared" si="21"/>
        <v>360.26502404808696</v>
      </c>
      <c r="AX33" s="10">
        <f t="shared" si="21"/>
        <v>363.86767428856786</v>
      </c>
      <c r="AY33" s="10">
        <f t="shared" si="21"/>
        <v>367.50635103145351</v>
      </c>
      <c r="AZ33" s="10">
        <f t="shared" si="21"/>
        <v>371.18141454176805</v>
      </c>
      <c r="BA33" s="10">
        <f t="shared" si="21"/>
        <v>374.89322868718574</v>
      </c>
      <c r="BB33" s="10">
        <f t="shared" si="21"/>
        <v>378.64216097405762</v>
      </c>
      <c r="BC33" s="10">
        <f t="shared" si="21"/>
        <v>382.42858258379817</v>
      </c>
      <c r="BD33" s="10">
        <f t="shared" si="21"/>
        <v>386.25286840963616</v>
      </c>
      <c r="BE33" s="10">
        <f t="shared" si="21"/>
        <v>390.11539709373255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1" t="s">
        <v>622</v>
      </c>
      <c r="F34" s="3" t="s">
        <v>61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532.37791628077764</v>
      </c>
      <c r="AD34" s="10">
        <f t="shared" si="22"/>
        <v>558.99681209481651</v>
      </c>
      <c r="AE34" s="10">
        <f t="shared" si="22"/>
        <v>586.94665269955738</v>
      </c>
      <c r="AF34" s="10">
        <f t="shared" si="22"/>
        <v>616.29398533453525</v>
      </c>
      <c r="AG34" s="10">
        <f t="shared" si="22"/>
        <v>647.10868460126198</v>
      </c>
      <c r="AH34" s="10">
        <f t="shared" si="22"/>
        <v>679.4641188313251</v>
      </c>
      <c r="AI34" s="10">
        <f t="shared" si="22"/>
        <v>713.43732477289132</v>
      </c>
      <c r="AJ34" s="10">
        <f t="shared" si="22"/>
        <v>749.10919101153593</v>
      </c>
      <c r="AK34" s="10">
        <f t="shared" si="22"/>
        <v>786.56465056211277</v>
      </c>
      <c r="AL34" s="10">
        <f t="shared" si="22"/>
        <v>802.29594357335498</v>
      </c>
      <c r="AM34" s="10">
        <f t="shared" si="22"/>
        <v>818.34186244482203</v>
      </c>
      <c r="AN34" s="10">
        <f t="shared" si="22"/>
        <v>834.70869969371847</v>
      </c>
      <c r="AO34" s="10">
        <f t="shared" si="22"/>
        <v>851.40287368759289</v>
      </c>
      <c r="AP34" s="10">
        <f t="shared" si="22"/>
        <v>868.43093116134469</v>
      </c>
      <c r="AQ34" s="10">
        <f t="shared" si="22"/>
        <v>885.79954978457158</v>
      </c>
      <c r="AR34" s="10">
        <f t="shared" si="22"/>
        <v>903.515540780263</v>
      </c>
      <c r="AS34" s="10">
        <f t="shared" si="22"/>
        <v>921.58585159586823</v>
      </c>
      <c r="AT34" s="10">
        <f t="shared" si="22"/>
        <v>940.01756862778564</v>
      </c>
      <c r="AU34" s="10">
        <f t="shared" si="22"/>
        <v>958.81792000034136</v>
      </c>
      <c r="AV34" s="10">
        <f t="shared" si="22"/>
        <v>968.40609920034478</v>
      </c>
      <c r="AW34" s="10">
        <f t="shared" si="22"/>
        <v>978.09016019234821</v>
      </c>
      <c r="AX34" s="10">
        <f t="shared" si="22"/>
        <v>987.87106179427167</v>
      </c>
      <c r="AY34" s="10">
        <f t="shared" si="22"/>
        <v>997.74977241221438</v>
      </c>
      <c r="AZ34" s="10">
        <f t="shared" si="22"/>
        <v>1007.7272701363365</v>
      </c>
      <c r="BA34" s="10">
        <f t="shared" si="22"/>
        <v>1017.8045428376998</v>
      </c>
      <c r="BB34" s="10">
        <f t="shared" si="22"/>
        <v>1027.9825882660768</v>
      </c>
      <c r="BC34" s="10">
        <f t="shared" si="22"/>
        <v>1038.2624141487377</v>
      </c>
      <c r="BD34" s="10">
        <f t="shared" si="22"/>
        <v>1048.6450382902251</v>
      </c>
      <c r="BE34" s="10">
        <f t="shared" si="22"/>
        <v>1059.1314886731273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1" t="s">
        <v>622</v>
      </c>
      <c r="F35" s="3" t="s">
        <v>62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174.13430983331421</v>
      </c>
      <c r="AD35" s="10">
        <f t="shared" si="23"/>
        <v>182.84102532497991</v>
      </c>
      <c r="AE35" s="10">
        <f t="shared" si="23"/>
        <v>191.98307659122889</v>
      </c>
      <c r="AF35" s="10">
        <f t="shared" si="23"/>
        <v>201.58223042079032</v>
      </c>
      <c r="AG35" s="10">
        <f t="shared" si="23"/>
        <v>211.66134194182985</v>
      </c>
      <c r="AH35" s="10">
        <f t="shared" si="23"/>
        <v>222.24440903892133</v>
      </c>
      <c r="AI35" s="10">
        <f t="shared" si="23"/>
        <v>233.35662949086739</v>
      </c>
      <c r="AJ35" s="10">
        <f t="shared" si="23"/>
        <v>245.02446096541075</v>
      </c>
      <c r="AK35" s="10">
        <f t="shared" si="23"/>
        <v>257.27568401368131</v>
      </c>
      <c r="AL35" s="10">
        <f t="shared" si="23"/>
        <v>262.42119769395492</v>
      </c>
      <c r="AM35" s="10">
        <f t="shared" si="23"/>
        <v>267.66962164783405</v>
      </c>
      <c r="AN35" s="10">
        <f t="shared" si="23"/>
        <v>273.02301408079074</v>
      </c>
      <c r="AO35" s="10">
        <f t="shared" si="23"/>
        <v>278.48347436240658</v>
      </c>
      <c r="AP35" s="10">
        <f t="shared" si="23"/>
        <v>284.0531438496547</v>
      </c>
      <c r="AQ35" s="10">
        <f t="shared" si="23"/>
        <v>289.73420672664781</v>
      </c>
      <c r="AR35" s="10">
        <f t="shared" si="23"/>
        <v>295.52889086118074</v>
      </c>
      <c r="AS35" s="10">
        <f t="shared" si="23"/>
        <v>301.43946867840435</v>
      </c>
      <c r="AT35" s="10">
        <f t="shared" si="23"/>
        <v>307.46825805197244</v>
      </c>
      <c r="AU35" s="10">
        <f t="shared" si="23"/>
        <v>313.61762321301188</v>
      </c>
      <c r="AV35" s="10">
        <f t="shared" si="23"/>
        <v>316.75379944514202</v>
      </c>
      <c r="AW35" s="10">
        <f t="shared" si="23"/>
        <v>319.92133743959346</v>
      </c>
      <c r="AX35" s="10">
        <f t="shared" si="23"/>
        <v>323.12055081398938</v>
      </c>
      <c r="AY35" s="10">
        <f t="shared" si="23"/>
        <v>326.35175632212929</v>
      </c>
      <c r="AZ35" s="10">
        <f t="shared" si="23"/>
        <v>329.61527388535058</v>
      </c>
      <c r="BA35" s="10">
        <f t="shared" si="23"/>
        <v>332.91142662420407</v>
      </c>
      <c r="BB35" s="10">
        <f t="shared" si="23"/>
        <v>336.24054089044608</v>
      </c>
      <c r="BC35" s="10">
        <f t="shared" si="23"/>
        <v>339.60294629935055</v>
      </c>
      <c r="BD35" s="10">
        <f t="shared" si="23"/>
        <v>342.99897576234406</v>
      </c>
      <c r="BE35" s="10">
        <f t="shared" si="23"/>
        <v>346.42896551996751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1" t="s">
        <v>622</v>
      </c>
      <c r="F36" s="3" t="s">
        <v>63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266.21519134047298</v>
      </c>
      <c r="AD36" s="10">
        <f t="shared" si="24"/>
        <v>279.52595090749662</v>
      </c>
      <c r="AE36" s="10">
        <f t="shared" si="24"/>
        <v>293.50224845287147</v>
      </c>
      <c r="AF36" s="10">
        <f t="shared" si="24"/>
        <v>308.17736087551503</v>
      </c>
      <c r="AG36" s="10">
        <f t="shared" si="24"/>
        <v>323.58622891929076</v>
      </c>
      <c r="AH36" s="10">
        <f t="shared" si="24"/>
        <v>339.76554036525528</v>
      </c>
      <c r="AI36" s="10">
        <f t="shared" si="24"/>
        <v>356.75381738351803</v>
      </c>
      <c r="AJ36" s="10">
        <f t="shared" si="24"/>
        <v>374.59150825269393</v>
      </c>
      <c r="AK36" s="10">
        <f t="shared" si="24"/>
        <v>393.32108366532862</v>
      </c>
      <c r="AL36" s="10">
        <f t="shared" si="24"/>
        <v>401.18750533863516</v>
      </c>
      <c r="AM36" s="10">
        <f t="shared" si="24"/>
        <v>409.21125544540786</v>
      </c>
      <c r="AN36" s="10">
        <f t="shared" si="24"/>
        <v>417.39548055431601</v>
      </c>
      <c r="AO36" s="10">
        <f t="shared" si="24"/>
        <v>425.74339016540233</v>
      </c>
      <c r="AP36" s="10">
        <f t="shared" si="24"/>
        <v>434.25825796871038</v>
      </c>
      <c r="AQ36" s="10">
        <f t="shared" si="24"/>
        <v>442.94342312808459</v>
      </c>
      <c r="AR36" s="10">
        <f t="shared" si="24"/>
        <v>451.80229159064629</v>
      </c>
      <c r="AS36" s="10">
        <f t="shared" si="24"/>
        <v>460.83833742245923</v>
      </c>
      <c r="AT36" s="10">
        <f t="shared" si="24"/>
        <v>470.05510417090841</v>
      </c>
      <c r="AU36" s="10">
        <f t="shared" si="24"/>
        <v>479.45620625432656</v>
      </c>
      <c r="AV36" s="10">
        <f t="shared" si="24"/>
        <v>484.25076831686982</v>
      </c>
      <c r="AW36" s="10">
        <f t="shared" si="24"/>
        <v>489.09327600003854</v>
      </c>
      <c r="AX36" s="10">
        <f t="shared" si="24"/>
        <v>493.98420876003894</v>
      </c>
      <c r="AY36" s="10">
        <f t="shared" si="24"/>
        <v>498.92405084763931</v>
      </c>
      <c r="AZ36" s="10">
        <f t="shared" si="24"/>
        <v>503.91329135611568</v>
      </c>
      <c r="BA36" s="10">
        <f t="shared" si="24"/>
        <v>508.95242426967684</v>
      </c>
      <c r="BB36" s="10">
        <f t="shared" si="24"/>
        <v>514.04194851237366</v>
      </c>
      <c r="BC36" s="10">
        <f t="shared" si="24"/>
        <v>519.18236799749741</v>
      </c>
      <c r="BD36" s="10">
        <f t="shared" si="24"/>
        <v>524.37419167747237</v>
      </c>
      <c r="BE36" s="10">
        <f t="shared" si="24"/>
        <v>529.61793359424712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1" t="s">
        <v>622</v>
      </c>
      <c r="F37" s="3" t="s">
        <v>64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82.303015182880614</v>
      </c>
      <c r="AD37" s="10">
        <f t="shared" si="25"/>
        <v>86.418165942024643</v>
      </c>
      <c r="AE37" s="10">
        <f t="shared" si="25"/>
        <v>90.73907423912587</v>
      </c>
      <c r="AF37" s="10">
        <f t="shared" si="25"/>
        <v>95.27602795108217</v>
      </c>
      <c r="AG37" s="10">
        <f t="shared" si="25"/>
        <v>100.03982934863627</v>
      </c>
      <c r="AH37" s="10">
        <f t="shared" si="25"/>
        <v>105.04182081606808</v>
      </c>
      <c r="AI37" s="10">
        <f t="shared" si="25"/>
        <v>110.29391185687149</v>
      </c>
      <c r="AJ37" s="10">
        <f t="shared" si="25"/>
        <v>115.80860744971507</v>
      </c>
      <c r="AK37" s="10">
        <f t="shared" si="25"/>
        <v>121.59903782220083</v>
      </c>
      <c r="AL37" s="10">
        <f t="shared" si="25"/>
        <v>124.03101857864485</v>
      </c>
      <c r="AM37" s="10">
        <f t="shared" si="25"/>
        <v>126.51163895021774</v>
      </c>
      <c r="AN37" s="10">
        <f t="shared" si="25"/>
        <v>129.04187172922209</v>
      </c>
      <c r="AO37" s="10">
        <f t="shared" si="25"/>
        <v>131.62270916380655</v>
      </c>
      <c r="AP37" s="10">
        <f t="shared" si="25"/>
        <v>134.25516334708269</v>
      </c>
      <c r="AQ37" s="10">
        <f t="shared" si="25"/>
        <v>136.94026661402435</v>
      </c>
      <c r="AR37" s="10">
        <f t="shared" si="25"/>
        <v>139.67907194630484</v>
      </c>
      <c r="AS37" s="10">
        <f t="shared" si="25"/>
        <v>142.47265338523096</v>
      </c>
      <c r="AT37" s="10">
        <f t="shared" si="25"/>
        <v>145.32210645293557</v>
      </c>
      <c r="AU37" s="10">
        <f t="shared" si="25"/>
        <v>148.22854858199429</v>
      </c>
      <c r="AV37" s="10">
        <f t="shared" si="25"/>
        <v>149.71083406781423</v>
      </c>
      <c r="AW37" s="10">
        <f t="shared" si="25"/>
        <v>151.20794240849239</v>
      </c>
      <c r="AX37" s="10">
        <f t="shared" si="25"/>
        <v>152.72002183257732</v>
      </c>
      <c r="AY37" s="10">
        <f t="shared" si="25"/>
        <v>154.24722205090308</v>
      </c>
      <c r="AZ37" s="10">
        <f t="shared" si="25"/>
        <v>155.78969427141212</v>
      </c>
      <c r="BA37" s="10">
        <f t="shared" si="25"/>
        <v>157.34759121412623</v>
      </c>
      <c r="BB37" s="10">
        <f t="shared" si="25"/>
        <v>158.92106712626747</v>
      </c>
      <c r="BC37" s="10">
        <f t="shared" si="25"/>
        <v>160.51027779753014</v>
      </c>
      <c r="BD37" s="10">
        <f t="shared" si="25"/>
        <v>162.11538057550544</v>
      </c>
      <c r="BE37" s="10">
        <f t="shared" si="25"/>
        <v>163.7365343812605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1" t="s">
        <v>622</v>
      </c>
      <c r="F38" s="3" t="s">
        <v>65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29.332792912082056</v>
      </c>
      <c r="AD38" s="10">
        <f t="shared" si="26"/>
        <v>30.79943255768616</v>
      </c>
      <c r="AE38" s="10">
        <f t="shared" si="26"/>
        <v>32.339404185570466</v>
      </c>
      <c r="AF38" s="10">
        <f t="shared" si="26"/>
        <v>33.956374394848986</v>
      </c>
      <c r="AG38" s="10">
        <f t="shared" si="26"/>
        <v>35.654193114591436</v>
      </c>
      <c r="AH38" s="10">
        <f t="shared" si="26"/>
        <v>37.436902770321005</v>
      </c>
      <c r="AI38" s="10">
        <f t="shared" si="26"/>
        <v>39.308747908837056</v>
      </c>
      <c r="AJ38" s="10">
        <f t="shared" si="26"/>
        <v>41.274185304278909</v>
      </c>
      <c r="AK38" s="10">
        <f t="shared" si="26"/>
        <v>43.337894569492853</v>
      </c>
      <c r="AL38" s="10">
        <f t="shared" si="26"/>
        <v>44.204652460882713</v>
      </c>
      <c r="AM38" s="10">
        <f t="shared" si="26"/>
        <v>45.088745510100367</v>
      </c>
      <c r="AN38" s="10">
        <f t="shared" si="26"/>
        <v>45.990520420302374</v>
      </c>
      <c r="AO38" s="10">
        <f t="shared" si="26"/>
        <v>46.910330828708425</v>
      </c>
      <c r="AP38" s="10">
        <f t="shared" si="26"/>
        <v>47.848537445282595</v>
      </c>
      <c r="AQ38" s="10">
        <f t="shared" si="26"/>
        <v>48.805508194188249</v>
      </c>
      <c r="AR38" s="10">
        <f t="shared" si="26"/>
        <v>49.781618358072016</v>
      </c>
      <c r="AS38" s="10">
        <f t="shared" si="26"/>
        <v>50.777250725233458</v>
      </c>
      <c r="AT38" s="10">
        <f t="shared" si="26"/>
        <v>51.792795739738125</v>
      </c>
      <c r="AU38" s="10">
        <f t="shared" si="26"/>
        <v>52.828651654532891</v>
      </c>
      <c r="AV38" s="10">
        <f t="shared" si="26"/>
        <v>53.35693817107822</v>
      </c>
      <c r="AW38" s="10">
        <f t="shared" si="26"/>
        <v>53.890507552789003</v>
      </c>
      <c r="AX38" s="10">
        <f t="shared" si="26"/>
        <v>54.429412628316896</v>
      </c>
      <c r="AY38" s="10">
        <f t="shared" si="26"/>
        <v>54.973706754600066</v>
      </c>
      <c r="AZ38" s="10">
        <f t="shared" si="26"/>
        <v>55.523443822146064</v>
      </c>
      <c r="BA38" s="10">
        <f t="shared" si="26"/>
        <v>56.078678260367525</v>
      </c>
      <c r="BB38" s="10">
        <f t="shared" si="26"/>
        <v>56.639465042971203</v>
      </c>
      <c r="BC38" s="10">
        <f t="shared" si="26"/>
        <v>57.205859693400917</v>
      </c>
      <c r="BD38" s="10">
        <f t="shared" si="26"/>
        <v>57.777918290334924</v>
      </c>
      <c r="BE38" s="10">
        <f t="shared" si="26"/>
        <v>58.355697473238273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1" t="s">
        <v>622</v>
      </c>
      <c r="F39" s="3" t="s">
        <v>36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1048.8508374082819</v>
      </c>
      <c r="AD39" s="10">
        <f t="shared" si="27"/>
        <v>1101.293379278696</v>
      </c>
      <c r="AE39" s="10">
        <f t="shared" si="27"/>
        <v>1156.3580482426307</v>
      </c>
      <c r="AF39" s="10">
        <f t="shared" si="27"/>
        <v>1214.1759506547623</v>
      </c>
      <c r="AG39" s="10">
        <f t="shared" si="27"/>
        <v>1274.8847481875005</v>
      </c>
      <c r="AH39" s="10">
        <f t="shared" si="27"/>
        <v>1338.6289855968755</v>
      </c>
      <c r="AI39" s="10">
        <f t="shared" si="27"/>
        <v>1405.5604348767192</v>
      </c>
      <c r="AJ39" s="10">
        <f t="shared" si="27"/>
        <v>1475.8384566205552</v>
      </c>
      <c r="AK39" s="10">
        <f t="shared" si="27"/>
        <v>1549.6303794515829</v>
      </c>
      <c r="AL39" s="10">
        <f t="shared" si="27"/>
        <v>1580.6229870406146</v>
      </c>
      <c r="AM39" s="10">
        <f t="shared" si="27"/>
        <v>1612.2354467814268</v>
      </c>
      <c r="AN39" s="10">
        <f t="shared" si="27"/>
        <v>1644.4801557170554</v>
      </c>
      <c r="AO39" s="10">
        <f t="shared" si="27"/>
        <v>1677.3697588313964</v>
      </c>
      <c r="AP39" s="10">
        <f t="shared" si="27"/>
        <v>1710.9171540080245</v>
      </c>
      <c r="AQ39" s="10">
        <f t="shared" si="27"/>
        <v>1745.135497088185</v>
      </c>
      <c r="AR39" s="10">
        <f t="shared" si="27"/>
        <v>1780.0382070299488</v>
      </c>
      <c r="AS39" s="10">
        <f t="shared" si="27"/>
        <v>1815.6389711705478</v>
      </c>
      <c r="AT39" s="10">
        <f t="shared" si="27"/>
        <v>1851.9517505939589</v>
      </c>
      <c r="AU39" s="10">
        <f t="shared" si="27"/>
        <v>1888.990785605838</v>
      </c>
      <c r="AV39" s="10">
        <f t="shared" si="27"/>
        <v>1907.8806934618965</v>
      </c>
      <c r="AW39" s="10">
        <f t="shared" si="27"/>
        <v>1926.9595003965155</v>
      </c>
      <c r="AX39" s="10">
        <f t="shared" si="27"/>
        <v>1946.2290954004807</v>
      </c>
      <c r="AY39" s="10">
        <f t="shared" si="27"/>
        <v>1965.6913863544855</v>
      </c>
      <c r="AZ39" s="10">
        <f t="shared" si="27"/>
        <v>1985.3483002180303</v>
      </c>
      <c r="BA39" s="10">
        <f t="shared" si="27"/>
        <v>2005.2017832202107</v>
      </c>
      <c r="BB39" s="10">
        <f t="shared" si="27"/>
        <v>2025.2538010524129</v>
      </c>
      <c r="BC39" s="10">
        <f t="shared" si="27"/>
        <v>2045.5063390629371</v>
      </c>
      <c r="BD39" s="10">
        <f t="shared" si="27"/>
        <v>2065.9614024535663</v>
      </c>
      <c r="BE39" s="10">
        <f t="shared" si="27"/>
        <v>2086.6210164781019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1" t="s">
        <v>622</v>
      </c>
      <c r="F40" s="3" t="s">
        <v>37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119.64064936838611</v>
      </c>
      <c r="AD40" s="10">
        <f t="shared" si="28"/>
        <v>125.62268183680541</v>
      </c>
      <c r="AE40" s="10">
        <f t="shared" si="28"/>
        <v>131.90381592864568</v>
      </c>
      <c r="AF40" s="10">
        <f t="shared" si="28"/>
        <v>138.49900672507798</v>
      </c>
      <c r="AG40" s="10">
        <f t="shared" si="28"/>
        <v>145.42395706133186</v>
      </c>
      <c r="AH40" s="10">
        <f t="shared" si="28"/>
        <v>152.69515491439844</v>
      </c>
      <c r="AI40" s="10">
        <f t="shared" si="28"/>
        <v>160.32991266011837</v>
      </c>
      <c r="AJ40" s="10">
        <f t="shared" si="28"/>
        <v>168.34640829312428</v>
      </c>
      <c r="AK40" s="10">
        <f t="shared" si="28"/>
        <v>176.7637287077805</v>
      </c>
      <c r="AL40" s="10">
        <f t="shared" si="28"/>
        <v>180.29900328193611</v>
      </c>
      <c r="AM40" s="10">
        <f t="shared" si="28"/>
        <v>183.90498334757484</v>
      </c>
      <c r="AN40" s="10">
        <f t="shared" si="28"/>
        <v>187.58308301452635</v>
      </c>
      <c r="AO40" s="10">
        <f t="shared" si="28"/>
        <v>191.33474467481687</v>
      </c>
      <c r="AP40" s="10">
        <f t="shared" si="28"/>
        <v>195.1614395683132</v>
      </c>
      <c r="AQ40" s="10">
        <f t="shared" si="28"/>
        <v>199.06466835967947</v>
      </c>
      <c r="AR40" s="10">
        <f t="shared" si="28"/>
        <v>203.04596172687306</v>
      </c>
      <c r="AS40" s="10">
        <f t="shared" si="28"/>
        <v>207.10688096141052</v>
      </c>
      <c r="AT40" s="10">
        <f t="shared" si="28"/>
        <v>211.24901858063873</v>
      </c>
      <c r="AU40" s="10">
        <f t="shared" si="28"/>
        <v>215.47399895225152</v>
      </c>
      <c r="AV40" s="10">
        <f t="shared" si="28"/>
        <v>217.62873894177403</v>
      </c>
      <c r="AW40" s="10">
        <f t="shared" si="28"/>
        <v>219.80502633119178</v>
      </c>
      <c r="AX40" s="10">
        <f t="shared" si="28"/>
        <v>222.00307659450371</v>
      </c>
      <c r="AY40" s="10">
        <f t="shared" si="28"/>
        <v>224.22310736044875</v>
      </c>
      <c r="AZ40" s="10">
        <f t="shared" si="28"/>
        <v>226.46533843405325</v>
      </c>
      <c r="BA40" s="10">
        <f t="shared" si="28"/>
        <v>228.72999181839378</v>
      </c>
      <c r="BB40" s="10">
        <f t="shared" si="28"/>
        <v>231.01729173657773</v>
      </c>
      <c r="BC40" s="10">
        <f t="shared" si="28"/>
        <v>233.32746465394351</v>
      </c>
      <c r="BD40" s="10">
        <f t="shared" si="28"/>
        <v>235.66073930048293</v>
      </c>
      <c r="BE40" s="10">
        <f t="shared" si="28"/>
        <v>238.01734669348775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1" t="s">
        <v>622</v>
      </c>
      <c r="F41" s="3" t="s">
        <v>66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216.57555477092231</v>
      </c>
      <c r="AD41" s="10">
        <f t="shared" si="29"/>
        <v>227.40433250946842</v>
      </c>
      <c r="AE41" s="10">
        <f t="shared" si="29"/>
        <v>238.77454913494185</v>
      </c>
      <c r="AF41" s="10">
        <f t="shared" si="29"/>
        <v>250.71327659168895</v>
      </c>
      <c r="AG41" s="10">
        <f t="shared" si="29"/>
        <v>263.2489404212734</v>
      </c>
      <c r="AH41" s="10">
        <f t="shared" si="29"/>
        <v>276.41138744233706</v>
      </c>
      <c r="AI41" s="10">
        <f t="shared" si="29"/>
        <v>290.23195681445389</v>
      </c>
      <c r="AJ41" s="10">
        <f t="shared" si="29"/>
        <v>304.74355465517658</v>
      </c>
      <c r="AK41" s="10">
        <f t="shared" si="29"/>
        <v>319.9807323879354</v>
      </c>
      <c r="AL41" s="10">
        <f t="shared" si="29"/>
        <v>326.38034703569411</v>
      </c>
      <c r="AM41" s="10">
        <f t="shared" si="29"/>
        <v>332.90795397640801</v>
      </c>
      <c r="AN41" s="10">
        <f t="shared" si="29"/>
        <v>339.56611305593617</v>
      </c>
      <c r="AO41" s="10">
        <f t="shared" si="29"/>
        <v>346.35743531705492</v>
      </c>
      <c r="AP41" s="10">
        <f t="shared" si="29"/>
        <v>353.28458402339601</v>
      </c>
      <c r="AQ41" s="10">
        <f t="shared" si="29"/>
        <v>360.35027570386393</v>
      </c>
      <c r="AR41" s="10">
        <f t="shared" si="29"/>
        <v>367.55728121794118</v>
      </c>
      <c r="AS41" s="10">
        <f t="shared" si="29"/>
        <v>374.9084268423</v>
      </c>
      <c r="AT41" s="10">
        <f t="shared" si="29"/>
        <v>382.40659537914598</v>
      </c>
      <c r="AU41" s="10">
        <f t="shared" si="29"/>
        <v>390.05472728672891</v>
      </c>
      <c r="AV41" s="10">
        <f t="shared" si="29"/>
        <v>393.95527455959621</v>
      </c>
      <c r="AW41" s="10">
        <f t="shared" si="29"/>
        <v>397.89482730519217</v>
      </c>
      <c r="AX41" s="10">
        <f t="shared" si="29"/>
        <v>401.87377557824408</v>
      </c>
      <c r="AY41" s="10">
        <f t="shared" si="29"/>
        <v>405.89251333402655</v>
      </c>
      <c r="AZ41" s="10">
        <f t="shared" si="29"/>
        <v>409.95143846736681</v>
      </c>
      <c r="BA41" s="10">
        <f t="shared" si="29"/>
        <v>414.0509528520405</v>
      </c>
      <c r="BB41" s="10">
        <f t="shared" si="29"/>
        <v>418.19146238056089</v>
      </c>
      <c r="BC41" s="10">
        <f t="shared" si="29"/>
        <v>422.37337700436649</v>
      </c>
      <c r="BD41" s="10">
        <f t="shared" si="29"/>
        <v>426.59711077441017</v>
      </c>
      <c r="BE41" s="10">
        <f t="shared" si="29"/>
        <v>430.86308188215429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1" t="s">
        <v>622</v>
      </c>
      <c r="F42" s="3" t="s">
        <v>67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1150.7557930739035</v>
      </c>
      <c r="AD42" s="10">
        <f t="shared" si="29"/>
        <v>1208.2935827275987</v>
      </c>
      <c r="AE42" s="10">
        <f t="shared" si="29"/>
        <v>1268.7082618639786</v>
      </c>
      <c r="AF42" s="10">
        <f t="shared" si="29"/>
        <v>1332.1436749571776</v>
      </c>
      <c r="AG42" s="10">
        <f t="shared" si="29"/>
        <v>1398.7508587050365</v>
      </c>
      <c r="AH42" s="10">
        <f t="shared" si="29"/>
        <v>1468.6884016402882</v>
      </c>
      <c r="AI42" s="10">
        <f t="shared" si="29"/>
        <v>1542.1228217223027</v>
      </c>
      <c r="AJ42" s="10">
        <f t="shared" si="29"/>
        <v>1619.2289628084177</v>
      </c>
      <c r="AK42" s="10">
        <f t="shared" si="29"/>
        <v>1700.1904109488387</v>
      </c>
      <c r="AL42" s="10">
        <f t="shared" si="29"/>
        <v>1734.1942191678154</v>
      </c>
      <c r="AM42" s="10">
        <f t="shared" si="29"/>
        <v>1768.8781035511718</v>
      </c>
      <c r="AN42" s="10">
        <f t="shared" si="29"/>
        <v>1804.2556656221952</v>
      </c>
      <c r="AO42" s="10">
        <f t="shared" si="29"/>
        <v>1840.340778934639</v>
      </c>
      <c r="AP42" s="10">
        <f t="shared" si="29"/>
        <v>1877.1475945133318</v>
      </c>
      <c r="AQ42" s="10">
        <f t="shared" si="29"/>
        <v>1914.6905464035985</v>
      </c>
      <c r="AR42" s="10">
        <f t="shared" si="29"/>
        <v>1952.9843573316705</v>
      </c>
      <c r="AS42" s="10">
        <f t="shared" si="29"/>
        <v>1992.0440444783039</v>
      </c>
      <c r="AT42" s="10">
        <f t="shared" si="29"/>
        <v>2031.88492536787</v>
      </c>
      <c r="AU42" s="10">
        <f t="shared" si="29"/>
        <v>2072.5226238752275</v>
      </c>
      <c r="AV42" s="10">
        <f t="shared" si="29"/>
        <v>2093.2478501139799</v>
      </c>
      <c r="AW42" s="10">
        <f t="shared" si="29"/>
        <v>2114.1803286151198</v>
      </c>
      <c r="AX42" s="10">
        <f t="shared" si="29"/>
        <v>2135.322131901271</v>
      </c>
      <c r="AY42" s="10">
        <f t="shared" si="29"/>
        <v>2156.6753532202838</v>
      </c>
      <c r="AZ42" s="10">
        <f t="shared" si="29"/>
        <v>2178.2421067524865</v>
      </c>
      <c r="BA42" s="10">
        <f t="shared" si="29"/>
        <v>2200.0245278200114</v>
      </c>
      <c r="BB42" s="10">
        <f t="shared" si="29"/>
        <v>2222.0247730982114</v>
      </c>
      <c r="BC42" s="10">
        <f t="shared" si="29"/>
        <v>2244.2450208291934</v>
      </c>
      <c r="BD42" s="10">
        <f t="shared" si="29"/>
        <v>2266.6874710374855</v>
      </c>
      <c r="BE42" s="10">
        <f t="shared" si="29"/>
        <v>2289.3543457478604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622</v>
      </c>
      <c r="F43" s="93" t="s">
        <v>630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8536.8888888888887</v>
      </c>
      <c r="AD43" s="14">
        <f t="shared" ref="AD43:BE43" si="30">SUM(AD12:AD42)</f>
        <v>8963.7333333333336</v>
      </c>
      <c r="AE43" s="14">
        <f t="shared" si="30"/>
        <v>9411.92</v>
      </c>
      <c r="AF43" s="14">
        <f t="shared" si="30"/>
        <v>9882.5159999999996</v>
      </c>
      <c r="AG43" s="14">
        <f t="shared" si="30"/>
        <v>10376.641800000001</v>
      </c>
      <c r="AH43" s="14">
        <f t="shared" si="30"/>
        <v>10895.473889999997</v>
      </c>
      <c r="AI43" s="14">
        <f t="shared" si="30"/>
        <v>11440.247584499999</v>
      </c>
      <c r="AJ43" s="14">
        <f t="shared" si="30"/>
        <v>12012.259963725</v>
      </c>
      <c r="AK43" s="14">
        <f t="shared" si="30"/>
        <v>12612.872961911253</v>
      </c>
      <c r="AL43" s="14">
        <f t="shared" si="30"/>
        <v>12865.130421149475</v>
      </c>
      <c r="AM43" s="14">
        <f t="shared" si="30"/>
        <v>13122.433029572461</v>
      </c>
      <c r="AN43" s="14">
        <f t="shared" si="30"/>
        <v>13384.881690163911</v>
      </c>
      <c r="AO43" s="14">
        <f t="shared" si="30"/>
        <v>13652.579323967195</v>
      </c>
      <c r="AP43" s="14">
        <f t="shared" si="30"/>
        <v>13925.630910446534</v>
      </c>
      <c r="AQ43" s="14">
        <f t="shared" si="30"/>
        <v>14204.143528655466</v>
      </c>
      <c r="AR43" s="14">
        <f t="shared" si="30"/>
        <v>14488.226399228575</v>
      </c>
      <c r="AS43" s="14">
        <f t="shared" si="30"/>
        <v>14777.990927213144</v>
      </c>
      <c r="AT43" s="14">
        <f t="shared" si="30"/>
        <v>15073.550745757409</v>
      </c>
      <c r="AU43" s="14">
        <f t="shared" si="30"/>
        <v>15375.021760672556</v>
      </c>
      <c r="AV43" s="14">
        <f t="shared" si="30"/>
        <v>15528.771978279281</v>
      </c>
      <c r="AW43" s="14">
        <f t="shared" si="30"/>
        <v>15684.059698062076</v>
      </c>
      <c r="AX43" s="14">
        <f t="shared" si="30"/>
        <v>15840.900295042698</v>
      </c>
      <c r="AY43" s="14">
        <f t="shared" si="30"/>
        <v>15999.309297993124</v>
      </c>
      <c r="AZ43" s="14">
        <f t="shared" si="30"/>
        <v>16159.302390973058</v>
      </c>
      <c r="BA43" s="14">
        <f t="shared" si="30"/>
        <v>16320.895414882783</v>
      </c>
      <c r="BB43" s="14">
        <f t="shared" si="30"/>
        <v>16484.104369031615</v>
      </c>
      <c r="BC43" s="14">
        <f t="shared" si="30"/>
        <v>16648.945412721929</v>
      </c>
      <c r="BD43" s="14">
        <f t="shared" si="30"/>
        <v>16815.434866849151</v>
      </c>
      <c r="BE43" s="14">
        <f t="shared" si="30"/>
        <v>16983.589215517641</v>
      </c>
    </row>
    <row r="44" spans="1:57" x14ac:dyDescent="0.35">
      <c r="F44" s="3" t="s">
        <v>69</v>
      </c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 t="s">
        <v>587</v>
      </c>
      <c r="G45" s="28">
        <f>SUM(G12:G42)</f>
        <v>335.23792527123919</v>
      </c>
      <c r="H45" s="28">
        <f t="shared" ref="H45:AB45" si="33">SUM(H12:H42)</f>
        <v>622.3427198247216</v>
      </c>
      <c r="I45" s="28">
        <f t="shared" si="33"/>
        <v>852.52427373249543</v>
      </c>
      <c r="J45" s="28">
        <f t="shared" si="33"/>
        <v>1167.8414708664318</v>
      </c>
      <c r="K45" s="28">
        <f t="shared" si="33"/>
        <v>1578.2966239359987</v>
      </c>
      <c r="L45" s="28">
        <f t="shared" si="33"/>
        <v>2146.4966687640399</v>
      </c>
      <c r="M45" s="28">
        <f t="shared" si="33"/>
        <v>2854.62877441807</v>
      </c>
      <c r="N45" s="28">
        <f t="shared" si="33"/>
        <v>3215.3197319830592</v>
      </c>
      <c r="O45" s="28">
        <f t="shared" si="33"/>
        <v>3430.0408048941199</v>
      </c>
      <c r="P45" s="28">
        <f t="shared" si="33"/>
        <v>3191.3959905882366</v>
      </c>
      <c r="Q45" s="28">
        <f t="shared" si="33"/>
        <v>3858.0705882352941</v>
      </c>
      <c r="R45" s="28">
        <f t="shared" si="33"/>
        <v>4822.5882352941198</v>
      </c>
      <c r="S45" s="28">
        <f t="shared" si="33"/>
        <v>6028.2352941176478</v>
      </c>
      <c r="T45" s="28">
        <f t="shared" si="33"/>
        <v>6500.0000000000018</v>
      </c>
      <c r="U45" s="28">
        <f t="shared" si="33"/>
        <v>7234.1176470588234</v>
      </c>
      <c r="V45" s="28">
        <f t="shared" si="33"/>
        <v>7200</v>
      </c>
      <c r="W45" s="28">
        <f t="shared" si="33"/>
        <v>7552.941176470591</v>
      </c>
      <c r="X45" s="28">
        <f t="shared" si="33"/>
        <v>7902.745098039215</v>
      </c>
      <c r="Y45" s="28">
        <f t="shared" si="33"/>
        <v>8355.4325259515572</v>
      </c>
      <c r="Z45" s="28">
        <f t="shared" si="33"/>
        <v>7202.9999999999982</v>
      </c>
      <c r="AA45" s="28">
        <f t="shared" si="33"/>
        <v>7317.3333333333339</v>
      </c>
      <c r="AB45" s="28">
        <f t="shared" si="33"/>
        <v>8130.3703703703695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sortState ref="F12:F42">
    <sortCondition ref="F12"/>
  </sortState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51"/>
  <sheetViews>
    <sheetView topLeftCell="A37" zoomScale="60" zoomScaleNormal="60" workbookViewId="0">
      <selection activeCell="G53" sqref="G53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3" t="s">
        <v>623</v>
      </c>
      <c r="F12" s="26" t="s">
        <v>41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105.43243270802644</v>
      </c>
      <c r="AD12" s="13">
        <f t="shared" ref="AD12:BE12" si="0">AC12+(AC12*AC$44)</f>
        <v>122.30162194131067</v>
      </c>
      <c r="AE12" s="13">
        <f t="shared" si="0"/>
        <v>141.86988145192038</v>
      </c>
      <c r="AF12" s="13">
        <f t="shared" si="0"/>
        <v>164.56906248422763</v>
      </c>
      <c r="AG12" s="13">
        <f t="shared" si="0"/>
        <v>190.90011248170404</v>
      </c>
      <c r="AH12" s="13">
        <f t="shared" si="0"/>
        <v>221.44413047877669</v>
      </c>
      <c r="AI12" s="13">
        <f t="shared" si="0"/>
        <v>256.87519135538093</v>
      </c>
      <c r="AJ12" s="13">
        <f t="shared" si="0"/>
        <v>297.97522197224191</v>
      </c>
      <c r="AK12" s="13">
        <f t="shared" si="0"/>
        <v>345.65125748780065</v>
      </c>
      <c r="AL12" s="13">
        <f t="shared" si="0"/>
        <v>380.21638323658073</v>
      </c>
      <c r="AM12" s="13">
        <f t="shared" si="0"/>
        <v>418.23802156023879</v>
      </c>
      <c r="AN12" s="13">
        <f t="shared" si="0"/>
        <v>460.06182371626267</v>
      </c>
      <c r="AO12" s="13">
        <f t="shared" si="0"/>
        <v>506.06800608788893</v>
      </c>
      <c r="AP12" s="13">
        <f t="shared" si="0"/>
        <v>556.67480669667782</v>
      </c>
      <c r="AQ12" s="13">
        <f t="shared" si="0"/>
        <v>612.34228736634554</v>
      </c>
      <c r="AR12" s="13">
        <f t="shared" si="0"/>
        <v>673.57651610298012</v>
      </c>
      <c r="AS12" s="13">
        <f t="shared" si="0"/>
        <v>740.93416771327816</v>
      </c>
      <c r="AT12" s="13">
        <f t="shared" si="0"/>
        <v>815.027584484606</v>
      </c>
      <c r="AU12" s="13">
        <f t="shared" si="0"/>
        <v>896.53034293306655</v>
      </c>
      <c r="AV12" s="13">
        <f t="shared" si="0"/>
        <v>986.18337722637318</v>
      </c>
      <c r="AW12" s="13">
        <f t="shared" si="0"/>
        <v>1035.4925460876918</v>
      </c>
      <c r="AX12" s="13">
        <f t="shared" si="0"/>
        <v>1087.2671733920765</v>
      </c>
      <c r="AY12" s="13">
        <f t="shared" si="0"/>
        <v>1141.6305320616802</v>
      </c>
      <c r="AZ12" s="13">
        <f t="shared" si="0"/>
        <v>1198.7120586647643</v>
      </c>
      <c r="BA12" s="13">
        <f t="shared" si="0"/>
        <v>1258.6476615980025</v>
      </c>
      <c r="BB12" s="13">
        <f t="shared" si="0"/>
        <v>1321.5800446779026</v>
      </c>
      <c r="BC12" s="13">
        <f t="shared" si="0"/>
        <v>1387.6590469117978</v>
      </c>
      <c r="BD12" s="13">
        <f t="shared" si="0"/>
        <v>1457.0419992573877</v>
      </c>
      <c r="BE12" s="13">
        <f t="shared" si="0"/>
        <v>1529.8940992202572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3" t="s">
        <v>623</v>
      </c>
      <c r="F13" s="26" t="s">
        <v>42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239.076129039823</v>
      </c>
      <c r="AD13" s="13">
        <f t="shared" si="1"/>
        <v>277.3283096861947</v>
      </c>
      <c r="AE13" s="13">
        <f t="shared" si="1"/>
        <v>321.70083923598588</v>
      </c>
      <c r="AF13" s="13">
        <f t="shared" si="1"/>
        <v>373.17297351374361</v>
      </c>
      <c r="AG13" s="13">
        <f t="shared" si="1"/>
        <v>432.88064927594257</v>
      </c>
      <c r="AH13" s="13">
        <f t="shared" si="1"/>
        <v>502.14155316009339</v>
      </c>
      <c r="AI13" s="13">
        <f t="shared" si="1"/>
        <v>582.48420166570838</v>
      </c>
      <c r="AJ13" s="13">
        <f t="shared" si="1"/>
        <v>675.68167393222177</v>
      </c>
      <c r="AK13" s="13">
        <f t="shared" si="1"/>
        <v>783.79074176137726</v>
      </c>
      <c r="AL13" s="13">
        <f t="shared" si="1"/>
        <v>862.16981593751495</v>
      </c>
      <c r="AM13" s="13">
        <f t="shared" si="1"/>
        <v>948.38679753126644</v>
      </c>
      <c r="AN13" s="13">
        <f t="shared" si="1"/>
        <v>1043.225477284393</v>
      </c>
      <c r="AO13" s="13">
        <f t="shared" si="1"/>
        <v>1147.5480250128323</v>
      </c>
      <c r="AP13" s="13">
        <f t="shared" si="1"/>
        <v>1262.3028275141155</v>
      </c>
      <c r="AQ13" s="13">
        <f t="shared" si="1"/>
        <v>1388.5331102655271</v>
      </c>
      <c r="AR13" s="13">
        <f t="shared" si="1"/>
        <v>1527.3864212920798</v>
      </c>
      <c r="AS13" s="13">
        <f t="shared" si="1"/>
        <v>1680.1250634212879</v>
      </c>
      <c r="AT13" s="13">
        <f t="shared" si="1"/>
        <v>1848.1375697634166</v>
      </c>
      <c r="AU13" s="13">
        <f t="shared" si="1"/>
        <v>2032.9513267397583</v>
      </c>
      <c r="AV13" s="13">
        <f t="shared" si="1"/>
        <v>2236.2464594137341</v>
      </c>
      <c r="AW13" s="13">
        <f t="shared" si="1"/>
        <v>2348.0587823844207</v>
      </c>
      <c r="AX13" s="13">
        <f t="shared" si="1"/>
        <v>2465.4617215036419</v>
      </c>
      <c r="AY13" s="13">
        <f t="shared" si="1"/>
        <v>2588.7348075788241</v>
      </c>
      <c r="AZ13" s="13">
        <f t="shared" si="1"/>
        <v>2718.1715479577651</v>
      </c>
      <c r="BA13" s="13">
        <f t="shared" si="1"/>
        <v>2854.0801253556533</v>
      </c>
      <c r="BB13" s="13">
        <f t="shared" si="1"/>
        <v>2996.7841316234358</v>
      </c>
      <c r="BC13" s="13">
        <f t="shared" si="1"/>
        <v>3146.6233382046075</v>
      </c>
      <c r="BD13" s="13">
        <f t="shared" si="1"/>
        <v>3303.954505114838</v>
      </c>
      <c r="BE13" s="13">
        <f t="shared" si="1"/>
        <v>3469.1522303705797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3" t="s">
        <v>623</v>
      </c>
      <c r="F14" s="26" t="s">
        <v>43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104.18134425370387</v>
      </c>
      <c r="AD14" s="13">
        <f t="shared" si="2"/>
        <v>120.85035933429648</v>
      </c>
      <c r="AE14" s="13">
        <f t="shared" si="2"/>
        <v>140.18641682778392</v>
      </c>
      <c r="AF14" s="13">
        <f t="shared" si="2"/>
        <v>162.61624352022935</v>
      </c>
      <c r="AG14" s="13">
        <f t="shared" si="2"/>
        <v>188.63484248346603</v>
      </c>
      <c r="AH14" s="13">
        <f t="shared" si="2"/>
        <v>218.81641728082059</v>
      </c>
      <c r="AI14" s="13">
        <f t="shared" si="2"/>
        <v>253.82704404575188</v>
      </c>
      <c r="AJ14" s="13">
        <f t="shared" si="2"/>
        <v>294.43937109307217</v>
      </c>
      <c r="AK14" s="13">
        <f t="shared" si="2"/>
        <v>341.54967046796372</v>
      </c>
      <c r="AL14" s="13">
        <f t="shared" si="2"/>
        <v>375.70463751476007</v>
      </c>
      <c r="AM14" s="13">
        <f t="shared" si="2"/>
        <v>413.27510126623605</v>
      </c>
      <c r="AN14" s="13">
        <f t="shared" si="2"/>
        <v>454.60261139285967</v>
      </c>
      <c r="AO14" s="13">
        <f t="shared" si="2"/>
        <v>500.06287253214566</v>
      </c>
      <c r="AP14" s="13">
        <f t="shared" si="2"/>
        <v>550.06915978536017</v>
      </c>
      <c r="AQ14" s="13">
        <f t="shared" si="2"/>
        <v>605.07607576389614</v>
      </c>
      <c r="AR14" s="13">
        <f t="shared" si="2"/>
        <v>665.5836833402858</v>
      </c>
      <c r="AS14" s="13">
        <f t="shared" si="2"/>
        <v>732.14205167431442</v>
      </c>
      <c r="AT14" s="13">
        <f t="shared" si="2"/>
        <v>805.3562568417459</v>
      </c>
      <c r="AU14" s="13">
        <f t="shared" si="2"/>
        <v>885.89188252592044</v>
      </c>
      <c r="AV14" s="13">
        <f t="shared" si="2"/>
        <v>974.4810707785125</v>
      </c>
      <c r="AW14" s="13">
        <f t="shared" si="2"/>
        <v>1023.2051243174382</v>
      </c>
      <c r="AX14" s="13">
        <f t="shared" si="2"/>
        <v>1074.3653805333101</v>
      </c>
      <c r="AY14" s="13">
        <f t="shared" si="2"/>
        <v>1128.0836495599756</v>
      </c>
      <c r="AZ14" s="13">
        <f t="shared" si="2"/>
        <v>1184.4878320379744</v>
      </c>
      <c r="BA14" s="13">
        <f t="shared" si="2"/>
        <v>1243.7122236398732</v>
      </c>
      <c r="BB14" s="13">
        <f t="shared" si="2"/>
        <v>1305.8978348218668</v>
      </c>
      <c r="BC14" s="13">
        <f t="shared" si="2"/>
        <v>1371.1927265629602</v>
      </c>
      <c r="BD14" s="13">
        <f t="shared" si="2"/>
        <v>1439.7523628911081</v>
      </c>
      <c r="BE14" s="13">
        <f t="shared" si="2"/>
        <v>1511.7399810356635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3" t="s">
        <v>623</v>
      </c>
      <c r="F15" s="26" t="s">
        <v>44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68.864986960478518</v>
      </c>
      <c r="AD15" s="13">
        <f t="shared" si="3"/>
        <v>79.883384874155084</v>
      </c>
      <c r="AE15" s="13">
        <f t="shared" si="3"/>
        <v>92.664726454019899</v>
      </c>
      <c r="AF15" s="13">
        <f t="shared" si="3"/>
        <v>107.49108268666308</v>
      </c>
      <c r="AG15" s="13">
        <f t="shared" si="3"/>
        <v>124.68965591652918</v>
      </c>
      <c r="AH15" s="13">
        <f t="shared" si="3"/>
        <v>144.64000086317384</v>
      </c>
      <c r="AI15" s="13">
        <f t="shared" si="3"/>
        <v>167.78240100128164</v>
      </c>
      <c r="AJ15" s="13">
        <f t="shared" si="3"/>
        <v>194.62758516148671</v>
      </c>
      <c r="AK15" s="13">
        <f t="shared" si="3"/>
        <v>225.76799878732459</v>
      </c>
      <c r="AL15" s="13">
        <f t="shared" si="3"/>
        <v>248.34479866605705</v>
      </c>
      <c r="AM15" s="13">
        <f t="shared" si="3"/>
        <v>273.17927853266275</v>
      </c>
      <c r="AN15" s="13">
        <f t="shared" si="3"/>
        <v>300.49720638592902</v>
      </c>
      <c r="AO15" s="13">
        <f t="shared" si="3"/>
        <v>330.54692702452189</v>
      </c>
      <c r="AP15" s="13">
        <f t="shared" si="3"/>
        <v>363.60161972697409</v>
      </c>
      <c r="AQ15" s="13">
        <f t="shared" si="3"/>
        <v>399.96178169967152</v>
      </c>
      <c r="AR15" s="13">
        <f t="shared" si="3"/>
        <v>439.95795986963867</v>
      </c>
      <c r="AS15" s="13">
        <f t="shared" si="3"/>
        <v>483.95375585660253</v>
      </c>
      <c r="AT15" s="13">
        <f t="shared" si="3"/>
        <v>532.34913144226277</v>
      </c>
      <c r="AU15" s="13">
        <f t="shared" si="3"/>
        <v>585.58404458648909</v>
      </c>
      <c r="AV15" s="13">
        <f t="shared" si="3"/>
        <v>644.14244904513794</v>
      </c>
      <c r="AW15" s="13">
        <f t="shared" si="3"/>
        <v>676.34957149739489</v>
      </c>
      <c r="AX15" s="13">
        <f t="shared" si="3"/>
        <v>710.1670500722646</v>
      </c>
      <c r="AY15" s="13">
        <f t="shared" si="3"/>
        <v>745.6754025758778</v>
      </c>
      <c r="AZ15" s="13">
        <f t="shared" si="3"/>
        <v>782.95917270467169</v>
      </c>
      <c r="BA15" s="13">
        <f t="shared" si="3"/>
        <v>822.10713133990532</v>
      </c>
      <c r="BB15" s="13">
        <f t="shared" si="3"/>
        <v>863.21248790690061</v>
      </c>
      <c r="BC15" s="13">
        <f t="shared" si="3"/>
        <v>906.37311230224566</v>
      </c>
      <c r="BD15" s="13">
        <f t="shared" si="3"/>
        <v>951.69176791735799</v>
      </c>
      <c r="BE15" s="13">
        <f t="shared" si="3"/>
        <v>999.27635631322585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3" t="s">
        <v>623</v>
      </c>
      <c r="F16" s="26" t="s">
        <v>45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16.365311997740022</v>
      </c>
      <c r="AD16" s="13">
        <f t="shared" si="4"/>
        <v>18.983761917378427</v>
      </c>
      <c r="AE16" s="13">
        <f t="shared" si="4"/>
        <v>22.021163824158975</v>
      </c>
      <c r="AF16" s="13">
        <f t="shared" si="4"/>
        <v>25.544550036024411</v>
      </c>
      <c r="AG16" s="13">
        <f t="shared" si="4"/>
        <v>29.631678041788316</v>
      </c>
      <c r="AH16" s="13">
        <f t="shared" si="4"/>
        <v>34.372746528474444</v>
      </c>
      <c r="AI16" s="13">
        <f t="shared" si="4"/>
        <v>39.872385973030354</v>
      </c>
      <c r="AJ16" s="13">
        <f t="shared" si="4"/>
        <v>46.251967728715215</v>
      </c>
      <c r="AK16" s="13">
        <f t="shared" si="4"/>
        <v>53.652282565309648</v>
      </c>
      <c r="AL16" s="13">
        <f t="shared" si="4"/>
        <v>59.017510821840617</v>
      </c>
      <c r="AM16" s="13">
        <f t="shared" si="4"/>
        <v>64.91926190402468</v>
      </c>
      <c r="AN16" s="13">
        <f t="shared" si="4"/>
        <v>71.411188094427146</v>
      </c>
      <c r="AO16" s="13">
        <f t="shared" si="4"/>
        <v>78.552306903869862</v>
      </c>
      <c r="AP16" s="13">
        <f t="shared" si="4"/>
        <v>86.407537594256851</v>
      </c>
      <c r="AQ16" s="13">
        <f t="shared" si="4"/>
        <v>95.048291353682544</v>
      </c>
      <c r="AR16" s="13">
        <f t="shared" si="4"/>
        <v>104.5531204890508</v>
      </c>
      <c r="AS16" s="13">
        <f t="shared" si="4"/>
        <v>115.00843253795588</v>
      </c>
      <c r="AT16" s="13">
        <f t="shared" si="4"/>
        <v>126.50927579175148</v>
      </c>
      <c r="AU16" s="13">
        <f t="shared" si="4"/>
        <v>139.16020337092664</v>
      </c>
      <c r="AV16" s="13">
        <f t="shared" si="4"/>
        <v>153.07622370801931</v>
      </c>
      <c r="AW16" s="13">
        <f t="shared" si="4"/>
        <v>160.73003489342028</v>
      </c>
      <c r="AX16" s="13">
        <f t="shared" si="4"/>
        <v>168.76653663809128</v>
      </c>
      <c r="AY16" s="13">
        <f t="shared" si="4"/>
        <v>177.20486346999584</v>
      </c>
      <c r="AZ16" s="13">
        <f t="shared" si="4"/>
        <v>186.06510664349562</v>
      </c>
      <c r="BA16" s="13">
        <f t="shared" si="4"/>
        <v>195.36836197567041</v>
      </c>
      <c r="BB16" s="13">
        <f t="shared" si="4"/>
        <v>205.13678007445392</v>
      </c>
      <c r="BC16" s="13">
        <f t="shared" si="4"/>
        <v>215.39361907817661</v>
      </c>
      <c r="BD16" s="13">
        <f t="shared" si="4"/>
        <v>226.16330003208543</v>
      </c>
      <c r="BE16" s="13">
        <f t="shared" si="4"/>
        <v>237.4714650336897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3" t="s">
        <v>623</v>
      </c>
      <c r="F17" s="26" t="s">
        <v>46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243.06039198762625</v>
      </c>
      <c r="AD17" s="13">
        <f t="shared" si="5"/>
        <v>281.95005470564644</v>
      </c>
      <c r="AE17" s="13">
        <f t="shared" si="5"/>
        <v>327.06206345854986</v>
      </c>
      <c r="AF17" s="13">
        <f t="shared" si="5"/>
        <v>379.39199361191783</v>
      </c>
      <c r="AG17" s="13">
        <f t="shared" si="5"/>
        <v>440.09471258982467</v>
      </c>
      <c r="AH17" s="13">
        <f t="shared" si="5"/>
        <v>510.50986660419665</v>
      </c>
      <c r="AI17" s="13">
        <f t="shared" si="5"/>
        <v>592.19144526086814</v>
      </c>
      <c r="AJ17" s="13">
        <f t="shared" si="5"/>
        <v>686.94207650260705</v>
      </c>
      <c r="AK17" s="13">
        <f t="shared" si="5"/>
        <v>796.85280874302418</v>
      </c>
      <c r="AL17" s="13">
        <f t="shared" si="5"/>
        <v>876.53808961732659</v>
      </c>
      <c r="AM17" s="13">
        <f t="shared" si="5"/>
        <v>964.19189857905928</v>
      </c>
      <c r="AN17" s="13">
        <f t="shared" si="5"/>
        <v>1060.6110884369652</v>
      </c>
      <c r="AO17" s="13">
        <f t="shared" si="5"/>
        <v>1166.6721972806617</v>
      </c>
      <c r="AP17" s="13">
        <f t="shared" si="5"/>
        <v>1283.3394170087279</v>
      </c>
      <c r="AQ17" s="13">
        <f t="shared" si="5"/>
        <v>1411.6733587096007</v>
      </c>
      <c r="AR17" s="13">
        <f t="shared" si="5"/>
        <v>1552.8406945805609</v>
      </c>
      <c r="AS17" s="13">
        <f t="shared" si="5"/>
        <v>1708.1247640386171</v>
      </c>
      <c r="AT17" s="13">
        <f t="shared" si="5"/>
        <v>1878.9372404424787</v>
      </c>
      <c r="AU17" s="13">
        <f t="shared" si="5"/>
        <v>2066.8309644867268</v>
      </c>
      <c r="AV17" s="13">
        <f t="shared" si="5"/>
        <v>2273.5140609353994</v>
      </c>
      <c r="AW17" s="13">
        <f t="shared" si="5"/>
        <v>2387.1897639821691</v>
      </c>
      <c r="AX17" s="13">
        <f t="shared" si="5"/>
        <v>2506.5492521812776</v>
      </c>
      <c r="AY17" s="13">
        <f t="shared" si="5"/>
        <v>2631.8767147903413</v>
      </c>
      <c r="AZ17" s="13">
        <f t="shared" si="5"/>
        <v>2763.4705505298584</v>
      </c>
      <c r="BA17" s="13">
        <f t="shared" si="5"/>
        <v>2901.6440780563512</v>
      </c>
      <c r="BB17" s="13">
        <f t="shared" si="5"/>
        <v>3046.7262819591688</v>
      </c>
      <c r="BC17" s="13">
        <f t="shared" si="5"/>
        <v>3199.0625960571274</v>
      </c>
      <c r="BD17" s="13">
        <f t="shared" si="5"/>
        <v>3359.0157258599838</v>
      </c>
      <c r="BE17" s="13">
        <f t="shared" si="5"/>
        <v>3526.9665121529829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3" t="s">
        <v>623</v>
      </c>
      <c r="F18" s="26" t="s">
        <v>47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54.06115375027953</v>
      </c>
      <c r="AD18" s="13">
        <f t="shared" si="6"/>
        <v>62.710938350324255</v>
      </c>
      <c r="AE18" s="13">
        <f t="shared" si="6"/>
        <v>72.744688486376134</v>
      </c>
      <c r="AF18" s="13">
        <f t="shared" si="6"/>
        <v>84.383838644196317</v>
      </c>
      <c r="AG18" s="13">
        <f t="shared" si="6"/>
        <v>97.88525282726772</v>
      </c>
      <c r="AH18" s="13">
        <f t="shared" si="6"/>
        <v>113.54689327963055</v>
      </c>
      <c r="AI18" s="13">
        <f t="shared" si="6"/>
        <v>131.71439620437144</v>
      </c>
      <c r="AJ18" s="13">
        <f t="shared" si="6"/>
        <v>152.78869959707086</v>
      </c>
      <c r="AK18" s="13">
        <f t="shared" si="6"/>
        <v>177.23489153260221</v>
      </c>
      <c r="AL18" s="13">
        <f t="shared" si="6"/>
        <v>194.95838068586244</v>
      </c>
      <c r="AM18" s="13">
        <f t="shared" si="6"/>
        <v>214.45421875444868</v>
      </c>
      <c r="AN18" s="13">
        <f t="shared" si="6"/>
        <v>235.89964062989355</v>
      </c>
      <c r="AO18" s="13">
        <f t="shared" si="6"/>
        <v>259.48960469288289</v>
      </c>
      <c r="AP18" s="13">
        <f t="shared" si="6"/>
        <v>285.43856516217119</v>
      </c>
      <c r="AQ18" s="13">
        <f t="shared" si="6"/>
        <v>313.98242167838828</v>
      </c>
      <c r="AR18" s="13">
        <f t="shared" si="6"/>
        <v>345.38066384622709</v>
      </c>
      <c r="AS18" s="13">
        <f t="shared" si="6"/>
        <v>379.9187302308498</v>
      </c>
      <c r="AT18" s="13">
        <f t="shared" si="6"/>
        <v>417.91060325393477</v>
      </c>
      <c r="AU18" s="13">
        <f t="shared" si="6"/>
        <v>459.70166357932823</v>
      </c>
      <c r="AV18" s="13">
        <f t="shared" si="6"/>
        <v>505.67182993726107</v>
      </c>
      <c r="AW18" s="13">
        <f t="shared" si="6"/>
        <v>530.9554214341241</v>
      </c>
      <c r="AX18" s="13">
        <f t="shared" si="6"/>
        <v>557.50319250583027</v>
      </c>
      <c r="AY18" s="13">
        <f t="shared" si="6"/>
        <v>585.3783521311218</v>
      </c>
      <c r="AZ18" s="13">
        <f t="shared" si="6"/>
        <v>614.6472697376779</v>
      </c>
      <c r="BA18" s="13">
        <f t="shared" si="6"/>
        <v>645.37963322456176</v>
      </c>
      <c r="BB18" s="13">
        <f t="shared" si="6"/>
        <v>677.64861488578981</v>
      </c>
      <c r="BC18" s="13">
        <f t="shared" si="6"/>
        <v>711.53104563007935</v>
      </c>
      <c r="BD18" s="13">
        <f t="shared" si="6"/>
        <v>747.1075979115833</v>
      </c>
      <c r="BE18" s="13">
        <f t="shared" si="6"/>
        <v>784.46297780716247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3" t="s">
        <v>623</v>
      </c>
      <c r="F19" s="26" t="s">
        <v>48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20.250566925091171</v>
      </c>
      <c r="AD19" s="13">
        <f t="shared" si="7"/>
        <v>23.490657633105759</v>
      </c>
      <c r="AE19" s="13">
        <f t="shared" si="7"/>
        <v>27.24916285440268</v>
      </c>
      <c r="AF19" s="13">
        <f t="shared" si="7"/>
        <v>31.60902891110711</v>
      </c>
      <c r="AG19" s="13">
        <f t="shared" si="7"/>
        <v>36.666473536884247</v>
      </c>
      <c r="AH19" s="13">
        <f t="shared" si="7"/>
        <v>42.533109302785725</v>
      </c>
      <c r="AI19" s="13">
        <f t="shared" si="7"/>
        <v>49.338406791231442</v>
      </c>
      <c r="AJ19" s="13">
        <f t="shared" si="7"/>
        <v>57.23255187782847</v>
      </c>
      <c r="AK19" s="13">
        <f t="shared" si="7"/>
        <v>66.389760178281023</v>
      </c>
      <c r="AL19" s="13">
        <f t="shared" si="7"/>
        <v>73.028736196109122</v>
      </c>
      <c r="AM19" s="13">
        <f t="shared" si="7"/>
        <v>80.331609815720029</v>
      </c>
      <c r="AN19" s="13">
        <f t="shared" si="7"/>
        <v>88.364770797292039</v>
      </c>
      <c r="AO19" s="13">
        <f t="shared" si="7"/>
        <v>97.201247877021245</v>
      </c>
      <c r="AP19" s="13">
        <f t="shared" si="7"/>
        <v>106.92137266472338</v>
      </c>
      <c r="AQ19" s="13">
        <f t="shared" si="7"/>
        <v>117.61350993119572</v>
      </c>
      <c r="AR19" s="13">
        <f t="shared" si="7"/>
        <v>129.3748609243153</v>
      </c>
      <c r="AS19" s="13">
        <f t="shared" si="7"/>
        <v>142.31234701674683</v>
      </c>
      <c r="AT19" s="13">
        <f t="shared" si="7"/>
        <v>156.54358171842151</v>
      </c>
      <c r="AU19" s="13">
        <f t="shared" si="7"/>
        <v>172.19793989026365</v>
      </c>
      <c r="AV19" s="13">
        <f t="shared" si="7"/>
        <v>189.41773387929001</v>
      </c>
      <c r="AW19" s="13">
        <f t="shared" si="7"/>
        <v>198.88862057325451</v>
      </c>
      <c r="AX19" s="13">
        <f t="shared" si="7"/>
        <v>208.83305160191725</v>
      </c>
      <c r="AY19" s="13">
        <f t="shared" si="7"/>
        <v>219.27470418201312</v>
      </c>
      <c r="AZ19" s="13">
        <f t="shared" si="7"/>
        <v>230.23843939111379</v>
      </c>
      <c r="BA19" s="13">
        <f t="shared" si="7"/>
        <v>241.75036136066947</v>
      </c>
      <c r="BB19" s="13">
        <f t="shared" si="7"/>
        <v>253.83787942870293</v>
      </c>
      <c r="BC19" s="13">
        <f t="shared" si="7"/>
        <v>266.52977340013808</v>
      </c>
      <c r="BD19" s="13">
        <f t="shared" si="7"/>
        <v>279.85626207014496</v>
      </c>
      <c r="BE19" s="13">
        <f t="shared" si="7"/>
        <v>293.84907517365224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3" t="s">
        <v>623</v>
      </c>
      <c r="F20" s="26" t="s">
        <v>49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106.06907692067962</v>
      </c>
      <c r="AD20" s="13">
        <f t="shared" si="8"/>
        <v>123.04012922798836</v>
      </c>
      <c r="AE20" s="13">
        <f t="shared" si="8"/>
        <v>142.72654990446651</v>
      </c>
      <c r="AF20" s="13">
        <f t="shared" si="8"/>
        <v>165.56279788918116</v>
      </c>
      <c r="AG20" s="13">
        <f t="shared" si="8"/>
        <v>192.05284555145013</v>
      </c>
      <c r="AH20" s="13">
        <f t="shared" si="8"/>
        <v>222.78130083968216</v>
      </c>
      <c r="AI20" s="13">
        <f t="shared" si="8"/>
        <v>258.42630897403131</v>
      </c>
      <c r="AJ20" s="13">
        <f t="shared" si="8"/>
        <v>299.77451840987635</v>
      </c>
      <c r="AK20" s="13">
        <f t="shared" si="8"/>
        <v>347.73844135545659</v>
      </c>
      <c r="AL20" s="13">
        <f t="shared" si="8"/>
        <v>382.51228549100222</v>
      </c>
      <c r="AM20" s="13">
        <f t="shared" si="8"/>
        <v>420.76351404010245</v>
      </c>
      <c r="AN20" s="13">
        <f t="shared" si="8"/>
        <v>462.83986544411272</v>
      </c>
      <c r="AO20" s="13">
        <f t="shared" si="8"/>
        <v>509.123851988524</v>
      </c>
      <c r="AP20" s="13">
        <f t="shared" si="8"/>
        <v>560.0362371873764</v>
      </c>
      <c r="AQ20" s="13">
        <f t="shared" si="8"/>
        <v>616.03986090611409</v>
      </c>
      <c r="AR20" s="13">
        <f t="shared" si="8"/>
        <v>677.64384699672553</v>
      </c>
      <c r="AS20" s="13">
        <f t="shared" si="8"/>
        <v>745.40823169639805</v>
      </c>
      <c r="AT20" s="13">
        <f t="shared" si="8"/>
        <v>819.94905486603784</v>
      </c>
      <c r="AU20" s="13">
        <f t="shared" si="8"/>
        <v>901.94396035264162</v>
      </c>
      <c r="AV20" s="13">
        <f t="shared" si="8"/>
        <v>992.13835638790579</v>
      </c>
      <c r="AW20" s="13">
        <f t="shared" si="8"/>
        <v>1041.745274207301</v>
      </c>
      <c r="AX20" s="13">
        <f t="shared" si="8"/>
        <v>1093.8325379176661</v>
      </c>
      <c r="AY20" s="13">
        <f t="shared" si="8"/>
        <v>1148.5241648135493</v>
      </c>
      <c r="AZ20" s="13">
        <f t="shared" si="8"/>
        <v>1205.9503730542267</v>
      </c>
      <c r="BA20" s="13">
        <f t="shared" si="8"/>
        <v>1266.2478917069379</v>
      </c>
      <c r="BB20" s="13">
        <f t="shared" si="8"/>
        <v>1329.5602862922849</v>
      </c>
      <c r="BC20" s="13">
        <f t="shared" si="8"/>
        <v>1396.0383006068992</v>
      </c>
      <c r="BD20" s="13">
        <f t="shared" si="8"/>
        <v>1465.840215637244</v>
      </c>
      <c r="BE20" s="13">
        <f t="shared" si="8"/>
        <v>1539.1322264191062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3" t="s">
        <v>623</v>
      </c>
      <c r="F21" s="26" t="s">
        <v>35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953.78035113044348</v>
      </c>
      <c r="AD21" s="13">
        <f t="shared" si="9"/>
        <v>1106.3852073113144</v>
      </c>
      <c r="AE21" s="13">
        <f t="shared" si="9"/>
        <v>1283.4068404811246</v>
      </c>
      <c r="AF21" s="13">
        <f t="shared" si="9"/>
        <v>1488.7519349581046</v>
      </c>
      <c r="AG21" s="13">
        <f t="shared" si="9"/>
        <v>1726.9522445514012</v>
      </c>
      <c r="AH21" s="13">
        <f t="shared" si="9"/>
        <v>2003.2646036796255</v>
      </c>
      <c r="AI21" s="13">
        <f t="shared" si="9"/>
        <v>2323.7869402683655</v>
      </c>
      <c r="AJ21" s="13">
        <f t="shared" si="9"/>
        <v>2695.592850711304</v>
      </c>
      <c r="AK21" s="13">
        <f t="shared" si="9"/>
        <v>3126.8877068251127</v>
      </c>
      <c r="AL21" s="13">
        <f t="shared" si="9"/>
        <v>3439.5764775076241</v>
      </c>
      <c r="AM21" s="13">
        <f t="shared" si="9"/>
        <v>3783.5341252583867</v>
      </c>
      <c r="AN21" s="13">
        <f t="shared" si="9"/>
        <v>4161.8875377842251</v>
      </c>
      <c r="AO21" s="13">
        <f t="shared" si="9"/>
        <v>4578.0762915626474</v>
      </c>
      <c r="AP21" s="13">
        <f t="shared" si="9"/>
        <v>5035.8839207189121</v>
      </c>
      <c r="AQ21" s="13">
        <f t="shared" si="9"/>
        <v>5539.4723127908037</v>
      </c>
      <c r="AR21" s="13">
        <f t="shared" si="9"/>
        <v>6093.4195440698841</v>
      </c>
      <c r="AS21" s="13">
        <f t="shared" si="9"/>
        <v>6702.7614984768725</v>
      </c>
      <c r="AT21" s="13">
        <f t="shared" si="9"/>
        <v>7373.03764832456</v>
      </c>
      <c r="AU21" s="13">
        <f t="shared" si="9"/>
        <v>8110.3414131570162</v>
      </c>
      <c r="AV21" s="13">
        <f t="shared" si="9"/>
        <v>8921.3755544727173</v>
      </c>
      <c r="AW21" s="13">
        <f t="shared" si="9"/>
        <v>9367.4443321963536</v>
      </c>
      <c r="AX21" s="13">
        <f t="shared" si="9"/>
        <v>9835.8165488061713</v>
      </c>
      <c r="AY21" s="13">
        <f t="shared" si="9"/>
        <v>10327.60737624648</v>
      </c>
      <c r="AZ21" s="13">
        <f t="shared" si="9"/>
        <v>10843.987745058805</v>
      </c>
      <c r="BA21" s="13">
        <f t="shared" si="9"/>
        <v>11386.187132311745</v>
      </c>
      <c r="BB21" s="13">
        <f t="shared" si="9"/>
        <v>11955.496488927332</v>
      </c>
      <c r="BC21" s="13">
        <f t="shared" si="9"/>
        <v>12553.2713133737</v>
      </c>
      <c r="BD21" s="13">
        <f t="shared" si="9"/>
        <v>13180.934879042385</v>
      </c>
      <c r="BE21" s="13">
        <f t="shared" si="9"/>
        <v>13839.981622994505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3" t="s">
        <v>623</v>
      </c>
      <c r="F22" s="26" t="s">
        <v>34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919.75408288659651</v>
      </c>
      <c r="AD22" s="13">
        <f t="shared" si="10"/>
        <v>1066.914736148452</v>
      </c>
      <c r="AE22" s="13">
        <f t="shared" si="10"/>
        <v>1237.6210939322043</v>
      </c>
      <c r="AF22" s="13">
        <f t="shared" si="10"/>
        <v>1435.6404689613569</v>
      </c>
      <c r="AG22" s="13">
        <f t="shared" si="10"/>
        <v>1665.342943995174</v>
      </c>
      <c r="AH22" s="13">
        <f t="shared" si="10"/>
        <v>1931.7978150344018</v>
      </c>
      <c r="AI22" s="13">
        <f t="shared" si="10"/>
        <v>2240.8854654399061</v>
      </c>
      <c r="AJ22" s="13">
        <f t="shared" si="10"/>
        <v>2599.4271399102909</v>
      </c>
      <c r="AK22" s="13">
        <f t="shared" si="10"/>
        <v>3015.3354822959373</v>
      </c>
      <c r="AL22" s="13">
        <f t="shared" si="10"/>
        <v>3316.8690305255309</v>
      </c>
      <c r="AM22" s="13">
        <f t="shared" si="10"/>
        <v>3648.555933578084</v>
      </c>
      <c r="AN22" s="13">
        <f t="shared" si="10"/>
        <v>4013.4115269358927</v>
      </c>
      <c r="AO22" s="13">
        <f t="shared" si="10"/>
        <v>4414.7526796294824</v>
      </c>
      <c r="AP22" s="13">
        <f t="shared" si="10"/>
        <v>4856.2279475924306</v>
      </c>
      <c r="AQ22" s="13">
        <f t="shared" si="10"/>
        <v>5341.8507423516739</v>
      </c>
      <c r="AR22" s="13">
        <f t="shared" si="10"/>
        <v>5876.0358165868411</v>
      </c>
      <c r="AS22" s="13">
        <f t="shared" si="10"/>
        <v>6463.6393982455247</v>
      </c>
      <c r="AT22" s="13">
        <f t="shared" si="10"/>
        <v>7110.003338070077</v>
      </c>
      <c r="AU22" s="13">
        <f t="shared" si="10"/>
        <v>7821.0036718770843</v>
      </c>
      <c r="AV22" s="13">
        <f t="shared" si="10"/>
        <v>8603.1040390647922</v>
      </c>
      <c r="AW22" s="13">
        <f t="shared" si="10"/>
        <v>9033.2592410180314</v>
      </c>
      <c r="AX22" s="13">
        <f t="shared" si="10"/>
        <v>9484.9222030689325</v>
      </c>
      <c r="AY22" s="13">
        <f t="shared" si="10"/>
        <v>9959.1683132223789</v>
      </c>
      <c r="AZ22" s="13">
        <f t="shared" si="10"/>
        <v>10457.126728883497</v>
      </c>
      <c r="BA22" s="13">
        <f t="shared" si="10"/>
        <v>10979.983065327671</v>
      </c>
      <c r="BB22" s="13">
        <f t="shared" si="10"/>
        <v>11528.982218594056</v>
      </c>
      <c r="BC22" s="13">
        <f t="shared" si="10"/>
        <v>12105.431329523759</v>
      </c>
      <c r="BD22" s="13">
        <f t="shared" si="10"/>
        <v>12710.702895999946</v>
      </c>
      <c r="BE22" s="13">
        <f t="shared" si="10"/>
        <v>13346.238040799944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3" t="s">
        <v>623</v>
      </c>
      <c r="F23" s="26" t="s">
        <v>50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169.11811122786605</v>
      </c>
      <c r="AD23" s="13">
        <f t="shared" si="11"/>
        <v>196.17700902432463</v>
      </c>
      <c r="AE23" s="13">
        <f t="shared" si="11"/>
        <v>227.56533046821659</v>
      </c>
      <c r="AF23" s="13">
        <f t="shared" si="11"/>
        <v>263.97578334313124</v>
      </c>
      <c r="AG23" s="13">
        <f t="shared" si="11"/>
        <v>306.21190867803222</v>
      </c>
      <c r="AH23" s="13">
        <f t="shared" si="11"/>
        <v>355.20581406651735</v>
      </c>
      <c r="AI23" s="13">
        <f t="shared" si="11"/>
        <v>412.03874431716014</v>
      </c>
      <c r="AJ23" s="13">
        <f t="shared" si="11"/>
        <v>477.96494340790576</v>
      </c>
      <c r="AK23" s="13">
        <f t="shared" si="11"/>
        <v>554.43933435317069</v>
      </c>
      <c r="AL23" s="13">
        <f t="shared" si="11"/>
        <v>609.88326778848773</v>
      </c>
      <c r="AM23" s="13">
        <f t="shared" si="11"/>
        <v>670.8715945673365</v>
      </c>
      <c r="AN23" s="13">
        <f t="shared" si="11"/>
        <v>737.95875402407012</v>
      </c>
      <c r="AO23" s="13">
        <f t="shared" si="11"/>
        <v>811.75462942647709</v>
      </c>
      <c r="AP23" s="13">
        <f t="shared" si="11"/>
        <v>892.93009236912485</v>
      </c>
      <c r="AQ23" s="13">
        <f t="shared" si="11"/>
        <v>982.22310160603729</v>
      </c>
      <c r="AR23" s="13">
        <f t="shared" si="11"/>
        <v>1080.445411766641</v>
      </c>
      <c r="AS23" s="13">
        <f t="shared" si="11"/>
        <v>1188.4899529433051</v>
      </c>
      <c r="AT23" s="13">
        <f t="shared" si="11"/>
        <v>1307.3389482376356</v>
      </c>
      <c r="AU23" s="13">
        <f t="shared" si="11"/>
        <v>1438.0728430613992</v>
      </c>
      <c r="AV23" s="13">
        <f t="shared" si="11"/>
        <v>1581.8801273675392</v>
      </c>
      <c r="AW23" s="13">
        <f t="shared" si="11"/>
        <v>1660.9741337359162</v>
      </c>
      <c r="AX23" s="13">
        <f t="shared" si="11"/>
        <v>1744.0228404227121</v>
      </c>
      <c r="AY23" s="13">
        <f t="shared" si="11"/>
        <v>1831.2239824438477</v>
      </c>
      <c r="AZ23" s="13">
        <f t="shared" si="11"/>
        <v>1922.7851815660401</v>
      </c>
      <c r="BA23" s="13">
        <f t="shared" si="11"/>
        <v>2018.9244406443422</v>
      </c>
      <c r="BB23" s="13">
        <f t="shared" si="11"/>
        <v>2119.8706626765593</v>
      </c>
      <c r="BC23" s="13">
        <f t="shared" si="11"/>
        <v>2225.8641958103872</v>
      </c>
      <c r="BD23" s="13">
        <f t="shared" si="11"/>
        <v>2337.1574056009067</v>
      </c>
      <c r="BE23" s="13">
        <f t="shared" si="11"/>
        <v>2454.0152758809522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3" t="s">
        <v>623</v>
      </c>
      <c r="F24" s="26" t="s">
        <v>51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181.42086842297252</v>
      </c>
      <c r="AD24" s="13">
        <f t="shared" si="12"/>
        <v>210.44820737064811</v>
      </c>
      <c r="AE24" s="13">
        <f t="shared" si="12"/>
        <v>244.11992054995181</v>
      </c>
      <c r="AF24" s="13">
        <f t="shared" si="12"/>
        <v>283.17910783794412</v>
      </c>
      <c r="AG24" s="13">
        <f t="shared" si="12"/>
        <v>328.4877650920152</v>
      </c>
      <c r="AH24" s="13">
        <f t="shared" si="12"/>
        <v>381.04580750673762</v>
      </c>
      <c r="AI24" s="13">
        <f t="shared" si="12"/>
        <v>442.01313670781565</v>
      </c>
      <c r="AJ24" s="13">
        <f t="shared" si="12"/>
        <v>512.73523858106614</v>
      </c>
      <c r="AK24" s="13">
        <f t="shared" si="12"/>
        <v>594.7728767540367</v>
      </c>
      <c r="AL24" s="13">
        <f t="shared" si="12"/>
        <v>654.25016442944036</v>
      </c>
      <c r="AM24" s="13">
        <f t="shared" si="12"/>
        <v>719.67518087238443</v>
      </c>
      <c r="AN24" s="13">
        <f t="shared" si="12"/>
        <v>791.64269895962286</v>
      </c>
      <c r="AO24" s="13">
        <f t="shared" si="12"/>
        <v>870.80696885558518</v>
      </c>
      <c r="AP24" s="13">
        <f t="shared" si="12"/>
        <v>957.88766574114368</v>
      </c>
      <c r="AQ24" s="13">
        <f t="shared" si="12"/>
        <v>1053.6764323152581</v>
      </c>
      <c r="AR24" s="13">
        <f t="shared" si="12"/>
        <v>1159.0440755467839</v>
      </c>
      <c r="AS24" s="13">
        <f t="shared" si="12"/>
        <v>1274.9484831014622</v>
      </c>
      <c r="AT24" s="13">
        <f t="shared" si="12"/>
        <v>1402.4433314116084</v>
      </c>
      <c r="AU24" s="13">
        <f t="shared" si="12"/>
        <v>1542.6876645527691</v>
      </c>
      <c r="AV24" s="13">
        <f t="shared" si="12"/>
        <v>1696.9564310080459</v>
      </c>
      <c r="AW24" s="13">
        <f t="shared" si="12"/>
        <v>1781.8042525584483</v>
      </c>
      <c r="AX24" s="13">
        <f t="shared" si="12"/>
        <v>1870.8944651863708</v>
      </c>
      <c r="AY24" s="13">
        <f t="shared" si="12"/>
        <v>1964.4391884456893</v>
      </c>
      <c r="AZ24" s="13">
        <f t="shared" si="12"/>
        <v>2062.6611478679738</v>
      </c>
      <c r="BA24" s="13">
        <f t="shared" si="12"/>
        <v>2165.7942052613726</v>
      </c>
      <c r="BB24" s="13">
        <f t="shared" si="12"/>
        <v>2274.0839155244412</v>
      </c>
      <c r="BC24" s="13">
        <f t="shared" si="12"/>
        <v>2387.7881113006633</v>
      </c>
      <c r="BD24" s="13">
        <f t="shared" si="12"/>
        <v>2507.1775168656964</v>
      </c>
      <c r="BE24" s="13">
        <f t="shared" si="12"/>
        <v>2632.5363927089811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3" t="s">
        <v>623</v>
      </c>
      <c r="F25" s="26" t="s">
        <v>52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17.103467135364575</v>
      </c>
      <c r="AD25" s="13">
        <f t="shared" si="13"/>
        <v>19.840021877022906</v>
      </c>
      <c r="AE25" s="13">
        <f t="shared" si="13"/>
        <v>23.014425377346569</v>
      </c>
      <c r="AF25" s="13">
        <f t="shared" si="13"/>
        <v>26.69673343772202</v>
      </c>
      <c r="AG25" s="13">
        <f t="shared" si="13"/>
        <v>30.968210787757542</v>
      </c>
      <c r="AH25" s="13">
        <f t="shared" si="13"/>
        <v>35.923124513798747</v>
      </c>
      <c r="AI25" s="13">
        <f t="shared" si="13"/>
        <v>41.670824436006548</v>
      </c>
      <c r="AJ25" s="13">
        <f t="shared" si="13"/>
        <v>48.338156345767594</v>
      </c>
      <c r="AK25" s="13">
        <f t="shared" si="13"/>
        <v>56.072261361090412</v>
      </c>
      <c r="AL25" s="13">
        <f t="shared" si="13"/>
        <v>61.679487497199453</v>
      </c>
      <c r="AM25" s="13">
        <f t="shared" si="13"/>
        <v>67.847436246919401</v>
      </c>
      <c r="AN25" s="13">
        <f t="shared" si="13"/>
        <v>74.632179871611342</v>
      </c>
      <c r="AO25" s="13">
        <f t="shared" si="13"/>
        <v>82.095397858772472</v>
      </c>
      <c r="AP25" s="13">
        <f t="shared" si="13"/>
        <v>90.304937644649726</v>
      </c>
      <c r="AQ25" s="13">
        <f t="shared" si="13"/>
        <v>99.335431409114705</v>
      </c>
      <c r="AR25" s="13">
        <f t="shared" si="13"/>
        <v>109.26897455002617</v>
      </c>
      <c r="AS25" s="13">
        <f t="shared" si="13"/>
        <v>120.19587200502879</v>
      </c>
      <c r="AT25" s="13">
        <f t="shared" si="13"/>
        <v>132.21545920553166</v>
      </c>
      <c r="AU25" s="13">
        <f t="shared" si="13"/>
        <v>145.43700512608481</v>
      </c>
      <c r="AV25" s="13">
        <f t="shared" si="13"/>
        <v>159.98070563869328</v>
      </c>
      <c r="AW25" s="13">
        <f t="shared" si="13"/>
        <v>167.97974092062793</v>
      </c>
      <c r="AX25" s="13">
        <f t="shared" si="13"/>
        <v>176.37872796665934</v>
      </c>
      <c r="AY25" s="13">
        <f t="shared" si="13"/>
        <v>185.19766436499231</v>
      </c>
      <c r="AZ25" s="13">
        <f t="shared" si="13"/>
        <v>194.45754758324193</v>
      </c>
      <c r="BA25" s="13">
        <f t="shared" si="13"/>
        <v>204.18042496240403</v>
      </c>
      <c r="BB25" s="13">
        <f t="shared" si="13"/>
        <v>214.38944621052423</v>
      </c>
      <c r="BC25" s="13">
        <f t="shared" si="13"/>
        <v>225.10891852105044</v>
      </c>
      <c r="BD25" s="13">
        <f t="shared" si="13"/>
        <v>236.36436444710296</v>
      </c>
      <c r="BE25" s="13">
        <f t="shared" si="13"/>
        <v>248.1825826694581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3" t="s">
        <v>623</v>
      </c>
      <c r="F26" s="26" t="s">
        <v>53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90.030574200799322</v>
      </c>
      <c r="AD26" s="13">
        <f t="shared" si="14"/>
        <v>104.43546607292721</v>
      </c>
      <c r="AE26" s="13">
        <f t="shared" si="14"/>
        <v>121.14514064459557</v>
      </c>
      <c r="AF26" s="13">
        <f t="shared" si="14"/>
        <v>140.52836314773086</v>
      </c>
      <c r="AG26" s="13">
        <f t="shared" si="14"/>
        <v>163.01290125136779</v>
      </c>
      <c r="AH26" s="13">
        <f t="shared" si="14"/>
        <v>189.09496545158663</v>
      </c>
      <c r="AI26" s="13">
        <f t="shared" si="14"/>
        <v>219.35015992384049</v>
      </c>
      <c r="AJ26" s="13">
        <f t="shared" si="14"/>
        <v>254.44618551165496</v>
      </c>
      <c r="AK26" s="13">
        <f t="shared" si="14"/>
        <v>295.15757519351973</v>
      </c>
      <c r="AL26" s="13">
        <f t="shared" si="14"/>
        <v>324.67333271287168</v>
      </c>
      <c r="AM26" s="13">
        <f t="shared" si="14"/>
        <v>357.14066598415883</v>
      </c>
      <c r="AN26" s="13">
        <f t="shared" si="14"/>
        <v>392.85473258257468</v>
      </c>
      <c r="AO26" s="13">
        <f t="shared" si="14"/>
        <v>432.14020584083215</v>
      </c>
      <c r="AP26" s="13">
        <f t="shared" si="14"/>
        <v>475.3542264249154</v>
      </c>
      <c r="AQ26" s="13">
        <f t="shared" si="14"/>
        <v>522.88964906740694</v>
      </c>
      <c r="AR26" s="13">
        <f t="shared" si="14"/>
        <v>575.17861397414765</v>
      </c>
      <c r="AS26" s="13">
        <f t="shared" si="14"/>
        <v>632.69647537156243</v>
      </c>
      <c r="AT26" s="13">
        <f t="shared" si="14"/>
        <v>695.96612290871872</v>
      </c>
      <c r="AU26" s="13">
        <f t="shared" si="14"/>
        <v>765.56273519959063</v>
      </c>
      <c r="AV26" s="13">
        <f t="shared" si="14"/>
        <v>842.1190087195497</v>
      </c>
      <c r="AW26" s="13">
        <f t="shared" si="14"/>
        <v>884.22495915552713</v>
      </c>
      <c r="AX26" s="13">
        <f t="shared" si="14"/>
        <v>928.43620711330345</v>
      </c>
      <c r="AY26" s="13">
        <f t="shared" si="14"/>
        <v>974.85801746896868</v>
      </c>
      <c r="AZ26" s="13">
        <f t="shared" si="14"/>
        <v>1023.6009183424171</v>
      </c>
      <c r="BA26" s="13">
        <f t="shared" si="14"/>
        <v>1074.780964259538</v>
      </c>
      <c r="BB26" s="13">
        <f t="shared" si="14"/>
        <v>1128.520012472515</v>
      </c>
      <c r="BC26" s="13">
        <f t="shared" si="14"/>
        <v>1184.9460130961406</v>
      </c>
      <c r="BD26" s="13">
        <f t="shared" si="14"/>
        <v>1244.1933137509477</v>
      </c>
      <c r="BE26" s="13">
        <f t="shared" si="14"/>
        <v>1306.4029794384951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3" t="s">
        <v>623</v>
      </c>
      <c r="F27" s="26" t="s">
        <v>54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1318.9278627451511</v>
      </c>
      <c r="AD27" s="13">
        <f t="shared" si="15"/>
        <v>1529.9563207843753</v>
      </c>
      <c r="AE27" s="13">
        <f t="shared" si="15"/>
        <v>1774.7493321098755</v>
      </c>
      <c r="AF27" s="13">
        <f t="shared" si="15"/>
        <v>2058.7092252474554</v>
      </c>
      <c r="AG27" s="13">
        <f t="shared" si="15"/>
        <v>2388.1027012870481</v>
      </c>
      <c r="AH27" s="13">
        <f t="shared" si="15"/>
        <v>2770.1991334929758</v>
      </c>
      <c r="AI27" s="13">
        <f t="shared" si="15"/>
        <v>3213.4309948518521</v>
      </c>
      <c r="AJ27" s="13">
        <f t="shared" si="15"/>
        <v>3727.5799540281487</v>
      </c>
      <c r="AK27" s="13">
        <f t="shared" si="15"/>
        <v>4323.9927466726522</v>
      </c>
      <c r="AL27" s="13">
        <f t="shared" si="15"/>
        <v>4756.3920213399178</v>
      </c>
      <c r="AM27" s="13">
        <f t="shared" si="15"/>
        <v>5232.0312234739094</v>
      </c>
      <c r="AN27" s="13">
        <f t="shared" si="15"/>
        <v>5755.2343458212999</v>
      </c>
      <c r="AO27" s="13">
        <f t="shared" si="15"/>
        <v>6330.7577804034299</v>
      </c>
      <c r="AP27" s="13">
        <f t="shared" si="15"/>
        <v>6963.8335584437727</v>
      </c>
      <c r="AQ27" s="13">
        <f t="shared" si="15"/>
        <v>7660.2169142881503</v>
      </c>
      <c r="AR27" s="13">
        <f t="shared" si="15"/>
        <v>8426.238605716966</v>
      </c>
      <c r="AS27" s="13">
        <f t="shared" si="15"/>
        <v>9268.8624662886632</v>
      </c>
      <c r="AT27" s="13">
        <f t="shared" si="15"/>
        <v>10195.74871291753</v>
      </c>
      <c r="AU27" s="13">
        <f t="shared" si="15"/>
        <v>11215.323584209284</v>
      </c>
      <c r="AV27" s="13">
        <f t="shared" si="15"/>
        <v>12336.855942630213</v>
      </c>
      <c r="AW27" s="13">
        <f t="shared" si="15"/>
        <v>12953.698739761723</v>
      </c>
      <c r="AX27" s="13">
        <f t="shared" si="15"/>
        <v>13601.383676749809</v>
      </c>
      <c r="AY27" s="13">
        <f t="shared" si="15"/>
        <v>14281.452860587298</v>
      </c>
      <c r="AZ27" s="13">
        <f t="shared" si="15"/>
        <v>14995.525503616664</v>
      </c>
      <c r="BA27" s="13">
        <f t="shared" si="15"/>
        <v>15745.301778797497</v>
      </c>
      <c r="BB27" s="13">
        <f t="shared" si="15"/>
        <v>16532.566867737372</v>
      </c>
      <c r="BC27" s="13">
        <f t="shared" si="15"/>
        <v>17359.195211124243</v>
      </c>
      <c r="BD27" s="13">
        <f t="shared" si="15"/>
        <v>18227.154971680455</v>
      </c>
      <c r="BE27" s="13">
        <f t="shared" si="15"/>
        <v>19138.512720264476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3" t="s">
        <v>623</v>
      </c>
      <c r="F28" s="26" t="s">
        <v>55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33.241213633670363</v>
      </c>
      <c r="AD28" s="13">
        <f t="shared" si="16"/>
        <v>38.559807815057624</v>
      </c>
      <c r="AE28" s="13">
        <f t="shared" si="16"/>
        <v>44.729377065466842</v>
      </c>
      <c r="AF28" s="13">
        <f t="shared" si="16"/>
        <v>51.886077395941534</v>
      </c>
      <c r="AG28" s="13">
        <f t="shared" si="16"/>
        <v>60.187849779292179</v>
      </c>
      <c r="AH28" s="13">
        <f t="shared" si="16"/>
        <v>69.817905743978926</v>
      </c>
      <c r="AI28" s="13">
        <f t="shared" si="16"/>
        <v>80.988770663015558</v>
      </c>
      <c r="AJ28" s="13">
        <f t="shared" si="16"/>
        <v>93.946973969098053</v>
      </c>
      <c r="AK28" s="13">
        <f t="shared" si="16"/>
        <v>108.97848980415374</v>
      </c>
      <c r="AL28" s="13">
        <f t="shared" si="16"/>
        <v>119.87633878456911</v>
      </c>
      <c r="AM28" s="13">
        <f t="shared" si="16"/>
        <v>131.86397266302603</v>
      </c>
      <c r="AN28" s="13">
        <f t="shared" si="16"/>
        <v>145.05036992932864</v>
      </c>
      <c r="AO28" s="13">
        <f t="shared" si="16"/>
        <v>159.55540692226151</v>
      </c>
      <c r="AP28" s="13">
        <f t="shared" si="16"/>
        <v>175.51094761448766</v>
      </c>
      <c r="AQ28" s="13">
        <f t="shared" si="16"/>
        <v>193.06204237593641</v>
      </c>
      <c r="AR28" s="13">
        <f t="shared" si="16"/>
        <v>212.36824661353006</v>
      </c>
      <c r="AS28" s="13">
        <f t="shared" si="16"/>
        <v>233.60507127488307</v>
      </c>
      <c r="AT28" s="13">
        <f t="shared" si="16"/>
        <v>256.96557840237136</v>
      </c>
      <c r="AU28" s="13">
        <f t="shared" si="16"/>
        <v>282.66213624260848</v>
      </c>
      <c r="AV28" s="13">
        <f t="shared" si="16"/>
        <v>310.92834986686933</v>
      </c>
      <c r="AW28" s="13">
        <f t="shared" si="16"/>
        <v>326.47476736021281</v>
      </c>
      <c r="AX28" s="13">
        <f t="shared" si="16"/>
        <v>342.79850572822346</v>
      </c>
      <c r="AY28" s="13">
        <f t="shared" si="16"/>
        <v>359.93843101463466</v>
      </c>
      <c r="AZ28" s="13">
        <f t="shared" si="16"/>
        <v>377.93535256536637</v>
      </c>
      <c r="BA28" s="13">
        <f t="shared" si="16"/>
        <v>396.83212019363469</v>
      </c>
      <c r="BB28" s="13">
        <f t="shared" si="16"/>
        <v>416.67372620331645</v>
      </c>
      <c r="BC28" s="13">
        <f t="shared" si="16"/>
        <v>437.50741251348228</v>
      </c>
      <c r="BD28" s="13">
        <f t="shared" si="16"/>
        <v>459.3827831391564</v>
      </c>
      <c r="BE28" s="13">
        <f t="shared" si="16"/>
        <v>482.35192229611425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3" t="s">
        <v>623</v>
      </c>
      <c r="F29" s="26" t="s">
        <v>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52.455657242520807</v>
      </c>
      <c r="AD29" s="13">
        <f t="shared" si="17"/>
        <v>60.848562401324138</v>
      </c>
      <c r="AE29" s="13">
        <f t="shared" si="17"/>
        <v>70.584332385536001</v>
      </c>
      <c r="AF29" s="13">
        <f t="shared" si="17"/>
        <v>81.877825567221763</v>
      </c>
      <c r="AG29" s="13">
        <f t="shared" si="17"/>
        <v>94.978277657977245</v>
      </c>
      <c r="AH29" s="13">
        <f t="shared" si="17"/>
        <v>110.17480208325361</v>
      </c>
      <c r="AI29" s="13">
        <f t="shared" si="17"/>
        <v>127.80277041657419</v>
      </c>
      <c r="AJ29" s="13">
        <f t="shared" si="17"/>
        <v>148.25121368322607</v>
      </c>
      <c r="AK29" s="13">
        <f t="shared" si="17"/>
        <v>171.97140787254224</v>
      </c>
      <c r="AL29" s="13">
        <f t="shared" si="17"/>
        <v>189.16854865979647</v>
      </c>
      <c r="AM29" s="13">
        <f t="shared" si="17"/>
        <v>208.08540352577612</v>
      </c>
      <c r="AN29" s="13">
        <f t="shared" si="17"/>
        <v>228.89394387835372</v>
      </c>
      <c r="AO29" s="13">
        <f t="shared" si="17"/>
        <v>251.78333826618911</v>
      </c>
      <c r="AP29" s="13">
        <f t="shared" si="17"/>
        <v>276.96167209280804</v>
      </c>
      <c r="AQ29" s="13">
        <f t="shared" si="17"/>
        <v>304.65783930208886</v>
      </c>
      <c r="AR29" s="13">
        <f t="shared" si="17"/>
        <v>335.12362323229775</v>
      </c>
      <c r="AS29" s="13">
        <f t="shared" si="17"/>
        <v>368.6359855555275</v>
      </c>
      <c r="AT29" s="13">
        <f t="shared" si="17"/>
        <v>405.49958411108025</v>
      </c>
      <c r="AU29" s="13">
        <f t="shared" si="17"/>
        <v>446.04954252218829</v>
      </c>
      <c r="AV29" s="13">
        <f t="shared" si="17"/>
        <v>490.65449677440711</v>
      </c>
      <c r="AW29" s="13">
        <f t="shared" si="17"/>
        <v>515.18722161312746</v>
      </c>
      <c r="AX29" s="13">
        <f t="shared" si="17"/>
        <v>540.94658269378385</v>
      </c>
      <c r="AY29" s="13">
        <f t="shared" si="17"/>
        <v>567.99391182847307</v>
      </c>
      <c r="AZ29" s="13">
        <f t="shared" si="17"/>
        <v>596.39360741989674</v>
      </c>
      <c r="BA29" s="13">
        <f t="shared" si="17"/>
        <v>626.21328779089163</v>
      </c>
      <c r="BB29" s="13">
        <f t="shared" si="17"/>
        <v>657.52395218043625</v>
      </c>
      <c r="BC29" s="13">
        <f t="shared" si="17"/>
        <v>690.40014978945806</v>
      </c>
      <c r="BD29" s="13">
        <f t="shared" si="17"/>
        <v>724.9201572789309</v>
      </c>
      <c r="BE29" s="13">
        <f t="shared" si="17"/>
        <v>761.16616514287739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3" t="s">
        <v>623</v>
      </c>
      <c r="F30" s="26" t="s">
        <v>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13.39460902452897</v>
      </c>
      <c r="AD30" s="13">
        <f t="shared" si="18"/>
        <v>15.537746468453605</v>
      </c>
      <c r="AE30" s="13">
        <f t="shared" si="18"/>
        <v>18.023785903406182</v>
      </c>
      <c r="AF30" s="13">
        <f t="shared" si="18"/>
        <v>20.907591647951172</v>
      </c>
      <c r="AG30" s="13">
        <f t="shared" si="18"/>
        <v>24.25280631162336</v>
      </c>
      <c r="AH30" s="13">
        <f t="shared" si="18"/>
        <v>28.133255321483098</v>
      </c>
      <c r="AI30" s="13">
        <f t="shared" si="18"/>
        <v>32.63457617292039</v>
      </c>
      <c r="AJ30" s="13">
        <f t="shared" si="18"/>
        <v>37.856108360587655</v>
      </c>
      <c r="AK30" s="13">
        <f t="shared" si="18"/>
        <v>43.913085698281677</v>
      </c>
      <c r="AL30" s="13">
        <f t="shared" si="18"/>
        <v>48.304394268109846</v>
      </c>
      <c r="AM30" s="13">
        <f t="shared" si="18"/>
        <v>53.134833694920829</v>
      </c>
      <c r="AN30" s="13">
        <f t="shared" si="18"/>
        <v>58.448317064412912</v>
      </c>
      <c r="AO30" s="13">
        <f t="shared" si="18"/>
        <v>64.293148770854202</v>
      </c>
      <c r="AP30" s="13">
        <f t="shared" si="18"/>
        <v>70.72246364793962</v>
      </c>
      <c r="AQ30" s="13">
        <f t="shared" si="18"/>
        <v>77.794710012733589</v>
      </c>
      <c r="AR30" s="13">
        <f t="shared" si="18"/>
        <v>85.574181014006953</v>
      </c>
      <c r="AS30" s="13">
        <f t="shared" si="18"/>
        <v>94.131599115407653</v>
      </c>
      <c r="AT30" s="13">
        <f t="shared" si="18"/>
        <v>103.54475902694841</v>
      </c>
      <c r="AU30" s="13">
        <f t="shared" si="18"/>
        <v>113.89923492964326</v>
      </c>
      <c r="AV30" s="13">
        <f t="shared" si="18"/>
        <v>125.28915842260758</v>
      </c>
      <c r="AW30" s="13">
        <f t="shared" si="18"/>
        <v>131.55361634373796</v>
      </c>
      <c r="AX30" s="13">
        <f t="shared" si="18"/>
        <v>138.13129716092485</v>
      </c>
      <c r="AY30" s="13">
        <f t="shared" si="18"/>
        <v>145.03786201897108</v>
      </c>
      <c r="AZ30" s="13">
        <f t="shared" si="18"/>
        <v>152.28975511991965</v>
      </c>
      <c r="BA30" s="13">
        <f t="shared" si="18"/>
        <v>159.90424287591563</v>
      </c>
      <c r="BB30" s="13">
        <f t="shared" si="18"/>
        <v>167.89945501971141</v>
      </c>
      <c r="BC30" s="13">
        <f t="shared" si="18"/>
        <v>176.29442777069698</v>
      </c>
      <c r="BD30" s="13">
        <f t="shared" si="18"/>
        <v>185.10914915923183</v>
      </c>
      <c r="BE30" s="13">
        <f t="shared" si="18"/>
        <v>194.36460661719343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3" t="s">
        <v>623</v>
      </c>
      <c r="F31" s="26" t="s">
        <v>58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7.4906858140501598</v>
      </c>
      <c r="AD31" s="13">
        <f t="shared" si="19"/>
        <v>8.689195544298185</v>
      </c>
      <c r="AE31" s="13">
        <f t="shared" si="19"/>
        <v>10.079466831385895</v>
      </c>
      <c r="AF31" s="13">
        <f t="shared" si="19"/>
        <v>11.692181524407639</v>
      </c>
      <c r="AG31" s="13">
        <f t="shared" si="19"/>
        <v>13.562930568312861</v>
      </c>
      <c r="AH31" s="13">
        <f t="shared" si="19"/>
        <v>15.732999459242919</v>
      </c>
      <c r="AI31" s="13">
        <f t="shared" si="19"/>
        <v>18.250279372721785</v>
      </c>
      <c r="AJ31" s="13">
        <f t="shared" si="19"/>
        <v>21.170324072357271</v>
      </c>
      <c r="AK31" s="13">
        <f t="shared" si="19"/>
        <v>24.557575923934436</v>
      </c>
      <c r="AL31" s="13">
        <f t="shared" si="19"/>
        <v>27.013333516327879</v>
      </c>
      <c r="AM31" s="13">
        <f t="shared" si="19"/>
        <v>29.714666867960666</v>
      </c>
      <c r="AN31" s="13">
        <f t="shared" si="19"/>
        <v>32.686133554756736</v>
      </c>
      <c r="AO31" s="13">
        <f t="shared" si="19"/>
        <v>35.954746910232409</v>
      </c>
      <c r="AP31" s="13">
        <f t="shared" si="19"/>
        <v>39.55022160125565</v>
      </c>
      <c r="AQ31" s="13">
        <f t="shared" si="19"/>
        <v>43.505243761381216</v>
      </c>
      <c r="AR31" s="13">
        <f t="shared" si="19"/>
        <v>47.855768137519334</v>
      </c>
      <c r="AS31" s="13">
        <f t="shared" si="19"/>
        <v>52.641344951271265</v>
      </c>
      <c r="AT31" s="13">
        <f t="shared" si="19"/>
        <v>57.905479446398388</v>
      </c>
      <c r="AU31" s="13">
        <f t="shared" si="19"/>
        <v>63.696027391038228</v>
      </c>
      <c r="AV31" s="13">
        <f t="shared" si="19"/>
        <v>70.065630130142054</v>
      </c>
      <c r="AW31" s="13">
        <f t="shared" si="19"/>
        <v>73.568911636649162</v>
      </c>
      <c r="AX31" s="13">
        <f t="shared" si="19"/>
        <v>77.247357218481625</v>
      </c>
      <c r="AY31" s="13">
        <f t="shared" si="19"/>
        <v>81.109725079405706</v>
      </c>
      <c r="AZ31" s="13">
        <f t="shared" si="19"/>
        <v>85.165211333375993</v>
      </c>
      <c r="BA31" s="13">
        <f t="shared" si="19"/>
        <v>89.423471900044788</v>
      </c>
      <c r="BB31" s="13">
        <f t="shared" si="19"/>
        <v>93.89464549504703</v>
      </c>
      <c r="BC31" s="13">
        <f t="shared" si="19"/>
        <v>98.589377769799384</v>
      </c>
      <c r="BD31" s="13">
        <f t="shared" si="19"/>
        <v>103.51884665828935</v>
      </c>
      <c r="BE31" s="13">
        <f t="shared" si="19"/>
        <v>108.69478899120382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3" t="s">
        <v>623</v>
      </c>
      <c r="F32" s="26" t="s">
        <v>59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559.50348511554955</v>
      </c>
      <c r="AD32" s="13">
        <f t="shared" si="20"/>
        <v>649.02404273403749</v>
      </c>
      <c r="AE32" s="13">
        <f t="shared" si="20"/>
        <v>752.86788957148349</v>
      </c>
      <c r="AF32" s="13">
        <f t="shared" si="20"/>
        <v>873.32675190292082</v>
      </c>
      <c r="AG32" s="13">
        <f t="shared" si="20"/>
        <v>1013.0590322073881</v>
      </c>
      <c r="AH32" s="13">
        <f t="shared" si="20"/>
        <v>1175.1484773605703</v>
      </c>
      <c r="AI32" s="13">
        <f t="shared" si="20"/>
        <v>1363.1722337382616</v>
      </c>
      <c r="AJ32" s="13">
        <f t="shared" si="20"/>
        <v>1581.2797911363834</v>
      </c>
      <c r="AK32" s="13">
        <f t="shared" si="20"/>
        <v>1834.2845577182047</v>
      </c>
      <c r="AL32" s="13">
        <f t="shared" si="20"/>
        <v>2017.7130134900253</v>
      </c>
      <c r="AM32" s="13">
        <f t="shared" si="20"/>
        <v>2219.4843148390278</v>
      </c>
      <c r="AN32" s="13">
        <f t="shared" si="20"/>
        <v>2441.4327463229306</v>
      </c>
      <c r="AO32" s="13">
        <f t="shared" si="20"/>
        <v>2685.5760209552236</v>
      </c>
      <c r="AP32" s="13">
        <f t="shared" si="20"/>
        <v>2954.1336230507459</v>
      </c>
      <c r="AQ32" s="13">
        <f t="shared" si="20"/>
        <v>3249.5469853558207</v>
      </c>
      <c r="AR32" s="13">
        <f t="shared" si="20"/>
        <v>3574.5016838914025</v>
      </c>
      <c r="AS32" s="13">
        <f t="shared" si="20"/>
        <v>3931.9518522805429</v>
      </c>
      <c r="AT32" s="13">
        <f t="shared" si="20"/>
        <v>4325.1470375085974</v>
      </c>
      <c r="AU32" s="13">
        <f t="shared" si="20"/>
        <v>4757.6617412594569</v>
      </c>
      <c r="AV32" s="13">
        <f t="shared" si="20"/>
        <v>5233.4279153854022</v>
      </c>
      <c r="AW32" s="13">
        <f t="shared" si="20"/>
        <v>5495.0993111546723</v>
      </c>
      <c r="AX32" s="13">
        <f t="shared" si="20"/>
        <v>5769.8542767124054</v>
      </c>
      <c r="AY32" s="13">
        <f t="shared" si="20"/>
        <v>6058.346990548026</v>
      </c>
      <c r="AZ32" s="13">
        <f t="shared" si="20"/>
        <v>6361.2643400754278</v>
      </c>
      <c r="BA32" s="13">
        <f t="shared" si="20"/>
        <v>6679.3275570791993</v>
      </c>
      <c r="BB32" s="13">
        <f t="shared" si="20"/>
        <v>7013.2939349331591</v>
      </c>
      <c r="BC32" s="13">
        <f t="shared" si="20"/>
        <v>7363.9586316798168</v>
      </c>
      <c r="BD32" s="13">
        <f t="shared" si="20"/>
        <v>7732.1565632638076</v>
      </c>
      <c r="BE32" s="13">
        <f t="shared" si="20"/>
        <v>8118.7643914269984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3" t="s">
        <v>623</v>
      </c>
      <c r="F33" s="26" t="s">
        <v>60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320.81259797669776</v>
      </c>
      <c r="AD33" s="13">
        <f t="shared" si="21"/>
        <v>372.14261365296943</v>
      </c>
      <c r="AE33" s="13">
        <f t="shared" si="21"/>
        <v>431.68543183744453</v>
      </c>
      <c r="AF33" s="13">
        <f t="shared" si="21"/>
        <v>500.75510093143566</v>
      </c>
      <c r="AG33" s="13">
        <f t="shared" si="21"/>
        <v>580.87591708046534</v>
      </c>
      <c r="AH33" s="13">
        <f t="shared" si="21"/>
        <v>673.81606381333984</v>
      </c>
      <c r="AI33" s="13">
        <f t="shared" si="21"/>
        <v>781.62663402347425</v>
      </c>
      <c r="AJ33" s="13">
        <f t="shared" si="21"/>
        <v>906.6868954672301</v>
      </c>
      <c r="AK33" s="13">
        <f t="shared" si="21"/>
        <v>1051.756798741987</v>
      </c>
      <c r="AL33" s="13">
        <f t="shared" si="21"/>
        <v>1156.9324786161858</v>
      </c>
      <c r="AM33" s="13">
        <f t="shared" si="21"/>
        <v>1272.6257264778044</v>
      </c>
      <c r="AN33" s="13">
        <f t="shared" si="21"/>
        <v>1399.8882991255848</v>
      </c>
      <c r="AO33" s="13">
        <f t="shared" si="21"/>
        <v>1539.8771290381433</v>
      </c>
      <c r="AP33" s="13">
        <f t="shared" si="21"/>
        <v>1693.8648419419576</v>
      </c>
      <c r="AQ33" s="13">
        <f t="shared" si="21"/>
        <v>1863.2513261361532</v>
      </c>
      <c r="AR33" s="13">
        <f t="shared" si="21"/>
        <v>2049.5764587497688</v>
      </c>
      <c r="AS33" s="13">
        <f t="shared" si="21"/>
        <v>2254.5341046247459</v>
      </c>
      <c r="AT33" s="13">
        <f t="shared" si="21"/>
        <v>2479.9875150872203</v>
      </c>
      <c r="AU33" s="13">
        <f t="shared" si="21"/>
        <v>2727.9862665959422</v>
      </c>
      <c r="AV33" s="13">
        <f t="shared" si="21"/>
        <v>3000.7848932555362</v>
      </c>
      <c r="AW33" s="13">
        <f t="shared" si="21"/>
        <v>3150.8241379183128</v>
      </c>
      <c r="AX33" s="13">
        <f t="shared" si="21"/>
        <v>3308.3653448142286</v>
      </c>
      <c r="AY33" s="13">
        <f t="shared" si="21"/>
        <v>3473.78361205494</v>
      </c>
      <c r="AZ33" s="13">
        <f t="shared" si="21"/>
        <v>3647.472792657687</v>
      </c>
      <c r="BA33" s="13">
        <f t="shared" si="21"/>
        <v>3829.8464322905716</v>
      </c>
      <c r="BB33" s="13">
        <f t="shared" si="21"/>
        <v>4021.3387539051</v>
      </c>
      <c r="BC33" s="13">
        <f t="shared" si="21"/>
        <v>4222.4056916003547</v>
      </c>
      <c r="BD33" s="13">
        <f t="shared" si="21"/>
        <v>4433.5259761803727</v>
      </c>
      <c r="BE33" s="13">
        <f t="shared" si="21"/>
        <v>4655.2022749893913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3" t="s">
        <v>623</v>
      </c>
      <c r="F34" s="26" t="s">
        <v>61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709.89003078051519</v>
      </c>
      <c r="AD34" s="13">
        <f t="shared" si="22"/>
        <v>823.47243570539763</v>
      </c>
      <c r="AE34" s="13">
        <f t="shared" si="22"/>
        <v>955.22802541826127</v>
      </c>
      <c r="AF34" s="13">
        <f t="shared" si="22"/>
        <v>1108.064509485183</v>
      </c>
      <c r="AG34" s="13">
        <f t="shared" si="22"/>
        <v>1285.3548310028123</v>
      </c>
      <c r="AH34" s="13">
        <f t="shared" si="22"/>
        <v>1491.0116039632621</v>
      </c>
      <c r="AI34" s="13">
        <f t="shared" si="22"/>
        <v>1729.5734605973842</v>
      </c>
      <c r="AJ34" s="13">
        <f t="shared" si="22"/>
        <v>2006.3052142929655</v>
      </c>
      <c r="AK34" s="13">
        <f t="shared" si="22"/>
        <v>2327.3140485798399</v>
      </c>
      <c r="AL34" s="13">
        <f t="shared" si="22"/>
        <v>2560.0454534378241</v>
      </c>
      <c r="AM34" s="13">
        <f t="shared" si="22"/>
        <v>2816.0499987816065</v>
      </c>
      <c r="AN34" s="13">
        <f t="shared" si="22"/>
        <v>3097.654998659767</v>
      </c>
      <c r="AO34" s="13">
        <f t="shared" si="22"/>
        <v>3407.4204985257438</v>
      </c>
      <c r="AP34" s="13">
        <f t="shared" si="22"/>
        <v>3748.1625483783182</v>
      </c>
      <c r="AQ34" s="13">
        <f t="shared" si="22"/>
        <v>4122.9788032161505</v>
      </c>
      <c r="AR34" s="13">
        <f t="shared" si="22"/>
        <v>4535.2766835377652</v>
      </c>
      <c r="AS34" s="13">
        <f t="shared" si="22"/>
        <v>4988.804351891542</v>
      </c>
      <c r="AT34" s="13">
        <f t="shared" si="22"/>
        <v>5487.684787080696</v>
      </c>
      <c r="AU34" s="13">
        <f t="shared" si="22"/>
        <v>6036.4532657887657</v>
      </c>
      <c r="AV34" s="13">
        <f t="shared" si="22"/>
        <v>6640.0985923676426</v>
      </c>
      <c r="AW34" s="13">
        <f t="shared" si="22"/>
        <v>6972.103521986025</v>
      </c>
      <c r="AX34" s="13">
        <f t="shared" si="22"/>
        <v>7320.7086980853264</v>
      </c>
      <c r="AY34" s="13">
        <f t="shared" si="22"/>
        <v>7686.7441329895928</v>
      </c>
      <c r="AZ34" s="13">
        <f t="shared" si="22"/>
        <v>8071.0813396390722</v>
      </c>
      <c r="BA34" s="13">
        <f t="shared" si="22"/>
        <v>8474.635406621026</v>
      </c>
      <c r="BB34" s="13">
        <f t="shared" si="22"/>
        <v>8898.367176952077</v>
      </c>
      <c r="BC34" s="13">
        <f t="shared" si="22"/>
        <v>9343.2855357996814</v>
      </c>
      <c r="BD34" s="13">
        <f t="shared" si="22"/>
        <v>9810.4498125896662</v>
      </c>
      <c r="BE34" s="13">
        <f t="shared" si="22"/>
        <v>10300.972303219149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3" t="s">
        <v>623</v>
      </c>
      <c r="F35" s="26" t="s">
        <v>62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219.56329617695548</v>
      </c>
      <c r="AD35" s="13">
        <f t="shared" si="23"/>
        <v>254.69342356526835</v>
      </c>
      <c r="AE35" s="13">
        <f t="shared" si="23"/>
        <v>295.44437133571125</v>
      </c>
      <c r="AF35" s="13">
        <f t="shared" si="23"/>
        <v>342.71547074942504</v>
      </c>
      <c r="AG35" s="13">
        <f t="shared" si="23"/>
        <v>397.54994606933303</v>
      </c>
      <c r="AH35" s="13">
        <f t="shared" si="23"/>
        <v>461.15793744042634</v>
      </c>
      <c r="AI35" s="13">
        <f t="shared" si="23"/>
        <v>534.94320743089452</v>
      </c>
      <c r="AJ35" s="13">
        <f t="shared" si="23"/>
        <v>620.53412061983761</v>
      </c>
      <c r="AK35" s="13">
        <f t="shared" si="23"/>
        <v>719.81957991901163</v>
      </c>
      <c r="AL35" s="13">
        <f t="shared" si="23"/>
        <v>791.80153791091277</v>
      </c>
      <c r="AM35" s="13">
        <f t="shared" si="23"/>
        <v>870.98169170200401</v>
      </c>
      <c r="AN35" s="13">
        <f t="shared" si="23"/>
        <v>958.07986087220445</v>
      </c>
      <c r="AO35" s="13">
        <f t="shared" si="23"/>
        <v>1053.8878469594249</v>
      </c>
      <c r="AP35" s="13">
        <f t="shared" si="23"/>
        <v>1159.2766316553675</v>
      </c>
      <c r="AQ35" s="13">
        <f t="shared" si="23"/>
        <v>1275.2042948209044</v>
      </c>
      <c r="AR35" s="13">
        <f t="shared" si="23"/>
        <v>1402.7247243029947</v>
      </c>
      <c r="AS35" s="13">
        <f t="shared" si="23"/>
        <v>1542.9971967332942</v>
      </c>
      <c r="AT35" s="13">
        <f t="shared" si="23"/>
        <v>1697.2969164066237</v>
      </c>
      <c r="AU35" s="13">
        <f t="shared" si="23"/>
        <v>1867.0266080472861</v>
      </c>
      <c r="AV35" s="13">
        <f t="shared" si="23"/>
        <v>2053.7292688520147</v>
      </c>
      <c r="AW35" s="13">
        <f t="shared" si="23"/>
        <v>2156.4157322946153</v>
      </c>
      <c r="AX35" s="13">
        <f t="shared" si="23"/>
        <v>2264.2365189093462</v>
      </c>
      <c r="AY35" s="13">
        <f t="shared" si="23"/>
        <v>2377.4483448548135</v>
      </c>
      <c r="AZ35" s="13">
        <f t="shared" si="23"/>
        <v>2496.3207620975541</v>
      </c>
      <c r="BA35" s="13">
        <f t="shared" si="23"/>
        <v>2621.1368002024319</v>
      </c>
      <c r="BB35" s="13">
        <f t="shared" si="23"/>
        <v>2752.1936402125534</v>
      </c>
      <c r="BC35" s="13">
        <f t="shared" si="23"/>
        <v>2889.8033222231811</v>
      </c>
      <c r="BD35" s="13">
        <f t="shared" si="23"/>
        <v>3034.2934883343401</v>
      </c>
      <c r="BE35" s="13">
        <f t="shared" si="23"/>
        <v>3186.0081627510572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3" t="s">
        <v>623</v>
      </c>
      <c r="F36" s="26" t="s">
        <v>63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321.19509829965381</v>
      </c>
      <c r="AD36" s="13">
        <f t="shared" si="24"/>
        <v>372.58631402759841</v>
      </c>
      <c r="AE36" s="13">
        <f t="shared" si="24"/>
        <v>432.20012427201414</v>
      </c>
      <c r="AF36" s="13">
        <f t="shared" si="24"/>
        <v>501.35214415553639</v>
      </c>
      <c r="AG36" s="13">
        <f t="shared" si="24"/>
        <v>581.56848722042218</v>
      </c>
      <c r="AH36" s="13">
        <f t="shared" si="24"/>
        <v>674.61944517568975</v>
      </c>
      <c r="AI36" s="13">
        <f t="shared" si="24"/>
        <v>782.55855640380014</v>
      </c>
      <c r="AJ36" s="13">
        <f t="shared" si="24"/>
        <v>907.76792542840815</v>
      </c>
      <c r="AK36" s="13">
        <f t="shared" si="24"/>
        <v>1053.0107934969535</v>
      </c>
      <c r="AL36" s="13">
        <f t="shared" si="24"/>
        <v>1158.3118728466488</v>
      </c>
      <c r="AM36" s="13">
        <f t="shared" si="24"/>
        <v>1274.1430601313136</v>
      </c>
      <c r="AN36" s="13">
        <f t="shared" si="24"/>
        <v>1401.557366144445</v>
      </c>
      <c r="AO36" s="13">
        <f t="shared" si="24"/>
        <v>1541.7131027588896</v>
      </c>
      <c r="AP36" s="13">
        <f t="shared" si="24"/>
        <v>1695.8844130347786</v>
      </c>
      <c r="AQ36" s="13">
        <f t="shared" si="24"/>
        <v>1865.4728543382564</v>
      </c>
      <c r="AR36" s="13">
        <f t="shared" si="24"/>
        <v>2052.0201397720821</v>
      </c>
      <c r="AS36" s="13">
        <f t="shared" si="24"/>
        <v>2257.2221537492901</v>
      </c>
      <c r="AT36" s="13">
        <f t="shared" si="24"/>
        <v>2482.9443691242191</v>
      </c>
      <c r="AU36" s="13">
        <f t="shared" si="24"/>
        <v>2731.2388060366411</v>
      </c>
      <c r="AV36" s="13">
        <f t="shared" si="24"/>
        <v>3004.3626866403051</v>
      </c>
      <c r="AW36" s="13">
        <f t="shared" si="24"/>
        <v>3154.5808209723205</v>
      </c>
      <c r="AX36" s="13">
        <f t="shared" si="24"/>
        <v>3312.3098620209366</v>
      </c>
      <c r="AY36" s="13">
        <f t="shared" si="24"/>
        <v>3477.9253551219836</v>
      </c>
      <c r="AZ36" s="13">
        <f t="shared" si="24"/>
        <v>3651.821622878083</v>
      </c>
      <c r="BA36" s="13">
        <f t="shared" si="24"/>
        <v>3834.4127040219873</v>
      </c>
      <c r="BB36" s="13">
        <f t="shared" si="24"/>
        <v>4026.1333392230868</v>
      </c>
      <c r="BC36" s="13">
        <f t="shared" si="24"/>
        <v>4227.4400061842407</v>
      </c>
      <c r="BD36" s="13">
        <f t="shared" si="24"/>
        <v>4438.8120064934528</v>
      </c>
      <c r="BE36" s="13">
        <f t="shared" si="24"/>
        <v>4660.7526068181251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3" t="s">
        <v>623</v>
      </c>
      <c r="F37" s="26" t="s">
        <v>64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117.9863860869291</v>
      </c>
      <c r="AD37" s="13">
        <f t="shared" si="25"/>
        <v>136.86420786083775</v>
      </c>
      <c r="AE37" s="13">
        <f t="shared" si="25"/>
        <v>158.7624811185718</v>
      </c>
      <c r="AF37" s="13">
        <f t="shared" si="25"/>
        <v>184.16447809754328</v>
      </c>
      <c r="AG37" s="13">
        <f t="shared" si="25"/>
        <v>213.6307945931502</v>
      </c>
      <c r="AH37" s="13">
        <f t="shared" si="25"/>
        <v>247.81172172805424</v>
      </c>
      <c r="AI37" s="13">
        <f t="shared" si="25"/>
        <v>287.4615972045429</v>
      </c>
      <c r="AJ37" s="13">
        <f t="shared" si="25"/>
        <v>333.45545275726977</v>
      </c>
      <c r="AK37" s="13">
        <f t="shared" si="25"/>
        <v>386.80832519843295</v>
      </c>
      <c r="AL37" s="13">
        <f t="shared" si="25"/>
        <v>425.48915771827626</v>
      </c>
      <c r="AM37" s="13">
        <f t="shared" si="25"/>
        <v>468.0380734901039</v>
      </c>
      <c r="AN37" s="13">
        <f t="shared" si="25"/>
        <v>514.84188083911431</v>
      </c>
      <c r="AO37" s="13">
        <f t="shared" si="25"/>
        <v>566.32606892302579</v>
      </c>
      <c r="AP37" s="13">
        <f t="shared" si="25"/>
        <v>622.95867581532832</v>
      </c>
      <c r="AQ37" s="13">
        <f t="shared" si="25"/>
        <v>685.25454339686121</v>
      </c>
      <c r="AR37" s="13">
        <f t="shared" si="25"/>
        <v>753.77999773654733</v>
      </c>
      <c r="AS37" s="13">
        <f t="shared" si="25"/>
        <v>829.15799751020211</v>
      </c>
      <c r="AT37" s="13">
        <f t="shared" si="25"/>
        <v>912.07379726122235</v>
      </c>
      <c r="AU37" s="13">
        <f t="shared" si="25"/>
        <v>1003.2811769873446</v>
      </c>
      <c r="AV37" s="13">
        <f t="shared" si="25"/>
        <v>1103.609294686079</v>
      </c>
      <c r="AW37" s="13">
        <f t="shared" si="25"/>
        <v>1158.789759420383</v>
      </c>
      <c r="AX37" s="13">
        <f t="shared" si="25"/>
        <v>1216.7292473914022</v>
      </c>
      <c r="AY37" s="13">
        <f t="shared" si="25"/>
        <v>1277.5657097609724</v>
      </c>
      <c r="AZ37" s="13">
        <f t="shared" si="25"/>
        <v>1341.4439952490211</v>
      </c>
      <c r="BA37" s="13">
        <f t="shared" si="25"/>
        <v>1408.5161950114721</v>
      </c>
      <c r="BB37" s="13">
        <f t="shared" si="25"/>
        <v>1478.9420047620456</v>
      </c>
      <c r="BC37" s="13">
        <f t="shared" si="25"/>
        <v>1552.889105000148</v>
      </c>
      <c r="BD37" s="13">
        <f t="shared" si="25"/>
        <v>1630.5335602501555</v>
      </c>
      <c r="BE37" s="13">
        <f t="shared" si="25"/>
        <v>1712.0602382626632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3" t="s">
        <v>623</v>
      </c>
      <c r="F38" s="26" t="s">
        <v>65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71.351668237036677</v>
      </c>
      <c r="AD38" s="13">
        <f t="shared" si="26"/>
        <v>82.767935154962544</v>
      </c>
      <c r="AE38" s="13">
        <f t="shared" si="26"/>
        <v>96.010804779756555</v>
      </c>
      <c r="AF38" s="13">
        <f t="shared" si="26"/>
        <v>111.37253354451761</v>
      </c>
      <c r="AG38" s="13">
        <f t="shared" si="26"/>
        <v>129.19213891164043</v>
      </c>
      <c r="AH38" s="13">
        <f t="shared" si="26"/>
        <v>149.86288113750288</v>
      </c>
      <c r="AI38" s="13">
        <f t="shared" si="26"/>
        <v>173.84094211950335</v>
      </c>
      <c r="AJ38" s="13">
        <f t="shared" si="26"/>
        <v>201.65549285862389</v>
      </c>
      <c r="AK38" s="13">
        <f t="shared" si="26"/>
        <v>233.9203717160037</v>
      </c>
      <c r="AL38" s="13">
        <f t="shared" si="26"/>
        <v>257.31240888760408</v>
      </c>
      <c r="AM38" s="13">
        <f t="shared" si="26"/>
        <v>283.04364977636448</v>
      </c>
      <c r="AN38" s="13">
        <f t="shared" si="26"/>
        <v>311.34801475400093</v>
      </c>
      <c r="AO38" s="13">
        <f t="shared" si="26"/>
        <v>342.48281622940101</v>
      </c>
      <c r="AP38" s="13">
        <f t="shared" si="26"/>
        <v>376.73109785234112</v>
      </c>
      <c r="AQ38" s="13">
        <f t="shared" si="26"/>
        <v>414.40420763757521</v>
      </c>
      <c r="AR38" s="13">
        <f t="shared" si="26"/>
        <v>455.84462840133273</v>
      </c>
      <c r="AS38" s="13">
        <f t="shared" si="26"/>
        <v>501.42909124146598</v>
      </c>
      <c r="AT38" s="13">
        <f t="shared" si="26"/>
        <v>551.57200036561255</v>
      </c>
      <c r="AU38" s="13">
        <f t="shared" si="26"/>
        <v>606.72920040217377</v>
      </c>
      <c r="AV38" s="13">
        <f t="shared" si="26"/>
        <v>667.40212044239115</v>
      </c>
      <c r="AW38" s="13">
        <f t="shared" si="26"/>
        <v>700.77222646451071</v>
      </c>
      <c r="AX38" s="13">
        <f t="shared" si="26"/>
        <v>735.8108377877362</v>
      </c>
      <c r="AY38" s="13">
        <f t="shared" si="26"/>
        <v>772.60137967712296</v>
      </c>
      <c r="AZ38" s="13">
        <f t="shared" si="26"/>
        <v>811.23144866097914</v>
      </c>
      <c r="BA38" s="13">
        <f t="shared" si="26"/>
        <v>851.79302109402806</v>
      </c>
      <c r="BB38" s="13">
        <f t="shared" si="26"/>
        <v>894.38267214872951</v>
      </c>
      <c r="BC38" s="13">
        <f t="shared" si="26"/>
        <v>939.10180575616596</v>
      </c>
      <c r="BD38" s="13">
        <f t="shared" si="26"/>
        <v>986.05689604397423</v>
      </c>
      <c r="BE38" s="13">
        <f t="shared" si="26"/>
        <v>1035.3597408461731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3" t="s">
        <v>623</v>
      </c>
      <c r="F39" s="26" t="s">
        <v>36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1040.549141894274</v>
      </c>
      <c r="AD39" s="13">
        <f t="shared" si="27"/>
        <v>1207.037004597358</v>
      </c>
      <c r="AE39" s="13">
        <f t="shared" si="27"/>
        <v>1400.1629253329352</v>
      </c>
      <c r="AF39" s="13">
        <f t="shared" si="27"/>
        <v>1624.1889933862049</v>
      </c>
      <c r="AG39" s="13">
        <f t="shared" si="27"/>
        <v>1884.0592323279975</v>
      </c>
      <c r="AH39" s="13">
        <f t="shared" si="27"/>
        <v>2185.5087095004769</v>
      </c>
      <c r="AI39" s="13">
        <f t="shared" si="27"/>
        <v>2535.1901030205531</v>
      </c>
      <c r="AJ39" s="13">
        <f t="shared" si="27"/>
        <v>2940.8205195038418</v>
      </c>
      <c r="AK39" s="13">
        <f t="shared" si="27"/>
        <v>3411.3518026244565</v>
      </c>
      <c r="AL39" s="13">
        <f t="shared" si="27"/>
        <v>3752.4869828869023</v>
      </c>
      <c r="AM39" s="13">
        <f t="shared" si="27"/>
        <v>4127.7356811755926</v>
      </c>
      <c r="AN39" s="13">
        <f t="shared" si="27"/>
        <v>4540.5092492931517</v>
      </c>
      <c r="AO39" s="13">
        <f t="shared" si="27"/>
        <v>4994.5601742224671</v>
      </c>
      <c r="AP39" s="13">
        <f t="shared" si="27"/>
        <v>5494.0161916447141</v>
      </c>
      <c r="AQ39" s="13">
        <f t="shared" si="27"/>
        <v>6043.4178108091855</v>
      </c>
      <c r="AR39" s="13">
        <f t="shared" si="27"/>
        <v>6647.7595918901043</v>
      </c>
      <c r="AS39" s="13">
        <f t="shared" si="27"/>
        <v>7312.5355510791151</v>
      </c>
      <c r="AT39" s="13">
        <f t="shared" si="27"/>
        <v>8043.7891061870268</v>
      </c>
      <c r="AU39" s="13">
        <f t="shared" si="27"/>
        <v>8848.1680168057301</v>
      </c>
      <c r="AV39" s="13">
        <f t="shared" si="27"/>
        <v>9732.984818486304</v>
      </c>
      <c r="AW39" s="13">
        <f t="shared" si="27"/>
        <v>10219.634059410619</v>
      </c>
      <c r="AX39" s="13">
        <f t="shared" si="27"/>
        <v>10730.615762381149</v>
      </c>
      <c r="AY39" s="13">
        <f t="shared" si="27"/>
        <v>11267.146550500205</v>
      </c>
      <c r="AZ39" s="13">
        <f t="shared" si="27"/>
        <v>11830.503878025216</v>
      </c>
      <c r="BA39" s="13">
        <f t="shared" si="27"/>
        <v>12422.029071926478</v>
      </c>
      <c r="BB39" s="13">
        <f t="shared" si="27"/>
        <v>13043.130525522802</v>
      </c>
      <c r="BC39" s="13">
        <f t="shared" si="27"/>
        <v>13695.287051798941</v>
      </c>
      <c r="BD39" s="13">
        <f t="shared" si="27"/>
        <v>14380.051404388889</v>
      </c>
      <c r="BE39" s="13">
        <f t="shared" si="27"/>
        <v>15099.053974608334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3" t="s">
        <v>623</v>
      </c>
      <c r="F40" s="26" t="s">
        <v>37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131.37657059542349</v>
      </c>
      <c r="AD40" s="13">
        <f t="shared" si="28"/>
        <v>152.39682189069126</v>
      </c>
      <c r="AE40" s="13">
        <f t="shared" si="28"/>
        <v>176.78031339320185</v>
      </c>
      <c r="AF40" s="13">
        <f t="shared" si="28"/>
        <v>205.06516353611414</v>
      </c>
      <c r="AG40" s="13">
        <f t="shared" si="28"/>
        <v>237.87558970189241</v>
      </c>
      <c r="AH40" s="13">
        <f t="shared" si="28"/>
        <v>275.93568405419518</v>
      </c>
      <c r="AI40" s="13">
        <f t="shared" si="28"/>
        <v>320.0853935028664</v>
      </c>
      <c r="AJ40" s="13">
        <f t="shared" si="28"/>
        <v>371.29905646332503</v>
      </c>
      <c r="AK40" s="13">
        <f t="shared" si="28"/>
        <v>430.70690549745706</v>
      </c>
      <c r="AL40" s="13">
        <f t="shared" si="28"/>
        <v>473.77759604720279</v>
      </c>
      <c r="AM40" s="13">
        <f t="shared" si="28"/>
        <v>521.15535565192306</v>
      </c>
      <c r="AN40" s="13">
        <f t="shared" si="28"/>
        <v>573.27089121711538</v>
      </c>
      <c r="AO40" s="13">
        <f t="shared" si="28"/>
        <v>630.59798033882691</v>
      </c>
      <c r="AP40" s="13">
        <f t="shared" si="28"/>
        <v>693.65777837270957</v>
      </c>
      <c r="AQ40" s="13">
        <f t="shared" si="28"/>
        <v>763.02355620998048</v>
      </c>
      <c r="AR40" s="13">
        <f t="shared" si="28"/>
        <v>839.3259118309785</v>
      </c>
      <c r="AS40" s="13">
        <f t="shared" si="28"/>
        <v>923.25850301407638</v>
      </c>
      <c r="AT40" s="13">
        <f t="shared" si="28"/>
        <v>1015.584353315484</v>
      </c>
      <c r="AU40" s="13">
        <f t="shared" si="28"/>
        <v>1117.1427886470324</v>
      </c>
      <c r="AV40" s="13">
        <f t="shared" si="28"/>
        <v>1228.8570675117355</v>
      </c>
      <c r="AW40" s="13">
        <f t="shared" si="28"/>
        <v>1290.2999208873223</v>
      </c>
      <c r="AX40" s="13">
        <f t="shared" si="28"/>
        <v>1354.8149169316885</v>
      </c>
      <c r="AY40" s="13">
        <f t="shared" si="28"/>
        <v>1422.5556627782728</v>
      </c>
      <c r="AZ40" s="13">
        <f t="shared" si="28"/>
        <v>1493.6834459171864</v>
      </c>
      <c r="BA40" s="13">
        <f t="shared" si="28"/>
        <v>1568.3676182130457</v>
      </c>
      <c r="BB40" s="13">
        <f t="shared" si="28"/>
        <v>1646.785999123698</v>
      </c>
      <c r="BC40" s="13">
        <f t="shared" si="28"/>
        <v>1729.125299079883</v>
      </c>
      <c r="BD40" s="13">
        <f t="shared" si="28"/>
        <v>1815.5815640338772</v>
      </c>
      <c r="BE40" s="13">
        <f t="shared" si="28"/>
        <v>1906.360642235571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3" t="s">
        <v>623</v>
      </c>
      <c r="F41" s="26" t="s">
        <v>66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393.83007509909737</v>
      </c>
      <c r="AD41" s="13">
        <f t="shared" si="29"/>
        <v>456.84288711495293</v>
      </c>
      <c r="AE41" s="13">
        <f t="shared" si="29"/>
        <v>529.93774905334544</v>
      </c>
      <c r="AF41" s="13">
        <f t="shared" si="29"/>
        <v>614.72778890188067</v>
      </c>
      <c r="AG41" s="13">
        <f t="shared" si="29"/>
        <v>713.08423512618162</v>
      </c>
      <c r="AH41" s="13">
        <f t="shared" si="29"/>
        <v>827.17771274637073</v>
      </c>
      <c r="AI41" s="13">
        <f t="shared" si="29"/>
        <v>959.52614678579005</v>
      </c>
      <c r="AJ41" s="13">
        <f t="shared" si="29"/>
        <v>1113.0503302715165</v>
      </c>
      <c r="AK41" s="13">
        <f t="shared" si="29"/>
        <v>1291.1383831149592</v>
      </c>
      <c r="AL41" s="13">
        <f t="shared" si="29"/>
        <v>1420.2522214264552</v>
      </c>
      <c r="AM41" s="13">
        <f t="shared" si="29"/>
        <v>1562.2774435691008</v>
      </c>
      <c r="AN41" s="13">
        <f t="shared" si="29"/>
        <v>1718.5051879260109</v>
      </c>
      <c r="AO41" s="13">
        <f t="shared" si="29"/>
        <v>1890.3557067186121</v>
      </c>
      <c r="AP41" s="13">
        <f t="shared" si="29"/>
        <v>2079.3912773904731</v>
      </c>
      <c r="AQ41" s="13">
        <f t="shared" si="29"/>
        <v>2287.3304051295204</v>
      </c>
      <c r="AR41" s="13">
        <f t="shared" si="29"/>
        <v>2516.0634456424723</v>
      </c>
      <c r="AS41" s="13">
        <f t="shared" si="29"/>
        <v>2767.6697902067194</v>
      </c>
      <c r="AT41" s="13">
        <f t="shared" si="29"/>
        <v>3044.4367692273913</v>
      </c>
      <c r="AU41" s="13">
        <f t="shared" si="29"/>
        <v>3348.8804461501304</v>
      </c>
      <c r="AV41" s="13">
        <f t="shared" si="29"/>
        <v>3683.7684907651437</v>
      </c>
      <c r="AW41" s="13">
        <f t="shared" si="29"/>
        <v>3867.9569153034008</v>
      </c>
      <c r="AX41" s="13">
        <f t="shared" si="29"/>
        <v>4061.354761068571</v>
      </c>
      <c r="AY41" s="13">
        <f t="shared" si="29"/>
        <v>4264.4224991219999</v>
      </c>
      <c r="AZ41" s="13">
        <f t="shared" si="29"/>
        <v>4477.6436240780995</v>
      </c>
      <c r="BA41" s="13">
        <f t="shared" si="29"/>
        <v>4701.5258052820045</v>
      </c>
      <c r="BB41" s="13">
        <f t="shared" si="29"/>
        <v>4936.6020955461045</v>
      </c>
      <c r="BC41" s="13">
        <f t="shared" si="29"/>
        <v>5183.4322003234101</v>
      </c>
      <c r="BD41" s="13">
        <f t="shared" si="29"/>
        <v>5442.6038103395804</v>
      </c>
      <c r="BE41" s="13">
        <f t="shared" si="29"/>
        <v>5714.7340008565598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3" t="s">
        <v>623</v>
      </c>
      <c r="F42" s="26" t="s">
        <v>67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181.74512467163254</v>
      </c>
      <c r="AD42" s="13">
        <f t="shared" si="30"/>
        <v>210.82434461909375</v>
      </c>
      <c r="AE42" s="13">
        <f t="shared" si="30"/>
        <v>244.55623975814876</v>
      </c>
      <c r="AF42" s="13">
        <f t="shared" si="30"/>
        <v>283.68523811945255</v>
      </c>
      <c r="AG42" s="13">
        <f t="shared" si="30"/>
        <v>329.07487621856495</v>
      </c>
      <c r="AH42" s="13">
        <f t="shared" si="30"/>
        <v>381.72685641353536</v>
      </c>
      <c r="AI42" s="13">
        <f t="shared" si="30"/>
        <v>442.80315343970102</v>
      </c>
      <c r="AJ42" s="13">
        <f t="shared" si="30"/>
        <v>513.6516579900532</v>
      </c>
      <c r="AK42" s="13">
        <f t="shared" si="30"/>
        <v>595.83592326846167</v>
      </c>
      <c r="AL42" s="13">
        <f t="shared" si="30"/>
        <v>655.41951559530787</v>
      </c>
      <c r="AM42" s="13">
        <f t="shared" si="30"/>
        <v>720.9614671548386</v>
      </c>
      <c r="AN42" s="13">
        <f t="shared" si="30"/>
        <v>793.05761387032248</v>
      </c>
      <c r="AO42" s="13">
        <f t="shared" si="30"/>
        <v>872.36337525735473</v>
      </c>
      <c r="AP42" s="13">
        <f t="shared" si="30"/>
        <v>959.59971278309024</v>
      </c>
      <c r="AQ42" s="13">
        <f t="shared" si="30"/>
        <v>1055.5596840613994</v>
      </c>
      <c r="AR42" s="13">
        <f t="shared" si="30"/>
        <v>1161.1156524675393</v>
      </c>
      <c r="AS42" s="13">
        <f t="shared" si="30"/>
        <v>1277.2272177142934</v>
      </c>
      <c r="AT42" s="13">
        <f t="shared" si="30"/>
        <v>1404.9499394857228</v>
      </c>
      <c r="AU42" s="13">
        <f t="shared" si="30"/>
        <v>1545.4449334342951</v>
      </c>
      <c r="AV42" s="13">
        <f t="shared" si="30"/>
        <v>1699.9894267777245</v>
      </c>
      <c r="AW42" s="13">
        <f t="shared" si="30"/>
        <v>1784.9888981166107</v>
      </c>
      <c r="AX42" s="13">
        <f t="shared" si="30"/>
        <v>1874.2383430224413</v>
      </c>
      <c r="AY42" s="13">
        <f t="shared" si="30"/>
        <v>1967.9502601735635</v>
      </c>
      <c r="AZ42" s="13">
        <f t="shared" si="30"/>
        <v>2066.3477731822418</v>
      </c>
      <c r="BA42" s="13">
        <f t="shared" si="30"/>
        <v>2169.6651618413539</v>
      </c>
      <c r="BB42" s="13">
        <f t="shared" si="30"/>
        <v>2278.1484199334218</v>
      </c>
      <c r="BC42" s="13">
        <f t="shared" si="30"/>
        <v>2392.0558409300929</v>
      </c>
      <c r="BD42" s="13">
        <f t="shared" si="30"/>
        <v>2511.6586329765978</v>
      </c>
      <c r="BE42" s="13">
        <f t="shared" si="30"/>
        <v>2637.2415646254276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623</v>
      </c>
      <c r="F43" s="93" t="s">
        <v>630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8781.8823529411766</v>
      </c>
      <c r="AD43" s="13">
        <f t="shared" si="31"/>
        <v>10186.983529411766</v>
      </c>
      <c r="AE43" s="13">
        <f t="shared" si="31"/>
        <v>11816.900894117649</v>
      </c>
      <c r="AF43" s="13">
        <f t="shared" si="31"/>
        <v>13707.605037176472</v>
      </c>
      <c r="AG43" s="13">
        <f t="shared" si="31"/>
        <v>15900.821843124708</v>
      </c>
      <c r="AH43" s="13">
        <f t="shared" si="31"/>
        <v>18444.953338024661</v>
      </c>
      <c r="AI43" s="13">
        <f t="shared" si="31"/>
        <v>21396.145872108606</v>
      </c>
      <c r="AJ43" s="13">
        <f t="shared" si="31"/>
        <v>24819.529211645982</v>
      </c>
      <c r="AK43" s="13">
        <f t="shared" si="31"/>
        <v>28790.653885509339</v>
      </c>
      <c r="AL43" s="13">
        <f t="shared" si="31"/>
        <v>31669.719274060273</v>
      </c>
      <c r="AM43" s="13">
        <f t="shared" si="31"/>
        <v>34836.691201466303</v>
      </c>
      <c r="AN43" s="13">
        <f t="shared" si="31"/>
        <v>38320.360321612934</v>
      </c>
      <c r="AO43" s="13">
        <f t="shared" si="31"/>
        <v>42152.396353774224</v>
      </c>
      <c r="AP43" s="13">
        <f t="shared" si="31"/>
        <v>46367.635989151648</v>
      </c>
      <c r="AQ43" s="13">
        <f t="shared" si="31"/>
        <v>51004.399588066815</v>
      </c>
      <c r="AR43" s="13">
        <f t="shared" si="31"/>
        <v>56104.839546873496</v>
      </c>
      <c r="AS43" s="13">
        <f t="shared" si="31"/>
        <v>61715.323501560844</v>
      </c>
      <c r="AT43" s="13">
        <f t="shared" si="31"/>
        <v>67886.855851716929</v>
      </c>
      <c r="AU43" s="13">
        <f t="shared" si="31"/>
        <v>74675.541436888627</v>
      </c>
      <c r="AV43" s="13">
        <f t="shared" si="31"/>
        <v>82143.095580577487</v>
      </c>
      <c r="AW43" s="13">
        <f t="shared" si="31"/>
        <v>86250.250359606362</v>
      </c>
      <c r="AX43" s="13">
        <f t="shared" si="31"/>
        <v>90562.762877586676</v>
      </c>
      <c r="AY43" s="13">
        <f t="shared" si="31"/>
        <v>95090.901021466008</v>
      </c>
      <c r="AZ43" s="13">
        <f t="shared" si="31"/>
        <v>99845.446072539315</v>
      </c>
      <c r="BA43" s="13">
        <f t="shared" si="31"/>
        <v>104837.71837616627</v>
      </c>
      <c r="BB43" s="13">
        <f t="shared" si="31"/>
        <v>110079.60429497459</v>
      </c>
      <c r="BC43" s="13">
        <f t="shared" si="31"/>
        <v>115583.58450972333</v>
      </c>
      <c r="BD43" s="13">
        <f t="shared" si="31"/>
        <v>121362.76373520949</v>
      </c>
      <c r="BE43" s="13">
        <f t="shared" si="31"/>
        <v>127430.90192196997</v>
      </c>
    </row>
    <row r="44" spans="1:57" x14ac:dyDescent="0.35">
      <c r="F44" s="26" t="s">
        <v>69</v>
      </c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0.16</v>
      </c>
      <c r="AC44" s="5">
        <v>0.16</v>
      </c>
      <c r="AD44" s="5">
        <v>0.16</v>
      </c>
      <c r="AE44" s="5">
        <v>0.16</v>
      </c>
      <c r="AF44" s="5">
        <v>0.16</v>
      </c>
      <c r="AG44" s="5">
        <v>0.16</v>
      </c>
      <c r="AH44" s="5">
        <v>0.16</v>
      </c>
      <c r="AI44" s="5">
        <v>0.16</v>
      </c>
      <c r="AJ44" s="5">
        <v>0.16</v>
      </c>
      <c r="AK44" s="5">
        <v>0.1</v>
      </c>
      <c r="AL44" s="5">
        <v>0.1</v>
      </c>
      <c r="AM44" s="5">
        <v>0.1</v>
      </c>
      <c r="AN44" s="5">
        <v>0.1</v>
      </c>
      <c r="AO44" s="5">
        <v>0.1</v>
      </c>
      <c r="AP44" s="5">
        <v>0.1</v>
      </c>
      <c r="AQ44" s="5">
        <v>0.1</v>
      </c>
      <c r="AR44" s="5">
        <v>0.1</v>
      </c>
      <c r="AS44" s="5">
        <v>0.1</v>
      </c>
      <c r="AT44" s="5">
        <v>0.1</v>
      </c>
      <c r="AU44" s="5">
        <v>0.1</v>
      </c>
      <c r="AV44" s="5">
        <v>0.05</v>
      </c>
      <c r="AW44" s="5">
        <v>0.05</v>
      </c>
      <c r="AX44" s="5">
        <v>0.05</v>
      </c>
      <c r="AY44" s="5">
        <v>0.05</v>
      </c>
      <c r="AZ44" s="5">
        <v>0.05</v>
      </c>
      <c r="BA44" s="5">
        <v>0.05</v>
      </c>
      <c r="BB44" s="5">
        <v>0.05</v>
      </c>
      <c r="BC44" s="5">
        <v>0.05</v>
      </c>
      <c r="BD44" s="5">
        <v>0.05</v>
      </c>
      <c r="BE44" s="5">
        <v>0.05</v>
      </c>
    </row>
    <row r="45" spans="1:57" x14ac:dyDescent="0.35">
      <c r="F45" s="30" t="s">
        <v>587</v>
      </c>
      <c r="G45" s="28">
        <f>SUM(G12:G42)</f>
        <v>1437.0399743075168</v>
      </c>
      <c r="H45" s="28">
        <f t="shared" ref="H45:BE45" si="34">SUM(H12:H42)</f>
        <v>1512.6736571658084</v>
      </c>
      <c r="I45" s="28">
        <f t="shared" si="34"/>
        <v>1592.2880601745351</v>
      </c>
      <c r="J45" s="28">
        <f t="shared" si="34"/>
        <v>1676.092694920563</v>
      </c>
      <c r="K45" s="28">
        <f t="shared" si="34"/>
        <v>1764.3080999163822</v>
      </c>
      <c r="L45" s="28">
        <f t="shared" si="34"/>
        <v>1857.1664209646128</v>
      </c>
      <c r="M45" s="28">
        <f t="shared" si="34"/>
        <v>1954.9120220680134</v>
      </c>
      <c r="N45" s="28">
        <f t="shared" si="34"/>
        <v>2057.8021284926467</v>
      </c>
      <c r="O45" s="28">
        <f t="shared" si="34"/>
        <v>2166.1075036764705</v>
      </c>
      <c r="P45" s="28">
        <f t="shared" si="34"/>
        <v>2280.1131617647052</v>
      </c>
      <c r="Q45" s="28">
        <f t="shared" si="34"/>
        <v>2400.1191176470606</v>
      </c>
      <c r="R45" s="28">
        <f t="shared" si="34"/>
        <v>2526.4411764705883</v>
      </c>
      <c r="S45" s="28">
        <f t="shared" si="34"/>
        <v>2659.4117647058824</v>
      </c>
      <c r="T45" s="28">
        <f t="shared" si="34"/>
        <v>3416.4705882352955</v>
      </c>
      <c r="U45" s="28">
        <f t="shared" si="34"/>
        <v>3591.176470588236</v>
      </c>
      <c r="V45" s="28">
        <f t="shared" si="34"/>
        <v>3610.588235294118</v>
      </c>
      <c r="W45" s="28">
        <f t="shared" si="34"/>
        <v>3882.3529411764716</v>
      </c>
      <c r="X45" s="28">
        <f t="shared" si="34"/>
        <v>5435.2941176470586</v>
      </c>
      <c r="Y45" s="28">
        <f t="shared" si="34"/>
        <v>5299.4117647058838</v>
      </c>
      <c r="Z45" s="28">
        <f t="shared" si="34"/>
        <v>7570.5882352941208</v>
      </c>
      <c r="AA45" s="28">
        <f t="shared" si="34"/>
        <v>7570.5882352941189</v>
      </c>
      <c r="AB45" s="28">
        <f t="shared" si="34"/>
        <v>7570.588235294118</v>
      </c>
      <c r="AC45" s="28">
        <f t="shared" si="34"/>
        <v>8781.8823529411748</v>
      </c>
      <c r="AD45" s="28">
        <f t="shared" si="34"/>
        <v>10186.983529411767</v>
      </c>
      <c r="AE45" s="28">
        <f t="shared" si="34"/>
        <v>11816.900894117649</v>
      </c>
      <c r="AF45" s="28">
        <f t="shared" si="34"/>
        <v>13707.60503717647</v>
      </c>
      <c r="AG45" s="28">
        <f t="shared" si="34"/>
        <v>15900.821843124708</v>
      </c>
      <c r="AH45" s="28">
        <f t="shared" si="34"/>
        <v>18444.953338024658</v>
      </c>
      <c r="AI45" s="28">
        <f t="shared" si="34"/>
        <v>21396.145872108606</v>
      </c>
      <c r="AJ45" s="28">
        <f t="shared" si="34"/>
        <v>24819.529211645982</v>
      </c>
      <c r="AK45" s="28">
        <f t="shared" si="34"/>
        <v>28790.653885509339</v>
      </c>
      <c r="AL45" s="28">
        <f t="shared" si="34"/>
        <v>31669.719274060273</v>
      </c>
      <c r="AM45" s="28">
        <f t="shared" si="34"/>
        <v>34836.691201466303</v>
      </c>
      <c r="AN45" s="28">
        <f t="shared" si="34"/>
        <v>38320.360321612934</v>
      </c>
      <c r="AO45" s="28">
        <f t="shared" si="34"/>
        <v>42152.396353774217</v>
      </c>
      <c r="AP45" s="28">
        <f t="shared" si="34"/>
        <v>46367.635989151662</v>
      </c>
      <c r="AQ45" s="28">
        <f t="shared" si="34"/>
        <v>51004.399588066823</v>
      </c>
      <c r="AR45" s="28">
        <f t="shared" si="34"/>
        <v>56104.839546873496</v>
      </c>
      <c r="AS45" s="28">
        <f t="shared" si="34"/>
        <v>61715.323501560844</v>
      </c>
      <c r="AT45" s="28">
        <f t="shared" si="34"/>
        <v>67886.855851716929</v>
      </c>
      <c r="AU45" s="28">
        <f t="shared" si="34"/>
        <v>74675.541436888641</v>
      </c>
      <c r="AV45" s="28">
        <f t="shared" si="34"/>
        <v>82143.095580577487</v>
      </c>
      <c r="AW45" s="28">
        <f t="shared" si="34"/>
        <v>86250.250359606362</v>
      </c>
      <c r="AX45" s="28">
        <f t="shared" si="34"/>
        <v>90562.762877586647</v>
      </c>
      <c r="AY45" s="28">
        <f t="shared" si="34"/>
        <v>95090.901021466008</v>
      </c>
      <c r="AZ45" s="28">
        <f t="shared" si="34"/>
        <v>99845.446072539315</v>
      </c>
      <c r="BA45" s="28">
        <f t="shared" si="34"/>
        <v>104837.71837616626</v>
      </c>
      <c r="BB45" s="28">
        <f t="shared" si="34"/>
        <v>110079.6042949746</v>
      </c>
      <c r="BC45" s="28">
        <f t="shared" si="34"/>
        <v>115583.58450972334</v>
      </c>
      <c r="BD45" s="28">
        <f t="shared" si="34"/>
        <v>121362.76373520949</v>
      </c>
      <c r="BE45" s="28">
        <f t="shared" si="34"/>
        <v>127430.90192196997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1" spans="27:27" x14ac:dyDescent="0.35">
      <c r="AA51">
        <f>SUM(W44:AA44)/5</f>
        <v>0.16071428571428567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topLeftCell="A34" zoomScale="68" zoomScaleNormal="68" workbookViewId="0">
      <selection activeCell="F43" sqref="F43"/>
    </sheetView>
  </sheetViews>
  <sheetFormatPr baseColWidth="10" defaultRowHeight="14.5" x14ac:dyDescent="0.35"/>
  <cols>
    <col min="1" max="4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2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5" t="s">
        <v>624</v>
      </c>
      <c r="F12" s="26" t="s">
        <v>41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5" t="s">
        <v>624</v>
      </c>
      <c r="F13" s="26" t="s">
        <v>42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5" t="s">
        <v>624</v>
      </c>
      <c r="F14" s="26" t="s">
        <v>43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5" t="s">
        <v>624</v>
      </c>
      <c r="F15" s="26" t="s">
        <v>44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5" t="s">
        <v>624</v>
      </c>
      <c r="F16" s="26" t="s">
        <v>45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5" t="s">
        <v>624</v>
      </c>
      <c r="F17" s="26" t="s">
        <v>46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5" t="s">
        <v>624</v>
      </c>
      <c r="F18" s="26" t="s">
        <v>47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5" t="s">
        <v>624</v>
      </c>
      <c r="F19" s="26" t="s">
        <v>48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5" t="s">
        <v>624</v>
      </c>
      <c r="F20" s="26" t="s">
        <v>49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5" t="s">
        <v>624</v>
      </c>
      <c r="F21" s="26" t="s">
        <v>35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5" t="s">
        <v>624</v>
      </c>
      <c r="F22" s="26" t="s">
        <v>34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5" t="s">
        <v>624</v>
      </c>
      <c r="F23" s="26" t="s">
        <v>50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5" t="s">
        <v>624</v>
      </c>
      <c r="F24" s="26" t="s">
        <v>51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5" t="s">
        <v>624</v>
      </c>
      <c r="F25" s="26" t="s">
        <v>52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5" t="s">
        <v>624</v>
      </c>
      <c r="F26" s="26" t="s">
        <v>53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5" t="s">
        <v>624</v>
      </c>
      <c r="F27" s="26" t="s">
        <v>54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5" t="s">
        <v>624</v>
      </c>
      <c r="F28" s="26" t="s">
        <v>55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5" t="s">
        <v>624</v>
      </c>
      <c r="F29" s="26" t="s">
        <v>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5" t="s">
        <v>624</v>
      </c>
      <c r="F30" s="26" t="s">
        <v>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5" t="s">
        <v>624</v>
      </c>
      <c r="F31" s="26" t="s">
        <v>58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5" t="s">
        <v>624</v>
      </c>
      <c r="F32" s="26" t="s">
        <v>59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5" t="s">
        <v>624</v>
      </c>
      <c r="F33" s="26" t="s">
        <v>60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5" t="s">
        <v>624</v>
      </c>
      <c r="F34" s="26" t="s">
        <v>61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5" t="s">
        <v>624</v>
      </c>
      <c r="F35" s="26" t="s">
        <v>62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5" t="s">
        <v>624</v>
      </c>
      <c r="F36" s="26" t="s">
        <v>63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5" t="s">
        <v>624</v>
      </c>
      <c r="F37" s="26" t="s">
        <v>64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5" t="s">
        <v>624</v>
      </c>
      <c r="F38" s="26" t="s">
        <v>65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5" t="s">
        <v>624</v>
      </c>
      <c r="F39" s="26" t="s">
        <v>36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5" t="s">
        <v>624</v>
      </c>
      <c r="F40" s="26" t="s">
        <v>37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5" t="s">
        <v>624</v>
      </c>
      <c r="F41" s="26" t="s">
        <v>66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5" t="s">
        <v>624</v>
      </c>
      <c r="F42" s="26" t="s">
        <v>67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78" t="s">
        <v>624</v>
      </c>
      <c r="F43" s="93" t="s">
        <v>630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35">
      <c r="F44" s="26" t="s">
        <v>69</v>
      </c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918.47591125831877</v>
      </c>
      <c r="H45" s="28">
        <f t="shared" ref="H45:BE45" si="34">SUM(H12:H42)</f>
        <v>1312.1084446547418</v>
      </c>
      <c r="I45" s="28">
        <f t="shared" si="34"/>
        <v>1874.4406352210594</v>
      </c>
      <c r="J45" s="28">
        <f t="shared" si="34"/>
        <v>3231.7941986569967</v>
      </c>
      <c r="K45" s="28">
        <f t="shared" si="34"/>
        <v>3331.7465965536062</v>
      </c>
      <c r="L45" s="28">
        <f t="shared" si="34"/>
        <v>4113.2674031526003</v>
      </c>
      <c r="M45" s="28">
        <f t="shared" si="34"/>
        <v>5078.1079051266661</v>
      </c>
      <c r="N45" s="28">
        <f t="shared" si="34"/>
        <v>6594.9453313333315</v>
      </c>
      <c r="O45" s="28">
        <f t="shared" si="34"/>
        <v>8564.8640666666688</v>
      </c>
      <c r="P45" s="28">
        <f t="shared" si="34"/>
        <v>10076.310666666668</v>
      </c>
      <c r="Q45" s="28">
        <f t="shared" si="34"/>
        <v>10496.156944444447</v>
      </c>
      <c r="R45" s="28">
        <f t="shared" si="34"/>
        <v>12645.972222222223</v>
      </c>
      <c r="S45" s="28">
        <f t="shared" si="34"/>
        <v>15236.111111111113</v>
      </c>
      <c r="T45" s="28">
        <f t="shared" si="34"/>
        <v>13733.333333333332</v>
      </c>
      <c r="U45" s="28">
        <f t="shared" si="34"/>
        <v>12000</v>
      </c>
      <c r="V45" s="28">
        <f t="shared" si="34"/>
        <v>10988.888888888891</v>
      </c>
      <c r="W45" s="28">
        <f t="shared" si="34"/>
        <v>10988.888888888887</v>
      </c>
      <c r="X45" s="28">
        <f t="shared" si="34"/>
        <v>10454.294294294294</v>
      </c>
      <c r="Y45" s="28">
        <f t="shared" si="34"/>
        <v>9777.7777777777737</v>
      </c>
      <c r="Z45" s="28">
        <f t="shared" si="34"/>
        <v>8684.21052631579</v>
      </c>
      <c r="AA45" s="28">
        <f t="shared" si="34"/>
        <v>8359.9999999999964</v>
      </c>
      <c r="AB45" s="28">
        <f t="shared" si="34"/>
        <v>8799.9999999999964</v>
      </c>
      <c r="AC45" s="28">
        <f t="shared" si="34"/>
        <v>8887.9999999999964</v>
      </c>
      <c r="AD45" s="28">
        <f t="shared" si="34"/>
        <v>8976.8799999999956</v>
      </c>
      <c r="AE45" s="28">
        <f t="shared" si="34"/>
        <v>9066.6487999999954</v>
      </c>
      <c r="AF45" s="28">
        <f t="shared" si="34"/>
        <v>9157.3152879999943</v>
      </c>
      <c r="AG45" s="28">
        <f t="shared" si="34"/>
        <v>9248.8884408799968</v>
      </c>
      <c r="AH45" s="28">
        <f t="shared" si="34"/>
        <v>9341.3773252887968</v>
      </c>
      <c r="AI45" s="28">
        <f t="shared" si="34"/>
        <v>9434.7910985416838</v>
      </c>
      <c r="AJ45" s="28">
        <f t="shared" si="34"/>
        <v>9529.1390095270999</v>
      </c>
      <c r="AK45" s="28">
        <f t="shared" si="34"/>
        <v>9624.4303996223716</v>
      </c>
      <c r="AL45" s="28">
        <f t="shared" si="34"/>
        <v>9720.6747036185952</v>
      </c>
      <c r="AM45" s="28">
        <f t="shared" si="34"/>
        <v>9817.8814506547806</v>
      </c>
      <c r="AN45" s="28">
        <f t="shared" si="34"/>
        <v>9916.0602651613281</v>
      </c>
      <c r="AO45" s="28">
        <f t="shared" si="34"/>
        <v>10015.220867812943</v>
      </c>
      <c r="AP45" s="28">
        <f t="shared" si="34"/>
        <v>10115.373076491072</v>
      </c>
      <c r="AQ45" s="28">
        <f t="shared" si="34"/>
        <v>10216.526807255983</v>
      </c>
      <c r="AR45" s="28">
        <f t="shared" si="34"/>
        <v>10318.692075328541</v>
      </c>
      <c r="AS45" s="28">
        <f t="shared" si="34"/>
        <v>10421.878996081827</v>
      </c>
      <c r="AT45" s="28">
        <f t="shared" si="34"/>
        <v>10526.097786042646</v>
      </c>
      <c r="AU45" s="28">
        <f t="shared" si="34"/>
        <v>10631.358763903072</v>
      </c>
      <c r="AV45" s="28">
        <f t="shared" si="34"/>
        <v>10737.672351542104</v>
      </c>
      <c r="AW45" s="28">
        <f t="shared" si="34"/>
        <v>10845.049075057523</v>
      </c>
      <c r="AX45" s="28">
        <f t="shared" si="34"/>
        <v>10953.499565808099</v>
      </c>
      <c r="AY45" s="28">
        <f t="shared" si="34"/>
        <v>11063.034561466182</v>
      </c>
      <c r="AZ45" s="28">
        <f t="shared" si="34"/>
        <v>11173.664907080842</v>
      </c>
      <c r="BA45" s="28">
        <f t="shared" si="34"/>
        <v>11285.401556151652</v>
      </c>
      <c r="BB45" s="28">
        <f t="shared" si="34"/>
        <v>11398.255571713165</v>
      </c>
      <c r="BC45" s="28">
        <f t="shared" si="34"/>
        <v>11512.238127430299</v>
      </c>
      <c r="BD45" s="28">
        <f t="shared" si="34"/>
        <v>11627.360508704602</v>
      </c>
      <c r="BE45" s="28">
        <f t="shared" si="34"/>
        <v>11743.634113791648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2" spans="27:27" x14ac:dyDescent="0.3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A49" zoomScale="66" zoomScaleNormal="66" workbookViewId="0">
      <selection activeCell="F43" sqref="F43"/>
    </sheetView>
  </sheetViews>
  <sheetFormatPr baseColWidth="10" defaultRowHeight="14.5" x14ac:dyDescent="0.35"/>
  <cols>
    <col min="1" max="4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4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35">
      <c r="A13" s="57" t="s">
        <v>616</v>
      </c>
      <c r="C13" s="86" t="s">
        <v>3</v>
      </c>
      <c r="D13" s="58" t="s">
        <v>621</v>
      </c>
      <c r="E13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35">
      <c r="A14" s="57" t="s">
        <v>616</v>
      </c>
      <c r="C14" s="86" t="s">
        <v>3</v>
      </c>
      <c r="D14" s="58" t="s">
        <v>621</v>
      </c>
      <c r="E14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35">
      <c r="A15" s="57" t="s">
        <v>616</v>
      </c>
      <c r="C15" s="86" t="s">
        <v>3</v>
      </c>
      <c r="D15" s="58" t="s">
        <v>621</v>
      </c>
      <c r="E15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35">
      <c r="A16" s="57" t="s">
        <v>616</v>
      </c>
      <c r="C16" s="86" t="s">
        <v>3</v>
      </c>
      <c r="D16" s="58" t="s">
        <v>621</v>
      </c>
      <c r="E16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35">
      <c r="A17" s="57" t="s">
        <v>616</v>
      </c>
      <c r="C17" s="86" t="s">
        <v>3</v>
      </c>
      <c r="D17" s="58" t="s">
        <v>621</v>
      </c>
      <c r="E17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35">
      <c r="A18" s="57" t="s">
        <v>616</v>
      </c>
      <c r="C18" s="86" t="s">
        <v>3</v>
      </c>
      <c r="D18" s="58" t="s">
        <v>621</v>
      </c>
      <c r="E18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35">
      <c r="A19" s="57" t="s">
        <v>616</v>
      </c>
      <c r="C19" s="86" t="s">
        <v>3</v>
      </c>
      <c r="D19" s="58" t="s">
        <v>621</v>
      </c>
      <c r="E19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35">
      <c r="A20" s="57" t="s">
        <v>616</v>
      </c>
      <c r="C20" s="86" t="s">
        <v>3</v>
      </c>
      <c r="D20" s="58" t="s">
        <v>621</v>
      </c>
      <c r="E20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35">
      <c r="A21" s="57" t="s">
        <v>616</v>
      </c>
      <c r="C21" s="86" t="s">
        <v>3</v>
      </c>
      <c r="D21" s="58" t="s">
        <v>621</v>
      </c>
      <c r="E21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35">
      <c r="A22" s="57" t="s">
        <v>616</v>
      </c>
      <c r="C22" s="86" t="s">
        <v>3</v>
      </c>
      <c r="D22" s="58" t="s">
        <v>621</v>
      </c>
      <c r="E22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35">
      <c r="A23" s="57" t="s">
        <v>616</v>
      </c>
      <c r="C23" s="86" t="s">
        <v>3</v>
      </c>
      <c r="D23" s="58" t="s">
        <v>621</v>
      </c>
      <c r="E23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35">
      <c r="A24" s="57" t="s">
        <v>616</v>
      </c>
      <c r="C24" s="86" t="s">
        <v>3</v>
      </c>
      <c r="D24" s="58" t="s">
        <v>621</v>
      </c>
      <c r="E24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35">
      <c r="A25" s="57" t="s">
        <v>616</v>
      </c>
      <c r="C25" s="86" t="s">
        <v>3</v>
      </c>
      <c r="D25" s="58" t="s">
        <v>621</v>
      </c>
      <c r="E25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35">
      <c r="A26" s="57" t="s">
        <v>616</v>
      </c>
      <c r="C26" s="86" t="s">
        <v>3</v>
      </c>
      <c r="D26" s="58" t="s">
        <v>621</v>
      </c>
      <c r="E26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35">
      <c r="A27" s="57" t="s">
        <v>616</v>
      </c>
      <c r="C27" s="86" t="s">
        <v>3</v>
      </c>
      <c r="D27" s="58" t="s">
        <v>621</v>
      </c>
      <c r="E27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35">
      <c r="A28" s="57" t="s">
        <v>616</v>
      </c>
      <c r="C28" s="86" t="s">
        <v>3</v>
      </c>
      <c r="D28" s="58" t="s">
        <v>621</v>
      </c>
      <c r="E28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35">
      <c r="A29" s="57" t="s">
        <v>616</v>
      </c>
      <c r="C29" s="86" t="s">
        <v>3</v>
      </c>
      <c r="D29" s="58" t="s">
        <v>621</v>
      </c>
      <c r="E29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35">
      <c r="A30" s="57" t="s">
        <v>616</v>
      </c>
      <c r="C30" s="86" t="s">
        <v>3</v>
      </c>
      <c r="D30" s="58" t="s">
        <v>621</v>
      </c>
      <c r="E30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35">
      <c r="A31" s="57" t="s">
        <v>616</v>
      </c>
      <c r="C31" s="86" t="s">
        <v>3</v>
      </c>
      <c r="D31" s="58" t="s">
        <v>621</v>
      </c>
      <c r="E31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35">
      <c r="A32" s="57" t="s">
        <v>616</v>
      </c>
      <c r="C32" s="86" t="s">
        <v>3</v>
      </c>
      <c r="D32" s="58" t="s">
        <v>621</v>
      </c>
      <c r="E32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35">
      <c r="A33" s="57" t="s">
        <v>616</v>
      </c>
      <c r="C33" s="86" t="s">
        <v>3</v>
      </c>
      <c r="D33" s="58" t="s">
        <v>621</v>
      </c>
      <c r="E33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35">
      <c r="A34" s="57" t="s">
        <v>616</v>
      </c>
      <c r="C34" s="86" t="s">
        <v>3</v>
      </c>
      <c r="D34" s="58" t="s">
        <v>621</v>
      </c>
      <c r="E34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35">
      <c r="A35" s="57" t="s">
        <v>616</v>
      </c>
      <c r="C35" s="86" t="s">
        <v>3</v>
      </c>
      <c r="D35" s="58" t="s">
        <v>621</v>
      </c>
      <c r="E35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35">
      <c r="A36" s="57" t="s">
        <v>616</v>
      </c>
      <c r="C36" s="86" t="s">
        <v>3</v>
      </c>
      <c r="D36" s="58" t="s">
        <v>621</v>
      </c>
      <c r="E36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35">
      <c r="A37" s="57" t="s">
        <v>616</v>
      </c>
      <c r="C37" s="86" t="s">
        <v>3</v>
      </c>
      <c r="D37" s="58" t="s">
        <v>621</v>
      </c>
      <c r="E37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35">
      <c r="A38" s="57" t="s">
        <v>616</v>
      </c>
      <c r="C38" s="86" t="s">
        <v>3</v>
      </c>
      <c r="D38" s="58" t="s">
        <v>621</v>
      </c>
      <c r="E38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35">
      <c r="A39" s="57" t="s">
        <v>616</v>
      </c>
      <c r="C39" s="86" t="s">
        <v>3</v>
      </c>
      <c r="D39" s="58" t="s">
        <v>621</v>
      </c>
      <c r="E39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35">
      <c r="A40" s="57" t="s">
        <v>616</v>
      </c>
      <c r="C40" s="86" t="s">
        <v>3</v>
      </c>
      <c r="D40" s="58" t="s">
        <v>621</v>
      </c>
      <c r="E40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35">
      <c r="A41" s="57" t="s">
        <v>616</v>
      </c>
      <c r="C41" s="86" t="s">
        <v>3</v>
      </c>
      <c r="D41" s="58" t="s">
        <v>621</v>
      </c>
      <c r="E41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35">
      <c r="A42" s="57" t="s">
        <v>616</v>
      </c>
      <c r="C42" s="86" t="s">
        <v>3</v>
      </c>
      <c r="D42" s="58" t="s">
        <v>621</v>
      </c>
      <c r="E42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6" t="s">
        <v>83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8">
        <f>SUM(AC12:AC42)</f>
        <v>4150.3578947368396</v>
      </c>
      <c r="AD43" s="28">
        <f t="shared" ref="AD43:BE43" si="31">SUM(AD12:AD42)</f>
        <v>4191.8614736842082</v>
      </c>
      <c r="AE43" s="28">
        <f t="shared" si="31"/>
        <v>4233.7800884210501</v>
      </c>
      <c r="AF43" s="28">
        <f t="shared" si="31"/>
        <v>4276.117889305262</v>
      </c>
      <c r="AG43" s="28">
        <f t="shared" si="31"/>
        <v>4318.8790681983128</v>
      </c>
      <c r="AH43" s="28">
        <f t="shared" si="31"/>
        <v>4362.0678588802948</v>
      </c>
      <c r="AI43" s="28">
        <f t="shared" si="31"/>
        <v>4405.6885374690992</v>
      </c>
      <c r="AJ43" s="28">
        <f t="shared" si="31"/>
        <v>4449.7454228437919</v>
      </c>
      <c r="AK43" s="28">
        <f t="shared" si="31"/>
        <v>4494.2428770722281</v>
      </c>
      <c r="AL43" s="28">
        <f t="shared" si="31"/>
        <v>4539.1853058429506</v>
      </c>
      <c r="AM43" s="28">
        <f t="shared" si="31"/>
        <v>4584.5771589013802</v>
      </c>
      <c r="AN43" s="28">
        <f t="shared" si="31"/>
        <v>4630.4229304903938</v>
      </c>
      <c r="AO43" s="28">
        <f t="shared" si="31"/>
        <v>4676.7271597952986</v>
      </c>
      <c r="AP43" s="28">
        <f t="shared" si="31"/>
        <v>4723.494431393251</v>
      </c>
      <c r="AQ43" s="28">
        <f t="shared" si="31"/>
        <v>4770.7293757071848</v>
      </c>
      <c r="AR43" s="28">
        <f t="shared" si="31"/>
        <v>4818.4366694642558</v>
      </c>
      <c r="AS43" s="28">
        <f t="shared" si="31"/>
        <v>4866.6210361588983</v>
      </c>
      <c r="AT43" s="28">
        <f t="shared" si="31"/>
        <v>4915.2872465204873</v>
      </c>
      <c r="AU43" s="28">
        <f t="shared" si="31"/>
        <v>4964.4401189856917</v>
      </c>
      <c r="AV43" s="28">
        <f t="shared" si="31"/>
        <v>5014.0845201755492</v>
      </c>
      <c r="AW43" s="28">
        <f t="shared" si="31"/>
        <v>5064.2253653773041</v>
      </c>
      <c r="AX43" s="28">
        <f t="shared" si="31"/>
        <v>5114.867619031078</v>
      </c>
      <c r="AY43" s="28">
        <f t="shared" si="31"/>
        <v>5166.0162952213877</v>
      </c>
      <c r="AZ43" s="28">
        <f t="shared" si="31"/>
        <v>5217.6764581736024</v>
      </c>
      <c r="BA43" s="28">
        <f t="shared" si="31"/>
        <v>5269.8532227553378</v>
      </c>
      <c r="BB43" s="28">
        <f t="shared" si="31"/>
        <v>5322.551754982891</v>
      </c>
      <c r="BC43" s="28">
        <f t="shared" si="31"/>
        <v>5375.7772725327204</v>
      </c>
      <c r="BD43" s="28">
        <f t="shared" si="31"/>
        <v>5429.5350452580487</v>
      </c>
      <c r="BE43" s="28">
        <f t="shared" si="31"/>
        <v>5483.8303957106273</v>
      </c>
    </row>
    <row r="44" spans="1:57" x14ac:dyDescent="0.35">
      <c r="F44" s="26" t="s">
        <v>69</v>
      </c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34">SUM(H12:H42)</f>
        <v>0</v>
      </c>
      <c r="I45" s="28">
        <f t="shared" si="34"/>
        <v>0</v>
      </c>
      <c r="J45" s="28">
        <f t="shared" si="34"/>
        <v>0</v>
      </c>
      <c r="K45" s="28">
        <f t="shared" si="34"/>
        <v>0</v>
      </c>
      <c r="L45" s="28">
        <f t="shared" si="34"/>
        <v>0</v>
      </c>
      <c r="M45" s="28">
        <f t="shared" si="34"/>
        <v>0</v>
      </c>
      <c r="N45" s="28">
        <f t="shared" si="34"/>
        <v>0</v>
      </c>
      <c r="O45" s="28">
        <f t="shared" si="34"/>
        <v>255.20833333333343</v>
      </c>
      <c r="P45" s="28">
        <f t="shared" si="34"/>
        <v>510.41666666666663</v>
      </c>
      <c r="Q45" s="28">
        <f t="shared" si="34"/>
        <v>1020.8333333333335</v>
      </c>
      <c r="R45" s="28">
        <f t="shared" si="34"/>
        <v>2041.6666666666665</v>
      </c>
      <c r="S45" s="28">
        <f t="shared" si="34"/>
        <v>4083.3333333333335</v>
      </c>
      <c r="T45" s="28">
        <f t="shared" si="34"/>
        <v>6079.9999999999982</v>
      </c>
      <c r="U45" s="28">
        <f t="shared" si="34"/>
        <v>7272.7272727272739</v>
      </c>
      <c r="V45" s="28">
        <f t="shared" si="34"/>
        <v>7155.5555555555584</v>
      </c>
      <c r="W45" s="28">
        <f t="shared" si="34"/>
        <v>6388.8888888888905</v>
      </c>
      <c r="X45" s="28">
        <f t="shared" si="34"/>
        <v>5351.3513513513517</v>
      </c>
      <c r="Y45" s="28">
        <f t="shared" si="34"/>
        <v>4253.3333333333321</v>
      </c>
      <c r="Z45" s="28">
        <f t="shared" si="34"/>
        <v>4029.4736842105253</v>
      </c>
      <c r="AA45" s="28">
        <f t="shared" si="34"/>
        <v>3828</v>
      </c>
      <c r="AB45" s="28">
        <f t="shared" si="34"/>
        <v>4029.473684210524</v>
      </c>
      <c r="AC45" s="28">
        <f t="shared" si="34"/>
        <v>4150.3578947368396</v>
      </c>
      <c r="AD45" s="28">
        <f t="shared" si="34"/>
        <v>4191.8614736842082</v>
      </c>
      <c r="AE45" s="28">
        <f t="shared" si="34"/>
        <v>4233.7800884210501</v>
      </c>
      <c r="AF45" s="28">
        <f t="shared" si="34"/>
        <v>4276.117889305262</v>
      </c>
      <c r="AG45" s="28">
        <f t="shared" si="34"/>
        <v>4318.8790681983128</v>
      </c>
      <c r="AH45" s="28">
        <f t="shared" si="34"/>
        <v>4362.0678588802948</v>
      </c>
      <c r="AI45" s="28">
        <f t="shared" si="34"/>
        <v>4405.6885374690992</v>
      </c>
      <c r="AJ45" s="28">
        <f t="shared" si="34"/>
        <v>4449.7454228437919</v>
      </c>
      <c r="AK45" s="28">
        <f t="shared" si="34"/>
        <v>4494.2428770722281</v>
      </c>
      <c r="AL45" s="28">
        <f t="shared" si="34"/>
        <v>4539.1853058429506</v>
      </c>
      <c r="AM45" s="28">
        <f t="shared" si="34"/>
        <v>4584.5771589013802</v>
      </c>
      <c r="AN45" s="28">
        <f t="shared" si="34"/>
        <v>4630.4229304903938</v>
      </c>
      <c r="AO45" s="28">
        <f t="shared" si="34"/>
        <v>4676.7271597952986</v>
      </c>
      <c r="AP45" s="28">
        <f t="shared" si="34"/>
        <v>4723.494431393251</v>
      </c>
      <c r="AQ45" s="28">
        <f t="shared" si="34"/>
        <v>4770.7293757071848</v>
      </c>
      <c r="AR45" s="28">
        <f t="shared" si="34"/>
        <v>4818.4366694642558</v>
      </c>
      <c r="AS45" s="28">
        <f t="shared" si="34"/>
        <v>4866.6210361588983</v>
      </c>
      <c r="AT45" s="28">
        <f t="shared" si="34"/>
        <v>4915.2872465204873</v>
      </c>
      <c r="AU45" s="28">
        <f t="shared" si="34"/>
        <v>4964.4401189856917</v>
      </c>
      <c r="AV45" s="28">
        <f t="shared" si="34"/>
        <v>5014.0845201755492</v>
      </c>
      <c r="AW45" s="28">
        <f t="shared" si="34"/>
        <v>5064.2253653773041</v>
      </c>
      <c r="AX45" s="28">
        <f t="shared" si="34"/>
        <v>5114.867619031078</v>
      </c>
      <c r="AY45" s="28">
        <f t="shared" si="34"/>
        <v>5166.0162952213877</v>
      </c>
      <c r="AZ45" s="28">
        <f t="shared" si="34"/>
        <v>5217.6764581736024</v>
      </c>
      <c r="BA45" s="28">
        <f t="shared" si="34"/>
        <v>5269.8532227553378</v>
      </c>
      <c r="BB45" s="28">
        <f t="shared" si="34"/>
        <v>5322.551754982891</v>
      </c>
      <c r="BC45" s="28">
        <f t="shared" si="34"/>
        <v>5375.7772725327204</v>
      </c>
      <c r="BD45" s="28">
        <f t="shared" si="34"/>
        <v>5429.5350452580487</v>
      </c>
      <c r="BE45" s="28">
        <f t="shared" si="34"/>
        <v>5483.8303957106273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4" spans="28:28" x14ac:dyDescent="0.3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47"/>
  <sheetViews>
    <sheetView topLeftCell="A66" zoomScale="59" zoomScaleNormal="59" workbookViewId="0">
      <selection activeCell="F69" sqref="F69:BE101"/>
    </sheetView>
  </sheetViews>
  <sheetFormatPr baseColWidth="10" defaultRowHeight="14.5" x14ac:dyDescent="0.35"/>
  <cols>
    <col min="1" max="4" width="11.54296875" style="57"/>
    <col min="5" max="5" width="21.17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  <col min="56" max="56" width="12.4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7" t="s">
        <v>625</v>
      </c>
      <c r="F12" s="26" t="s">
        <v>41</v>
      </c>
      <c r="G12" s="11">
        <f>'POM Portables Li-Rechargeable'!B12-'cameras games_LiRechargable'!G12-cellphones_LiRechargable!G12-'Cordless Tools_LiRechargab'!G12-PortablePCs_LiRechargab!G12-Tablets_LiRechargable!G12</f>
        <v>-9.1925183458226769</v>
      </c>
      <c r="H12" s="11">
        <f>'POM Portables Li-Rechargeable'!C12-'cameras games_LiRechargable'!H12-cellphones_LiRechargable!H12-'Cordless Tools_LiRechargab'!H12-PortablePCs_LiRechargab!H12-Tablets_LiRechargable!H12</f>
        <v>-24.442033649824808</v>
      </c>
      <c r="I12" s="11">
        <f>'POM Portables Li-Rechargeable'!D12-'cameras games_LiRechargable'!I12-cellphones_LiRechargable!I12-'Cordless Tools_LiRechargab'!I12-PortablePCs_LiRechargab!I12-Tablets_LiRechargable!I12</f>
        <v>-17.857930807672496</v>
      </c>
      <c r="J12" s="11">
        <f>'POM Portables Li-Rechargeable'!E12-'cameras games_LiRechargable'!J12-cellphones_LiRechargable!J12-'Cordless Tools_LiRechargab'!J12-PortablePCs_LiRechargab!J12-Tablets_LiRechargable!J12</f>
        <v>-13.578881344963918</v>
      </c>
      <c r="K12" s="11">
        <f>'POM Portables Li-Rechargeable'!F12-'cameras games_LiRechargable'!K12-cellphones_LiRechargable!K12-'Cordless Tools_LiRechargab'!K12-PortablePCs_LiRechargab!K12-Tablets_LiRechargable!K12</f>
        <v>24.526261730324819</v>
      </c>
      <c r="L12" s="11">
        <f>'POM Portables Li-Rechargeable'!G12-'cameras games_LiRechargable'!L12-cellphones_LiRechargable!L12-'Cordless Tools_LiRechargab'!L12-PortablePCs_LiRechargab!L12-Tablets_LiRechargable!L12</f>
        <v>25.404446588905998</v>
      </c>
      <c r="M12" s="11">
        <f>'POM Portables Li-Rechargeable'!H12-'cameras games_LiRechargable'!M12-cellphones_LiRechargable!M12-'Cordless Tools_LiRechargab'!M12-PortablePCs_LiRechargab!M12-Tablets_LiRechargable!M12</f>
        <v>22.027246587823001</v>
      </c>
      <c r="N12" s="11">
        <f>'POM Portables Li-Rechargeable'!I12-'cameras games_LiRechargable'!N12-cellphones_LiRechargable!N12-'Cordless Tools_LiRechargab'!N12-PortablePCs_LiRechargab!N12-Tablets_LiRechargable!N12</f>
        <v>33.221082359084605</v>
      </c>
      <c r="O12" s="11">
        <f>'POM Portables Li-Rechargeable'!J12-'cameras games_LiRechargable'!O12-cellphones_LiRechargable!O12-'Cordless Tools_LiRechargab'!O12-PortablePCs_LiRechargab!O12-Tablets_LiRechargable!O12</f>
        <v>114.33382732190455</v>
      </c>
      <c r="P12" s="11">
        <f>'POM Portables Li-Rechargeable'!K12-'cameras games_LiRechargable'!P12-cellphones_LiRechargable!P12-'Cordless Tools_LiRechargab'!P12-PortablePCs_LiRechargab!P12-Tablets_LiRechargable!P12</f>
        <v>-32.738410569276503</v>
      </c>
      <c r="Q12" s="11">
        <f>'POM Portables Li-Rechargeable'!L12-'cameras games_LiRechargable'!Q12-cellphones_LiRechargable!Q12-'Cordless Tools_LiRechargab'!Q12-PortablePCs_LiRechargab!Q12-Tablets_LiRechargable!Q12</f>
        <v>131.4638545365066</v>
      </c>
      <c r="R12" s="9">
        <f>'POM Portables Li-Rechargeable'!M12-'cameras games_LiRechargable'!R12-cellphones_LiRechargable!R12-'Cordless Tools_LiRechargab'!R12-PortablePCs_LiRechargab!R12-Tablets_LiRechargable!R12</f>
        <v>218.99260274662271</v>
      </c>
      <c r="S12" s="9">
        <f>'POM Portables Li-Rechargeable'!N12-'cameras games_LiRechargable'!S12-cellphones_LiRechargable!S12-'Cordless Tools_LiRechargab'!S12-PortablePCs_LiRechargab!S12-Tablets_LiRechargable!S12</f>
        <v>146.66033448052198</v>
      </c>
      <c r="T12" s="9">
        <f>'POM Portables Li-Rechargeable'!O12-'cameras games_LiRechargable'!T12-cellphones_LiRechargable!T12-'Cordless Tools_LiRechargab'!T12-PortablePCs_LiRechargab!T12-Tablets_LiRechargable!T12</f>
        <v>98.715102148609716</v>
      </c>
      <c r="U12" s="9">
        <f>'POM Portables Li-Rechargeable'!P12-'cameras games_LiRechargable'!U12-cellphones_LiRechargable!U12-'Cordless Tools_LiRechargab'!U12-PortablePCs_LiRechargab!U12-Tablets_LiRechargable!U12</f>
        <v>157.39616663577868</v>
      </c>
      <c r="V12" s="9">
        <f>'POM Portables Li-Rechargeable'!Q12-'cameras games_LiRechargable'!V12-cellphones_LiRechargable!V12-'Cordless Tools_LiRechargab'!V12-PortablePCs_LiRechargab!V12-Tablets_LiRechargable!V12</f>
        <v>273.41468618112879</v>
      </c>
      <c r="W12" s="9">
        <f>'POM Portables Li-Rechargeable'!R12-'cameras games_LiRechargable'!W12-cellphones_LiRechargable!W12-'Cordless Tools_LiRechargab'!W12-PortablePCs_LiRechargab!W12-Tablets_LiRechargable!W12</f>
        <v>407.67861658124616</v>
      </c>
      <c r="X12" s="9">
        <f>'POM Portables Li-Rechargeable'!S12-'cameras games_LiRechargable'!X12-cellphones_LiRechargable!X12-'Cordless Tools_LiRechargab'!X12-PortablePCs_LiRechargab!X12-Tablets_LiRechargable!X12</f>
        <v>505.04051066582974</v>
      </c>
      <c r="Y12" s="9">
        <f>'POM Portables Li-Rechargeable'!T12-'cameras games_LiRechargable'!Y12-cellphones_LiRechargable!Y12-'Cordless Tools_LiRechargab'!Y12-PortablePCs_LiRechargab!Y12-Tablets_LiRechargable!Y12</f>
        <v>703.53296938793835</v>
      </c>
      <c r="Z12" s="9">
        <f>'POM Portables Li-Rechargeable'!U12-'cameras games_LiRechargable'!Z12-cellphones_LiRechargable!Z12-'Cordless Tools_LiRechargab'!Z12-PortablePCs_LiRechargab!Z12-Tablets_LiRechargable!Z12</f>
        <v>934.58965474474257</v>
      </c>
      <c r="AA12" s="9">
        <f>'POM Portables Li-Rechargeable'!V12-'cameras games_LiRechargable'!AA12-cellphones_LiRechargable!AA12-'Cordless Tools_LiRechargab'!AA12-PortablePCs_LiRechargab!AA12-Tablets_LiRechargable!AA12</f>
        <v>1113.8760825936868</v>
      </c>
      <c r="AB12" s="9">
        <f>'POM Portables Li-Rechargeable'!W12-'cameras games_LiRechargable'!AB12-cellphones_LiRechargable!AB12-'Cordless Tools_LiRechargab'!AB12-PortablePCs_LiRechargab!AB12-Tablets_LiRechargable!AB12</f>
        <v>1138.5851171499319</v>
      </c>
      <c r="AC12" s="10">
        <f>'POM Portables Li-Rechargeable'!X12-'cameras games_LiRechargable'!AC12-cellphones_LiRechargable!AC12-'Cordless Tools_LiRechargab'!AC12-PortablePCs_LiRechargab!AC12-Tablets_LiRechargable!AC12</f>
        <v>1274.1197023042564</v>
      </c>
      <c r="AD12" s="10">
        <f>'POM Portables Li-Rechargeable'!Y12-'cameras games_LiRechargable'!AD12-cellphones_LiRechargable!AD12-'Cordless Tools_LiRechargab'!AD12-PortablePCs_LiRechargab!AD12-Tablets_LiRechargable!AD12</f>
        <v>1424.1843582712959</v>
      </c>
      <c r="AE12" s="10">
        <f>'POM Portables Li-Rechargeable'!Z12-'cameras games_LiRechargable'!AE12-cellphones_LiRechargable!AE12-'Cordless Tools_LiRechargab'!AE12-PortablePCs_LiRechargab!AE12-Tablets_LiRechargable!AE12</f>
        <v>1589.1860734300815</v>
      </c>
      <c r="AF12" s="10">
        <f>'POM Portables Li-Rechargeable'!AA12-'cameras games_LiRechargable'!AF12-cellphones_LiRechargable!AF12-'Cordless Tools_LiRechargab'!AF12-PortablePCs_LiRechargab!AF12-Tablets_LiRechargable!AF12</f>
        <v>1770.4986848642404</v>
      </c>
      <c r="AG12" s="10">
        <f>'POM Portables Li-Rechargeable'!AB12-'cameras games_LiRechargable'!AG12-cellphones_LiRechargable!AG12-'Cordless Tools_LiRechargab'!AG12-PortablePCs_LiRechargab!AG12-Tablets_LiRechargable!AG12</f>
        <v>1969.6095554414921</v>
      </c>
      <c r="AH12" s="10">
        <f>'POM Portables Li-Rechargeable'!AC12-'cameras games_LiRechargable'!AH12-cellphones_LiRechargable!AH12-'Cordless Tools_LiRechargab'!AH12-PortablePCs_LiRechargab!AH12-Tablets_LiRechargable!AH12</f>
        <v>2188.1268827714434</v>
      </c>
      <c r="AI12" s="10">
        <f>'POM Portables Li-Rechargeable'!AD12-'cameras games_LiRechargable'!AI12-cellphones_LiRechargable!AI12-'Cordless Tools_LiRechargab'!AI12-PortablePCs_LiRechargab!AI12-Tablets_LiRechargable!AI12</f>
        <v>2427.7870808381581</v>
      </c>
      <c r="AJ12" s="10">
        <f>'POM Portables Li-Rechargeable'!AE12-'cameras games_LiRechargable'!AJ12-cellphones_LiRechargable!AJ12-'Cordless Tools_LiRechargab'!AJ12-PortablePCs_LiRechargab!AJ12-Tablets_LiRechargable!AJ12</f>
        <v>2690.4621356982889</v>
      </c>
      <c r="AK12" s="10">
        <f>'POM Portables Li-Rechargeable'!AF12-'cameras games_LiRechargable'!AK12-cellphones_LiRechargable!AK12-'Cordless Tools_LiRechargab'!AK12-PortablePCs_LiRechargab!AK12-Tablets_LiRechargable!AK12</f>
        <v>2978.1668098063137</v>
      </c>
      <c r="AL12" s="10">
        <f>'POM Portables Li-Rechargeable'!AG12-'cameras games_LiRechargable'!AL12-cellphones_LiRechargable!AL12-'Cordless Tools_LiRechargab'!AL12-PortablePCs_LiRechargab!AL12-Tablets_LiRechargable!AL12</f>
        <v>3328.2753720314936</v>
      </c>
      <c r="AM12" s="10">
        <f>'POM Portables Li-Rechargeable'!AH12-'cameras games_LiRechargable'!AM12-cellphones_LiRechargable!AM12-'Cordless Tools_LiRechargab'!AM12-PortablePCs_LiRechargab!AM12-Tablets_LiRechargable!AM12</f>
        <v>3714.3035962058316</v>
      </c>
      <c r="AN12" s="10">
        <f>'POM Portables Li-Rechargeable'!AI12-'cameras games_LiRechargable'!AN12-cellphones_LiRechargable!AN12-'Cordless Tools_LiRechargab'!AN12-PortablePCs_LiRechargab!AN12-Tablets_LiRechargable!AN12</f>
        <v>4139.8602543197958</v>
      </c>
      <c r="AO12" s="10">
        <f>'POM Portables Li-Rechargeable'!AJ12-'cameras games_LiRechargable'!AO12-cellphones_LiRechargable!AO12-'Cordless Tools_LiRechargab'!AO12-PortablePCs_LiRechargab!AO12-Tablets_LiRechargable!AO12</f>
        <v>4608.9153179756177</v>
      </c>
      <c r="AP12" s="10">
        <f>'POM Portables Li-Rechargeable'!AK12-'cameras games_LiRechargable'!AP12-cellphones_LiRechargable!AP12-'Cordless Tools_LiRechargab'!AP12-PortablePCs_LiRechargab!AP12-Tablets_LiRechargable!AP12</f>
        <v>5125.8360846596997</v>
      </c>
      <c r="AQ12" s="10">
        <f>'POM Portables Li-Rechargeable'!AL12-'cameras games_LiRechargable'!AQ12-cellphones_LiRechargable!AQ12-'Cordless Tools_LiRechargab'!AQ12-PortablePCs_LiRechargab!AQ12-Tablets_LiRechargable!AQ12</f>
        <v>5695.4269167671018</v>
      </c>
      <c r="AR12" s="10">
        <f>'POM Portables Li-Rechargeable'!AM12-'cameras games_LiRechargable'!AR12-cellphones_LiRechargable!AR12-'Cordless Tools_LiRechargab'!AR12-PortablePCs_LiRechargab!AR12-Tablets_LiRechargable!AR12</f>
        <v>6322.9729546558283</v>
      </c>
      <c r="AS12" s="10">
        <f>'POM Portables Li-Rechargeable'!AN12-'cameras games_LiRechargable'!AS12-cellphones_LiRechargable!AS12-'Cordless Tools_LiRechargab'!AS12-PortablePCs_LiRechargab!AS12-Tablets_LiRechargable!AS12</f>
        <v>7014.2882011364009</v>
      </c>
      <c r="AT12" s="10">
        <f>'POM Portables Li-Rechargeable'!AO12-'cameras games_LiRechargable'!AT12-cellphones_LiRechargable!AT12-'Cordless Tools_LiRechargab'!AT12-PortablePCs_LiRechargab!AT12-Tablets_LiRechargable!AT12</f>
        <v>7775.7684145428484</v>
      </c>
      <c r="AU12" s="10">
        <f>'POM Portables Li-Rechargeable'!AP12-'cameras games_LiRechargable'!AU12-cellphones_LiRechargable!AU12-'Cordless Tools_LiRechargab'!AU12-PortablePCs_LiRechargab!AU12-Tablets_LiRechargable!AU12</f>
        <v>8614.4492912458954</v>
      </c>
      <c r="AV12" s="10">
        <f>'POM Portables Li-Rechargeable'!AQ12-'cameras games_LiRechargable'!AV12-cellphones_LiRechargable!AV12-'Cordless Tools_LiRechargab'!AV12-PortablePCs_LiRechargab!AV12-Tablets_LiRechargable!AV12</f>
        <v>9543.950391494629</v>
      </c>
      <c r="AW12" s="10">
        <f>'POM Portables Li-Rechargeable'!AR12-'cameras games_LiRechargable'!AW12-cellphones_LiRechargable!AW12-'Cordless Tools_LiRechargab'!AW12-PortablePCs_LiRechargab!AW12-Tablets_LiRechargable!AW12</f>
        <v>10616.391332340792</v>
      </c>
      <c r="AX12" s="10">
        <f>'POM Portables Li-Rechargeable'!AS12-'cameras games_LiRechargable'!AX12-cellphones_LiRechargable!AX12-'Cordless Tools_LiRechargab'!AX12-PortablePCs_LiRechargab!AX12-Tablets_LiRechargable!AX12</f>
        <v>11799.229193042995</v>
      </c>
      <c r="AY12" s="10">
        <f>'POM Portables Li-Rechargeable'!AT12-'cameras games_LiRechargable'!AY12-cellphones_LiRechargable!AY12-'Cordless Tools_LiRechargab'!AY12-PortablePCs_LiRechargab!AY12-Tablets_LiRechargable!AY12</f>
        <v>13103.633812182276</v>
      </c>
      <c r="AZ12" s="10">
        <f>'POM Portables Li-Rechargeable'!AU12-'cameras games_LiRechargable'!AZ12-cellphones_LiRechargable!AZ12-'Cordless Tools_LiRechargab'!AZ12-PortablePCs_LiRechargab!AZ12-Tablets_LiRechargable!AZ12</f>
        <v>14541.898244580614</v>
      </c>
      <c r="BA12" s="10">
        <f>'POM Portables Li-Rechargeable'!AV12-'cameras games_LiRechargable'!BA12-cellphones_LiRechargable!BA12-'Cordless Tools_LiRechargab'!BA12-PortablePCs_LiRechargab!BA12-Tablets_LiRechargable!BA12</f>
        <v>16127.55139179471</v>
      </c>
      <c r="BB12" s="10">
        <f>'POM Portables Li-Rechargeable'!AW12-'cameras games_LiRechargable'!BB12-cellphones_LiRechargable!BB12-'Cordless Tools_LiRechargab'!BB12-PortablePCs_LiRechargab!BB12-Tablets_LiRechargable!BB12</f>
        <v>17875.481911075109</v>
      </c>
      <c r="BC12" s="10">
        <f>'POM Portables Li-Rechargeable'!AX12-'cameras games_LiRechargable'!BC12-cellphones_LiRechargable!BC12-'Cordless Tools_LiRechargab'!BC12-PortablePCs_LiRechargab!BC12-Tablets_LiRechargable!BC12</f>
        <v>19802.074531407758</v>
      </c>
      <c r="BD12" s="10">
        <f>'POM Portables Li-Rechargeable'!AY12-'cameras games_LiRechargable'!BD12-cellphones_LiRechargable!BD12-'Cordless Tools_LiRechargab'!BD12-PortablePCs_LiRechargab!BD12-Tablets_LiRechargable!BD12</f>
        <v>21925.360018155268</v>
      </c>
      <c r="BE12" s="10">
        <f>'POM Portables Li-Rechargeable'!AZ12-'cameras games_LiRechargable'!BE12-cellphones_LiRechargable!BE12-'Cordless Tools_LiRechargab'!BE12-PortablePCs_LiRechargab!BE12-Tablets_LiRechargable!BE12</f>
        <v>24265.180152007433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7" t="s">
        <v>625</v>
      </c>
      <c r="F13" s="26" t="s">
        <v>42</v>
      </c>
      <c r="G13" s="11">
        <f>'POM Portables Li-Rechargeable'!B13-'cameras games_LiRechargable'!G13-cellphones_LiRechargable!G13-'Cordless Tools_LiRechargab'!G13-PortablePCs_LiRechargab!G13-Tablets_LiRechargable!G13</f>
        <v>-61.64142634733593</v>
      </c>
      <c r="H13" s="11">
        <f>'POM Portables Li-Rechargeable'!C13-'cameras games_LiRechargable'!H13-cellphones_LiRechargable!H13-'Cordless Tools_LiRechargab'!H13-PortablePCs_LiRechargab!H13-Tablets_LiRechargable!H13</f>
        <v>-67.266174103022422</v>
      </c>
      <c r="I13" s="11">
        <f>'POM Portables Li-Rechargeable'!D13-'cameras games_LiRechargable'!I13-cellphones_LiRechargable!I13-'Cordless Tools_LiRechargab'!I13-PortablePCs_LiRechargab!I13-Tablets_LiRechargable!I13</f>
        <v>-70.809748643186339</v>
      </c>
      <c r="J13" s="11">
        <f>'POM Portables Li-Rechargeable'!E13-'cameras games_LiRechargable'!J13-cellphones_LiRechargable!J13-'Cordless Tools_LiRechargab'!J13-PortablePCs_LiRechargab!J13-Tablets_LiRechargable!J13</f>
        <v>-59.501446331898407</v>
      </c>
      <c r="K13" s="11">
        <f>'POM Portables Li-Rechargeable'!F13-'cameras games_LiRechargable'!K13-cellphones_LiRechargable!K13-'Cordless Tools_LiRechargab'!K13-PortablePCs_LiRechargab!K13-Tablets_LiRechargable!K13</f>
        <v>7.4483093036865711</v>
      </c>
      <c r="L13" s="11">
        <f>'POM Portables Li-Rechargeable'!G13-'cameras games_LiRechargable'!L13-cellphones_LiRechargable!L13-'Cordless Tools_LiRechargab'!L13-PortablePCs_LiRechargab!L13-Tablets_LiRechargable!L13</f>
        <v>31.886201481631289</v>
      </c>
      <c r="M13" s="11">
        <f>'POM Portables Li-Rechargeable'!H13-'cameras games_LiRechargable'!M13-cellphones_LiRechargable!M13-'Cordless Tools_LiRechargab'!M13-PortablePCs_LiRechargab!M13-Tablets_LiRechargable!M13</f>
        <v>29.556221332294228</v>
      </c>
      <c r="N13" s="11">
        <f>'POM Portables Li-Rechargeable'!I13-'cameras games_LiRechargable'!N13-cellphones_LiRechargable!N13-'Cordless Tools_LiRechargab'!N13-PortablePCs_LiRechargab!N13-Tablets_LiRechargable!N13</f>
        <v>38.622872819031414</v>
      </c>
      <c r="O13" s="11">
        <f>'POM Portables Li-Rechargeable'!J13-'cameras games_LiRechargable'!O13-cellphones_LiRechargable!O13-'Cordless Tools_LiRechargab'!O13-PortablePCs_LiRechargab!O13-Tablets_LiRechargable!O13</f>
        <v>125.72364080777933</v>
      </c>
      <c r="P13" s="11">
        <f>'POM Portables Li-Rechargeable'!K13-'cameras games_LiRechargable'!P13-cellphones_LiRechargable!P13-'Cordless Tools_LiRechargab'!P13-PortablePCs_LiRechargab!P13-Tablets_LiRechargable!P13</f>
        <v>-20.858064958544091</v>
      </c>
      <c r="Q13" s="11">
        <f>'POM Portables Li-Rechargeable'!L13-'cameras games_LiRechargable'!Q13-cellphones_LiRechargable!Q13-'Cordless Tools_LiRechargab'!Q13-PortablePCs_LiRechargab!Q13-Tablets_LiRechargable!Q13</f>
        <v>195.39930136531098</v>
      </c>
      <c r="R13" s="9">
        <f>'POM Portables Li-Rechargeable'!M13-'cameras games_LiRechargable'!R13-cellphones_LiRechargable!R13-'Cordless Tools_LiRechargab'!R13-PortablePCs_LiRechargab!R13-Tablets_LiRechargable!R13</f>
        <v>290.05533155670042</v>
      </c>
      <c r="S13" s="9">
        <f>'POM Portables Li-Rechargeable'!N13-'cameras games_LiRechargable'!S13-cellphones_LiRechargable!S13-'Cordless Tools_LiRechargab'!S13-PortablePCs_LiRechargab!S13-Tablets_LiRechargable!S13</f>
        <v>140.8152458671621</v>
      </c>
      <c r="T13" s="9">
        <f>'POM Portables Li-Rechargeable'!O13-'cameras games_LiRechargable'!T13-cellphones_LiRechargable!T13-'Cordless Tools_LiRechargab'!T13-PortablePCs_LiRechargab!T13-Tablets_LiRechargable!T13</f>
        <v>66.996593589013074</v>
      </c>
      <c r="U13" s="9">
        <f>'POM Portables Li-Rechargeable'!P13-'cameras games_LiRechargable'!U13-cellphones_LiRechargable!U13-'Cordless Tools_LiRechargab'!U13-PortablePCs_LiRechargab!U13-Tablets_LiRechargable!U13</f>
        <v>66.835182161484823</v>
      </c>
      <c r="V13" s="9">
        <f>'POM Portables Li-Rechargeable'!Q13-'cameras games_LiRechargable'!V13-cellphones_LiRechargable!V13-'Cordless Tools_LiRechargab'!V13-PortablePCs_LiRechargab!V13-Tablets_LiRechargable!V13</f>
        <v>144.52839149860262</v>
      </c>
      <c r="W13" s="9">
        <f>'POM Portables Li-Rechargeable'!R13-'cameras games_LiRechargable'!W13-cellphones_LiRechargable!W13-'Cordless Tools_LiRechargab'!W13-PortablePCs_LiRechargab!W13-Tablets_LiRechargable!W13</f>
        <v>207.40067185350586</v>
      </c>
      <c r="X13" s="9">
        <f>'POM Portables Li-Rechargeable'!S13-'cameras games_LiRechargable'!X13-cellphones_LiRechargable!X13-'Cordless Tools_LiRechargab'!X13-PortablePCs_LiRechargab!X13-Tablets_LiRechargable!X13</f>
        <v>307.50282495875325</v>
      </c>
      <c r="Y13" s="9">
        <f>'POM Portables Li-Rechargeable'!T13-'cameras games_LiRechargable'!Y13-cellphones_LiRechargable!Y13-'Cordless Tools_LiRechargab'!Y13-PortablePCs_LiRechargab!Y13-Tablets_LiRechargable!Y13</f>
        <v>299.47621444668755</v>
      </c>
      <c r="Z13" s="9">
        <f>'POM Portables Li-Rechargeable'!U13-'cameras games_LiRechargable'!Z13-cellphones_LiRechargable!Z13-'Cordless Tools_LiRechargab'!Z13-PortablePCs_LiRechargab!Z13-Tablets_LiRechargable!Z13</f>
        <v>478.22696070172299</v>
      </c>
      <c r="AA13" s="9">
        <f>'POM Portables Li-Rechargeable'!V13-'cameras games_LiRechargable'!AA13-cellphones_LiRechargable!AA13-'Cordless Tools_LiRechargab'!AA13-PortablePCs_LiRechargab!AA13-Tablets_LiRechargable!AA13</f>
        <v>531.76179754800489</v>
      </c>
      <c r="AB13" s="9">
        <f>'POM Portables Li-Rechargeable'!W13-'cameras games_LiRechargable'!AB13-cellphones_LiRechargable!AB13-'Cordless Tools_LiRechargab'!AB13-PortablePCs_LiRechargab!AB13-Tablets_LiRechargable!AB13</f>
        <v>631.51631584082054</v>
      </c>
      <c r="AC13" s="10">
        <f>'POM Portables Li-Rechargeable'!X13-'cameras games_LiRechargable'!AC13-cellphones_LiRechargable!AC13-'Cordless Tools_LiRechargab'!AC13-PortablePCs_LiRechargab!AC13-Tablets_LiRechargable!AC13</f>
        <v>739.57597925263565</v>
      </c>
      <c r="AD13" s="10">
        <f>'POM Portables Li-Rechargeable'!Y13-'cameras games_LiRechargable'!AD13-cellphones_LiRechargable!AD13-'Cordless Tools_LiRechargab'!AD13-PortablePCs_LiRechargab!AD13-Tablets_LiRechargable!AD13</f>
        <v>860.78939277189113</v>
      </c>
      <c r="AE13" s="10">
        <f>'POM Portables Li-Rechargeable'!Z13-'cameras games_LiRechargable'!AE13-cellphones_LiRechargable!AE13-'Cordless Tools_LiRechargab'!AE13-PortablePCs_LiRechargab!AE13-Tablets_LiRechargable!AE13</f>
        <v>993.40630383486496</v>
      </c>
      <c r="AF13" s="10">
        <f>'POM Portables Li-Rechargeable'!AA13-'cameras games_LiRechargable'!AF13-cellphones_LiRechargable!AF13-'Cordless Tools_LiRechargab'!AF13-PortablePCs_LiRechargab!AF13-Tablets_LiRechargable!AF13</f>
        <v>1138.2636782918912</v>
      </c>
      <c r="AG13" s="10">
        <f>'POM Portables Li-Rechargeable'!AB13-'cameras games_LiRechargable'!AG13-cellphones_LiRechargable!AG13-'Cordless Tools_LiRechargab'!AG13-PortablePCs_LiRechargab!AG13-Tablets_LiRechargable!AG13</f>
        <v>1296.2264648071566</v>
      </c>
      <c r="AH13" s="10">
        <f>'POM Portables Li-Rechargeable'!AC13-'cameras games_LiRechargable'!AH13-cellphones_LiRechargable!AH13-'Cordless Tools_LiRechargab'!AH13-PortablePCs_LiRechargab!AH13-Tablets_LiRechargable!AH13</f>
        <v>1468.1811428603571</v>
      </c>
      <c r="AI13" s="10">
        <f>'POM Portables Li-Rechargeable'!AD13-'cameras games_LiRechargable'!AI13-cellphones_LiRechargable!AI13-'Cordless Tools_LiRechargab'!AI13-PortablePCs_LiRechargab!AI13-Tablets_LiRechargable!AI13</f>
        <v>1655.0271289253499</v>
      </c>
      <c r="AJ13" s="10">
        <f>'POM Portables Li-Rechargeable'!AE13-'cameras games_LiRechargable'!AJ13-cellphones_LiRechargable!AJ13-'Cordless Tools_LiRechargab'!AJ13-PortablePCs_LiRechargab!AJ13-Tablets_LiRechargable!AJ13</f>
        <v>1857.6655863571332</v>
      </c>
      <c r="AK13" s="10">
        <f>'POM Portables Li-Rechargeable'!AF13-'cameras games_LiRechargable'!AK13-cellphones_LiRechargable!AK13-'Cordless Tools_LiRechargab'!AK13-PortablePCs_LiRechargab!AK13-Tablets_LiRechargable!AK13</f>
        <v>2076.9851005844835</v>
      </c>
      <c r="AL13" s="10">
        <f>'POM Portables Li-Rechargeable'!AG13-'cameras games_LiRechargable'!AL13-cellphones_LiRechargable!AL13-'Cordless Tools_LiRechargab'!AL13-PortablePCs_LiRechargab!AL13-Tablets_LiRechargable!AL13</f>
        <v>2382.174823615012</v>
      </c>
      <c r="AM13" s="10">
        <f>'POM Portables Li-Rechargeable'!AH13-'cameras games_LiRechargable'!AM13-cellphones_LiRechargable!AM13-'Cordless Tools_LiRechargab'!AM13-PortablePCs_LiRechargab!AM13-Tablets_LiRechargable!AM13</f>
        <v>2719.4265323154109</v>
      </c>
      <c r="AN13" s="10">
        <f>'POM Portables Li-Rechargeable'!AI13-'cameras games_LiRechargable'!AN13-cellphones_LiRechargable!AN13-'Cordless Tools_LiRechargab'!AN13-PortablePCs_LiRechargab!AN13-Tablets_LiRechargable!AN13</f>
        <v>3091.9732174110773</v>
      </c>
      <c r="AO13" s="10">
        <f>'POM Portables Li-Rechargeable'!AJ13-'cameras games_LiRechargable'!AO13-cellphones_LiRechargable!AO13-'Cordless Tools_LiRechargab'!AO13-PortablePCs_LiRechargab!AO13-Tablets_LiRechargable!AO13</f>
        <v>3503.3716638620285</v>
      </c>
      <c r="AP13" s="10">
        <f>'POM Portables Li-Rechargeable'!AK13-'cameras games_LiRechargable'!AP13-cellphones_LiRechargable!AP13-'Cordless Tools_LiRechargab'!AP13-PortablePCs_LiRechargab!AP13-Tablets_LiRechargable!AP13</f>
        <v>3957.5348397827911</v>
      </c>
      <c r="AQ13" s="10">
        <f>'POM Portables Li-Rechargeable'!AL13-'cameras games_LiRechargable'!AQ13-cellphones_LiRechargable!AQ13-'Cordless Tools_LiRechargab'!AQ13-PortablePCs_LiRechargab!AQ13-Tablets_LiRechargable!AQ13</f>
        <v>4458.7675244401435</v>
      </c>
      <c r="AR13" s="10">
        <f>'POM Portables Li-Rechargeable'!AM13-'cameras games_LiRechargable'!AR13-cellphones_LiRechargable!AR13-'Cordless Tools_LiRechargab'!AR13-PortablePCs_LiRechargab!AR13-Tablets_LiRechargable!AR13</f>
        <v>5011.8054992401767</v>
      </c>
      <c r="AS13" s="10">
        <f>'POM Portables Li-Rechargeable'!AN13-'cameras games_LiRechargable'!AS13-cellphones_LiRechargable!AS13-'Cordless Tools_LiRechargab'!AS13-PortablePCs_LiRechargab!AS13-Tablets_LiRechargable!AS13</f>
        <v>5621.8586580073288</v>
      </c>
      <c r="AT13" s="10">
        <f>'POM Portables Li-Rechargeable'!AO13-'cameras games_LiRechargable'!AT13-cellphones_LiRechargable!AT13-'Cordless Tools_LiRechargab'!AT13-PortablePCs_LiRechargab!AT13-Tablets_LiRechargable!AT13</f>
        <v>6294.6584284884557</v>
      </c>
      <c r="AU13" s="10">
        <f>'POM Portables Li-Rechargeable'!AP13-'cameras games_LiRechargable'!AU13-cellphones_LiRechargable!AU13-'Cordless Tools_LiRechargab'!AU13-PortablePCs_LiRechargab!AU13-Tablets_LiRechargable!AU13</f>
        <v>7036.5099362083038</v>
      </c>
      <c r="AV13" s="10">
        <f>'POM Portables Li-Rechargeable'!AQ13-'cameras games_LiRechargable'!AV13-cellphones_LiRechargable!AV13-'Cordless Tools_LiRechargab'!AV13-PortablePCs_LiRechargab!AV13-Tablets_LiRechargable!AV13</f>
        <v>7863.0057878906937</v>
      </c>
      <c r="AW13" s="10">
        <f>'POM Portables Li-Rechargeable'!AR13-'cameras games_LiRechargable'!AW13-cellphones_LiRechargable!AW13-'Cordless Tools_LiRechargab'!AW13-PortablePCs_LiRechargab!AW13-Tablets_LiRechargable!AW13</f>
        <v>8885.1919962926258</v>
      </c>
      <c r="AX13" s="10">
        <f>'POM Portables Li-Rechargeable'!AS13-'cameras games_LiRechargable'!AX13-cellphones_LiRechargable!AX13-'Cordless Tools_LiRechargab'!AX13-PortablePCs_LiRechargab!AX13-Tablets_LiRechargable!AX13</f>
        <v>10016.42817474971</v>
      </c>
      <c r="AY13" s="10">
        <f>'POM Portables Li-Rechargeable'!AT13-'cameras games_LiRechargable'!AY13-cellphones_LiRechargable!AY13-'Cordless Tools_LiRechargab'!AY13-PortablePCs_LiRechargab!AY13-Tablets_LiRechargable!AY13</f>
        <v>11267.911258405546</v>
      </c>
      <c r="AZ13" s="10">
        <f>'POM Portables Li-Rechargeable'!AU13-'cameras games_LiRechargable'!AZ13-cellphones_LiRechargable!AZ13-'Cordless Tools_LiRechargab'!AZ13-PortablePCs_LiRechargab!AZ13-Tablets_LiRechargable!AZ13</f>
        <v>12651.971976531782</v>
      </c>
      <c r="BA13" s="10">
        <f>'POM Portables Li-Rechargeable'!AV13-'cameras games_LiRechargable'!BA13-cellphones_LiRechargable!BA13-'Cordless Tools_LiRechargab'!BA13-PortablePCs_LiRechargab!BA13-Tablets_LiRechargable!BA13</f>
        <v>14182.188932008667</v>
      </c>
      <c r="BB13" s="10">
        <f>'POM Portables Li-Rechargeable'!AW13-'cameras games_LiRechargable'!BB13-cellphones_LiRechargable!BB13-'Cordless Tools_LiRechargab'!BB13-PortablePCs_LiRechargab!BB13-Tablets_LiRechargable!BB13</f>
        <v>15873.514123707377</v>
      </c>
      <c r="BC13" s="10">
        <f>'POM Portables Li-Rechargeable'!AX13-'cameras games_LiRechargable'!BC13-cellphones_LiRechargable!BC13-'Cordless Tools_LiRechargab'!BC13-PortablePCs_LiRechargab!BC13-Tablets_LiRechargable!BC13</f>
        <v>17742.411057811652</v>
      </c>
      <c r="BD13" s="10">
        <f>'POM Portables Li-Rechargeable'!AY13-'cameras games_LiRechargable'!BD13-cellphones_LiRechargable!BD13-'Cordless Tools_LiRechargab'!BD13-PortablePCs_LiRechargab!BD13-Tablets_LiRechargable!BD13</f>
        <v>19807.006708806941</v>
      </c>
      <c r="BE13" s="10">
        <f>'POM Portables Li-Rechargeable'!AZ13-'cameras games_LiRechargable'!BE13-cellphones_LiRechargable!BE13-'Cordless Tools_LiRechargab'!BE13-PortablePCs_LiRechargab!BE13-Tablets_LiRechargable!BE13</f>
        <v>22087.258717030305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7" t="s">
        <v>625</v>
      </c>
      <c r="F14" s="26" t="s">
        <v>43</v>
      </c>
      <c r="G14" s="11">
        <f>'POM Portables Li-Rechargeable'!B14-'cameras games_LiRechargable'!G14-cellphones_LiRechargable!G14-'Cordless Tools_LiRechargab'!G14-PortablePCs_LiRechargab!G14-Tablets_LiRechargable!G14</f>
        <v>-2.5666586312552577</v>
      </c>
      <c r="H14" s="11">
        <f>'POM Portables Li-Rechargeable'!C14-'cameras games_LiRechargable'!H14-cellphones_LiRechargable!H14-'Cordless Tools_LiRechargab'!H14-PortablePCs_LiRechargab!H14-Tablets_LiRechargable!H14</f>
        <v>-2.7833253262523519</v>
      </c>
      <c r="I14" s="11">
        <f>'POM Portables Li-Rechargeable'!D14-'cameras games_LiRechargable'!I14-cellphones_LiRechargable!I14-'Cordless Tools_LiRechargab'!I14-PortablePCs_LiRechargab!I14-Tablets_LiRechargable!I14</f>
        <v>-0.88196795599555333</v>
      </c>
      <c r="J14" s="11">
        <f>'POM Portables Li-Rechargeable'!E14-'cameras games_LiRechargable'!J14-cellphones_LiRechargable!J14-'Cordless Tools_LiRechargab'!J14-PortablePCs_LiRechargab!J14-Tablets_LiRechargable!J14</f>
        <v>-1.4083258738179278</v>
      </c>
      <c r="K14" s="11">
        <f>'POM Portables Li-Rechargeable'!F14-'cameras games_LiRechargable'!K14-cellphones_LiRechargable!K14-'Cordless Tools_LiRechargab'!K14-PortablePCs_LiRechargab!K14-Tablets_LiRechargable!K14</f>
        <v>3.3223005240409904</v>
      </c>
      <c r="L14" s="11">
        <f>'POM Portables Li-Rechargeable'!G14-'cameras games_LiRechargable'!L14-cellphones_LiRechargable!L14-'Cordless Tools_LiRechargab'!L14-PortablePCs_LiRechargab!L14-Tablets_LiRechargable!L14</f>
        <v>-1.864443148424975</v>
      </c>
      <c r="M14" s="11">
        <f>'POM Portables Li-Rechargeable'!H14-'cameras games_LiRechargable'!M14-cellphones_LiRechargable!M14-'Cordless Tools_LiRechargab'!M14-PortablePCs_LiRechargab!M14-Tablets_LiRechargable!M14</f>
        <v>-9.1455307292775405</v>
      </c>
      <c r="N14" s="11">
        <f>'POM Portables Li-Rechargeable'!I14-'cameras games_LiRechargable'!N14-cellphones_LiRechargable!N14-'Cordless Tools_LiRechargab'!N14-PortablePCs_LiRechargab!N14-Tablets_LiRechargable!N14</f>
        <v>-16.819942996142558</v>
      </c>
      <c r="O14" s="11">
        <f>'POM Portables Li-Rechargeable'!J14-'cameras games_LiRechargable'!O14-cellphones_LiRechargable!O14-'Cordless Tools_LiRechargab'!O14-PortablePCs_LiRechargab!O14-Tablets_LiRechargable!O14</f>
        <v>-17.156631604406613</v>
      </c>
      <c r="P14" s="11">
        <f>'POM Portables Li-Rechargeable'!K14-'cameras games_LiRechargable'!P14-cellphones_LiRechargable!P14-'Cordless Tools_LiRechargab'!P14-PortablePCs_LiRechargab!P14-Tablets_LiRechargable!P14</f>
        <v>-52.807834065330404</v>
      </c>
      <c r="Q14" s="11">
        <f>'POM Portables Li-Rechargeable'!L14-'cameras games_LiRechargable'!Q14-cellphones_LiRechargable!Q14-'Cordless Tools_LiRechargab'!Q14-PortablePCs_LiRechargab!Q14-Tablets_LiRechargable!Q14</f>
        <v>-27.788014945568477</v>
      </c>
      <c r="R14" s="9">
        <f>'POM Portables Li-Rechargeable'!M14-'cameras games_LiRechargable'!R14-cellphones_LiRechargable!R14-'Cordless Tools_LiRechargab'!R14-PortablePCs_LiRechargab!R14-Tablets_LiRechargable!R14</f>
        <v>-35.082754677023956</v>
      </c>
      <c r="S14" s="9">
        <f>'POM Portables Li-Rechargeable'!N14-'cameras games_LiRechargable'!S14-cellphones_LiRechargable!S14-'Cordless Tools_LiRechargab'!S14-PortablePCs_LiRechargab!S14-Tablets_LiRechargable!S14</f>
        <v>-89.440812357472197</v>
      </c>
      <c r="T14" s="9">
        <f>'POM Portables Li-Rechargeable'!O14-'cameras games_LiRechargable'!T14-cellphones_LiRechargable!T14-'Cordless Tools_LiRechargab'!T14-PortablePCs_LiRechargab!T14-Tablets_LiRechargable!T14</f>
        <v>-103.94378369639799</v>
      </c>
      <c r="U14" s="9">
        <f>'POM Portables Li-Rechargeable'!P14-'cameras games_LiRechargable'!U14-cellphones_LiRechargable!U14-'Cordless Tools_LiRechargab'!U14-PortablePCs_LiRechargab!U14-Tablets_LiRechargable!U14</f>
        <v>-97.801044011214202</v>
      </c>
      <c r="V14" s="9">
        <f>'POM Portables Li-Rechargeable'!Q14-'cameras games_LiRechargable'!V14-cellphones_LiRechargable!V14-'Cordless Tools_LiRechargab'!V14-PortablePCs_LiRechargab!V14-Tablets_LiRechargable!V14</f>
        <v>-80.445253755018456</v>
      </c>
      <c r="W14" s="9">
        <f>'POM Portables Li-Rechargeable'!R14-'cameras games_LiRechargable'!W14-cellphones_LiRechargable!W14-'Cordless Tools_LiRechargab'!W14-PortablePCs_LiRechargab!W14-Tablets_LiRechargable!W14</f>
        <v>-67.861790405742823</v>
      </c>
      <c r="X14" s="9">
        <f>'POM Portables Li-Rechargeable'!S14-'cameras games_LiRechargable'!X14-cellphones_LiRechargable!X14-'Cordless Tools_LiRechargab'!X14-PortablePCs_LiRechargab!X14-Tablets_LiRechargable!X14</f>
        <v>-39.714034987488212</v>
      </c>
      <c r="Y14" s="9">
        <f>'POM Portables Li-Rechargeable'!T14-'cameras games_LiRechargable'!Y14-cellphones_LiRechargable!Y14-'Cordless Tools_LiRechargab'!Y14-PortablePCs_LiRechargab!Y14-Tablets_LiRechargable!Y14</f>
        <v>-59.504113482274477</v>
      </c>
      <c r="Z14" s="9">
        <f>'POM Portables Li-Rechargeable'!U14-'cameras games_LiRechargable'!Z14-cellphones_LiRechargable!Z14-'Cordless Tools_LiRechargab'!Z14-PortablePCs_LiRechargab!Z14-Tablets_LiRechargable!Z14</f>
        <v>2.9398696735077152</v>
      </c>
      <c r="AA14" s="9">
        <f>'POM Portables Li-Rechargeable'!V14-'cameras games_LiRechargable'!AA14-cellphones_LiRechargable!AA14-'Cordless Tools_LiRechargab'!AA14-PortablePCs_LiRechargab!AA14-Tablets_LiRechargable!AA14</f>
        <v>19.217500737198616</v>
      </c>
      <c r="AB14" s="9">
        <f>'POM Portables Li-Rechargeable'!W14-'cameras games_LiRechargable'!AB14-cellphones_LiRechargable!AB14-'Cordless Tools_LiRechargab'!AB14-PortablePCs_LiRechargab!AB14-Tablets_LiRechargable!AB14</f>
        <v>24.849954597504532</v>
      </c>
      <c r="AC14" s="10">
        <f>'POM Portables Li-Rechargeable'!X14-'cameras games_LiRechargable'!AC14-cellphones_LiRechargable!AC14-'Cordless Tools_LiRechargab'!AC14-PortablePCs_LiRechargab!AC14-Tablets_LiRechargable!AC14</f>
        <v>32.079836272745638</v>
      </c>
      <c r="AD14" s="10">
        <f>'POM Portables Li-Rechargeable'!Y14-'cameras games_LiRechargable'!AD14-cellphones_LiRechargable!AD14-'Cordless Tools_LiRechargab'!AD14-PortablePCs_LiRechargab!AD14-Tablets_LiRechargable!AD14</f>
        <v>39.905985597765422</v>
      </c>
      <c r="AE14" s="10">
        <f>'POM Portables Li-Rechargeable'!Z14-'cameras games_LiRechargable'!AE14-cellphones_LiRechargable!AE14-'Cordless Tools_LiRechargab'!AE14-PortablePCs_LiRechargab!AE14-Tablets_LiRechargable!AE14</f>
        <v>47.822999292386569</v>
      </c>
      <c r="AF14" s="10">
        <f>'POM Portables Li-Rechargeable'!AA14-'cameras games_LiRechargable'!AF14-cellphones_LiRechargable!AF14-'Cordless Tools_LiRechargab'!AF14-PortablePCs_LiRechargab!AF14-Tablets_LiRechargable!AF14</f>
        <v>55.693010146135173</v>
      </c>
      <c r="AG14" s="10">
        <f>'POM Portables Li-Rechargeable'!AB14-'cameras games_LiRechargable'!AG14-cellphones_LiRechargable!AG14-'Cordless Tools_LiRechargab'!AG14-PortablePCs_LiRechargab!AG14-Tablets_LiRechargable!AG14</f>
        <v>63.339390558995618</v>
      </c>
      <c r="AH14" s="10">
        <f>'POM Portables Li-Rechargeable'!AC14-'cameras games_LiRechargable'!AH14-cellphones_LiRechargable!AH14-'Cordless Tools_LiRechargab'!AH14-PortablePCs_LiRechargab!AH14-Tablets_LiRechargable!AH14</f>
        <v>70.538811187181409</v>
      </c>
      <c r="AI14" s="10">
        <f>'POM Portables Li-Rechargeable'!AD14-'cameras games_LiRechargable'!AI14-cellphones_LiRechargable!AI14-'Cordless Tools_LiRechargab'!AI14-PortablePCs_LiRechargab!AI14-Tablets_LiRechargable!AI14</f>
        <v>77.011851561883361</v>
      </c>
      <c r="AJ14" s="10">
        <f>'POM Portables Li-Rechargeable'!AE14-'cameras games_LiRechargable'!AJ14-cellphones_LiRechargable!AJ14-'Cordless Tools_LiRechargab'!AJ14-PortablePCs_LiRechargab!AJ14-Tablets_LiRechargable!AJ14</f>
        <v>82.411913083930017</v>
      </c>
      <c r="AK14" s="10">
        <f>'POM Portables Li-Rechargeable'!AF14-'cameras games_LiRechargable'!AK14-cellphones_LiRechargable!AK14-'Cordless Tools_LiRechargab'!AK14-PortablePCs_LiRechargab!AK14-Tablets_LiRechargable!AK14</f>
        <v>86.312143061912622</v>
      </c>
      <c r="AL14" s="10">
        <f>'POM Portables Li-Rechargeable'!AG14-'cameras games_LiRechargable'!AL14-cellphones_LiRechargable!AL14-'Cordless Tools_LiRechargab'!AL14-PortablePCs_LiRechargab!AL14-Tablets_LiRechargable!AL14</f>
        <v>113.10872518304711</v>
      </c>
      <c r="AM14" s="10">
        <f>'POM Portables Li-Rechargeable'!AH14-'cameras games_LiRechargable'!AM14-cellphones_LiRechargable!AM14-'Cordless Tools_LiRechargab'!AM14-PortablePCs_LiRechargab!AM14-Tablets_LiRechargable!AM14</f>
        <v>142.88463826343406</v>
      </c>
      <c r="AN14" s="10">
        <f>'POM Portables Li-Rechargeable'!AI14-'cameras games_LiRechargable'!AN14-cellphones_LiRechargable!AN14-'Cordless Tools_LiRechargab'!AN14-PortablePCs_LiRechargab!AN14-Tablets_LiRechargable!AN14</f>
        <v>175.94317250784991</v>
      </c>
      <c r="AO14" s="10">
        <f>'POM Portables Li-Rechargeable'!AJ14-'cameras games_LiRechargable'!AO14-cellphones_LiRechargable!AO14-'Cordless Tools_LiRechargab'!AO14-PortablePCs_LiRechargab!AO14-Tablets_LiRechargable!AO14</f>
        <v>212.61804792026459</v>
      </c>
      <c r="AP14" s="10">
        <f>'POM Portables Li-Rechargeable'!AK14-'cameras games_LiRechargable'!AP14-cellphones_LiRechargable!AP14-'Cordless Tools_LiRechargab'!AP14-PortablePCs_LiRechargab!AP14-Tablets_LiRechargable!AP14</f>
        <v>253.27645923570179</v>
      </c>
      <c r="AQ14" s="10">
        <f>'POM Portables Li-Rechargeable'!AL14-'cameras games_LiRechargable'!AQ14-cellphones_LiRechargable!AQ14-'Cordless Tools_LiRechargab'!AQ14-PortablePCs_LiRechargab!AQ14-Tablets_LiRechargable!AQ14</f>
        <v>298.32242538368388</v>
      </c>
      <c r="AR14" s="10">
        <f>'POM Portables Li-Rechargeable'!AM14-'cameras games_LiRechargable'!AR14-cellphones_LiRechargable!AR14-'Cordless Tools_LiRechargab'!AR14-PortablePCs_LiRechargab!AR14-Tablets_LiRechargable!AR14</f>
        <v>348.20047393719153</v>
      </c>
      <c r="AS14" s="10">
        <f>'POM Portables Li-Rechargeable'!AN14-'cameras games_LiRechargable'!AS14-cellphones_LiRechargable!AS14-'Cordless Tools_LiRechargab'!AS14-PortablePCs_LiRechargab!AS14-Tablets_LiRechargable!AS14</f>
        <v>403.39969404645387</v>
      </c>
      <c r="AT14" s="10">
        <f>'POM Portables Li-Rechargeable'!AO14-'cameras games_LiRechargable'!AT14-cellphones_LiRechargable!AT14-'Cordless Tools_LiRechargab'!AT14-PortablePCs_LiRechargab!AT14-Tablets_LiRechargable!AT14</f>
        <v>464.45819470685512</v>
      </c>
      <c r="AU14" s="10">
        <f>'POM Portables Li-Rechargeable'!AP14-'cameras games_LiRechargable'!AU14-cellphones_LiRechargable!AU14-'Cordless Tools_LiRechargab'!AU14-PortablePCs_LiRechargab!AU14-Tablets_LiRechargable!AU14</f>
        <v>531.96800889517363</v>
      </c>
      <c r="AV14" s="10">
        <f>'POM Portables Li-Rechargeable'!AQ14-'cameras games_LiRechargable'!AV14-cellphones_LiRechargable!AV14-'Cordless Tools_LiRechargab'!AV14-PortablePCs_LiRechargab!AV14-Tablets_LiRechargable!AV14</f>
        <v>608.37879549369552</v>
      </c>
      <c r="AW14" s="10">
        <f>'POM Portables Li-Rechargeable'!AR14-'cameras games_LiRechargable'!AW14-cellphones_LiRechargable!AW14-'Cordless Tools_LiRechargab'!AW14-PortablePCs_LiRechargab!AW14-Tablets_LiRechargable!AW14</f>
        <v>741.38685414808594</v>
      </c>
      <c r="AX14" s="10">
        <f>'POM Portables Li-Rechargeable'!AS14-'cameras games_LiRechargable'!AX14-cellphones_LiRechargable!AX14-'Cordless Tools_LiRechargab'!AX14-PortablePCs_LiRechargab!AX14-Tablets_LiRechargable!AX14</f>
        <v>890.36638260052223</v>
      </c>
      <c r="AY14" s="10">
        <f>'POM Portables Li-Rechargeable'!AT14-'cameras games_LiRechargable'!AY14-cellphones_LiRechargable!AY14-'Cordless Tools_LiRechargab'!AY14-PortablePCs_LiRechargab!AY14-Tablets_LiRechargable!AY14</f>
        <v>1057.0386825772139</v>
      </c>
      <c r="AZ14" s="10">
        <f>'POM Portables Li-Rechargeable'!AU14-'cameras games_LiRechargable'!AZ14-cellphones_LiRechargable!AZ14-'Cordless Tools_LiRechargab'!AZ14-PortablePCs_LiRechargab!AZ14-Tablets_LiRechargable!AZ14</f>
        <v>1243.3032999298068</v>
      </c>
      <c r="BA14" s="10">
        <f>'POM Portables Li-Rechargeable'!AV14-'cameras games_LiRechargable'!BA14-cellphones_LiRechargable!BA14-'Cordless Tools_LiRechargab'!BA14-PortablePCs_LiRechargab!BA14-Tablets_LiRechargable!BA14</f>
        <v>1451.256153807728</v>
      </c>
      <c r="BB14" s="10">
        <f>'POM Portables Li-Rechargeable'!AW14-'cameras games_LiRechargable'!BB14-cellphones_LiRechargable!BB14-'Cordless Tools_LiRechargab'!BB14-PortablePCs_LiRechargab!BB14-Tablets_LiRechargable!BB14</f>
        <v>1683.209493976367</v>
      </c>
      <c r="BC14" s="10">
        <f>'POM Portables Li-Rechargeable'!AX14-'cameras games_LiRechargable'!BC14-cellphones_LiRechargable!BC14-'Cordless Tools_LiRechargab'!BC14-PortablePCs_LiRechargab!BC14-Tablets_LiRechargable!BC14</f>
        <v>1941.7138698570282</v>
      </c>
      <c r="BD14" s="10">
        <f>'POM Portables Li-Rechargeable'!AY14-'cameras games_LiRechargable'!BD14-cellphones_LiRechargable!BD14-'Cordless Tools_LiRechargab'!BD14-PortablePCs_LiRechargab!BD14-Tablets_LiRechargable!BD14</f>
        <v>2229.5823132602291</v>
      </c>
      <c r="BE14" s="10">
        <f>'POM Portables Li-Rechargeable'!AZ14-'cameras games_LiRechargable'!BE14-cellphones_LiRechargable!BE14-'Cordless Tools_LiRechargab'!BE14-PortablePCs_LiRechargab!BE14-Tablets_LiRechargable!BE14</f>
        <v>2549.9169570210515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7" t="s">
        <v>625</v>
      </c>
      <c r="F15" s="26" t="s">
        <v>44</v>
      </c>
      <c r="G15" s="11">
        <f>'POM Portables Li-Rechargeable'!B15-'cameras games_LiRechargable'!G15-cellphones_LiRechargable!G15-'Cordless Tools_LiRechargab'!G15-PortablePCs_LiRechargab!G15-Tablets_LiRechargable!G15</f>
        <v>-6.9691551599663635</v>
      </c>
      <c r="H15" s="11">
        <f>'POM Portables Li-Rechargeable'!C15-'cameras games_LiRechargable'!H15-cellphones_LiRechargable!H15-'Cordless Tools_LiRechargab'!H15-PortablePCs_LiRechargab!H15-Tablets_LiRechargable!H15</f>
        <v>-10.405362463302733</v>
      </c>
      <c r="I15" s="11">
        <f>'POM Portables Li-Rechargeable'!D15-'cameras games_LiRechargable'!I15-cellphones_LiRechargable!I15-'Cordless Tools_LiRechargab'!I15-PortablePCs_LiRechargab!I15-Tablets_LiRechargable!I15</f>
        <v>-15.006586355505853</v>
      </c>
      <c r="J15" s="11">
        <f>'POM Portables Li-Rechargeable'!E15-'cameras games_LiRechargable'!J15-cellphones_LiRechargable!J15-'Cordless Tools_LiRechargab'!J15-PortablePCs_LiRechargab!J15-Tablets_LiRechargable!J15</f>
        <v>-19.186966236040544</v>
      </c>
      <c r="K15" s="11">
        <f>'POM Portables Li-Rechargeable'!F15-'cameras games_LiRechargable'!K15-cellphones_LiRechargable!K15-'Cordless Tools_LiRechargab'!K15-PortablePCs_LiRechargab!K15-Tablets_LiRechargable!K15</f>
        <v>-20.755268583072727</v>
      </c>
      <c r="L15" s="11">
        <f>'POM Portables Li-Rechargeable'!G15-'cameras games_LiRechargable'!L15-cellphones_LiRechargable!L15-'Cordless Tools_LiRechargab'!L15-PortablePCs_LiRechargab!L15-Tablets_LiRechargable!L15</f>
        <v>-22.652030258626731</v>
      </c>
      <c r="M15" s="11">
        <f>'POM Portables Li-Rechargeable'!H15-'cameras games_LiRechargable'!M15-cellphones_LiRechargable!M15-'Cordless Tools_LiRechargab'!M15-PortablePCs_LiRechargab!M15-Tablets_LiRechargable!M15</f>
        <v>-31.835192919826795</v>
      </c>
      <c r="N15" s="11">
        <f>'POM Portables Li-Rechargeable'!I15-'cameras games_LiRechargable'!N15-cellphones_LiRechargable!N15-'Cordless Tools_LiRechargab'!N15-PortablePCs_LiRechargab!N15-Tablets_LiRechargable!N15</f>
        <v>-37.22240488023369</v>
      </c>
      <c r="O15" s="11">
        <f>'POM Portables Li-Rechargeable'!J15-'cameras games_LiRechargable'!O15-cellphones_LiRechargable!O15-'Cordless Tools_LiRechargab'!O15-PortablePCs_LiRechargab!O15-Tablets_LiRechargable!O15</f>
        <v>-35.108748391770781</v>
      </c>
      <c r="P15" s="11">
        <f>'POM Portables Li-Rechargeable'!K15-'cameras games_LiRechargable'!P15-cellphones_LiRechargable!P15-'Cordless Tools_LiRechargab'!P15-PortablePCs_LiRechargab!P15-Tablets_LiRechargable!P15</f>
        <v>-49.205330044929326</v>
      </c>
      <c r="Q15" s="11">
        <f>'POM Portables Li-Rechargeable'!L15-'cameras games_LiRechargable'!Q15-cellphones_LiRechargable!Q15-'Cordless Tools_LiRechargab'!Q15-PortablePCs_LiRechargab!Q15-Tablets_LiRechargable!Q15</f>
        <v>-35.625795567579161</v>
      </c>
      <c r="R15" s="9">
        <f>'POM Portables Li-Rechargeable'!M15-'cameras games_LiRechargable'!R15-cellphones_LiRechargable!R15-'Cordless Tools_LiRechargab'!R15-PortablePCs_LiRechargab!R15-Tablets_LiRechargable!R15</f>
        <v>-38.870201342389841</v>
      </c>
      <c r="S15" s="9">
        <f>'POM Portables Li-Rechargeable'!N15-'cameras games_LiRechargable'!S15-cellphones_LiRechargable!S15-'Cordless Tools_LiRechargab'!S15-PortablePCs_LiRechargab!S15-Tablets_LiRechargable!S15</f>
        <v>-51.003968131716022</v>
      </c>
      <c r="T15" s="9">
        <f>'POM Portables Li-Rechargeable'!O15-'cameras games_LiRechargable'!T15-cellphones_LiRechargable!T15-'Cordless Tools_LiRechargab'!T15-PortablePCs_LiRechargab!T15-Tablets_LiRechargable!T15</f>
        <v>-59.9641725226018</v>
      </c>
      <c r="U15" s="9">
        <f>'POM Portables Li-Rechargeable'!P15-'cameras games_LiRechargable'!U15-cellphones_LiRechargable!U15-'Cordless Tools_LiRechargab'!U15-PortablePCs_LiRechargab!U15-Tablets_LiRechargable!U15</f>
        <v>-64.936376204245278</v>
      </c>
      <c r="V15" s="9">
        <f>'POM Portables Li-Rechargeable'!Q15-'cameras games_LiRechargable'!V15-cellphones_LiRechargable!V15-'Cordless Tools_LiRechargab'!V15-PortablePCs_LiRechargab!V15-Tablets_LiRechargable!V15</f>
        <v>-84.397378995325198</v>
      </c>
      <c r="W15" s="9">
        <f>'POM Portables Li-Rechargeable'!R15-'cameras games_LiRechargable'!W15-cellphones_LiRechargable!W15-'Cordless Tools_LiRechargab'!W15-PortablePCs_LiRechargab!W15-Tablets_LiRechargable!W15</f>
        <v>-61.347042338104565</v>
      </c>
      <c r="X15" s="9">
        <f>'POM Portables Li-Rechargeable'!S15-'cameras games_LiRechargable'!X15-cellphones_LiRechargable!X15-'Cordless Tools_LiRechargab'!X15-PortablePCs_LiRechargab!X15-Tablets_LiRechargable!X15</f>
        <v>-34.352550295320661</v>
      </c>
      <c r="Y15" s="9">
        <f>'POM Portables Li-Rechargeable'!T15-'cameras games_LiRechargable'!Y15-cellphones_LiRechargable!Y15-'Cordless Tools_LiRechargab'!Y15-PortablePCs_LiRechargab!Y15-Tablets_LiRechargable!Y15</f>
        <v>-11.987565490511958</v>
      </c>
      <c r="Z15" s="9">
        <f>'POM Portables Li-Rechargeable'!U15-'cameras games_LiRechargable'!Z15-cellphones_LiRechargable!Z15-'Cordless Tools_LiRechargab'!Z15-PortablePCs_LiRechargab!Z15-Tablets_LiRechargable!Z15</f>
        <v>50.19153716569393</v>
      </c>
      <c r="AA15" s="9">
        <f>'POM Portables Li-Rechargeable'!V15-'cameras games_LiRechargable'!AA15-cellphones_LiRechargable!AA15-'Cordless Tools_LiRechargab'!AA15-PortablePCs_LiRechargab!AA15-Tablets_LiRechargable!AA15</f>
        <v>89.884650551579483</v>
      </c>
      <c r="AB15" s="9">
        <f>'POM Portables Li-Rechargeable'!W15-'cameras games_LiRechargable'!AB15-cellphones_LiRechargable!AB15-'Cordless Tools_LiRechargab'!AB15-PortablePCs_LiRechargab!AB15-Tablets_LiRechargable!AB15</f>
        <v>73.788106572966115</v>
      </c>
      <c r="AC15" s="10">
        <f>'POM Portables Li-Rechargeable'!X15-'cameras games_LiRechargable'!AC15-cellphones_LiRechargable!AC15-'Cordless Tools_LiRechargab'!AC15-PortablePCs_LiRechargab!AC15-Tablets_LiRechargable!AC15</f>
        <v>87.550627454470927</v>
      </c>
      <c r="AD15" s="10">
        <f>'POM Portables Li-Rechargeable'!Y15-'cameras games_LiRechargable'!AD15-cellphones_LiRechargable!AD15-'Cordless Tools_LiRechargab'!AD15-PortablePCs_LiRechargab!AD15-Tablets_LiRechargable!AD15</f>
        <v>102.85550103590788</v>
      </c>
      <c r="AE15" s="10">
        <f>'POM Portables Li-Rechargeable'!Z15-'cameras games_LiRechargable'!AE15-cellphones_LiRechargable!AE15-'Cordless Tools_LiRechargab'!AE15-PortablePCs_LiRechargab!AE15-Tablets_LiRechargable!AE15</f>
        <v>119.31856709466931</v>
      </c>
      <c r="AF15" s="10">
        <f>'POM Portables Li-Rechargeable'!AA15-'cameras games_LiRechargable'!AF15-cellphones_LiRechargable!AF15-'Cordless Tools_LiRechargab'!AF15-PortablePCs_LiRechargab!AF15-Tablets_LiRechargable!AF15</f>
        <v>136.96185594312956</v>
      </c>
      <c r="AG15" s="10">
        <f>'POM Portables Li-Rechargeable'!AB15-'cameras games_LiRechargable'!AG15-cellphones_LiRechargable!AG15-'Cordless Tools_LiRechargab'!AG15-PortablePCs_LiRechargab!AG15-Tablets_LiRechargable!AG15</f>
        <v>155.79325152228512</v>
      </c>
      <c r="AH15" s="10">
        <f>'POM Portables Li-Rechargeable'!AC15-'cameras games_LiRechargable'!AH15-cellphones_LiRechargable!AH15-'Cordless Tools_LiRechargab'!AH15-PortablePCs_LiRechargab!AH15-Tablets_LiRechargable!AH15</f>
        <v>175.8023973806973</v>
      </c>
      <c r="AI15" s="10">
        <f>'POM Portables Li-Rechargeable'!AD15-'cameras games_LiRechargable'!AI15-cellphones_LiRechargable!AI15-'Cordless Tools_LiRechargab'!AI15-PortablePCs_LiRechargab!AI15-Tablets_LiRechargable!AI15</f>
        <v>196.95576141272011</v>
      </c>
      <c r="AJ15" s="10">
        <f>'POM Portables Li-Rechargeable'!AE15-'cameras games_LiRechargable'!AJ15-cellphones_LiRechargable!AJ15-'Cordless Tools_LiRechargab'!AJ15-PortablePCs_LiRechargab!AJ15-Tablets_LiRechargable!AJ15</f>
        <v>219.1907059812701</v>
      </c>
      <c r="AK15" s="10">
        <f>'POM Portables Li-Rechargeable'!AF15-'cameras games_LiRechargable'!AK15-cellphones_LiRechargable!AK15-'Cordless Tools_LiRechargab'!AK15-PortablePCs_LiRechargab!AK15-Tablets_LiRechargable!AK15</f>
        <v>242.40838362499815</v>
      </c>
      <c r="AL15" s="10">
        <f>'POM Portables Li-Rechargeable'!AG15-'cameras games_LiRechargable'!AL15-cellphones_LiRechargable!AL15-'Cordless Tools_LiRechargab'!AL15-PortablePCs_LiRechargab!AL15-Tablets_LiRechargable!AL15</f>
        <v>284.04460134044035</v>
      </c>
      <c r="AM15" s="10">
        <f>'POM Portables Li-Rechargeable'!AH15-'cameras games_LiRechargable'!AM15-cellphones_LiRechargable!AM15-'Cordless Tools_LiRechargab'!AM15-PortablePCs_LiRechargab!AM15-Tablets_LiRechargable!AM15</f>
        <v>330.12594858644644</v>
      </c>
      <c r="AN15" s="10">
        <f>'POM Portables Li-Rechargeable'!AI15-'cameras games_LiRechargable'!AN15-cellphones_LiRechargable!AN15-'Cordless Tools_LiRechargab'!AN15-PortablePCs_LiRechargab!AN15-Tablets_LiRechargable!AN15</f>
        <v>381.10190447297276</v>
      </c>
      <c r="AO15" s="10">
        <f>'POM Portables Li-Rechargeable'!AJ15-'cameras games_LiRechargable'!AO15-cellphones_LiRechargable!AO15-'Cordless Tools_LiRechargab'!AO15-PortablePCs_LiRechargab!AO15-Tablets_LiRechargable!AO15</f>
        <v>437.46698870412666</v>
      </c>
      <c r="AP15" s="10">
        <f>'POM Portables Li-Rechargeable'!AK15-'cameras games_LiRechargable'!AP15-cellphones_LiRechargable!AP15-'Cordless Tools_LiRechargab'!AP15-PortablePCs_LiRechargab!AP15-Tablets_LiRechargable!AP15</f>
        <v>499.76526742484418</v>
      </c>
      <c r="AQ15" s="10">
        <f>'POM Portables Li-Rechargeable'!AL15-'cameras games_LiRechargable'!AQ15-cellphones_LiRechargable!AQ15-'Cordless Tools_LiRechargab'!AQ15-PortablePCs_LiRechargab!AQ15-Tablets_LiRechargable!AQ15</f>
        <v>568.59530968731895</v>
      </c>
      <c r="AR15" s="10">
        <f>'POM Portables Li-Rechargeable'!AM15-'cameras games_LiRechargable'!AR15-cellphones_LiRechargable!AR15-'Cordless Tools_LiRechargab'!AR15-PortablePCs_LiRechargab!AR15-Tablets_LiRechargable!AR15</f>
        <v>644.6156395998471</v>
      </c>
      <c r="AS15" s="10">
        <f>'POM Portables Li-Rechargeable'!AN15-'cameras games_LiRechargable'!AS15-cellphones_LiRechargable!AS15-'Cordless Tools_LiRechargab'!AS15-PortablePCs_LiRechargab!AS15-Tablets_LiRechargable!AS15</f>
        <v>728.55073372704351</v>
      </c>
      <c r="AT15" s="10">
        <f>'POM Portables Li-Rechargeable'!AO15-'cameras games_LiRechargable'!AT15-cellphones_LiRechargable!AT15-'Cordless Tools_LiRechargab'!AT15-PortablePCs_LiRechargab!AT15-Tablets_LiRechargable!AT15</f>
        <v>821.19761826728939</v>
      </c>
      <c r="AU15" s="10">
        <f>'POM Portables Li-Rechargeable'!AP15-'cameras games_LiRechargable'!AU15-cellphones_LiRechargable!AU15-'Cordless Tools_LiRechargab'!AU15-PortablePCs_LiRechargab!AU15-Tablets_LiRechargable!AU15</f>
        <v>923.43312598586601</v>
      </c>
      <c r="AV15" s="10">
        <f>'POM Portables Li-Rechargeable'!AQ15-'cameras games_LiRechargable'!AV15-cellphones_LiRechargable!AV15-'Cordless Tools_LiRechargab'!AV15-PortablePCs_LiRechargab!AV15-Tablets_LiRechargable!AV15</f>
        <v>1037.8607249273632</v>
      </c>
      <c r="AW15" s="10">
        <f>'POM Portables Li-Rechargeable'!AR15-'cameras games_LiRechargable'!AW15-cellphones_LiRechargable!AW15-'Cordless Tools_LiRechargab'!AW15-PortablePCs_LiRechargab!AW15-Tablets_LiRechargable!AW15</f>
        <v>1196.1590490786964</v>
      </c>
      <c r="AX15" s="10">
        <f>'POM Portables Li-Rechargeable'!AS15-'cameras games_LiRechargable'!AX15-cellphones_LiRechargable!AX15-'Cordless Tools_LiRechargab'!AX15-PortablePCs_LiRechargab!AX15-Tablets_LiRechargable!AX15</f>
        <v>1372.1206130598391</v>
      </c>
      <c r="AY15" s="10">
        <f>'POM Portables Li-Rechargeable'!AT15-'cameras games_LiRechargable'!AY15-cellphones_LiRechargable!AY15-'Cordless Tools_LiRechargab'!AY15-PortablePCs_LiRechargab!AY15-Tablets_LiRechargable!AY15</f>
        <v>1567.5944891728236</v>
      </c>
      <c r="AZ15" s="10">
        <f>'POM Portables Li-Rechargeable'!AU15-'cameras games_LiRechargable'!AZ15-cellphones_LiRechargable!AZ15-'Cordless Tools_LiRechargab'!AZ15-PortablePCs_LiRechargab!AZ15-Tablets_LiRechargable!AZ15</f>
        <v>1784.6187051453212</v>
      </c>
      <c r="BA15" s="10">
        <f>'POM Portables Li-Rechargeable'!AV15-'cameras games_LiRechargable'!BA15-cellphones_LiRechargable!BA15-'Cordless Tools_LiRechargab'!BA15-PortablePCs_LiRechargab!BA15-Tablets_LiRechargable!BA15</f>
        <v>2025.4393411907724</v>
      </c>
      <c r="BB15" s="10">
        <f>'POM Portables Li-Rechargeable'!AW15-'cameras games_LiRechargable'!BB15-cellphones_LiRechargable!BB15-'Cordless Tools_LiRechargab'!BB15-PortablePCs_LiRechargab!BB15-Tablets_LiRechargable!BB15</f>
        <v>2292.5315468414869</v>
      </c>
      <c r="BC15" s="10">
        <f>'POM Portables Li-Rechargeable'!AX15-'cameras games_LiRechargable'!BC15-cellphones_LiRechargable!BC15-'Cordless Tools_LiRechargab'!BC15-PortablePCs_LiRechargab!BC15-Tablets_LiRechargable!BC15</f>
        <v>2588.6226700352699</v>
      </c>
      <c r="BD15" s="10">
        <f>'POM Portables Li-Rechargeable'!AY15-'cameras games_LiRechargable'!BD15-cellphones_LiRechargable!BD15-'Cordless Tools_LiRechargab'!BD15-PortablePCs_LiRechargab!BD15-Tablets_LiRechargable!BD15</f>
        <v>2916.7177102093401</v>
      </c>
      <c r="BE15" s="10">
        <f>'POM Portables Li-Rechargeable'!AZ15-'cameras games_LiRechargable'!BE15-cellphones_LiRechargable!BE15-'Cordless Tools_LiRechargab'!BE15-PortablePCs_LiRechargab!BE15-Tablets_LiRechargable!BE15</f>
        <v>3280.1273283571286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7" t="s">
        <v>625</v>
      </c>
      <c r="F16" s="26" t="s">
        <v>45</v>
      </c>
      <c r="G16" s="11">
        <f>'POM Portables Li-Rechargeable'!B16-'cameras games_LiRechargable'!G16-cellphones_LiRechargable!G16-'Cordless Tools_LiRechargab'!G16-PortablePCs_LiRechargab!G16-Tablets_LiRechargable!G16</f>
        <v>0.11340942709713436</v>
      </c>
      <c r="H16" s="11">
        <f>'POM Portables Li-Rechargeable'!C16-'cameras games_LiRechargable'!H16-cellphones_LiRechargable!H16-'Cordless Tools_LiRechargab'!H16-PortablePCs_LiRechargab!H16-Tablets_LiRechargable!H16</f>
        <v>7.9239142893604009E-2</v>
      </c>
      <c r="I16" s="11">
        <f>'POM Portables Li-Rechargeable'!D16-'cameras games_LiRechargable'!I16-cellphones_LiRechargable!I16-'Cordless Tools_LiRechargab'!I16-PortablePCs_LiRechargab!I16-Tablets_LiRechargable!I16</f>
        <v>0.98098530765948022</v>
      </c>
      <c r="J16" s="11">
        <f>'POM Portables Li-Rechargeable'!E16-'cameras games_LiRechargable'!J16-cellphones_LiRechargable!J16-'Cordless Tools_LiRechargab'!J16-PortablePCs_LiRechargab!J16-Tablets_LiRechargable!J16</f>
        <v>2.2953770743785498</v>
      </c>
      <c r="K16" s="11">
        <f>'POM Portables Li-Rechargeable'!F16-'cameras games_LiRechargable'!K16-cellphones_LiRechargable!K16-'Cordless Tools_LiRechargab'!K16-PortablePCs_LiRechargab!K16-Tablets_LiRechargable!K16</f>
        <v>4.9930198103462455</v>
      </c>
      <c r="L16" s="11">
        <f>'POM Portables Li-Rechargeable'!G16-'cameras games_LiRechargable'!L16-cellphones_LiRechargable!L16-'Cordless Tools_LiRechargab'!L16-PortablePCs_LiRechargab!L16-Tablets_LiRechargable!L16</f>
        <v>5.2084737549783542</v>
      </c>
      <c r="M16" s="11">
        <f>'POM Portables Li-Rechargeable'!H16-'cameras games_LiRechargable'!M16-cellphones_LiRechargable!M16-'Cordless Tools_LiRechargab'!M16-PortablePCs_LiRechargab!M16-Tablets_LiRechargable!M16</f>
        <v>4.2734093086154505</v>
      </c>
      <c r="N16" s="11">
        <f>'POM Portables Li-Rechargeable'!I16-'cameras games_LiRechargable'!N16-cellphones_LiRechargable!N16-'Cordless Tools_LiRechargab'!N16-PortablePCs_LiRechargab!N16-Tablets_LiRechargable!N16</f>
        <v>2.1209229372643641</v>
      </c>
      <c r="O16" s="11">
        <f>'POM Portables Li-Rechargeable'!J16-'cameras games_LiRechargable'!O16-cellphones_LiRechargable!O16-'Cordless Tools_LiRechargab'!O16-PortablePCs_LiRechargab!O16-Tablets_LiRechargable!O16</f>
        <v>7.5021686388785849</v>
      </c>
      <c r="P16" s="11">
        <f>'POM Portables Li-Rechargeable'!K16-'cameras games_LiRechargable'!P16-cellphones_LiRechargable!P16-'Cordless Tools_LiRechargab'!P16-PortablePCs_LiRechargab!P16-Tablets_LiRechargable!P16</f>
        <v>-1.5677942875319357</v>
      </c>
      <c r="Q16" s="11">
        <f>'POM Portables Li-Rechargeable'!L16-'cameras games_LiRechargable'!Q16-cellphones_LiRechargable!Q16-'Cordless Tools_LiRechargab'!Q16-PortablePCs_LiRechargab!Q16-Tablets_LiRechargable!Q16</f>
        <v>10.424167232802988</v>
      </c>
      <c r="R16" s="9">
        <f>'POM Portables Li-Rechargeable'!M16-'cameras games_LiRechargable'!R16-cellphones_LiRechargable!R16-'Cordless Tools_LiRechargab'!R16-PortablePCs_LiRechargab!R16-Tablets_LiRechargable!R16</f>
        <v>14.403250559823988</v>
      </c>
      <c r="S16" s="9">
        <f>'POM Portables Li-Rechargeable'!N16-'cameras games_LiRechargable'!S16-cellphones_LiRechargable!S16-'Cordless Tools_LiRechargab'!S16-PortablePCs_LiRechargab!S16-Tablets_LiRechargable!S16</f>
        <v>6.3734579664075213</v>
      </c>
      <c r="T16" s="9">
        <f>'POM Portables Li-Rechargeable'!O16-'cameras games_LiRechargable'!T16-cellphones_LiRechargable!T16-'Cordless Tools_LiRechargab'!T16-PortablePCs_LiRechargab!T16-Tablets_LiRechargable!T16</f>
        <v>-6.6225846894165112</v>
      </c>
      <c r="U16" s="9">
        <f>'POM Portables Li-Rechargeable'!P16-'cameras games_LiRechargable'!U16-cellphones_LiRechargable!U16-'Cordless Tools_LiRechargab'!U16-PortablePCs_LiRechargab!U16-Tablets_LiRechargable!U16</f>
        <v>-4.9579558908435466</v>
      </c>
      <c r="V16" s="9">
        <f>'POM Portables Li-Rechargeable'!Q16-'cameras games_LiRechargable'!V16-cellphones_LiRechargable!V16-'Cordless Tools_LiRechargab'!V16-PortablePCs_LiRechargab!V16-Tablets_LiRechargable!V16</f>
        <v>0.21099194629681861</v>
      </c>
      <c r="W16" s="9">
        <f>'POM Portables Li-Rechargeable'!R16-'cameras games_LiRechargable'!W16-cellphones_LiRechargable!W16-'Cordless Tools_LiRechargab'!W16-PortablePCs_LiRechargab!W16-Tablets_LiRechargable!W16</f>
        <v>1.336843266320269</v>
      </c>
      <c r="X16" s="9">
        <f>'POM Portables Li-Rechargeable'!S16-'cameras games_LiRechargable'!X16-cellphones_LiRechargable!X16-'Cordless Tools_LiRechargab'!X16-PortablePCs_LiRechargab!X16-Tablets_LiRechargable!X16</f>
        <v>8.2697420353893083</v>
      </c>
      <c r="Y16" s="9">
        <f>'POM Portables Li-Rechargeable'!T16-'cameras games_LiRechargable'!Y16-cellphones_LiRechargable!Y16-'Cordless Tools_LiRechargab'!Y16-PortablePCs_LiRechargab!Y16-Tablets_LiRechargable!Y16</f>
        <v>3.4705444553327576</v>
      </c>
      <c r="Z16" s="9">
        <f>'POM Portables Li-Rechargeable'!U16-'cameras games_LiRechargable'!Z16-cellphones_LiRechargable!Z16-'Cordless Tools_LiRechargab'!Z16-PortablePCs_LiRechargab!Z16-Tablets_LiRechargable!Z16</f>
        <v>-9.7830182154234002E-2</v>
      </c>
      <c r="AA16" s="9">
        <f>'POM Portables Li-Rechargeable'!V16-'cameras games_LiRechargable'!AA16-cellphones_LiRechargable!AA16-'Cordless Tools_LiRechargab'!AA16-PortablePCs_LiRechargab!AA16-Tablets_LiRechargable!AA16</f>
        <v>6.9327078469966468</v>
      </c>
      <c r="AB16" s="9">
        <f>'POM Portables Li-Rechargeable'!W16-'cameras games_LiRechargable'!AB16-cellphones_LiRechargable!AB16-'Cordless Tools_LiRechargab'!AB16-PortablePCs_LiRechargab!AB16-Tablets_LiRechargable!AB16</f>
        <v>-2.1963203256042236</v>
      </c>
      <c r="AC16" s="10">
        <f>'POM Portables Li-Rechargeable'!X16-'cameras games_LiRechargable'!AC16-cellphones_LiRechargable!AC16-'Cordless Tools_LiRechargab'!AC16-PortablePCs_LiRechargab!AC16-Tablets_LiRechargable!AC16</f>
        <v>-0.67630620046557954</v>
      </c>
      <c r="AD16" s="10">
        <f>'POM Portables Li-Rechargeable'!Y16-'cameras games_LiRechargable'!AD16-cellphones_LiRechargable!AD16-'Cordless Tools_LiRechargab'!AD16-PortablePCs_LiRechargab!AD16-Tablets_LiRechargable!AD16</f>
        <v>1.041131852751783</v>
      </c>
      <c r="AE16" s="10">
        <f>'POM Portables Li-Rechargeable'!Z16-'cameras games_LiRechargable'!AE16-cellphones_LiRechargable!AE16-'Cordless Tools_LiRechargab'!AE16-PortablePCs_LiRechargab!AE16-Tablets_LiRechargable!AE16</f>
        <v>2.8585898870734345</v>
      </c>
      <c r="AF16" s="10">
        <f>'POM Portables Li-Rechargeable'!AA16-'cameras games_LiRechargable'!AF16-cellphones_LiRechargable!AF16-'Cordless Tools_LiRechargab'!AF16-PortablePCs_LiRechargab!AF16-Tablets_LiRechargable!AF16</f>
        <v>4.7646722779423616</v>
      </c>
      <c r="AG16" s="10">
        <f>'POM Portables Li-Rechargeable'!AB16-'cameras games_LiRechargable'!AG16-cellphones_LiRechargable!AG16-'Cordless Tools_LiRechargab'!AG16-PortablePCs_LiRechargab!AG16-Tablets_LiRechargable!AG16</f>
        <v>6.7430035774774799</v>
      </c>
      <c r="AH16" s="10">
        <f>'POM Portables Li-Rechargeable'!AC16-'cameras games_LiRechargable'!AH16-cellphones_LiRechargable!AH16-'Cordless Tools_LiRechargab'!AH16-PortablePCs_LiRechargab!AH16-Tablets_LiRechargable!AH16</f>
        <v>8.7710960528331618</v>
      </c>
      <c r="AI16" s="10">
        <f>'POM Portables Li-Rechargeable'!AD16-'cameras games_LiRechargable'!AI16-cellphones_LiRechargable!AI16-'Cordless Tools_LiRechargab'!AI16-PortablePCs_LiRechargab!AI16-Tablets_LiRechargable!AI16</f>
        <v>10.819001467771946</v>
      </c>
      <c r="AJ16" s="10">
        <f>'POM Portables Li-Rechargeable'!AE16-'cameras games_LiRechargable'!AJ16-cellphones_LiRechargable!AJ16-'Cordless Tools_LiRechargab'!AJ16-PortablePCs_LiRechargab!AJ16-Tablets_LiRechargable!AJ16</f>
        <v>12.847709080454816</v>
      </c>
      <c r="AK16" s="10">
        <f>'POM Portables Li-Rechargeable'!AF16-'cameras games_LiRechargable'!AK16-cellphones_LiRechargable!AK16-'Cordless Tools_LiRechargab'!AK16-PortablePCs_LiRechargab!AK16-Tablets_LiRechargable!AK16</f>
        <v>14.807245393063193</v>
      </c>
      <c r="AL16" s="10">
        <f>'POM Portables Li-Rechargeable'!AG16-'cameras games_LiRechargable'!AL16-cellphones_LiRechargable!AL16-'Cordless Tools_LiRechargab'!AL16-PortablePCs_LiRechargab!AL16-Tablets_LiRechargable!AL16</f>
        <v>21.132593013111741</v>
      </c>
      <c r="AM16" s="10">
        <f>'POM Portables Li-Rechargeable'!AH16-'cameras games_LiRechargable'!AM16-cellphones_LiRechargable!AM16-'Cordless Tools_LiRechargab'!AM16-PortablePCs_LiRechargab!AM16-Tablets_LiRechargable!AM16</f>
        <v>28.173029155922752</v>
      </c>
      <c r="AN16" s="10">
        <f>'POM Portables Li-Rechargeable'!AI16-'cameras games_LiRechargable'!AN16-cellphones_LiRechargable!AN16-'Cordless Tools_LiRechargab'!AN16-PortablePCs_LiRechargab!AN16-Tablets_LiRechargable!AN16</f>
        <v>36.001570361978999</v>
      </c>
      <c r="AO16" s="10">
        <f>'POM Portables Li-Rechargeable'!AJ16-'cameras games_LiRechargable'!AO16-cellphones_LiRechargable!AO16-'Cordless Tools_LiRechargab'!AO16-PortablePCs_LiRechargab!AO16-Tablets_LiRechargable!AO16</f>
        <v>44.698563545705625</v>
      </c>
      <c r="AP16" s="10">
        <f>'POM Portables Li-Rechargeable'!AK16-'cameras games_LiRechargable'!AP16-cellphones_LiRechargable!AP16-'Cordless Tools_LiRechargab'!AP16-PortablePCs_LiRechargab!AP16-Tablets_LiRechargable!AP16</f>
        <v>54.352419592923518</v>
      </c>
      <c r="AQ16" s="10">
        <f>'POM Portables Li-Rechargeable'!AL16-'cameras games_LiRechargable'!AQ16-cellphones_LiRechargable!AQ16-'Cordless Tools_LiRechargab'!AQ16-PortablePCs_LiRechargab!AQ16-Tablets_LiRechargable!AQ16</f>
        <v>65.060420329105924</v>
      </c>
      <c r="AR16" s="10">
        <f>'POM Portables Li-Rechargeable'!AM16-'cameras games_LiRechargable'!AR16-cellphones_LiRechargable!AR16-'Cordless Tools_LiRechargab'!AR16-PortablePCs_LiRechargab!AR16-Tablets_LiRechargable!AR16</f>
        <v>76.929606195737961</v>
      </c>
      <c r="AS16" s="10">
        <f>'POM Portables Li-Rechargeable'!AN16-'cameras games_LiRechargable'!AS16-cellphones_LiRechargable!AS16-'Cordless Tools_LiRechargab'!AS16-PortablePCs_LiRechargab!AS16-Tablets_LiRechargable!AS16</f>
        <v>90.077752705814163</v>
      </c>
      <c r="AT16" s="10">
        <f>'POM Portables Li-Rechargeable'!AO16-'cameras games_LiRechargable'!AT16-cellphones_LiRechargable!AT16-'Cordless Tools_LiRechargab'!AT16-PortablePCs_LiRechargab!AT16-Tablets_LiRechargable!AT16</f>
        <v>104.63444455661572</v>
      </c>
      <c r="AU16" s="10">
        <f>'POM Portables Li-Rechargeable'!AP16-'cameras games_LiRechargable'!AU16-cellphones_LiRechargable!AU16-'Cordless Tools_LiRechargab'!AU16-PortablePCs_LiRechargab!AU16-Tablets_LiRechargable!AU16</f>
        <v>120.74225716572847</v>
      </c>
      <c r="AV16" s="10">
        <f>'POM Portables Li-Rechargeable'!AQ16-'cameras games_LiRechargable'!AV16-cellphones_LiRechargable!AV16-'Cordless Tools_LiRechargab'!AV16-PortablePCs_LiRechargab!AV16-Tablets_LiRechargable!AV16</f>
        <v>139.07776748147734</v>
      </c>
      <c r="AW16" s="10">
        <f>'POM Portables Li-Rechargeable'!AR16-'cameras games_LiRechargable'!AW16-cellphones_LiRechargable!AW16-'Cordless Tools_LiRechargab'!AW16-PortablePCs_LiRechargab!AW16-Tablets_LiRechargable!AW16</f>
        <v>166.96325286019382</v>
      </c>
      <c r="AX16" s="10">
        <f>'POM Portables Li-Rechargeable'!AS16-'cameras games_LiRechargable'!AX16-cellphones_LiRechargable!AX16-'Cordless Tools_LiRechargab'!AX16-PortablePCs_LiRechargab!AX16-Tablets_LiRechargable!AX16</f>
        <v>198.08321631050384</v>
      </c>
      <c r="AY16" s="10">
        <f>'POM Portables Li-Rechargeable'!AT16-'cameras games_LiRechargable'!AY16-cellphones_LiRechargable!AY16-'Cordless Tools_LiRechargab'!AY16-PortablePCs_LiRechargab!AY16-Tablets_LiRechargable!AY16</f>
        <v>232.78087255727445</v>
      </c>
      <c r="AZ16" s="10">
        <f>'POM Portables Li-Rechargeable'!AU16-'cameras games_LiRechargable'!AZ16-cellphones_LiRechargable!AZ16-'Cordless Tools_LiRechargab'!AZ16-PortablePCs_LiRechargab!AZ16-Tablets_LiRechargable!AZ16</f>
        <v>271.43472084815551</v>
      </c>
      <c r="BA16" s="10">
        <f>'POM Portables Li-Rechargeable'!AV16-'cameras games_LiRechargable'!BA16-cellphones_LiRechargable!BA16-'Cordless Tools_LiRechargab'!BA16-PortablePCs_LiRechargab!BA16-Tablets_LiRechargable!BA16</f>
        <v>314.46212130541636</v>
      </c>
      <c r="BB16" s="10">
        <f>'POM Portables Li-Rechargeable'!AW16-'cameras games_LiRechargable'!BB16-cellphones_LiRechargable!BB16-'Cordless Tools_LiRechargab'!BB16-PortablePCs_LiRechargab!BB16-Tablets_LiRechargable!BB16</f>
        <v>362.32323130541459</v>
      </c>
      <c r="BC16" s="10">
        <f>'POM Portables Li-Rechargeable'!AX16-'cameras games_LiRechargable'!BC16-cellphones_LiRechargable!BC16-'Cordless Tools_LiRechargab'!BC16-PortablePCs_LiRechargab!BC16-Tablets_LiRechargable!BC16</f>
        <v>415.52533800805855</v>
      </c>
      <c r="BD16" s="10">
        <f>'POM Portables Li-Rechargeable'!AY16-'cameras games_LiRechargable'!BD16-cellphones_LiRechargable!BD16-'Cordless Tools_LiRechargab'!BD16-PortablePCs_LiRechargab!BD16-Tablets_LiRechargable!BD16</f>
        <v>474.62762677683691</v>
      </c>
      <c r="BE16" s="10">
        <f>'POM Portables Li-Rechargeable'!AZ16-'cameras games_LiRechargable'!BE16-cellphones_LiRechargable!BE16-'Cordless Tools_LiRechargab'!BE16-PortablePCs_LiRechargab!BE16-Tablets_LiRechargable!BE16</f>
        <v>540.24642921032921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7" t="s">
        <v>625</v>
      </c>
      <c r="F17" s="26" t="s">
        <v>46</v>
      </c>
      <c r="G17" s="11">
        <f>'POM Portables Li-Rechargeable'!B17-'cameras games_LiRechargable'!G17-cellphones_LiRechargable!G17-'Cordless Tools_LiRechargab'!G17-PortablePCs_LiRechargab!G17-Tablets_LiRechargable!G17</f>
        <v>-8.2522227982255885</v>
      </c>
      <c r="H17" s="11">
        <f>'POM Portables Li-Rechargeable'!C17-'cameras games_LiRechargable'!H17-cellphones_LiRechargable!H17-'Cordless Tools_LiRechargab'!H17-PortablePCs_LiRechargab!H17-Tablets_LiRechargable!H17</f>
        <v>-12.689288305378813</v>
      </c>
      <c r="I17" s="11">
        <f>'POM Portables Li-Rechargeable'!D17-'cameras games_LiRechargable'!I17-cellphones_LiRechargable!I17-'Cordless Tools_LiRechargab'!I17-PortablePCs_LiRechargab!I17-Tablets_LiRechargable!I17</f>
        <v>-1.0669763636726941</v>
      </c>
      <c r="J17" s="11">
        <f>'POM Portables Li-Rechargeable'!E17-'cameras games_LiRechargable'!J17-cellphones_LiRechargable!J17-'Cordless Tools_LiRechargab'!J17-PortablePCs_LiRechargab!J17-Tablets_LiRechargable!J17</f>
        <v>17.916501292135166</v>
      </c>
      <c r="K17" s="11">
        <f>'POM Portables Li-Rechargeable'!F17-'cameras games_LiRechargable'!K17-cellphones_LiRechargable!K17-'Cordless Tools_LiRechargab'!K17-PortablePCs_LiRechargab!K17-Tablets_LiRechargable!K17</f>
        <v>46.897453375686673</v>
      </c>
      <c r="L17" s="11">
        <f>'POM Portables Li-Rechargeable'!G17-'cameras games_LiRechargable'!L17-cellphones_LiRechargable!L17-'Cordless Tools_LiRechargab'!L17-PortablePCs_LiRechargab!L17-Tablets_LiRechargable!L17</f>
        <v>49.93087972452782</v>
      </c>
      <c r="M17" s="11">
        <f>'POM Portables Li-Rechargeable'!H17-'cameras games_LiRechargable'!M17-cellphones_LiRechargable!M17-'Cordless Tools_LiRechargab'!M17-PortablePCs_LiRechargab!M17-Tablets_LiRechargable!M17</f>
        <v>29.346735307882668</v>
      </c>
      <c r="N17" s="11">
        <f>'POM Portables Li-Rechargeable'!I17-'cameras games_LiRechargable'!N17-cellphones_LiRechargable!N17-'Cordless Tools_LiRechargab'!N17-PortablePCs_LiRechargab!N17-Tablets_LiRechargable!N17</f>
        <v>29.984624758135027</v>
      </c>
      <c r="O17" s="11">
        <f>'POM Portables Li-Rechargeable'!J17-'cameras games_LiRechargable'!O17-cellphones_LiRechargable!O17-'Cordless Tools_LiRechargab'!O17-PortablePCs_LiRechargab!O17-Tablets_LiRechargable!O17</f>
        <v>78.99172356953332</v>
      </c>
      <c r="P17" s="11">
        <f>'POM Portables Li-Rechargeable'!K17-'cameras games_LiRechargable'!P17-cellphones_LiRechargable!P17-'Cordless Tools_LiRechargab'!P17-PortablePCs_LiRechargab!P17-Tablets_LiRechargable!P17</f>
        <v>-42.049370052126086</v>
      </c>
      <c r="Q17" s="11">
        <f>'POM Portables Li-Rechargeable'!L17-'cameras games_LiRechargable'!Q17-cellphones_LiRechargable!Q17-'Cordless Tools_LiRechargab'!Q17-PortablePCs_LiRechargab!Q17-Tablets_LiRechargable!Q17</f>
        <v>91.029263196472584</v>
      </c>
      <c r="R17" s="9">
        <f>'POM Portables Li-Rechargeable'!M17-'cameras games_LiRechargable'!R17-cellphones_LiRechargable!R17-'Cordless Tools_LiRechargab'!R17-PortablePCs_LiRechargab!R17-Tablets_LiRechargable!R17</f>
        <v>189.78256692818573</v>
      </c>
      <c r="S17" s="9">
        <f>'POM Portables Li-Rechargeable'!N17-'cameras games_LiRechargable'!S17-cellphones_LiRechargable!S17-'Cordless Tools_LiRechargab'!S17-PortablePCs_LiRechargab!S17-Tablets_LiRechargable!S17</f>
        <v>190.59959247188883</v>
      </c>
      <c r="T17" s="9">
        <f>'POM Portables Li-Rechargeable'!O17-'cameras games_LiRechargable'!T17-cellphones_LiRechargable!T17-'Cordless Tools_LiRechargab'!T17-PortablePCs_LiRechargab!T17-Tablets_LiRechargable!T17</f>
        <v>88.103921281958606</v>
      </c>
      <c r="U17" s="9">
        <f>'POM Portables Li-Rechargeable'!P17-'cameras games_LiRechargable'!U17-cellphones_LiRechargable!U17-'Cordless Tools_LiRechargab'!U17-PortablePCs_LiRechargab!U17-Tablets_LiRechargable!U17</f>
        <v>84.998547329079145</v>
      </c>
      <c r="V17" s="9">
        <f>'POM Portables Li-Rechargeable'!Q17-'cameras games_LiRechargable'!V17-cellphones_LiRechargable!V17-'Cordless Tools_LiRechargab'!V17-PortablePCs_LiRechargab!V17-Tablets_LiRechargable!V17</f>
        <v>211.27307714515678</v>
      </c>
      <c r="W17" s="9">
        <f>'POM Portables Li-Rechargeable'!R17-'cameras games_LiRechargable'!W17-cellphones_LiRechargable!W17-'Cordless Tools_LiRechargab'!W17-PortablePCs_LiRechargab!W17-Tablets_LiRechargable!W17</f>
        <v>294.41319163677031</v>
      </c>
      <c r="X17" s="9">
        <f>'POM Portables Li-Rechargeable'!S17-'cameras games_LiRechargable'!X17-cellphones_LiRechargable!X17-'Cordless Tools_LiRechargab'!X17-PortablePCs_LiRechargab!X17-Tablets_LiRechargable!X17</f>
        <v>368.98755920808685</v>
      </c>
      <c r="Y17" s="9">
        <f>'POM Portables Li-Rechargeable'!T17-'cameras games_LiRechargable'!Y17-cellphones_LiRechargable!Y17-'Cordless Tools_LiRechargab'!Y17-PortablePCs_LiRechargab!Y17-Tablets_LiRechargable!Y17</f>
        <v>434.52062260853882</v>
      </c>
      <c r="Z17" s="9">
        <f>'POM Portables Li-Rechargeable'!U17-'cameras games_LiRechargable'!Z17-cellphones_LiRechargable!Z17-'Cordless Tools_LiRechargab'!Z17-PortablePCs_LiRechargab!Z17-Tablets_LiRechargable!Z17</f>
        <v>552.95820993416885</v>
      </c>
      <c r="AA17" s="9">
        <f>'POM Portables Li-Rechargeable'!V17-'cameras games_LiRechargable'!AA17-cellphones_LiRechargable!AA17-'Cordless Tools_LiRechargab'!AA17-PortablePCs_LiRechargab!AA17-Tablets_LiRechargable!AA17</f>
        <v>792.9154385223992</v>
      </c>
      <c r="AB17" s="9">
        <f>'POM Portables Li-Rechargeable'!W17-'cameras games_LiRechargable'!AB17-cellphones_LiRechargable!AB17-'Cordless Tools_LiRechargab'!AB17-PortablePCs_LiRechargab!AB17-Tablets_LiRechargable!AB17</f>
        <v>884.91607206013487</v>
      </c>
      <c r="AC17" s="10">
        <f>'POM Portables Li-Rechargeable'!X17-'cameras games_LiRechargable'!AC17-cellphones_LiRechargable!AC17-'Cordless Tools_LiRechargab'!AC17-PortablePCs_LiRechargab!AC17-Tablets_LiRechargable!AC17</f>
        <v>980.69807341649016</v>
      </c>
      <c r="AD17" s="10">
        <f>'POM Portables Li-Rechargeable'!Y17-'cameras games_LiRechargable'!AD17-cellphones_LiRechargable!AD17-'Cordless Tools_LiRechargab'!AD17-PortablePCs_LiRechargab!AD17-Tablets_LiRechargable!AD17</f>
        <v>1085.399335155299</v>
      </c>
      <c r="AE17" s="10">
        <f>'POM Portables Li-Rechargeable'!Z17-'cameras games_LiRechargable'!AE17-cellphones_LiRechargable!AE17-'Cordless Tools_LiRechargab'!AE17-PortablePCs_LiRechargab!AE17-Tablets_LiRechargable!AE17</f>
        <v>1198.9287742085519</v>
      </c>
      <c r="AF17" s="10">
        <f>'POM Portables Li-Rechargeable'!AA17-'cameras games_LiRechargable'!AF17-cellphones_LiRechargable!AF17-'Cordless Tools_LiRechargab'!AF17-PortablePCs_LiRechargab!AF17-Tablets_LiRechargable!AF17</f>
        <v>1321.8267458608607</v>
      </c>
      <c r="AG17" s="10">
        <f>'POM Portables Li-Rechargeable'!AB17-'cameras games_LiRechargable'!AG17-cellphones_LiRechargable!AG17-'Cordless Tools_LiRechargab'!AG17-PortablePCs_LiRechargab!AG17-Tablets_LiRechargable!AG17</f>
        <v>1454.6294133868273</v>
      </c>
      <c r="AH17" s="10">
        <f>'POM Portables Li-Rechargeable'!AC17-'cameras games_LiRechargable'!AH17-cellphones_LiRechargable!AH17-'Cordless Tools_LiRechargab'!AH17-PortablePCs_LiRechargab!AH17-Tablets_LiRechargable!AH17</f>
        <v>1597.8588463063827</v>
      </c>
      <c r="AI17" s="10">
        <f>'POM Portables Li-Rechargeable'!AD17-'cameras games_LiRechargable'!AI17-cellphones_LiRechargable!AI17-'Cordless Tools_LiRechargab'!AI17-PortablePCs_LiRechargab!AI17-Tablets_LiRechargable!AI17</f>
        <v>1752.0106030072</v>
      </c>
      <c r="AJ17" s="10">
        <f>'POM Portables Li-Rechargeable'!AE17-'cameras games_LiRechargable'!AJ17-cellphones_LiRechargable!AJ17-'Cordless Tools_LiRechargab'!AJ17-PortablePCs_LiRechargab!AJ17-Tablets_LiRechargable!AJ17</f>
        <v>1917.5383016855094</v>
      </c>
      <c r="AK17" s="10">
        <f>'POM Portables Li-Rechargeable'!AF17-'cameras games_LiRechargable'!AK17-cellphones_LiRechargable!AK17-'Cordless Tools_LiRechargab'!AK17-PortablePCs_LiRechargab!AK17-Tablets_LiRechargable!AK17</f>
        <v>2094.8345948135329</v>
      </c>
      <c r="AL17" s="10">
        <f>'POM Portables Li-Rechargeable'!AG17-'cameras games_LiRechargable'!AL17-cellphones_LiRechargable!AL17-'Cordless Tools_LiRechargab'!AL17-PortablePCs_LiRechargab!AL17-Tablets_LiRechargable!AL17</f>
        <v>2342.6407524209285</v>
      </c>
      <c r="AM17" s="10">
        <f>'POM Portables Li-Rechargeable'!AH17-'cameras games_LiRechargable'!AM17-cellphones_LiRechargable!AM17-'Cordless Tools_LiRechargab'!AM17-PortablePCs_LiRechargab!AM17-Tablets_LiRechargable!AM17</f>
        <v>2615.8939987819299</v>
      </c>
      <c r="AN17" s="10">
        <f>'POM Portables Li-Rechargeable'!AI17-'cameras games_LiRechargable'!AN17-cellphones_LiRechargable!AN17-'Cordless Tools_LiRechargab'!AN17-PortablePCs_LiRechargab!AN17-Tablets_LiRechargable!AN17</f>
        <v>2917.1513724220563</v>
      </c>
      <c r="AO17" s="10">
        <f>'POM Portables Li-Rechargeable'!AJ17-'cameras games_LiRechargable'!AO17-cellphones_LiRechargable!AO17-'Cordless Tools_LiRechargab'!AO17-PortablePCs_LiRechargab!AO17-Tablets_LiRechargable!AO17</f>
        <v>3249.22585231429</v>
      </c>
      <c r="AP17" s="10">
        <f>'POM Portables Li-Rechargeable'!AK17-'cameras games_LiRechargable'!AP17-cellphones_LiRechargable!AP17-'Cordless Tools_LiRechargab'!AP17-PortablePCs_LiRechargab!AP17-Tablets_LiRechargable!AP17</f>
        <v>3615.2119565557318</v>
      </c>
      <c r="AQ17" s="10">
        <f>'POM Portables Li-Rechargeable'!AL17-'cameras games_LiRechargable'!AQ17-cellphones_LiRechargable!AQ17-'Cordless Tools_LiRechargab'!AQ17-PortablePCs_LiRechargab!AQ17-Tablets_LiRechargable!AQ17</f>
        <v>4018.5139010035687</v>
      </c>
      <c r="AR17" s="10">
        <f>'POM Portables Li-Rechargeable'!AM17-'cameras games_LiRechargable'!AR17-cellphones_LiRechargable!AR17-'Cordless Tools_LiRechargab'!AR17-PortablePCs_LiRechargab!AR17-Tablets_LiRechargable!AR17</f>
        <v>4462.8765738681086</v>
      </c>
      <c r="AS17" s="10">
        <f>'POM Portables Li-Rechargeable'!AN17-'cameras games_LiRechargable'!AS17-cellphones_LiRechargable!AS17-'Cordless Tools_LiRechargab'!AS17-PortablePCs_LiRechargab!AS17-Tablets_LiRechargable!AS17</f>
        <v>4952.4196078604209</v>
      </c>
      <c r="AT17" s="10">
        <f>'POM Portables Li-Rechargeable'!AO17-'cameras games_LiRechargable'!AT17-cellphones_LiRechargable!AT17-'Cordless Tools_LiRechargab'!AT17-PortablePCs_LiRechargab!AT17-Tablets_LiRechargable!AT17</f>
        <v>5491.6748596519701</v>
      </c>
      <c r="AU17" s="10">
        <f>'POM Portables Li-Rechargeable'!AP17-'cameras games_LiRechargable'!AU17-cellphones_LiRechargable!AU17-'Cordless Tools_LiRechargab'!AU17-PortablePCs_LiRechargab!AU17-Tablets_LiRechargable!AU17</f>
        <v>6085.6276373793544</v>
      </c>
      <c r="AV17" s="10">
        <f>'POM Portables Li-Rechargeable'!AQ17-'cameras games_LiRechargable'!AV17-cellphones_LiRechargable!AV17-'Cordless Tools_LiRechargab'!AV17-PortablePCs_LiRechargab!AV17-Tablets_LiRechargable!AV17</f>
        <v>6744.0779923460686</v>
      </c>
      <c r="AW17" s="10">
        <f>'POM Portables Li-Rechargeable'!AR17-'cameras games_LiRechargable'!AW17-cellphones_LiRechargable!AW17-'Cordless Tools_LiRechargab'!AW17-PortablePCs_LiRechargab!AW17-Tablets_LiRechargable!AW17</f>
        <v>7582.5479617685141</v>
      </c>
      <c r="AX17" s="10">
        <f>'POM Portables Li-Rechargeable'!AS17-'cameras games_LiRechargable'!AX17-cellphones_LiRechargable!AX17-'Cordless Tools_LiRechargab'!AX17-PortablePCs_LiRechargab!AX17-Tablets_LiRechargable!AX17</f>
        <v>8511.0525779569489</v>
      </c>
      <c r="AY17" s="10">
        <f>'POM Portables Li-Rechargeable'!AT17-'cameras games_LiRechargable'!AY17-cellphones_LiRechargable!AY17-'Cordless Tools_LiRechargab'!AY17-PortablePCs_LiRechargab!AY17-Tablets_LiRechargable!AY17</f>
        <v>9538.884533492308</v>
      </c>
      <c r="AZ17" s="10">
        <f>'POM Portables Li-Rechargeable'!AU17-'cameras games_LiRechargable'!AZ17-cellphones_LiRechargable!AZ17-'Cordless Tools_LiRechargab'!AZ17-PortablePCs_LiRechargab!AZ17-Tablets_LiRechargable!AZ17</f>
        <v>10676.280050062964</v>
      </c>
      <c r="BA17" s="10">
        <f>'POM Portables Li-Rechargeable'!AV17-'cameras games_LiRechargable'!BA17-cellphones_LiRechargable!BA17-'Cordless Tools_LiRechargab'!BA17-PortablePCs_LiRechargab!BA17-Tablets_LiRechargable!BA17</f>
        <v>11934.51394235248</v>
      </c>
      <c r="BB17" s="10">
        <f>'POM Portables Li-Rechargeable'!AW17-'cameras games_LiRechargable'!BB17-cellphones_LiRechargable!BB17-'Cordless Tools_LiRechargab'!BB17-PortablePCs_LiRechargab!BB17-Tablets_LiRechargable!BB17</f>
        <v>13326.00422384484</v>
      </c>
      <c r="BC17" s="10">
        <f>'POM Portables Li-Rechargeable'!AX17-'cameras games_LiRechargable'!BC17-cellphones_LiRechargable!BC17-'Cordless Tools_LiRechargab'!BC17-PortablePCs_LiRechargab!BC17-Tablets_LiRechargable!BC17</f>
        <v>14864.427210515118</v>
      </c>
      <c r="BD17" s="10">
        <f>'POM Portables Li-Rechargeable'!AY17-'cameras games_LiRechargable'!BD17-cellphones_LiRechargable!BD17-'Cordless Tools_LiRechargab'!BD17-PortablePCs_LiRechargab!BD17-Tablets_LiRechargable!BD17</f>
        <v>16564.844174059202</v>
      </c>
      <c r="BE17" s="10">
        <f>'POM Portables Li-Rechargeable'!AZ17-'cameras games_LiRechargable'!BE17-cellphones_LiRechargable!BE17-'Cordless Tools_LiRechargab'!BE17-PortablePCs_LiRechargab!BE17-Tablets_LiRechargable!BE17</f>
        <v>18443.840701574733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7" t="s">
        <v>625</v>
      </c>
      <c r="F18" s="26" t="s">
        <v>47</v>
      </c>
      <c r="G18" s="11">
        <f>'POM Portables Li-Rechargeable'!B18-'cameras games_LiRechargable'!G18-cellphones_LiRechargable!G18-'Cordless Tools_LiRechargab'!G18-PortablePCs_LiRechargab!G18-Tablets_LiRechargable!G18</f>
        <v>1.4702369118373628</v>
      </c>
      <c r="H18" s="11">
        <f>'POM Portables Li-Rechargeable'!C18-'cameras games_LiRechargable'!H18-cellphones_LiRechargable!H18-'Cordless Tools_LiRechargab'!H18-PortablePCs_LiRechargab!H18-Tablets_LiRechargable!H18</f>
        <v>-5.8346568185422356</v>
      </c>
      <c r="I18" s="11">
        <f>'POM Portables Li-Rechargeable'!D18-'cameras games_LiRechargable'!I18-cellphones_LiRechargable!I18-'Cordless Tools_LiRechargab'!I18-PortablePCs_LiRechargab!I18-Tablets_LiRechargable!I18</f>
        <v>3.0348204420170184</v>
      </c>
      <c r="J18" s="11">
        <f>'POM Portables Li-Rechargeable'!E18-'cameras games_LiRechargable'!J18-cellphones_LiRechargable!J18-'Cordless Tools_LiRechargab'!J18-PortablePCs_LiRechargab!J18-Tablets_LiRechargable!J18</f>
        <v>-14.130200392428407</v>
      </c>
      <c r="K18" s="11">
        <f>'POM Portables Li-Rechargeable'!F18-'cameras games_LiRechargable'!K18-cellphones_LiRechargable!K18-'Cordless Tools_LiRechargab'!K18-PortablePCs_LiRechargab!K18-Tablets_LiRechargable!K18</f>
        <v>24.800243113084434</v>
      </c>
      <c r="L18" s="11">
        <f>'POM Portables Li-Rechargeable'!G18-'cameras games_LiRechargable'!L18-cellphones_LiRechargable!L18-'Cordless Tools_LiRechargab'!L18-PortablePCs_LiRechargab!L18-Tablets_LiRechargable!L18</f>
        <v>43.426195595453962</v>
      </c>
      <c r="M18" s="11">
        <f>'POM Portables Li-Rechargeable'!H18-'cameras games_LiRechargable'!M18-cellphones_LiRechargable!M18-'Cordless Tools_LiRechargab'!M18-PortablePCs_LiRechargab!M18-Tablets_LiRechargable!M18</f>
        <v>54.91119075406715</v>
      </c>
      <c r="N18" s="11">
        <f>'POM Portables Li-Rechargeable'!I18-'cameras games_LiRechargable'!N18-cellphones_LiRechargable!N18-'Cordless Tools_LiRechargab'!N18-PortablePCs_LiRechargab!N18-Tablets_LiRechargable!N18</f>
        <v>31.822653898409868</v>
      </c>
      <c r="O18" s="11">
        <f>'POM Portables Li-Rechargeable'!J18-'cameras games_LiRechargable'!O18-cellphones_LiRechargable!O18-'Cordless Tools_LiRechargab'!O18-PortablePCs_LiRechargab!O18-Tablets_LiRechargable!O18</f>
        <v>32.948372099159648</v>
      </c>
      <c r="P18" s="11">
        <f>'POM Portables Li-Rechargeable'!K18-'cameras games_LiRechargable'!P18-cellphones_LiRechargable!P18-'Cordless Tools_LiRechargab'!P18-PortablePCs_LiRechargab!P18-Tablets_LiRechargable!P18</f>
        <v>-11.089419625695356</v>
      </c>
      <c r="Q18" s="11">
        <f>'POM Portables Li-Rechargeable'!L18-'cameras games_LiRechargable'!Q18-cellphones_LiRechargable!Q18-'Cordless Tools_LiRechargab'!Q18-PortablePCs_LiRechargab!Q18-Tablets_LiRechargable!Q18</f>
        <v>146.37236940674811</v>
      </c>
      <c r="R18" s="9">
        <f>'POM Portables Li-Rechargeable'!M18-'cameras games_LiRechargable'!R18-cellphones_LiRechargable!R18-'Cordless Tools_LiRechargab'!R18-PortablePCs_LiRechargab!R18-Tablets_LiRechargable!R18</f>
        <v>219.03602953366064</v>
      </c>
      <c r="S18" s="9">
        <f>'POM Portables Li-Rechargeable'!N18-'cameras games_LiRechargable'!S18-cellphones_LiRechargable!S18-'Cordless Tools_LiRechargab'!S18-PortablePCs_LiRechargab!S18-Tablets_LiRechargable!S18</f>
        <v>187.1833074621652</v>
      </c>
      <c r="T18" s="9">
        <f>'POM Portables Li-Rechargeable'!O18-'cameras games_LiRechargable'!T18-cellphones_LiRechargable!T18-'Cordless Tools_LiRechargab'!T18-PortablePCs_LiRechargab!T18-Tablets_LiRechargable!T18</f>
        <v>58.966204882927912</v>
      </c>
      <c r="U18" s="9">
        <f>'POM Portables Li-Rechargeable'!P18-'cameras games_LiRechargable'!U18-cellphones_LiRechargable!U18-'Cordless Tools_LiRechargab'!U18-PortablePCs_LiRechargab!U18-Tablets_LiRechargable!U18</f>
        <v>158.86350008903065</v>
      </c>
      <c r="V18" s="9">
        <f>'POM Portables Li-Rechargeable'!Q18-'cameras games_LiRechargable'!V18-cellphones_LiRechargable!V18-'Cordless Tools_LiRechargab'!V18-PortablePCs_LiRechargab!V18-Tablets_LiRechargable!V18</f>
        <v>211.46548893063249</v>
      </c>
      <c r="W18" s="9">
        <f>'POM Portables Li-Rechargeable'!R18-'cameras games_LiRechargable'!W18-cellphones_LiRechargable!W18-'Cordless Tools_LiRechargab'!W18-PortablePCs_LiRechargab!W18-Tablets_LiRechargable!W18</f>
        <v>334.0441735939811</v>
      </c>
      <c r="X18" s="9">
        <f>'POM Portables Li-Rechargeable'!S18-'cameras games_LiRechargable'!X18-cellphones_LiRechargable!X18-'Cordless Tools_LiRechargab'!X18-PortablePCs_LiRechargab!X18-Tablets_LiRechargable!X18</f>
        <v>372.16116283785732</v>
      </c>
      <c r="Y18" s="9">
        <f>'POM Portables Li-Rechargeable'!T18-'cameras games_LiRechargable'!Y18-cellphones_LiRechargable!Y18-'Cordless Tools_LiRechargab'!Y18-PortablePCs_LiRechargab!Y18-Tablets_LiRechargable!Y18</f>
        <v>607.46369972826631</v>
      </c>
      <c r="Z18" s="9">
        <f>'POM Portables Li-Rechargeable'!U18-'cameras games_LiRechargable'!Z18-cellphones_LiRechargable!Z18-'Cordless Tools_LiRechargab'!Z18-PortablePCs_LiRechargab!Z18-Tablets_LiRechargable!Z18</f>
        <v>602.58055476902075</v>
      </c>
      <c r="AA18" s="9">
        <f>'POM Portables Li-Rechargeable'!V18-'cameras games_LiRechargable'!AA18-cellphones_LiRechargable!AA18-'Cordless Tools_LiRechargab'!AA18-PortablePCs_LiRechargab!AA18-Tablets_LiRechargable!AA18</f>
        <v>872.83482975071763</v>
      </c>
      <c r="AB18" s="9">
        <f>'POM Portables Li-Rechargeable'!W18-'cameras games_LiRechargable'!AB18-cellphones_LiRechargable!AB18-'Cordless Tools_LiRechargab'!AB18-PortablePCs_LiRechargab!AB18-Tablets_LiRechargable!AB18</f>
        <v>895.66906216995153</v>
      </c>
      <c r="AC18" s="10">
        <f>'POM Portables Li-Rechargeable'!X18-'cameras games_LiRechargable'!AC18-cellphones_LiRechargable!AC18-'Cordless Tools_LiRechargab'!AC18-PortablePCs_LiRechargab!AC18-Tablets_LiRechargable!AC18</f>
        <v>1014.5921270048111</v>
      </c>
      <c r="AD18" s="10">
        <f>'POM Portables Li-Rechargeable'!Y18-'cameras games_LiRechargable'!AD18-cellphones_LiRechargable!AD18-'Cordless Tools_LiRechargab'!AD18-PortablePCs_LiRechargab!AD18-Tablets_LiRechargable!AD18</f>
        <v>1147.5544048459299</v>
      </c>
      <c r="AE18" s="10">
        <f>'POM Portables Li-Rechargeable'!Z18-'cameras games_LiRechargable'!AE18-cellphones_LiRechargable!AE18-'Cordless Tools_LiRechargab'!AE18-PortablePCs_LiRechargab!AE18-Tablets_LiRechargable!AE18</f>
        <v>1294.0175283071076</v>
      </c>
      <c r="AF18" s="10">
        <f>'POM Portables Li-Rechargeable'!AA18-'cameras games_LiRechargable'!AF18-cellphones_LiRechargable!AF18-'Cordless Tools_LiRechargab'!AF18-PortablePCs_LiRechargab!AF18-Tablets_LiRechargable!AF18</f>
        <v>1455.2745869457235</v>
      </c>
      <c r="AG18" s="10">
        <f>'POM Portables Li-Rechargeable'!AB18-'cameras games_LiRechargable'!AG18-cellphones_LiRechargable!AG18-'Cordless Tools_LiRechargab'!AG18-PortablePCs_LiRechargab!AG18-Tablets_LiRechargable!AG18</f>
        <v>1632.735893978946</v>
      </c>
      <c r="AH18" s="10">
        <f>'POM Portables Li-Rechargeable'!AC18-'cameras games_LiRechargable'!AH18-cellphones_LiRechargable!AH18-'Cordless Tools_LiRechargab'!AH18-PortablePCs_LiRechargab!AH18-Tablets_LiRechargable!AH18</f>
        <v>1827.9386419035745</v>
      </c>
      <c r="AI18" s="10">
        <f>'POM Portables Li-Rechargeable'!AD18-'cameras games_LiRechargable'!AI18-cellphones_LiRechargable!AI18-'Cordless Tools_LiRechargab'!AI18-PortablePCs_LiRechargab!AI18-Tablets_LiRechargable!AI18</f>
        <v>2042.5571864956082</v>
      </c>
      <c r="AJ18" s="10">
        <f>'POM Portables Li-Rechargeable'!AE18-'cameras games_LiRechargable'!AJ18-cellphones_LiRechargable!AJ18-'Cordless Tools_LiRechargab'!AJ18-PortablePCs_LiRechargab!AJ18-Tablets_LiRechargable!AJ18</f>
        <v>2278.4139677547223</v>
      </c>
      <c r="AK18" s="10">
        <f>'POM Portables Li-Rechargeable'!AF18-'cameras games_LiRechargable'!AK18-cellphones_LiRechargable!AK18-'Cordless Tools_LiRechargab'!AK18-PortablePCs_LiRechargab!AK18-Tablets_LiRechargable!AK18</f>
        <v>2537.4910685155478</v>
      </c>
      <c r="AL18" s="10">
        <f>'POM Portables Li-Rechargeable'!AG18-'cameras games_LiRechargable'!AL18-cellphones_LiRechargable!AL18-'Cordless Tools_LiRechargab'!AL18-PortablePCs_LiRechargab!AL18-Tablets_LiRechargable!AL18</f>
        <v>2840.9123923875386</v>
      </c>
      <c r="AM18" s="10">
        <f>'POM Portables Li-Rechargeable'!AH18-'cameras games_LiRechargable'!AM18-cellphones_LiRechargable!AM18-'Cordless Tools_LiRechargab'!AM18-PortablePCs_LiRechargab!AM18-Tablets_LiRechargable!AM18</f>
        <v>3175.3948614160886</v>
      </c>
      <c r="AN18" s="10">
        <f>'POM Portables Li-Rechargeable'!AI18-'cameras games_LiRechargable'!AN18-cellphones_LiRechargable!AN18-'Cordless Tools_LiRechargab'!AN18-PortablePCs_LiRechargab!AN18-Tablets_LiRechargable!AN18</f>
        <v>3544.0562260565293</v>
      </c>
      <c r="AO18" s="10">
        <f>'POM Portables Li-Rechargeable'!AJ18-'cameras games_LiRechargable'!AO18-cellphones_LiRechargable!AO18-'Cordless Tools_LiRechargab'!AO18-PortablePCs_LiRechargab!AO18-Tablets_LiRechargable!AO18</f>
        <v>3950.3262170853636</v>
      </c>
      <c r="AP18" s="10">
        <f>'POM Portables Li-Rechargeable'!AK18-'cameras games_LiRechargable'!AP18-cellphones_LiRechargable!AP18-'Cordless Tools_LiRechargab'!AP18-PortablePCs_LiRechargab!AP18-Tablets_LiRechargable!AP18</f>
        <v>4397.9777474634602</v>
      </c>
      <c r="AQ18" s="10">
        <f>'POM Portables Li-Rechargeable'!AL18-'cameras games_LiRechargable'!AQ18-cellphones_LiRechargable!AQ18-'Cordless Tools_LiRechargab'!AQ18-PortablePCs_LiRechargab!AQ18-Tablets_LiRechargable!AQ18</f>
        <v>4891.1612344594569</v>
      </c>
      <c r="AR18" s="10">
        <f>'POM Portables Li-Rechargeable'!AM18-'cameras games_LiRechargable'!AR18-cellphones_LiRechargable!AR18-'Cordless Tools_LiRechargab'!AR18-PortablePCs_LiRechargab!AR18-Tablets_LiRechargable!AR18</f>
        <v>5434.442354060805</v>
      </c>
      <c r="AS18" s="10">
        <f>'POM Portables Li-Rechargeable'!AN18-'cameras games_LiRechargable'!AS18-cellphones_LiRechargable!AS18-'Cordless Tools_LiRechargab'!AS18-PortablePCs_LiRechargab!AS18-Tablets_LiRechargable!AS18</f>
        <v>6032.8435709027681</v>
      </c>
      <c r="AT18" s="10">
        <f>'POM Portables Li-Rechargeable'!AO18-'cameras games_LiRechargable'!AT18-cellphones_LiRechargable!AT18-'Cordless Tools_LiRechargab'!AT18-PortablePCs_LiRechargab!AT18-Tablets_LiRechargable!AT18</f>
        <v>6691.8898212685908</v>
      </c>
      <c r="AU18" s="10">
        <f>'POM Portables Li-Rechargeable'!AP18-'cameras games_LiRechargable'!AU18-cellphones_LiRechargable!AU18-'Cordless Tools_LiRechargab'!AU18-PortablePCs_LiRechargab!AU18-Tablets_LiRechargable!AU18</f>
        <v>7417.6587644695592</v>
      </c>
      <c r="AV18" s="10">
        <f>'POM Portables Li-Rechargeable'!AQ18-'cameras games_LiRechargable'!AV18-cellphones_LiRechargable!AV18-'Cordless Tools_LiRechargab'!AV18-PortablePCs_LiRechargab!AV18-Tablets_LiRechargable!AV18</f>
        <v>8220.2231969443365</v>
      </c>
      <c r="AW18" s="10">
        <f>'POM Portables Li-Rechargeable'!AR18-'cameras games_LiRechargable'!AW18-cellphones_LiRechargable!AW18-'Cordless Tools_LiRechargab'!AW18-PortablePCs_LiRechargab!AW18-Tablets_LiRechargable!AW18</f>
        <v>9128.9356497237277</v>
      </c>
      <c r="AX18" s="10">
        <f>'POM Portables Li-Rechargeable'!AS18-'cameras games_LiRechargable'!AX18-cellphones_LiRechargable!AX18-'Cordless Tools_LiRechargab'!AX18-PortablePCs_LiRechargab!AX18-Tablets_LiRechargable!AX18</f>
        <v>10130.397592771786</v>
      </c>
      <c r="AY18" s="10">
        <f>'POM Portables Li-Rechargeable'!AT18-'cameras games_LiRechargable'!AY18-cellphones_LiRechargable!AY18-'Cordless Tools_LiRechargab'!AY18-PortablePCs_LiRechargab!AY18-Tablets_LiRechargable!AY18</f>
        <v>11233.953324748276</v>
      </c>
      <c r="AZ18" s="10">
        <f>'POM Portables Li-Rechargeable'!AU18-'cameras games_LiRechargable'!AZ18-cellphones_LiRechargable!AZ18-'Cordless Tools_LiRechargab'!AZ18-PortablePCs_LiRechargab!AZ18-Tablets_LiRechargable!AZ18</f>
        <v>12449.884796034421</v>
      </c>
      <c r="BA18" s="10">
        <f>'POM Portables Li-Rechargeable'!AV18-'cameras games_LiRechargable'!BA18-cellphones_LiRechargable!BA18-'Cordless Tools_LiRechargab'!BA18-PortablePCs_LiRechargab!BA18-Tablets_LiRechargable!BA18</f>
        <v>13789.505532541552</v>
      </c>
      <c r="BB18" s="10">
        <f>'POM Portables Li-Rechargeable'!AW18-'cameras games_LiRechargable'!BB18-cellphones_LiRechargable!BB18-'Cordless Tools_LiRechargab'!BB18-PortablePCs_LiRechargab!BB18-Tablets_LiRechargable!BB18</f>
        <v>15265.263959807913</v>
      </c>
      <c r="BC18" s="10">
        <f>'POM Portables Li-Rechargeable'!AX18-'cameras games_LiRechargable'!BC18-cellphones_LiRechargable!BC18-'Cordless Tools_LiRechargab'!BC18-PortablePCs_LiRechargab!BC18-Tablets_LiRechargable!BC18</f>
        <v>16890.857067807483</v>
      </c>
      <c r="BD18" s="10">
        <f>'POM Portables Li-Rechargeable'!AY18-'cameras games_LiRechargable'!BD18-cellphones_LiRechargable!BD18-'Cordless Tools_LiRechargab'!BD18-PortablePCs_LiRechargab!BD18-Tablets_LiRechargable!BD18</f>
        <v>18681.355450956962</v>
      </c>
      <c r="BE18" s="10">
        <f>'POM Portables Li-Rechargeable'!AZ18-'cameras games_LiRechargable'!BE18-cellphones_LiRechargable!BE18-'Cordless Tools_LiRechargab'!BE18-PortablePCs_LiRechargab!BE18-Tablets_LiRechargable!BE18</f>
        <v>20653.340861276338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7" t="s">
        <v>625</v>
      </c>
      <c r="F19" s="26" t="s">
        <v>48</v>
      </c>
      <c r="G19" s="11">
        <f>'POM Portables Li-Rechargeable'!B19-'cameras games_LiRechargable'!G19-cellphones_LiRechargable!G19-'Cordless Tools_LiRechargab'!G19-PortablePCs_LiRechargab!G19-Tablets_LiRechargable!G19</f>
        <v>1.147272483368565</v>
      </c>
      <c r="H19" s="11">
        <f>'POM Portables Li-Rechargeable'!C19-'cameras games_LiRechargable'!H19-cellphones_LiRechargable!H19-'Cordless Tools_LiRechargab'!H19-PortablePCs_LiRechargab!H19-Tablets_LiRechargable!H19</f>
        <v>1.2549884937231823</v>
      </c>
      <c r="I19" s="11">
        <f>'POM Portables Li-Rechargeable'!D19-'cameras games_LiRechargable'!I19-cellphones_LiRechargable!I19-'Cordless Tools_LiRechargab'!I19-PortablePCs_LiRechargab!I19-Tablets_LiRechargable!I19</f>
        <v>2.1578153145574817</v>
      </c>
      <c r="J19" s="11">
        <f>'POM Portables Li-Rechargeable'!E19-'cameras games_LiRechargable'!J19-cellphones_LiRechargable!J19-'Cordless Tools_LiRechargab'!J19-PortablePCs_LiRechargab!J19-Tablets_LiRechargable!J19</f>
        <v>4.1215706241044945</v>
      </c>
      <c r="K19" s="11">
        <f>'POM Portables Li-Rechargeable'!F19-'cameras games_LiRechargable'!K19-cellphones_LiRechargable!K19-'Cordless Tools_LiRechargab'!K19-PortablePCs_LiRechargab!K19-Tablets_LiRechargable!K19</f>
        <v>7.9956611139483531</v>
      </c>
      <c r="L19" s="11">
        <f>'POM Portables Li-Rechargeable'!G19-'cameras games_LiRechargable'!L19-cellphones_LiRechargable!L19-'Cordless Tools_LiRechargab'!L19-PortablePCs_LiRechargab!L19-Tablets_LiRechargable!L19</f>
        <v>9.0856688354070823</v>
      </c>
      <c r="M19" s="11">
        <f>'POM Portables Li-Rechargeable'!H19-'cameras games_LiRechargable'!M19-cellphones_LiRechargable!M19-'Cordless Tools_LiRechargab'!M19-PortablePCs_LiRechargab!M19-Tablets_LiRechargable!M19</f>
        <v>10.524926387586659</v>
      </c>
      <c r="N19" s="11">
        <f>'POM Portables Li-Rechargeable'!I19-'cameras games_LiRechargable'!N19-cellphones_LiRechargable!N19-'Cordless Tools_LiRechargab'!N19-PortablePCs_LiRechargab!N19-Tablets_LiRechargable!N19</f>
        <v>13.513756844904064</v>
      </c>
      <c r="O19" s="11">
        <f>'POM Portables Li-Rechargeable'!J19-'cameras games_LiRechargable'!O19-cellphones_LiRechargable!O19-'Cordless Tools_LiRechargab'!O19-PortablePCs_LiRechargab!O19-Tablets_LiRechargable!O19</f>
        <v>25.20169792024684</v>
      </c>
      <c r="P19" s="11">
        <f>'POM Portables Li-Rechargeable'!K19-'cameras games_LiRechargable'!P19-cellphones_LiRechargable!P19-'Cordless Tools_LiRechargab'!P19-PortablePCs_LiRechargab!P19-Tablets_LiRechargable!P19</f>
        <v>9.3930718536011302</v>
      </c>
      <c r="Q19" s="11">
        <f>'POM Portables Li-Rechargeable'!L19-'cameras games_LiRechargable'!Q19-cellphones_LiRechargable!Q19-'Cordless Tools_LiRechargab'!Q19-PortablePCs_LiRechargab!Q19-Tablets_LiRechargable!Q19</f>
        <v>32.879880471045503</v>
      </c>
      <c r="R19" s="9">
        <f>'POM Portables Li-Rechargeable'!M19-'cameras games_LiRechargable'!R19-cellphones_LiRechargable!R19-'Cordless Tools_LiRechargab'!R19-PortablePCs_LiRechargab!R19-Tablets_LiRechargable!R19</f>
        <v>44.241593319271985</v>
      </c>
      <c r="S19" s="9">
        <f>'POM Portables Li-Rechargeable'!N19-'cameras games_LiRechargable'!S19-cellphones_LiRechargable!S19-'Cordless Tools_LiRechargab'!S19-PortablePCs_LiRechargab!S19-Tablets_LiRechargable!S19</f>
        <v>41.126906754619725</v>
      </c>
      <c r="T19" s="9">
        <f>'POM Portables Li-Rechargeable'!O19-'cameras games_LiRechargable'!T19-cellphones_LiRechargable!T19-'Cordless Tools_LiRechargab'!T19-PortablePCs_LiRechargab!T19-Tablets_LiRechargable!T19</f>
        <v>21.918978800148569</v>
      </c>
      <c r="U19" s="9">
        <f>'POM Portables Li-Rechargeable'!P19-'cameras games_LiRechargable'!U19-cellphones_LiRechargable!U19-'Cordless Tools_LiRechargab'!U19-PortablePCs_LiRechargab!U19-Tablets_LiRechargable!U19</f>
        <v>24.146341808666261</v>
      </c>
      <c r="V19" s="9">
        <f>'POM Portables Li-Rechargeable'!Q19-'cameras games_LiRechargable'!V19-cellphones_LiRechargable!V19-'Cordless Tools_LiRechargab'!V19-PortablePCs_LiRechargab!V19-Tablets_LiRechargable!V19</f>
        <v>35.747708789730453</v>
      </c>
      <c r="W19" s="9">
        <f>'POM Portables Li-Rechargeable'!R19-'cameras games_LiRechargable'!W19-cellphones_LiRechargable!W19-'Cordless Tools_LiRechargab'!W19-PortablePCs_LiRechargab!W19-Tablets_LiRechargable!W19</f>
        <v>40.81570431330934</v>
      </c>
      <c r="X19" s="9">
        <f>'POM Portables Li-Rechargeable'!S19-'cameras games_LiRechargable'!X19-cellphones_LiRechargable!X19-'Cordless Tools_LiRechargab'!X19-PortablePCs_LiRechargab!X19-Tablets_LiRechargable!X19</f>
        <v>50.985026398393771</v>
      </c>
      <c r="Y19" s="9">
        <f>'POM Portables Li-Rechargeable'!T19-'cameras games_LiRechargable'!Y19-cellphones_LiRechargable!Y19-'Cordless Tools_LiRechargab'!Y19-PortablePCs_LiRechargab!Y19-Tablets_LiRechargable!Y19</f>
        <v>55.187493056954956</v>
      </c>
      <c r="Z19" s="9">
        <f>'POM Portables Li-Rechargeable'!U19-'cameras games_LiRechargable'!Z19-cellphones_LiRechargable!Z19-'Cordless Tools_LiRechargab'!Z19-PortablePCs_LiRechargab!Z19-Tablets_LiRechargable!Z19</f>
        <v>64.346253654985006</v>
      </c>
      <c r="AA19" s="9">
        <f>'POM Portables Li-Rechargeable'!V19-'cameras games_LiRechargable'!AA19-cellphones_LiRechargable!AA19-'Cordless Tools_LiRechargab'!AA19-PortablePCs_LiRechargab!AA19-Tablets_LiRechargable!AA19</f>
        <v>86.399283177525859</v>
      </c>
      <c r="AB19" s="9">
        <f>'POM Portables Li-Rechargeable'!W19-'cameras games_LiRechargable'!AB19-cellphones_LiRechargable!AB19-'Cordless Tools_LiRechargab'!AB19-PortablePCs_LiRechargab!AB19-Tablets_LiRechargable!AB19</f>
        <v>79.933384862046879</v>
      </c>
      <c r="AC19" s="10">
        <f>'POM Portables Li-Rechargeable'!X19-'cameras games_LiRechargable'!AC19-cellphones_LiRechargable!AC19-'Cordless Tools_LiRechargab'!AC19-PortablePCs_LiRechargab!AC19-Tablets_LiRechargable!AC19</f>
        <v>89.728985161641972</v>
      </c>
      <c r="AD19" s="10">
        <f>'POM Portables Li-Rechargeable'!Y19-'cameras games_LiRechargable'!AD19-cellphones_LiRechargable!AD19-'Cordless Tools_LiRechargab'!AD19-PortablePCs_LiRechargab!AD19-Tablets_LiRechargable!AD19</f>
        <v>100.54339016688184</v>
      </c>
      <c r="AE19" s="10">
        <f>'POM Portables Li-Rechargeable'!Z19-'cameras games_LiRechargable'!AE19-cellphones_LiRechargable!AE19-'Cordless Tools_LiRechargab'!AE19-PortablePCs_LiRechargab!AE19-Tablets_LiRechargable!AE19</f>
        <v>112.33154316489242</v>
      </c>
      <c r="AF19" s="10">
        <f>'POM Portables Li-Rechargeable'!AA19-'cameras games_LiRechargable'!AF19-cellphones_LiRechargable!AF19-'Cordless Tools_LiRechargab'!AF19-PortablePCs_LiRechargab!AF19-Tablets_LiRechargable!AF19</f>
        <v>125.16338858998532</v>
      </c>
      <c r="AG19" s="10">
        <f>'POM Portables Li-Rechargeable'!AB19-'cameras games_LiRechargable'!AG19-cellphones_LiRechargable!AG19-'Cordless Tools_LiRechargab'!AG19-PortablePCs_LiRechargab!AG19-Tablets_LiRechargable!AG19</f>
        <v>139.11106565445814</v>
      </c>
      <c r="AH19" s="10">
        <f>'POM Portables Li-Rechargeable'!AC19-'cameras games_LiRechargable'!AH19-cellphones_LiRechargable!AH19-'Cordless Tools_LiRechargab'!AH19-PortablePCs_LiRechargab!AH19-Tablets_LiRechargable!AH19</f>
        <v>154.24834033128101</v>
      </c>
      <c r="AI19" s="10">
        <f>'POM Portables Li-Rechargeable'!AD19-'cameras games_LiRechargable'!AI19-cellphones_LiRechargable!AI19-'Cordless Tools_LiRechargab'!AI19-PortablePCs_LiRechargab!AI19-Tablets_LiRechargable!AI19</f>
        <v>170.64985356831826</v>
      </c>
      <c r="AJ19" s="10">
        <f>'POM Portables Li-Rechargeable'!AE19-'cameras games_LiRechargable'!AJ19-cellphones_LiRechargable!AJ19-'Cordless Tools_LiRechargab'!AJ19-PortablePCs_LiRechargab!AJ19-Tablets_LiRechargable!AJ19</f>
        <v>188.3901469942862</v>
      </c>
      <c r="AK19" s="10">
        <f>'POM Portables Li-Rechargeable'!AF19-'cameras games_LiRechargable'!AK19-cellphones_LiRechargable!AK19-'Cordless Tools_LiRechargab'!AK19-PortablePCs_LiRechargab!AK19-Tablets_LiRechargable!AK19</f>
        <v>207.54242024217967</v>
      </c>
      <c r="AL19" s="10">
        <f>'POM Portables Li-Rechargeable'!AG19-'cameras games_LiRechargable'!AL19-cellphones_LiRechargable!AL19-'Cordless Tools_LiRechargab'!AL19-PortablePCs_LiRechargab!AL19-Tablets_LiRechargable!AL19</f>
        <v>233.40468335764629</v>
      </c>
      <c r="AM19" s="10">
        <f>'POM Portables Li-Rechargeable'!AH19-'cameras games_LiRechargable'!AM19-cellphones_LiRechargable!AM19-'Cordless Tools_LiRechargab'!AM19-PortablePCs_LiRechargab!AM19-Tablets_LiRechargable!AM19</f>
        <v>261.93743518492556</v>
      </c>
      <c r="AN19" s="10">
        <f>'POM Portables Li-Rechargeable'!AI19-'cameras games_LiRechargable'!AN19-cellphones_LiRechargable!AN19-'Cordless Tools_LiRechargab'!AN19-PortablePCs_LiRechargab!AN19-Tablets_LiRechargable!AN19</f>
        <v>293.40923086298847</v>
      </c>
      <c r="AO19" s="10">
        <f>'POM Portables Li-Rechargeable'!AJ19-'cameras games_LiRechargable'!AO19-cellphones_LiRechargable!AO19-'Cordless Tools_LiRechargab'!AO19-PortablePCs_LiRechargab!AO19-Tablets_LiRechargable!AO19</f>
        <v>328.11550938025687</v>
      </c>
      <c r="AP19" s="10">
        <f>'POM Portables Li-Rechargeable'!AK19-'cameras games_LiRechargable'!AP19-cellphones_LiRechargable!AP19-'Cordless Tools_LiRechargab'!AP19-PortablePCs_LiRechargab!AP19-Tablets_LiRechargable!AP19</f>
        <v>366.3812825083611</v>
      </c>
      <c r="AQ19" s="10">
        <f>'POM Portables Li-Rechargeable'!AL19-'cameras games_LiRechargable'!AQ19-cellphones_LiRechargable!AQ19-'Cordless Tools_LiRechargab'!AQ19-PortablePCs_LiRechargab!AQ19-Tablets_LiRechargable!AQ19</f>
        <v>408.56409264007186</v>
      </c>
      <c r="AR19" s="10">
        <f>'POM Portables Li-Rechargeable'!AM19-'cameras games_LiRechargable'!AR19-cellphones_LiRechargable!AR19-'Cordless Tools_LiRechargab'!AR19-PortablePCs_LiRechargab!AR19-Tablets_LiRechargable!AR19</f>
        <v>455.05726642203609</v>
      </c>
      <c r="AS19" s="10">
        <f>'POM Portables Li-Rechargeable'!AN19-'cameras games_LiRechargable'!AS19-cellphones_LiRechargable!AS19-'Cordless Tools_LiRechargab'!AS19-PortablePCs_LiRechargab!AS19-Tablets_LiRechargable!AS19</f>
        <v>506.29349376201503</v>
      </c>
      <c r="AT19" s="10">
        <f>'POM Portables Li-Rechargeable'!AO19-'cameras games_LiRechargable'!AT19-cellphones_LiRechargable!AT19-'Cordless Tools_LiRechargab'!AT19-PortablePCs_LiRechargab!AT19-Tablets_LiRechargable!AT19</f>
        <v>562.74876474830103</v>
      </c>
      <c r="AU19" s="10">
        <f>'POM Portables Li-Rechargeable'!AP19-'cameras games_LiRechargable'!AU19-cellphones_LiRechargable!AU19-'Cordless Tools_LiRechargab'!AU19-PortablePCs_LiRechargab!AU19-Tablets_LiRechargable!AU19</f>
        <v>624.94670027275504</v>
      </c>
      <c r="AV19" s="10">
        <f>'POM Portables Li-Rechargeable'!AQ19-'cameras games_LiRechargable'!AV19-cellphones_LiRechargable!AV19-'Cordless Tools_LiRechargab'!AV19-PortablePCs_LiRechargab!AV19-Tablets_LiRechargable!AV19</f>
        <v>693.96892702387152</v>
      </c>
      <c r="AW19" s="10">
        <f>'POM Portables Li-Rechargeable'!AR19-'cameras games_LiRechargable'!AW19-cellphones_LiRechargable!AW19-'Cordless Tools_LiRechargab'!AW19-PortablePCs_LiRechargab!AW19-Tablets_LiRechargable!AW19</f>
        <v>779.42953871130271</v>
      </c>
      <c r="AX19" s="10">
        <f>'POM Portables Li-Rechargeable'!AS19-'cameras games_LiRechargable'!AX19-cellphones_LiRechargable!AX19-'Cordless Tools_LiRechargab'!AX19-PortablePCs_LiRechargab!AX19-Tablets_LiRechargable!AX19</f>
        <v>873.97568422508584</v>
      </c>
      <c r="AY19" s="10">
        <f>'POM Portables Li-Rechargeable'!AT19-'cameras games_LiRechargable'!AY19-cellphones_LiRechargable!AY19-'Cordless Tools_LiRechargab'!AY19-PortablePCs_LiRechargab!AY19-Tablets_LiRechargable!AY19</f>
        <v>978.54025344782076</v>
      </c>
      <c r="AZ19" s="10">
        <f>'POM Portables Li-Rechargeable'!AU19-'cameras games_LiRechargable'!AZ19-cellphones_LiRechargable!AZ19-'Cordless Tools_LiRechargab'!AZ19-PortablePCs_LiRechargab!AZ19-Tablets_LiRechargable!AZ19</f>
        <v>1094.1506157040346</v>
      </c>
      <c r="BA19" s="10">
        <f>'POM Portables Li-Rechargeable'!AV19-'cameras games_LiRechargable'!BA19-cellphones_LiRechargable!BA19-'Cordless Tools_LiRechargab'!BA19-PortablePCs_LiRechargab!BA19-Tablets_LiRechargable!BA19</f>
        <v>1221.9381269633484</v>
      </c>
      <c r="BB19" s="10">
        <f>'POM Portables Li-Rechargeable'!AW19-'cameras games_LiRechargable'!BB19-cellphones_LiRechargable!BB19-'Cordless Tools_LiRechargab'!BB19-PortablePCs_LiRechargab!BB19-Tablets_LiRechargable!BB19</f>
        <v>1363.148590724265</v>
      </c>
      <c r="BC19" s="10">
        <f>'POM Portables Li-Rechargeable'!AX19-'cameras games_LiRechargable'!BC19-cellphones_LiRechargable!BC19-'Cordless Tools_LiRechargab'!BC19-PortablePCs_LiRechargab!BC19-Tablets_LiRechargable!BC19</f>
        <v>1519.1537680946403</v>
      </c>
      <c r="BD19" s="10">
        <f>'POM Portables Li-Rechargeable'!AY19-'cameras games_LiRechargable'!BD19-cellphones_LiRechargable!BD19-'Cordless Tools_LiRechargab'!BD19-PortablePCs_LiRechargab!BD19-Tablets_LiRechargable!BD19</f>
        <v>1691.4640421438903</v>
      </c>
      <c r="BE19" s="10">
        <f>'POM Portables Li-Rechargeable'!AZ19-'cameras games_LiRechargable'!BE19-cellphones_LiRechargable!BE19-'Cordless Tools_LiRechargab'!BE19-PortablePCs_LiRechargab!BE19-Tablets_LiRechargable!BE19</f>
        <v>1881.7423521172634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7" t="s">
        <v>625</v>
      </c>
      <c r="F20" s="26" t="s">
        <v>49</v>
      </c>
      <c r="G20" s="11">
        <f>'POM Portables Li-Rechargeable'!B20-'cameras games_LiRechargable'!G20-cellphones_LiRechargable!G20-'Cordless Tools_LiRechargab'!G20-PortablePCs_LiRechargab!G20-Tablets_LiRechargable!G20</f>
        <v>2.0214303462291641</v>
      </c>
      <c r="H20" s="11">
        <f>'POM Portables Li-Rechargeable'!C20-'cameras games_LiRechargable'!H20-cellphones_LiRechargable!H20-'Cordless Tools_LiRechargab'!H20-PortablePCs_LiRechargab!H20-Tablets_LiRechargable!H20</f>
        <v>0.84313676360604184</v>
      </c>
      <c r="I20" s="11">
        <f>'POM Portables Li-Rechargeable'!D20-'cameras games_LiRechargable'!I20-cellphones_LiRechargable!I20-'Cordless Tools_LiRechargab'!I20-PortablePCs_LiRechargab!I20-Tablets_LiRechargable!I20</f>
        <v>6.350492334024338</v>
      </c>
      <c r="J20" s="11">
        <f>'POM Portables Li-Rechargeable'!E20-'cameras games_LiRechargable'!J20-cellphones_LiRechargable!J20-'Cordless Tools_LiRechargab'!J20-PortablePCs_LiRechargab!J20-Tablets_LiRechargable!J20</f>
        <v>12.102981238367569</v>
      </c>
      <c r="K20" s="11">
        <f>'POM Portables Li-Rechargeable'!F20-'cameras games_LiRechargable'!K20-cellphones_LiRechargable!K20-'Cordless Tools_LiRechargab'!K20-PortablePCs_LiRechargab!K20-Tablets_LiRechargable!K20</f>
        <v>48.837781936175908</v>
      </c>
      <c r="L20" s="11">
        <f>'POM Portables Li-Rechargeable'!G20-'cameras games_LiRechargable'!L20-cellphones_LiRechargable!L20-'Cordless Tools_LiRechargab'!L20-PortablePCs_LiRechargab!L20-Tablets_LiRechargable!L20</f>
        <v>59.282238608865491</v>
      </c>
      <c r="M20" s="11">
        <f>'POM Portables Li-Rechargeable'!H20-'cameras games_LiRechargable'!M20-cellphones_LiRechargable!M20-'Cordless Tools_LiRechargab'!M20-PortablePCs_LiRechargab!M20-Tablets_LiRechargable!M20</f>
        <v>53.153170035378736</v>
      </c>
      <c r="N20" s="11">
        <f>'POM Portables Li-Rechargeable'!I20-'cameras games_LiRechargable'!N20-cellphones_LiRechargable!N20-'Cordless Tools_LiRechargab'!N20-PortablePCs_LiRechargab!N20-Tablets_LiRechargable!N20</f>
        <v>65.232939634657626</v>
      </c>
      <c r="O20" s="11">
        <f>'POM Portables Li-Rechargeable'!J20-'cameras games_LiRechargable'!O20-cellphones_LiRechargable!O20-'Cordless Tools_LiRechargab'!O20-PortablePCs_LiRechargab!O20-Tablets_LiRechargable!O20</f>
        <v>108.13709377933505</v>
      </c>
      <c r="P20" s="11">
        <f>'POM Portables Li-Rechargeable'!K20-'cameras games_LiRechargable'!P20-cellphones_LiRechargable!P20-'Cordless Tools_LiRechargab'!P20-PortablePCs_LiRechargab!P20-Tablets_LiRechargable!P20</f>
        <v>10.552143508013124</v>
      </c>
      <c r="Q20" s="11">
        <f>'POM Portables Li-Rechargeable'!L20-'cameras games_LiRechargable'!Q20-cellphones_LiRechargable!Q20-'Cordless Tools_LiRechargab'!Q20-PortablePCs_LiRechargab!Q20-Tablets_LiRechargable!Q20</f>
        <v>135.57284078726457</v>
      </c>
      <c r="R20" s="9">
        <f>'POM Portables Li-Rechargeable'!M20-'cameras games_LiRechargable'!R20-cellphones_LiRechargable!R20-'Cordless Tools_LiRechargab'!R20-PortablePCs_LiRechargab!R20-Tablets_LiRechargable!R20</f>
        <v>178.33362510495368</v>
      </c>
      <c r="S20" s="9">
        <f>'POM Portables Li-Rechargeable'!N20-'cameras games_LiRechargable'!S20-cellphones_LiRechargable!S20-'Cordless Tools_LiRechargab'!S20-PortablePCs_LiRechargab!S20-Tablets_LiRechargable!S20</f>
        <v>110.81370996815497</v>
      </c>
      <c r="T20" s="9">
        <f>'POM Portables Li-Rechargeable'!O20-'cameras games_LiRechargable'!T20-cellphones_LiRechargable!T20-'Cordless Tools_LiRechargab'!T20-PortablePCs_LiRechargab!T20-Tablets_LiRechargable!T20</f>
        <v>69.948998122302726</v>
      </c>
      <c r="U20" s="9">
        <f>'POM Portables Li-Rechargeable'!P20-'cameras games_LiRechargable'!U20-cellphones_LiRechargable!U20-'Cordless Tools_LiRechargab'!U20-PortablePCs_LiRechargab!U20-Tablets_LiRechargable!U20</f>
        <v>108.34582482754905</v>
      </c>
      <c r="V20" s="9">
        <f>'POM Portables Li-Rechargeable'!Q20-'cameras games_LiRechargable'!V20-cellphones_LiRechargable!V20-'Cordless Tools_LiRechargab'!V20-PortablePCs_LiRechargab!V20-Tablets_LiRechargable!V20</f>
        <v>196.68504736488211</v>
      </c>
      <c r="W20" s="9">
        <f>'POM Portables Li-Rechargeable'!R20-'cameras games_LiRechargable'!W20-cellphones_LiRechargable!W20-'Cordless Tools_LiRechargab'!W20-PortablePCs_LiRechargab!W20-Tablets_LiRechargable!W20</f>
        <v>262.11989868740113</v>
      </c>
      <c r="X20" s="9">
        <f>'POM Portables Li-Rechargeable'!S20-'cameras games_LiRechargable'!X20-cellphones_LiRechargable!X20-'Cordless Tools_LiRechargab'!X20-PortablePCs_LiRechargab!X20-Tablets_LiRechargable!X20</f>
        <v>346.58182493903945</v>
      </c>
      <c r="Y20" s="9">
        <f>'POM Portables Li-Rechargeable'!T20-'cameras games_LiRechargable'!Y20-cellphones_LiRechargable!Y20-'Cordless Tools_LiRechargab'!Y20-PortablePCs_LiRechargab!Y20-Tablets_LiRechargable!Y20</f>
        <v>418.95206148449313</v>
      </c>
      <c r="Z20" s="9">
        <f>'POM Portables Li-Rechargeable'!U20-'cameras games_LiRechargable'!Z20-cellphones_LiRechargable!Z20-'Cordless Tools_LiRechargab'!Z20-PortablePCs_LiRechargab!Z20-Tablets_LiRechargable!Z20</f>
        <v>562.16623539772809</v>
      </c>
      <c r="AA20" s="9">
        <f>'POM Portables Li-Rechargeable'!V20-'cameras games_LiRechargable'!AA20-cellphones_LiRechargable!AA20-'Cordless Tools_LiRechargab'!AA20-PortablePCs_LiRechargab!AA20-Tablets_LiRechargable!AA20</f>
        <v>592.72082053710756</v>
      </c>
      <c r="AB20" s="9">
        <f>'POM Portables Li-Rechargeable'!W20-'cameras games_LiRechargable'!AB20-cellphones_LiRechargable!AB20-'Cordless Tools_LiRechargab'!AB20-PortablePCs_LiRechargab!AB20-Tablets_LiRechargable!AB20</f>
        <v>701.66763136991233</v>
      </c>
      <c r="AC20" s="10">
        <f>'POM Portables Li-Rechargeable'!X20-'cameras games_LiRechargable'!AC20-cellphones_LiRechargable!AC20-'Cordless Tools_LiRechargab'!AC20-PortablePCs_LiRechargab!AC20-Tablets_LiRechargable!AC20</f>
        <v>787.51852243862686</v>
      </c>
      <c r="AD20" s="10">
        <f>'POM Portables Li-Rechargeable'!Y20-'cameras games_LiRechargable'!AD20-cellphones_LiRechargable!AD20-'Cordless Tools_LiRechargab'!AD20-PortablePCs_LiRechargab!AD20-Tablets_LiRechargable!AD20</f>
        <v>882.68772776243952</v>
      </c>
      <c r="AE20" s="10">
        <f>'POM Portables Li-Rechargeable'!Z20-'cameras games_LiRechargable'!AE20-cellphones_LiRechargable!AE20-'Cordless Tools_LiRechargab'!AE20-PortablePCs_LiRechargab!AE20-Tablets_LiRechargable!AE20</f>
        <v>986.9270063844981</v>
      </c>
      <c r="AF20" s="10">
        <f>'POM Portables Li-Rechargeable'!AA20-'cameras games_LiRechargable'!AF20-cellphones_LiRechargable!AF20-'Cordless Tools_LiRechargab'!AF20-PortablePCs_LiRechargab!AF20-Tablets_LiRechargable!AF20</f>
        <v>1101.0033377378886</v>
      </c>
      <c r="AG20" s="10">
        <f>'POM Portables Li-Rechargeable'!AB20-'cameras games_LiRechargable'!AG20-cellphones_LiRechargable!AG20-'Cordless Tools_LiRechargab'!AG20-PortablePCs_LiRechargab!AG20-Tablets_LiRechargable!AG20</f>
        <v>1225.735419607033</v>
      </c>
      <c r="AH20" s="10">
        <f>'POM Portables Li-Rechargeable'!AC20-'cameras games_LiRechargable'!AH20-cellphones_LiRechargable!AH20-'Cordless Tools_LiRechargab'!AH20-PortablePCs_LiRechargab!AH20-Tablets_LiRechargable!AH20</f>
        <v>1361.9947229865681</v>
      </c>
      <c r="AI20" s="10">
        <f>'POM Portables Li-Rechargeable'!AD20-'cameras games_LiRechargable'!AI20-cellphones_LiRechargable!AI20-'Cordless Tools_LiRechargab'!AI20-PortablePCs_LiRechargab!AI20-Tablets_LiRechargable!AI20</f>
        <v>1510.7059877829845</v>
      </c>
      <c r="AJ20" s="10">
        <f>'POM Portables Li-Rechargeable'!AE20-'cameras games_LiRechargable'!AJ20-cellphones_LiRechargable!AJ20-'Cordless Tools_LiRechargab'!AJ20-PortablePCs_LiRechargab!AJ20-Tablets_LiRechargable!AJ20</f>
        <v>1672.8469968048998</v>
      </c>
      <c r="AK20" s="10">
        <f>'POM Portables Li-Rechargeable'!AF20-'cameras games_LiRechargable'!AK20-cellphones_LiRechargable!AK20-'Cordless Tools_LiRechargab'!AK20-PortablePCs_LiRechargab!AK20-Tablets_LiRechargable!AK20</f>
        <v>1849.4474321555349</v>
      </c>
      <c r="AL20" s="10">
        <f>'POM Portables Li-Rechargeable'!AG20-'cameras games_LiRechargable'!AL20-cellphones_LiRechargable!AL20-'Cordless Tools_LiRechargab'!AL20-PortablePCs_LiRechargab!AL20-Tablets_LiRechargable!AL20</f>
        <v>2070.0657111327805</v>
      </c>
      <c r="AM20" s="10">
        <f>'POM Portables Li-Rechargeable'!AH20-'cameras games_LiRechargable'!AM20-cellphones_LiRechargable!AM20-'Cordless Tools_LiRechargab'!AM20-PortablePCs_LiRechargab!AM20-Tablets_LiRechargable!AM20</f>
        <v>2313.3056153896091</v>
      </c>
      <c r="AN20" s="10">
        <f>'POM Portables Li-Rechargeable'!AI20-'cameras games_LiRechargable'!AN20-cellphones_LiRechargable!AN20-'Cordless Tools_LiRechargab'!AN20-PortablePCs_LiRechargab!AN20-Tablets_LiRechargable!AN20</f>
        <v>2581.4389666682855</v>
      </c>
      <c r="AO20" s="10">
        <f>'POM Portables Li-Rechargeable'!AJ20-'cameras games_LiRechargable'!AO20-cellphones_LiRechargable!AO20-'Cordless Tools_LiRechargab'!AO20-PortablePCs_LiRechargab!AO20-Tablets_LiRechargable!AO20</f>
        <v>2876.9649467022477</v>
      </c>
      <c r="AP20" s="10">
        <f>'POM Portables Li-Rechargeable'!AK20-'cameras games_LiRechargable'!AP20-cellphones_LiRechargable!AP20-'Cordless Tools_LiRechargab'!AP20-PortablePCs_LiRechargab!AP20-Tablets_LiRechargable!AP20</f>
        <v>3202.6328366179009</v>
      </c>
      <c r="AQ20" s="10">
        <f>'POM Portables Li-Rechargeable'!AL20-'cameras games_LiRechargable'!AQ20-cellphones_LiRechargable!AQ20-'Cordless Tools_LiRechargab'!AQ20-PortablePCs_LiRechargab!AQ20-Tablets_LiRechargable!AQ20</f>
        <v>3561.467030343088</v>
      </c>
      <c r="AR20" s="10">
        <f>'POM Portables Li-Rechargeable'!AM20-'cameras games_LiRechargable'!AR20-cellphones_LiRechargable!AR20-'Cordless Tools_LiRechargab'!AR20-PortablePCs_LiRechargab!AR20-Tablets_LiRechargable!AR20</f>
        <v>3956.794549424254</v>
      </c>
      <c r="AS20" s="10">
        <f>'POM Portables Li-Rechargeable'!AN20-'cameras games_LiRechargable'!AS20-cellphones_LiRechargable!AS20-'Cordless Tools_LiRechargab'!AS20-PortablePCs_LiRechargab!AS20-Tablets_LiRechargable!AS20</f>
        <v>4392.2753093944866</v>
      </c>
      <c r="AT20" s="10">
        <f>'POM Portables Li-Rechargeable'!AO20-'cameras games_LiRechargable'!AT20-cellphones_LiRechargable!AT20-'Cordless Tools_LiRechargab'!AT20-PortablePCs_LiRechargab!AT20-Tablets_LiRechargable!AT20</f>
        <v>4871.9354128489113</v>
      </c>
      <c r="AU20" s="10">
        <f>'POM Portables Li-Rechargeable'!AP20-'cameras games_LiRechargable'!AU20-cellphones_LiRechargable!AU20-'Cordless Tools_LiRechargab'!AU20-PortablePCs_LiRechargab!AU20-Tablets_LiRechargable!AU20</f>
        <v>5400.2037718995589</v>
      </c>
      <c r="AV20" s="10">
        <f>'POM Portables Li-Rechargeable'!AQ20-'cameras games_LiRechargable'!AV20-cellphones_LiRechargable!AV20-'Cordless Tools_LiRechargab'!AV20-PortablePCs_LiRechargab!AV20-Tablets_LiRechargable!AV20</f>
        <v>5985.0465363798803</v>
      </c>
      <c r="AW20" s="10">
        <f>'POM Portables Li-Rechargeable'!AR20-'cameras games_LiRechargable'!AW20-cellphones_LiRechargable!AW20-'Cordless Tools_LiRechargab'!AW20-PortablePCs_LiRechargab!AW20-Tablets_LiRechargable!AW20</f>
        <v>6678.4287190005316</v>
      </c>
      <c r="AX20" s="10">
        <f>'POM Portables Li-Rechargeable'!AS20-'cameras games_LiRechargable'!AX20-cellphones_LiRechargable!AX20-'Cordless Tools_LiRechargab'!AX20-PortablePCs_LiRechargab!AX20-Tablets_LiRechargable!AX20</f>
        <v>7444.0821718858524</v>
      </c>
      <c r="AY20" s="10">
        <f>'POM Portables Li-Rechargeable'!AT20-'cameras games_LiRechargable'!AY20-cellphones_LiRechargable!AY20-'Cordless Tools_LiRechargab'!AY20-PortablePCs_LiRechargab!AY20-Tablets_LiRechargable!AY20</f>
        <v>8289.3625664179708</v>
      </c>
      <c r="AZ20" s="10">
        <f>'POM Portables Li-Rechargeable'!AU20-'cameras games_LiRechargable'!AZ20-cellphones_LiRechargable!AZ20-'Cordless Tools_LiRechargab'!AZ20-PortablePCs_LiRechargab!AZ20-Tablets_LiRechargable!AZ20</f>
        <v>9222.3673872525724</v>
      </c>
      <c r="BA20" s="10">
        <f>'POM Portables Li-Rechargeable'!AV20-'cameras games_LiRechargable'!BA20-cellphones_LiRechargable!BA20-'Cordless Tools_LiRechargab'!BA20-PortablePCs_LiRechargab!BA20-Tablets_LiRechargable!BA20</f>
        <v>10252.01042414219</v>
      </c>
      <c r="BB20" s="10">
        <f>'POM Portables Li-Rechargeable'!AW20-'cameras games_LiRechargable'!BB20-cellphones_LiRechargable!BB20-'Cordless Tools_LiRechargab'!BB20-PortablePCs_LiRechargab!BB20-Tablets_LiRechargable!BB20</f>
        <v>11388.103728448525</v>
      </c>
      <c r="BC20" s="10">
        <f>'POM Portables Li-Rechargeable'!AX20-'cameras games_LiRechargable'!BC20-cellphones_LiRechargable!BC20-'Cordless Tools_LiRechargab'!BC20-PortablePCs_LiRechargab!BC20-Tablets_LiRechargable!BC20</f>
        <v>12641.44778158782</v>
      </c>
      <c r="BD20" s="10">
        <f>'POM Portables Li-Rechargeable'!AY20-'cameras games_LiRechargable'!BD20-cellphones_LiRechargable!BD20-'Cordless Tools_LiRechargab'!BD20-PortablePCs_LiRechargab!BD20-Tablets_LiRechargable!BD20</f>
        <v>14023.930697416581</v>
      </c>
      <c r="BE20" s="10">
        <f>'POM Portables Li-Rechargeable'!AZ20-'cameras games_LiRechargable'!BE20-cellphones_LiRechargable!BE20-'Cordless Tools_LiRechargab'!BE20-PortablePCs_LiRechargab!BE20-Tablets_LiRechargable!BE20</f>
        <v>15548.637362806128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7" t="s">
        <v>625</v>
      </c>
      <c r="F21" s="26" t="s">
        <v>35</v>
      </c>
      <c r="G21" s="11">
        <f>'POM Portables Li-Rechargeable'!B21-'cameras games_LiRechargable'!G21-cellphones_LiRechargable!G21-'Cordless Tools_LiRechargab'!G21-PortablePCs_LiRechargab!G21-Tablets_LiRechargable!G21</f>
        <v>67.898648134332959</v>
      </c>
      <c r="H21" s="11">
        <f>'POM Portables Li-Rechargeable'!C21-'cameras games_LiRechargable'!H21-cellphones_LiRechargable!H21-'Cordless Tools_LiRechargab'!H21-PortablePCs_LiRechargab!H21-Tablets_LiRechargable!H21</f>
        <v>91.037952216723255</v>
      </c>
      <c r="I21" s="11">
        <f>'POM Portables Li-Rechargeable'!D21-'cameras games_LiRechargable'!I21-cellphones_LiRechargable!I21-'Cordless Tools_LiRechargab'!I21-PortablePCs_LiRechargab!I21-Tablets_LiRechargable!I21</f>
        <v>165.01395315182438</v>
      </c>
      <c r="J21" s="11">
        <f>'POM Portables Li-Rechargeable'!E21-'cameras games_LiRechargable'!J21-cellphones_LiRechargable!J21-'Cordless Tools_LiRechargab'!J21-PortablePCs_LiRechargab!J21-Tablets_LiRechargable!J21</f>
        <v>304.3900061706114</v>
      </c>
      <c r="K21" s="11">
        <f>'POM Portables Li-Rechargeable'!F21-'cameras games_LiRechargable'!K21-cellphones_LiRechargable!K21-'Cordless Tools_LiRechargab'!K21-PortablePCs_LiRechargab!K21-Tablets_LiRechargable!K21</f>
        <v>746.635150571228</v>
      </c>
      <c r="L21" s="11">
        <f>'POM Portables Li-Rechargeable'!G21-'cameras games_LiRechargable'!L21-cellphones_LiRechargable!L21-'Cordless Tools_LiRechargab'!L21-PortablePCs_LiRechargab!L21-Tablets_LiRechargable!L21</f>
        <v>782.49918208225313</v>
      </c>
      <c r="M21" s="11">
        <f>'POM Portables Li-Rechargeable'!H21-'cameras games_LiRechargable'!M21-cellphones_LiRechargable!M21-'Cordless Tools_LiRechargab'!M21-PortablePCs_LiRechargab!M21-Tablets_LiRechargable!M21</f>
        <v>938.26040504169077</v>
      </c>
      <c r="N21" s="11">
        <f>'POM Portables Li-Rechargeable'!I21-'cameras games_LiRechargable'!N21-cellphones_LiRechargable!N21-'Cordless Tools_LiRechargab'!N21-PortablePCs_LiRechargab!N21-Tablets_LiRechargable!N21</f>
        <v>1105.7028520197659</v>
      </c>
      <c r="O21" s="11">
        <f>'POM Portables Li-Rechargeable'!J21-'cameras games_LiRechargable'!O21-cellphones_LiRechargable!O21-'Cordless Tools_LiRechargab'!O21-PortablePCs_LiRechargab!O21-Tablets_LiRechargable!O21</f>
        <v>1706.6047820672063</v>
      </c>
      <c r="P21" s="11">
        <f>'POM Portables Li-Rechargeable'!K21-'cameras games_LiRechargable'!P21-cellphones_LiRechargable!P21-'Cordless Tools_LiRechargab'!P21-PortablePCs_LiRechargab!P21-Tablets_LiRechargable!P21</f>
        <v>470.4928283071805</v>
      </c>
      <c r="Q21" s="11">
        <f>'POM Portables Li-Rechargeable'!L21-'cameras games_LiRechargable'!Q21-cellphones_LiRechargable!Q21-'Cordless Tools_LiRechargab'!Q21-PortablePCs_LiRechargab!Q21-Tablets_LiRechargable!Q21</f>
        <v>1920.2116897997237</v>
      </c>
      <c r="R21" s="9">
        <f>'POM Portables Li-Rechargeable'!M21-'cameras games_LiRechargable'!R21-cellphones_LiRechargable!R21-'Cordless Tools_LiRechargab'!R21-PortablePCs_LiRechargab!R21-Tablets_LiRechargable!R21</f>
        <v>2483.9953395616044</v>
      </c>
      <c r="S21" s="9">
        <f>'POM Portables Li-Rechargeable'!N21-'cameras games_LiRechargable'!S21-cellphones_LiRechargable!S21-'Cordless Tools_LiRechargab'!S21-PortablePCs_LiRechargab!S21-Tablets_LiRechargable!S21</f>
        <v>847.21311489410743</v>
      </c>
      <c r="T21" s="9">
        <f>'POM Portables Li-Rechargeable'!O21-'cameras games_LiRechargable'!T21-cellphones_LiRechargable!T21-'Cordless Tools_LiRechargab'!T21-PortablePCs_LiRechargab!T21-Tablets_LiRechargable!T21</f>
        <v>841.42386595066114</v>
      </c>
      <c r="U21" s="9">
        <f>'POM Portables Li-Rechargeable'!P21-'cameras games_LiRechargable'!U21-cellphones_LiRechargable!U21-'Cordless Tools_LiRechargab'!U21-PortablePCs_LiRechargab!U21-Tablets_LiRechargable!U21</f>
        <v>857.90458984977909</v>
      </c>
      <c r="V21" s="9">
        <f>'POM Portables Li-Rechargeable'!Q21-'cameras games_LiRechargable'!V21-cellphones_LiRechargable!V21-'Cordless Tools_LiRechargab'!V21-PortablePCs_LiRechargab!V21-Tablets_LiRechargable!V21</f>
        <v>1260.2202084365583</v>
      </c>
      <c r="W21" s="9">
        <f>'POM Portables Li-Rechargeable'!R21-'cameras games_LiRechargable'!W21-cellphones_LiRechargable!W21-'Cordless Tools_LiRechargab'!W21-PortablePCs_LiRechargab!W21-Tablets_LiRechargable!W21</f>
        <v>1943.7472384231489</v>
      </c>
      <c r="X21" s="9">
        <f>'POM Portables Li-Rechargeable'!S21-'cameras games_LiRechargable'!X21-cellphones_LiRechargable!X21-'Cordless Tools_LiRechargab'!X21-PortablePCs_LiRechargab!X21-Tablets_LiRechargable!X21</f>
        <v>2819.389100820913</v>
      </c>
      <c r="Y21" s="9">
        <f>'POM Portables Li-Rechargeable'!T21-'cameras games_LiRechargable'!Y21-cellphones_LiRechargable!Y21-'Cordless Tools_LiRechargab'!Y21-PortablePCs_LiRechargab!Y21-Tablets_LiRechargable!Y21</f>
        <v>3396.1180570708143</v>
      </c>
      <c r="Z21" s="9">
        <f>'POM Portables Li-Rechargeable'!U21-'cameras games_LiRechargable'!Z21-cellphones_LiRechargable!Z21-'Cordless Tools_LiRechargab'!Z21-PortablePCs_LiRechargab!Z21-Tablets_LiRechargable!Z21</f>
        <v>4532.5486721394691</v>
      </c>
      <c r="AA21" s="9">
        <f>'POM Portables Li-Rechargeable'!V21-'cameras games_LiRechargable'!AA21-cellphones_LiRechargable!AA21-'Cordless Tools_LiRechargab'!AA21-PortablePCs_LiRechargab!AA21-Tablets_LiRechargable!AA21</f>
        <v>5036.7252313944246</v>
      </c>
      <c r="AB21" s="9">
        <f>'POM Portables Li-Rechargeable'!W21-'cameras games_LiRechargable'!AB21-cellphones_LiRechargable!AB21-'Cordless Tools_LiRechargab'!AB21-PortablePCs_LiRechargab!AB21-Tablets_LiRechargable!AB21</f>
        <v>5454.1612569809686</v>
      </c>
      <c r="AC21" s="10">
        <f>'POM Portables Li-Rechargeable'!X21-'cameras games_LiRechargable'!AC21-cellphones_LiRechargable!AC21-'Cordless Tools_LiRechargab'!AC21-PortablePCs_LiRechargab!AC21-Tablets_LiRechargable!AC21</f>
        <v>6215.82390281271</v>
      </c>
      <c r="AD21" s="10">
        <f>'POM Portables Li-Rechargeable'!Y21-'cameras games_LiRechargable'!AD21-cellphones_LiRechargable!AD21-'Cordless Tools_LiRechargab'!AD21-PortablePCs_LiRechargab!AD21-Tablets_LiRechargable!AD21</f>
        <v>7065.7987590587527</v>
      </c>
      <c r="AE21" s="10">
        <f>'POM Portables Li-Rechargeable'!Z21-'cameras games_LiRechargable'!AE21-cellphones_LiRechargable!AE21-'Cordless Tools_LiRechargab'!AE21-PortablePCs_LiRechargab!AE21-Tablets_LiRechargable!AE21</f>
        <v>7998.9501813122315</v>
      </c>
      <c r="AF21" s="10">
        <f>'POM Portables Li-Rechargeable'!AA21-'cameras games_LiRechargable'!AF21-cellphones_LiRechargable!AF21-'Cordless Tools_LiRechargab'!AF21-PortablePCs_LiRechargab!AF21-Tablets_LiRechargable!AF21</f>
        <v>9022.4281322162497</v>
      </c>
      <c r="AG21" s="10">
        <f>'POM Portables Li-Rechargeable'!AB21-'cameras games_LiRechargable'!AG21-cellphones_LiRechargable!AG21-'Cordless Tools_LiRechargab'!AG21-PortablePCs_LiRechargab!AG21-Tablets_LiRechargable!AG21</f>
        <v>10143.87734069297</v>
      </c>
      <c r="AH21" s="10">
        <f>'POM Portables Li-Rechargeable'!AC21-'cameras games_LiRechargable'!AH21-cellphones_LiRechargable!AH21-'Cordless Tools_LiRechargab'!AH21-PortablePCs_LiRechargab!AH21-Tablets_LiRechargable!AH21</f>
        <v>11371.449976010137</v>
      </c>
      <c r="AI21" s="10">
        <f>'POM Portables Li-Rechargeable'!AD21-'cameras games_LiRechargable'!AI21-cellphones_LiRechargable!AI21-'Cordless Tools_LiRechargab'!AI21-PortablePCs_LiRechargab!AI21-Tablets_LiRechargable!AI21</f>
        <v>12713.813623598124</v>
      </c>
      <c r="AJ21" s="10">
        <f>'POM Portables Li-Rechargeable'!AE21-'cameras games_LiRechargable'!AJ21-cellphones_LiRechargable!AJ21-'Cordless Tools_LiRechargab'!AJ21-PortablePCs_LiRechargab!AJ21-Tablets_LiRechargable!AJ21</f>
        <v>14180.153134435623</v>
      </c>
      <c r="AK21" s="10">
        <f>'POM Portables Li-Rechargeable'!AF21-'cameras games_LiRechargable'!AK21-cellphones_LiRechargable!AK21-'Cordless Tools_LiRechargab'!AK21-PortablePCs_LiRechargab!AK21-Tablets_LiRechargable!AK21</f>
        <v>15780.164623474402</v>
      </c>
      <c r="AL21" s="10">
        <f>'POM Portables Li-Rechargeable'!AG21-'cameras games_LiRechargable'!AL21-cellphones_LiRechargable!AL21-'Cordless Tools_LiRechargab'!AL21-PortablePCs_LiRechargab!AL21-Tablets_LiRechargable!AL21</f>
        <v>17810.919612799833</v>
      </c>
      <c r="AM21" s="10">
        <f>'POM Portables Li-Rechargeable'!AH21-'cameras games_LiRechargable'!AM21-cellphones_LiRechargable!AM21-'Cordless Tools_LiRechargab'!AM21-PortablePCs_LiRechargab!AM21-Tablets_LiRechargable!AM21</f>
        <v>20051.92460121755</v>
      </c>
      <c r="AN21" s="10">
        <f>'POM Portables Li-Rechargeable'!AI21-'cameras games_LiRechargable'!AN21-cellphones_LiRechargable!AN21-'Cordless Tools_LiRechargab'!AN21-PortablePCs_LiRechargab!AN21-Tablets_LiRechargable!AN21</f>
        <v>22524.329275936179</v>
      </c>
      <c r="AO21" s="10">
        <f>'POM Portables Li-Rechargeable'!AJ21-'cameras games_LiRechargable'!AO21-cellphones_LiRechargable!AO21-'Cordless Tools_LiRechargab'!AO21-PortablePCs_LiRechargab!AO21-Tablets_LiRechargable!AO21</f>
        <v>25251.400598604159</v>
      </c>
      <c r="AP21" s="10">
        <f>'POM Portables Li-Rechargeable'!AK21-'cameras games_LiRechargable'!AP21-cellphones_LiRechargable!AP21-'Cordless Tools_LiRechargab'!AP21-PortablePCs_LiRechargab!AP21-Tablets_LiRechargable!AP21</f>
        <v>28258.734576987834</v>
      </c>
      <c r="AQ21" s="10">
        <f>'POM Portables Li-Rechargeable'!AL21-'cameras games_LiRechargable'!AQ21-cellphones_LiRechargable!AQ21-'Cordless Tools_LiRechargab'!AQ21-PortablePCs_LiRechargab!AQ21-Tablets_LiRechargable!AQ21</f>
        <v>31574.489214683228</v>
      </c>
      <c r="AR21" s="10">
        <f>'POM Portables Li-Rechargeable'!AM21-'cameras games_LiRechargable'!AR21-cellphones_LiRechargable!AR21-'Cordless Tools_LiRechargab'!AR21-PortablePCs_LiRechargab!AR21-Tablets_LiRechargable!AR21</f>
        <v>35229.640756682013</v>
      </c>
      <c r="AS21" s="10">
        <f>'POM Portables Li-Rechargeable'!AN21-'cameras games_LiRechargable'!AS21-cellphones_LiRechargable!AS21-'Cordless Tools_LiRechargab'!AS21-PortablePCs_LiRechargab!AS21-Tablets_LiRechargable!AS21</f>
        <v>39258.265560394531</v>
      </c>
      <c r="AT21" s="10">
        <f>'POM Portables Li-Rechargeable'!AO21-'cameras games_LiRechargable'!AT21-cellphones_LiRechargable!AT21-'Cordless Tools_LiRechargab'!AT21-PortablePCs_LiRechargab!AT21-Tablets_LiRechargable!AT21</f>
        <v>43697.850154693464</v>
      </c>
      <c r="AU21" s="10">
        <f>'POM Portables Li-Rechargeable'!AP21-'cameras games_LiRechargable'!AU21-cellphones_LiRechargable!AU21-'Cordless Tools_LiRechargab'!AU21-PortablePCs_LiRechargab!AU21-Tablets_LiRechargable!AU21</f>
        <v>48589.632305798332</v>
      </c>
      <c r="AV21" s="10">
        <f>'POM Portables Li-Rechargeable'!AQ21-'cameras games_LiRechargable'!AV21-cellphones_LiRechargable!AV21-'Cordless Tools_LiRechargab'!AV21-PortablePCs_LiRechargab!AV21-Tablets_LiRechargable!AV21</f>
        <v>54019.31141920275</v>
      </c>
      <c r="AW21" s="10">
        <f>'POM Portables Li-Rechargeable'!AR21-'cameras games_LiRechargable'!AW21-cellphones_LiRechargable!AW21-'Cordless Tools_LiRechargab'!AW21-PortablePCs_LiRechargab!AW21-Tablets_LiRechargable!AW21</f>
        <v>60443.734380499496</v>
      </c>
      <c r="AX21" s="10">
        <f>'POM Portables Li-Rechargeable'!AS21-'cameras games_LiRechargable'!AX21-cellphones_LiRechargable!AX21-'Cordless Tools_LiRechargab'!AX21-PortablePCs_LiRechargab!AX21-Tablets_LiRechargable!AX21</f>
        <v>67538.66730722865</v>
      </c>
      <c r="AY21" s="10">
        <f>'POM Portables Li-Rechargeable'!AT21-'cameras games_LiRechargable'!AY21-cellphones_LiRechargable!AY21-'Cordless Tools_LiRechargab'!AY21-PortablePCs_LiRechargab!AY21-Tablets_LiRechargable!AY21</f>
        <v>75372.334010181876</v>
      </c>
      <c r="AZ21" s="10">
        <f>'POM Portables Li-Rechargeable'!AU21-'cameras games_LiRechargable'!AZ21-cellphones_LiRechargable!AZ21-'Cordless Tools_LiRechargab'!AZ21-PortablePCs_LiRechargab!AZ21-Tablets_LiRechargable!AZ21</f>
        <v>84019.837016250327</v>
      </c>
      <c r="BA21" s="10">
        <f>'POM Portables Li-Rechargeable'!AV21-'cameras games_LiRechargable'!BA21-cellphones_LiRechargable!BA21-'Cordless Tools_LiRechargab'!BA21-PortablePCs_LiRechargab!BA21-Tablets_LiRechargable!BA21</f>
        <v>93563.84823372867</v>
      </c>
      <c r="BB21" s="10">
        <f>'POM Portables Li-Rechargeable'!AW21-'cameras games_LiRechargable'!BB21-cellphones_LiRechargable!BB21-'Cordless Tools_LiRechargab'!BB21-PortablePCs_LiRechargab!BB21-Tablets_LiRechargable!BB21</f>
        <v>104095.36882360348</v>
      </c>
      <c r="BC21" s="10">
        <f>'POM Portables Li-Rechargeable'!AX21-'cameras games_LiRechargable'!BC21-cellphones_LiRechargable!BC21-'Cordless Tools_LiRechargab'!BC21-PortablePCs_LiRechargab!BC21-Tablets_LiRechargable!BC21</f>
        <v>115714.56520439537</v>
      </c>
      <c r="BD21" s="10">
        <f>'POM Portables Li-Rechargeable'!AY21-'cameras games_LiRechargable'!BD21-cellphones_LiRechargable!BD21-'Cordless Tools_LiRechargab'!BD21-PortablePCs_LiRechargab!BD21-Tablets_LiRechargable!BD21</f>
        <v>128531.68881122868</v>
      </c>
      <c r="BE21" s="10">
        <f>'POM Portables Li-Rechargeable'!AZ21-'cameras games_LiRechargable'!BE21-cellphones_LiRechargable!BE21-'Cordless Tools_LiRechargab'!BE21-PortablePCs_LiRechargab!BE21-Tablets_LiRechargable!BE21</f>
        <v>142668.08799223596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7" t="s">
        <v>625</v>
      </c>
      <c r="F22" s="26" t="s">
        <v>34</v>
      </c>
      <c r="G22" s="11">
        <f>'POM Portables Li-Rechargeable'!B22-'cameras games_LiRechargable'!G22-cellphones_LiRechargable!G22-'Cordless Tools_LiRechargab'!G22-PortablePCs_LiRechargab!G22-Tablets_LiRechargable!G22</f>
        <v>-310.62036966459186</v>
      </c>
      <c r="H22" s="11">
        <f>'POM Portables Li-Rechargeable'!C22-'cameras games_LiRechargable'!H22-cellphones_LiRechargable!H22-'Cordless Tools_LiRechargab'!H22-PortablePCs_LiRechargab!H22-Tablets_LiRechargable!H22</f>
        <v>-340.18222269562256</v>
      </c>
      <c r="I22" s="11">
        <f>'POM Portables Li-Rechargeable'!D22-'cameras games_LiRechargable'!I22-cellphones_LiRechargable!I22-'Cordless Tools_LiRechargab'!I22-PortablePCs_LiRechargab!I22-Tablets_LiRechargable!I22</f>
        <v>-224.40066177312065</v>
      </c>
      <c r="J22" s="11">
        <f>'POM Portables Li-Rechargeable'!E22-'cameras games_LiRechargable'!J22-cellphones_LiRechargable!J22-'Cordless Tools_LiRechargab'!J22-PortablePCs_LiRechargab!J22-Tablets_LiRechargable!J22</f>
        <v>-147.76378277401272</v>
      </c>
      <c r="K22" s="11">
        <f>'POM Portables Li-Rechargeable'!F22-'cameras games_LiRechargable'!K22-cellphones_LiRechargable!K22-'Cordless Tools_LiRechargab'!K22-PortablePCs_LiRechargab!K22-Tablets_LiRechargable!K22</f>
        <v>497.06990200353766</v>
      </c>
      <c r="L22" s="11">
        <f>'POM Portables Li-Rechargeable'!G22-'cameras games_LiRechargable'!L22-cellphones_LiRechargable!L22-'Cordless Tools_LiRechargab'!L22-PortablePCs_LiRechargab!L22-Tablets_LiRechargable!L22</f>
        <v>786.32555967123653</v>
      </c>
      <c r="M22" s="11">
        <f>'POM Portables Li-Rechargeable'!H22-'cameras games_LiRechargable'!M22-cellphones_LiRechargable!M22-'Cordless Tools_LiRechargab'!M22-PortablePCs_LiRechargab!M22-Tablets_LiRechargable!M22</f>
        <v>934.79157939650213</v>
      </c>
      <c r="N22" s="11">
        <f>'POM Portables Li-Rechargeable'!I22-'cameras games_LiRechargable'!N22-cellphones_LiRechargable!N22-'Cordless Tools_LiRechargab'!N22-PortablePCs_LiRechargab!N22-Tablets_LiRechargable!N22</f>
        <v>1076.270476703517</v>
      </c>
      <c r="O22" s="11">
        <f>'POM Portables Li-Rechargeable'!J22-'cameras games_LiRechargable'!O22-cellphones_LiRechargable!O22-'Cordless Tools_LiRechargab'!O22-PortablePCs_LiRechargab!O22-Tablets_LiRechargable!O22</f>
        <v>1633.1544000342546</v>
      </c>
      <c r="P22" s="11">
        <f>'POM Portables Li-Rechargeable'!K22-'cameras games_LiRechargable'!P22-cellphones_LiRechargable!P22-'Cordless Tools_LiRechargab'!P22-PortablePCs_LiRechargab!P22-Tablets_LiRechargable!P22</f>
        <v>112.88213954603374</v>
      </c>
      <c r="Q22" s="11">
        <f>'POM Portables Li-Rechargeable'!L22-'cameras games_LiRechargable'!Q22-cellphones_LiRechargable!Q22-'Cordless Tools_LiRechargab'!Q22-PortablePCs_LiRechargab!Q22-Tablets_LiRechargable!Q22</f>
        <v>2076.1224628746359</v>
      </c>
      <c r="R22" s="9">
        <f>'POM Portables Li-Rechargeable'!M22-'cameras games_LiRechargable'!R22-cellphones_LiRechargable!R22-'Cordless Tools_LiRechargab'!R22-PortablePCs_LiRechargab!R22-Tablets_LiRechargable!R22</f>
        <v>2491.3591962307455</v>
      </c>
      <c r="S22" s="9">
        <f>'POM Portables Li-Rechargeable'!N22-'cameras games_LiRechargable'!S22-cellphones_LiRechargable!S22-'Cordless Tools_LiRechargab'!S22-PortablePCs_LiRechargab!S22-Tablets_LiRechargable!S22</f>
        <v>2072.4530366192243</v>
      </c>
      <c r="T22" s="9">
        <f>'POM Portables Li-Rechargeable'!O22-'cameras games_LiRechargable'!T22-cellphones_LiRechargable!T22-'Cordless Tools_LiRechargab'!T22-PortablePCs_LiRechargab!T22-Tablets_LiRechargable!T22</f>
        <v>178.30804244944397</v>
      </c>
      <c r="U22" s="9">
        <f>'POM Portables Li-Rechargeable'!P22-'cameras games_LiRechargable'!U22-cellphones_LiRechargable!U22-'Cordless Tools_LiRechargab'!U22-PortablePCs_LiRechargab!U22-Tablets_LiRechargable!U22</f>
        <v>602.77711688747149</v>
      </c>
      <c r="V22" s="9">
        <f>'POM Portables Li-Rechargeable'!Q22-'cameras games_LiRechargable'!V22-cellphones_LiRechargable!V22-'Cordless Tools_LiRechargab'!V22-PortablePCs_LiRechargab!V22-Tablets_LiRechargable!V22</f>
        <v>1736.0890648714519</v>
      </c>
      <c r="W22" s="9">
        <f>'POM Portables Li-Rechargeable'!R22-'cameras games_LiRechargable'!W22-cellphones_LiRechargable!W22-'Cordless Tools_LiRechargab'!W22-PortablePCs_LiRechargab!W22-Tablets_LiRechargable!W22</f>
        <v>3889.2290004424085</v>
      </c>
      <c r="X22" s="9">
        <f>'POM Portables Li-Rechargeable'!S22-'cameras games_LiRechargable'!X22-cellphones_LiRechargable!X22-'Cordless Tools_LiRechargab'!X22-PortablePCs_LiRechargab!X22-Tablets_LiRechargable!X22</f>
        <v>6554.5724787244599</v>
      </c>
      <c r="Y22" s="9">
        <f>'POM Portables Li-Rechargeable'!T22-'cameras games_LiRechargable'!Y22-cellphones_LiRechargable!Y22-'Cordless Tools_LiRechargab'!Y22-PortablePCs_LiRechargab!Y22-Tablets_LiRechargable!Y22</f>
        <v>6601.834323928163</v>
      </c>
      <c r="Z22" s="9">
        <f>'POM Portables Li-Rechargeable'!U22-'cameras games_LiRechargable'!Z22-cellphones_LiRechargable!Z22-'Cordless Tools_LiRechargab'!Z22-PortablePCs_LiRechargab!Z22-Tablets_LiRechargable!Z22</f>
        <v>9831.167648817458</v>
      </c>
      <c r="AA22" s="9">
        <f>'POM Portables Li-Rechargeable'!V22-'cameras games_LiRechargable'!AA22-cellphones_LiRechargable!AA22-'Cordless Tools_LiRechargab'!AA22-PortablePCs_LiRechargab!AA22-Tablets_LiRechargable!AA22</f>
        <v>13660.859741183844</v>
      </c>
      <c r="AB22" s="9">
        <f>'POM Portables Li-Rechargeable'!W22-'cameras games_LiRechargable'!AB22-cellphones_LiRechargable!AB22-'Cordless Tools_LiRechargab'!AB22-PortablePCs_LiRechargab!AB22-Tablets_LiRechargable!AB22</f>
        <v>13273.943468044739</v>
      </c>
      <c r="AC22" s="10">
        <f>'POM Portables Li-Rechargeable'!X22-'cameras games_LiRechargable'!AC22-cellphones_LiRechargable!AC22-'Cordless Tools_LiRechargab'!AC22-PortablePCs_LiRechargab!AC22-Tablets_LiRechargable!AC22</f>
        <v>14693.492495897954</v>
      </c>
      <c r="AD22" s="10">
        <f>'POM Portables Li-Rechargeable'!Y22-'cameras games_LiRechargable'!AD22-cellphones_LiRechargable!AD22-'Cordless Tools_LiRechargab'!AD22-PortablePCs_LiRechargab!AD22-Tablets_LiRechargable!AD22</f>
        <v>16255.773998615783</v>
      </c>
      <c r="AE22" s="10">
        <f>'POM Portables Li-Rechargeable'!Z22-'cameras games_LiRechargable'!AE22-cellphones_LiRechargable!AE22-'Cordless Tools_LiRechargab'!AE22-PortablePCs_LiRechargab!AE22-Tablets_LiRechargable!AE22</f>
        <v>17971.418513372588</v>
      </c>
      <c r="AF22" s="10">
        <f>'POM Portables Li-Rechargeable'!AA22-'cameras games_LiRechargable'!AF22-cellphones_LiRechargable!AF22-'Cordless Tools_LiRechargab'!AF22-PortablePCs_LiRechargab!AF22-Tablets_LiRechargable!AF22</f>
        <v>19854.633410409682</v>
      </c>
      <c r="AG22" s="10">
        <f>'POM Portables Li-Rechargeable'!AB22-'cameras games_LiRechargable'!AG22-cellphones_LiRechargable!AG22-'Cordless Tools_LiRechargab'!AG22-PortablePCs_LiRechargab!AG22-Tablets_LiRechargable!AG22</f>
        <v>21920.834804657134</v>
      </c>
      <c r="AH22" s="10">
        <f>'POM Portables Li-Rechargeable'!AC22-'cameras games_LiRechargable'!AH22-cellphones_LiRechargable!AH22-'Cordless Tools_LiRechargab'!AH22-PortablePCs_LiRechargab!AH22-Tablets_LiRechargable!AH22</f>
        <v>24186.732964880539</v>
      </c>
      <c r="AI22" s="10">
        <f>'POM Portables Li-Rechargeable'!AD22-'cameras games_LiRechargable'!AI22-cellphones_LiRechargable!AI22-'Cordless Tools_LiRechargab'!AI22-PortablePCs_LiRechargab!AI22-Tablets_LiRechargable!AI22</f>
        <v>26670.420512179691</v>
      </c>
      <c r="AJ22" s="10">
        <f>'POM Portables Li-Rechargeable'!AE22-'cameras games_LiRechargable'!AJ22-cellphones_LiRechargable!AJ22-'Cordless Tools_LiRechargab'!AJ22-PortablePCs_LiRechargab!AJ22-Tablets_LiRechargable!AJ22</f>
        <v>29391.462762670933</v>
      </c>
      <c r="AK22" s="10">
        <f>'POM Portables Li-Rechargeable'!AF22-'cameras games_LiRechargable'!AK22-cellphones_LiRechargable!AK22-'Cordless Tools_LiRechargab'!AK22-PortablePCs_LiRechargab!AK22-Tablets_LiRechargable!AK22</f>
        <v>32370.989356618917</v>
      </c>
      <c r="AL22" s="10">
        <f>'POM Portables Li-Rechargeable'!AG22-'cameras games_LiRechargable'!AL22-cellphones_LiRechargable!AL22-'Cordless Tools_LiRechargab'!AL22-PortablePCs_LiRechargab!AL22-Tablets_LiRechargable!AL22</f>
        <v>35912.06490337463</v>
      </c>
      <c r="AM22" s="10">
        <f>'POM Portables Li-Rechargeable'!AH22-'cameras games_LiRechargable'!AM22-cellphones_LiRechargable!AM22-'Cordless Tools_LiRechargab'!AM22-PortablePCs_LiRechargab!AM22-Tablets_LiRechargable!AM22</f>
        <v>39812.937336668139</v>
      </c>
      <c r="AN22" s="10">
        <f>'POM Portables Li-Rechargeable'!AI22-'cameras games_LiRechargable'!AN22-cellphones_LiRechargable!AN22-'Cordless Tools_LiRechargab'!AN22-PortablePCs_LiRechargab!AN22-Tablets_LiRechargable!AN22</f>
        <v>44109.696229786881</v>
      </c>
      <c r="AO22" s="10">
        <f>'POM Portables Li-Rechargeable'!AJ22-'cameras games_LiRechargable'!AO22-cellphones_LiRechargable!AO22-'Cordless Tools_LiRechargab'!AO22-PortablePCs_LiRechargab!AO22-Tablets_LiRechargable!AO22</f>
        <v>48842.042272019666</v>
      </c>
      <c r="AP22" s="10">
        <f>'POM Portables Li-Rechargeable'!AK22-'cameras games_LiRechargable'!AP22-cellphones_LiRechargable!AP22-'Cordless Tools_LiRechargab'!AP22-PortablePCs_LiRechargab!AP22-Tablets_LiRechargable!AP22</f>
        <v>54053.648423040075</v>
      </c>
      <c r="AQ22" s="10">
        <f>'POM Portables Li-Rechargeable'!AL22-'cameras games_LiRechargable'!AQ22-cellphones_LiRechargable!AQ22-'Cordless Tools_LiRechargab'!AQ22-PortablePCs_LiRechargab!AQ22-Tablets_LiRechargable!AQ22</f>
        <v>59792.557183579935</v>
      </c>
      <c r="AR22" s="10">
        <f>'POM Portables Li-Rechargeable'!AM22-'cameras games_LiRechargable'!AR22-cellphones_LiRechargable!AR22-'Cordless Tools_LiRechargab'!AR22-PortablePCs_LiRechargab!AR22-Tablets_LiRechargable!AR22</f>
        <v>66111.617594038951</v>
      </c>
      <c r="AS22" s="10">
        <f>'POM Portables Li-Rechargeable'!AN22-'cameras games_LiRechargable'!AS22-cellphones_LiRechargable!AS22-'Cordless Tools_LiRechargab'!AS22-PortablePCs_LiRechargab!AS22-Tablets_LiRechargable!AS22</f>
        <v>73068.965933841377</v>
      </c>
      <c r="AT22" s="10">
        <f>'POM Portables Li-Rechargeable'!AO22-'cameras games_LiRechargable'!AT22-cellphones_LiRechargable!AT22-'Cordless Tools_LiRechargab'!AT22-PortablePCs_LiRechargab!AT22-Tablets_LiRechargable!AT22</f>
        <v>80728.554491632036</v>
      </c>
      <c r="AU22" s="10">
        <f>'POM Portables Li-Rechargeable'!AP22-'cameras games_LiRechargable'!AU22-cellphones_LiRechargable!AU22-'Cordless Tools_LiRechargab'!AU22-PortablePCs_LiRechargab!AU22-Tablets_LiRechargable!AU22</f>
        <v>89160.7332134139</v>
      </c>
      <c r="AV22" s="10">
        <f>'POM Portables Li-Rechargeable'!AQ22-'cameras games_LiRechargable'!AV22-cellphones_LiRechargable!AV22-'Cordless Tools_LiRechargab'!AV22-PortablePCs_LiRechargab!AV22-Tablets_LiRechargable!AV22</f>
        <v>98483.262089767552</v>
      </c>
      <c r="AW22" s="10">
        <f>'POM Portables Li-Rechargeable'!AR22-'cameras games_LiRechargable'!AW22-cellphones_LiRechargable!AW22-'Cordless Tools_LiRechargab'!AW22-PortablePCs_LiRechargab!AW22-Tablets_LiRechargable!AW22</f>
        <v>109172.2636112599</v>
      </c>
      <c r="AX22" s="10">
        <f>'POM Portables Li-Rechargeable'!AS22-'cameras games_LiRechargable'!AX22-cellphones_LiRechargable!AX22-'Cordless Tools_LiRechargab'!AX22-PortablePCs_LiRechargab!AX22-Tablets_LiRechargable!AX22</f>
        <v>120955.7782461048</v>
      </c>
      <c r="AY22" s="10">
        <f>'POM Portables Li-Rechargeable'!AT22-'cameras games_LiRechargable'!AY22-cellphones_LiRechargable!AY22-'Cordless Tools_LiRechargab'!AY22-PortablePCs_LiRechargab!AY22-Tablets_LiRechargable!AY22</f>
        <v>133944.3737456534</v>
      </c>
      <c r="AZ22" s="10">
        <f>'POM Portables Li-Rechargeable'!AU22-'cameras games_LiRechargable'!AZ22-cellphones_LiRechargable!AZ22-'Cordless Tools_LiRechargab'!AZ22-PortablePCs_LiRechargab!AZ22-Tablets_LiRechargable!AZ22</f>
        <v>148259.72881631242</v>
      </c>
      <c r="BA22" s="10">
        <f>'POM Portables Li-Rechargeable'!AV22-'cameras games_LiRechargable'!BA22-cellphones_LiRechargable!BA22-'Cordless Tools_LiRechargab'!BA22-PortablePCs_LiRechargab!BA22-Tablets_LiRechargable!BA22</f>
        <v>164035.74690762468</v>
      </c>
      <c r="BB22" s="10">
        <f>'POM Portables Li-Rechargeable'!AW22-'cameras games_LiRechargable'!BB22-cellphones_LiRechargable!BB22-'Cordless Tools_LiRechargab'!BB22-PortablePCs_LiRechargab!BB22-Tablets_LiRechargable!BB22</f>
        <v>181419.78151362273</v>
      </c>
      <c r="BC22" s="10">
        <f>'POM Portables Li-Rechargeable'!AX22-'cameras games_LiRechargable'!BC22-cellphones_LiRechargable!BC22-'Cordless Tools_LiRechargab'!BC22-PortablePCs_LiRechargab!BC22-Tablets_LiRechargable!BC22</f>
        <v>200573.98414550361</v>
      </c>
      <c r="BD22" s="10">
        <f>'POM Portables Li-Rechargeable'!AY22-'cameras games_LiRechargable'!BD22-cellphones_LiRechargable!BD22-'Cordless Tools_LiRechargab'!BD22-PortablePCs_LiRechargab!BD22-Tablets_LiRechargable!BD22</f>
        <v>221676.78724981498</v>
      </c>
      <c r="BE22" s="10">
        <f>'POM Portables Li-Rechargeable'!AZ22-'cameras games_LiRechargable'!BE22-cellphones_LiRechargable!BE22-'Cordless Tools_LiRechargab'!BE22-PortablePCs_LiRechargab!BE22-Tablets_LiRechargable!BE22</f>
        <v>244924.53557411412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7" t="s">
        <v>625</v>
      </c>
      <c r="F23" s="26" t="s">
        <v>50</v>
      </c>
      <c r="G23" s="11">
        <f>'POM Portables Li-Rechargeable'!B23-'cameras games_LiRechargable'!G23-cellphones_LiRechargable!G23-'Cordless Tools_LiRechargab'!G23-PortablePCs_LiRechargab!G23-Tablets_LiRechargable!G23</f>
        <v>-31.434148294749004</v>
      </c>
      <c r="H23" s="11">
        <f>'POM Portables Li-Rechargeable'!C23-'cameras games_LiRechargable'!H23-cellphones_LiRechargable!H23-'Cordless Tools_LiRechargab'!H23-PortablePCs_LiRechargab!H23-Tablets_LiRechargable!H23</f>
        <v>-34.327048951811364</v>
      </c>
      <c r="I23" s="11">
        <f>'POM Portables Li-Rechargeable'!D23-'cameras games_LiRechargable'!I23-cellphones_LiRechargable!I23-'Cordless Tools_LiRechargab'!I23-PortablePCs_LiRechargab!I23-Tablets_LiRechargable!I23</f>
        <v>-39.927397949152812</v>
      </c>
      <c r="J23" s="11">
        <f>'POM Portables Li-Rechargeable'!E23-'cameras games_LiRechargable'!J23-cellphones_LiRechargable!J23-'Cordless Tools_LiRechargab'!J23-PortablePCs_LiRechargab!J23-Tablets_LiRechargable!J23</f>
        <v>-63.580320445066015</v>
      </c>
      <c r="K23" s="11">
        <f>'POM Portables Li-Rechargeable'!F23-'cameras games_LiRechargable'!K23-cellphones_LiRechargable!K23-'Cordless Tools_LiRechargab'!K23-PortablePCs_LiRechargab!K23-Tablets_LiRechargable!K23</f>
        <v>-56.069967226286749</v>
      </c>
      <c r="L23" s="11">
        <f>'POM Portables Li-Rechargeable'!G23-'cameras games_LiRechargable'!L23-cellphones_LiRechargable!L23-'Cordless Tools_LiRechargab'!L23-PortablePCs_LiRechargab!L23-Tablets_LiRechargable!L23</f>
        <v>-56.507473807724836</v>
      </c>
      <c r="M23" s="11">
        <f>'POM Portables Li-Rechargeable'!H23-'cameras games_LiRechargable'!M23-cellphones_LiRechargable!M23-'Cordless Tools_LiRechargab'!M23-PortablePCs_LiRechargab!M23-Tablets_LiRechargable!M23</f>
        <v>-78.225359346616074</v>
      </c>
      <c r="N23" s="11">
        <f>'POM Portables Li-Rechargeable'!I23-'cameras games_LiRechargable'!N23-cellphones_LiRechargable!N23-'Cordless Tools_LiRechargab'!N23-PortablePCs_LiRechargab!N23-Tablets_LiRechargable!N23</f>
        <v>-85.622866945595831</v>
      </c>
      <c r="O23" s="11">
        <f>'POM Portables Li-Rechargeable'!J23-'cameras games_LiRechargable'!O23-cellphones_LiRechargable!O23-'Cordless Tools_LiRechargab'!O23-PortablePCs_LiRechargab!O23-Tablets_LiRechargable!O23</f>
        <v>-76.039103122049283</v>
      </c>
      <c r="P23" s="11">
        <f>'POM Portables Li-Rechargeable'!K23-'cameras games_LiRechargable'!P23-cellphones_LiRechargable!P23-'Cordless Tools_LiRechargab'!P23-PortablePCs_LiRechargab!P23-Tablets_LiRechargable!P23</f>
        <v>-142.30750251050819</v>
      </c>
      <c r="Q23" s="11">
        <f>'POM Portables Li-Rechargeable'!L23-'cameras games_LiRechargable'!Q23-cellphones_LiRechargable!Q23-'Cordless Tools_LiRechargab'!Q23-PortablePCs_LiRechargab!Q23-Tablets_LiRechargable!Q23</f>
        <v>-50.682467210338032</v>
      </c>
      <c r="R23" s="9">
        <f>'POM Portables Li-Rechargeable'!M23-'cameras games_LiRechargable'!R23-cellphones_LiRechargable!R23-'Cordless Tools_LiRechargab'!R23-PortablePCs_LiRechargab!R23-Tablets_LiRechargable!R23</f>
        <v>4.8263880009694482</v>
      </c>
      <c r="S23" s="9">
        <f>'POM Portables Li-Rechargeable'!N23-'cameras games_LiRechargable'!S23-cellphones_LiRechargable!S23-'Cordless Tools_LiRechargab'!S23-PortablePCs_LiRechargab!S23-Tablets_LiRechargable!S23</f>
        <v>-114.81875590085875</v>
      </c>
      <c r="T23" s="9">
        <f>'POM Portables Li-Rechargeable'!O23-'cameras games_LiRechargable'!T23-cellphones_LiRechargable!T23-'Cordless Tools_LiRechargab'!T23-PortablePCs_LiRechargab!T23-Tablets_LiRechargable!T23</f>
        <v>-187.89138014404085</v>
      </c>
      <c r="U23" s="9">
        <f>'POM Portables Li-Rechargeable'!P23-'cameras games_LiRechargable'!U23-cellphones_LiRechargable!U23-'Cordless Tools_LiRechargab'!U23-PortablePCs_LiRechargab!U23-Tablets_LiRechargable!U23</f>
        <v>-212.95128636445844</v>
      </c>
      <c r="V23" s="9">
        <f>'POM Portables Li-Rechargeable'!Q23-'cameras games_LiRechargable'!V23-cellphones_LiRechargable!V23-'Cordless Tools_LiRechargab'!V23-PortablePCs_LiRechargab!V23-Tablets_LiRechargable!V23</f>
        <v>-193.84569899896314</v>
      </c>
      <c r="W23" s="9">
        <f>'POM Portables Li-Rechargeable'!R23-'cameras games_LiRechargable'!W23-cellphones_LiRechargable!W23-'Cordless Tools_LiRechargab'!W23-PortablePCs_LiRechargab!W23-Tablets_LiRechargable!W23</f>
        <v>-177.63987809960793</v>
      </c>
      <c r="X23" s="9">
        <f>'POM Portables Li-Rechargeable'!S23-'cameras games_LiRechargable'!X23-cellphones_LiRechargable!X23-'Cordless Tools_LiRechargab'!X23-PortablePCs_LiRechargab!X23-Tablets_LiRechargable!X23</f>
        <v>-171.80278912805954</v>
      </c>
      <c r="Y23" s="9">
        <f>'POM Portables Li-Rechargeable'!T23-'cameras games_LiRechargable'!Y23-cellphones_LiRechargable!Y23-'Cordless Tools_LiRechargab'!Y23-PortablePCs_LiRechargab!Y23-Tablets_LiRechargable!Y23</f>
        <v>-165.16092347586891</v>
      </c>
      <c r="Z23" s="9">
        <f>'POM Portables Li-Rechargeable'!U23-'cameras games_LiRechargable'!Z23-cellphones_LiRechargable!Z23-'Cordless Tools_LiRechargab'!Z23-PortablePCs_LiRechargab!Z23-Tablets_LiRechargable!Z23</f>
        <v>-46.835518770056986</v>
      </c>
      <c r="AA23" s="9">
        <f>'POM Portables Li-Rechargeable'!V23-'cameras games_LiRechargable'!AA23-cellphones_LiRechargable!AA23-'Cordless Tools_LiRechargab'!AA23-PortablePCs_LiRechargab!AA23-Tablets_LiRechargable!AA23</f>
        <v>-13.202351397487678</v>
      </c>
      <c r="AB23" s="9">
        <f>'POM Portables Li-Rechargeable'!W23-'cameras games_LiRechargable'!AB23-cellphones_LiRechargable!AB23-'Cordless Tools_LiRechargab'!AB23-PortablePCs_LiRechargab!AB23-Tablets_LiRechargable!AB23</f>
        <v>240.97414153168856</v>
      </c>
      <c r="AC23" s="10">
        <f>'POM Portables Li-Rechargeable'!X23-'cameras games_LiRechargable'!AC23-cellphones_LiRechargable!AC23-'Cordless Tools_LiRechargab'!AC23-PortablePCs_LiRechargab!AC23-Tablets_LiRechargable!AC23</f>
        <v>279.84302928874291</v>
      </c>
      <c r="AD23" s="10">
        <f>'POM Portables Li-Rechargeable'!Y23-'cameras games_LiRechargable'!AD23-cellphones_LiRechargable!AD23-'Cordless Tools_LiRechargab'!AD23-PortablePCs_LiRechargab!AD23-Tablets_LiRechargable!AD23</f>
        <v>322.75414693592938</v>
      </c>
      <c r="AE23" s="10">
        <f>'POM Portables Li-Rechargeable'!Z23-'cameras games_LiRechargable'!AE23-cellphones_LiRechargable!AE23-'Cordless Tools_LiRechargab'!AE23-PortablePCs_LiRechargab!AE23-Tablets_LiRechargable!AE23</f>
        <v>369.1971587014142</v>
      </c>
      <c r="AF23" s="10">
        <f>'POM Portables Li-Rechargeable'!AA23-'cameras games_LiRechargable'!AF23-cellphones_LiRechargable!AF23-'Cordless Tools_LiRechargab'!AF23-PortablePCs_LiRechargab!AF23-Tablets_LiRechargable!AF23</f>
        <v>419.30481060076738</v>
      </c>
      <c r="AG23" s="10">
        <f>'POM Portables Li-Rechargeable'!AB23-'cameras games_LiRechargable'!AG23-cellphones_LiRechargable!AG23-'Cordless Tools_LiRechargab'!AG23-PortablePCs_LiRechargab!AG23-Tablets_LiRechargable!AG23</f>
        <v>473.18348794734436</v>
      </c>
      <c r="AH23" s="10">
        <f>'POM Portables Li-Rechargeable'!AC23-'cameras games_LiRechargable'!AH23-cellphones_LiRechargable!AH23-'Cordless Tools_LiRechargab'!AH23-PortablePCs_LiRechargab!AH23-Tablets_LiRechargable!AH23</f>
        <v>530.9040252561274</v>
      </c>
      <c r="AI23" s="10">
        <f>'POM Portables Li-Rechargeable'!AD23-'cameras games_LiRechargable'!AI23-cellphones_LiRechargable!AI23-'Cordless Tools_LiRechargab'!AI23-PortablePCs_LiRechargab!AI23-Tablets_LiRechargable!AI23</f>
        <v>592.49053793333621</v>
      </c>
      <c r="AJ23" s="10">
        <f>'POM Portables Li-Rechargeable'!AE23-'cameras games_LiRechargable'!AJ23-cellphones_LiRechargable!AJ23-'Cordless Tools_LiRechargab'!AJ23-PortablePCs_LiRechargab!AJ23-Tablets_LiRechargable!AJ23</f>
        <v>657.90690793021895</v>
      </c>
      <c r="AK23" s="10">
        <f>'POM Portables Li-Rechargeable'!AF23-'cameras games_LiRechargable'!AK23-cellphones_LiRechargable!AK23-'Cordless Tools_LiRechargab'!AK23-PortablePCs_LiRechargab!AK23-Tablets_LiRechargable!AK23</f>
        <v>727.04049153085771</v>
      </c>
      <c r="AL23" s="10">
        <f>'POM Portables Li-Rechargeable'!AG23-'cameras games_LiRechargable'!AL23-cellphones_LiRechargable!AL23-'Cordless Tools_LiRechargab'!AL23-PortablePCs_LiRechargab!AL23-Tablets_LiRechargable!AL23</f>
        <v>846.54689751800595</v>
      </c>
      <c r="AM23" s="10">
        <f>'POM Portables Li-Rechargeable'!AH23-'cameras games_LiRechargable'!AM23-cellphones_LiRechargable!AM23-'Cordless Tools_LiRechargab'!AM23-PortablePCs_LiRechargab!AM23-Tablets_LiRechargable!AM23</f>
        <v>978.83458086634084</v>
      </c>
      <c r="AN23" s="10">
        <f>'POM Portables Li-Rechargeable'!AI23-'cameras games_LiRechargable'!AN23-cellphones_LiRechargable!AN23-'Cordless Tools_LiRechargab'!AN23-PortablePCs_LiRechargab!AN23-Tablets_LiRechargable!AN23</f>
        <v>1125.1972279434881</v>
      </c>
      <c r="AO23" s="10">
        <f>'POM Portables Li-Rechargeable'!AJ23-'cameras games_LiRechargable'!AO23-cellphones_LiRechargable!AO23-'Cordless Tools_LiRechargab'!AO23-PortablePCs_LiRechargab!AO23-Tablets_LiRechargable!AO23</f>
        <v>1287.0581943854297</v>
      </c>
      <c r="AP23" s="10">
        <f>'POM Portables Li-Rechargeable'!AK23-'cameras games_LiRechargable'!AP23-cellphones_LiRechargable!AP23-'Cordless Tools_LiRechargab'!AP23-PortablePCs_LiRechargab!AP23-Tablets_LiRechargable!AP23</f>
        <v>1465.9834779305586</v>
      </c>
      <c r="AQ23" s="10">
        <f>'POM Portables Li-Rechargeable'!AL23-'cameras games_LiRechargable'!AQ23-cellphones_LiRechargable!AQ23-'Cordless Tools_LiRechargab'!AQ23-PortablePCs_LiRechargab!AQ23-Tablets_LiRechargable!AQ23</f>
        <v>1663.6959886542343</v>
      </c>
      <c r="AR23" s="10">
        <f>'POM Portables Li-Rechargeable'!AM23-'cameras games_LiRechargable'!AR23-cellphones_LiRechargable!AR23-'Cordless Tools_LiRechargab'!AR23-PortablePCs_LiRechargab!AR23-Tablets_LiRechargable!AR23</f>
        <v>1882.0912463462112</v>
      </c>
      <c r="AS23" s="10">
        <f>'POM Portables Li-Rechargeable'!AN23-'cameras games_LiRechargable'!AS23-cellphones_LiRechargable!AS23-'Cordless Tools_LiRechargab'!AS23-PortablePCs_LiRechargab!AS23-Tablets_LiRechargable!AS23</f>
        <v>2123.2546477476099</v>
      </c>
      <c r="AT23" s="10">
        <f>'POM Portables Li-Rechargeable'!AO23-'cameras games_LiRechargable'!AT23-cellphones_LiRechargable!AT23-'Cordless Tools_LiRechargab'!AT23-PortablePCs_LiRechargab!AT23-Tablets_LiRechargable!AT23</f>
        <v>2389.4804606358166</v>
      </c>
      <c r="AU23" s="10">
        <f>'POM Portables Li-Rechargeable'!AP23-'cameras games_LiRechargable'!AU23-cellphones_LiRechargable!AU23-'Cordless Tools_LiRechargab'!AU23-PortablePCs_LiRechargab!AU23-Tablets_LiRechargable!AU23</f>
        <v>2683.2927174445585</v>
      </c>
      <c r="AV23" s="10">
        <f>'POM Portables Li-Rechargeable'!AQ23-'cameras games_LiRechargable'!AV23-cellphones_LiRechargable!AV23-'Cordless Tools_LiRechargab'!AV23-PortablePCs_LiRechargab!AV23-Tablets_LiRechargable!AV23</f>
        <v>3012.9934916284933</v>
      </c>
      <c r="AW23" s="10">
        <f>'POM Portables Li-Rechargeable'!AR23-'cameras games_LiRechargable'!AW23-cellphones_LiRechargable!AW23-'Cordless Tools_LiRechargab'!AW23-PortablePCs_LiRechargab!AW23-Tablets_LiRechargable!AW23</f>
        <v>3455.3720646235943</v>
      </c>
      <c r="AX23" s="10">
        <f>'POM Portables Li-Rechargeable'!AS23-'cameras games_LiRechargable'!AX23-cellphones_LiRechargable!AX23-'Cordless Tools_LiRechargab'!AX23-PortablePCs_LiRechargab!AX23-Tablets_LiRechargable!AX23</f>
        <v>3946.563047411265</v>
      </c>
      <c r="AY23" s="10">
        <f>'POM Portables Li-Rechargeable'!AT23-'cameras games_LiRechargable'!AY23-cellphones_LiRechargable!AY23-'Cordless Tools_LiRechargab'!AY23-PortablePCs_LiRechargab!AY23-Tablets_LiRechargable!AY23</f>
        <v>4491.6516145084279</v>
      </c>
      <c r="AZ23" s="10">
        <f>'POM Portables Li-Rechargeable'!AU23-'cameras games_LiRechargable'!AZ23-cellphones_LiRechargable!AZ23-'Cordless Tools_LiRechargab'!AZ23-PortablePCs_LiRechargab!AZ23-Tablets_LiRechargable!AZ23</f>
        <v>5096.2414066197107</v>
      </c>
      <c r="BA23" s="10">
        <f>'POM Portables Li-Rechargeable'!AV23-'cameras games_LiRechargable'!BA23-cellphones_LiRechargable!BA23-'Cordless Tools_LiRechargab'!BA23-PortablePCs_LiRechargab!BA23-Tablets_LiRechargable!BA23</f>
        <v>5766.5068722136139</v>
      </c>
      <c r="BB23" s="10">
        <f>'POM Portables Li-Rechargeable'!AW23-'cameras games_LiRechargable'!BB23-cellphones_LiRechargable!BB23-'Cordless Tools_LiRechargab'!BB23-PortablePCs_LiRechargab!BB23-Tablets_LiRechargable!BB23</f>
        <v>6509.2508679793591</v>
      </c>
      <c r="BC23" s="10">
        <f>'POM Portables Li-Rechargeable'!AX23-'cameras games_LiRechargable'!BC23-cellphones_LiRechargable!BC23-'Cordless Tools_LiRechargab'!BC23-PortablePCs_LiRechargab!BC23-Tablets_LiRechargable!BC23</f>
        <v>7331.9680452884104</v>
      </c>
      <c r="BD23" s="10">
        <f>'POM Portables Li-Rechargeable'!AY23-'cameras games_LiRechargable'!BD23-cellphones_LiRechargable!BD23-'Cordless Tools_LiRechargab'!BD23-PortablePCs_LiRechargab!BD23-Tablets_LiRechargable!BD23</f>
        <v>8242.9146025588361</v>
      </c>
      <c r="BE23" s="10">
        <f>'POM Portables Li-Rechargeable'!AZ23-'cameras games_LiRechargable'!BE23-cellphones_LiRechargable!BE23-'Cordless Tools_LiRechargab'!BE23-PortablePCs_LiRechargab!BE23-Tablets_LiRechargable!BE23</f>
        <v>9251.1850414753353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7" t="s">
        <v>625</v>
      </c>
      <c r="F24" s="26" t="s">
        <v>51</v>
      </c>
      <c r="G24" s="11">
        <f>'POM Portables Li-Rechargeable'!B24-'cameras games_LiRechargable'!G24-cellphones_LiRechargable!G24-'Cordless Tools_LiRechargab'!G24-PortablePCs_LiRechargab!G24-Tablets_LiRechargable!G24</f>
        <v>-9.1393255721932682</v>
      </c>
      <c r="H24" s="11">
        <f>'POM Portables Li-Rechargeable'!C24-'cameras games_LiRechargable'!H24-cellphones_LiRechargable!H24-'Cordless Tools_LiRechargab'!H24-PortablePCs_LiRechargab!H24-Tablets_LiRechargable!H24</f>
        <v>-12.523256641847883</v>
      </c>
      <c r="I24" s="11">
        <f>'POM Portables Li-Rechargeable'!D24-'cameras games_LiRechargable'!I24-cellphones_LiRechargable!I24-'Cordless Tools_LiRechargab'!I24-PortablePCs_LiRechargab!I24-Tablets_LiRechargable!I24</f>
        <v>-10.102164213500734</v>
      </c>
      <c r="J24" s="11">
        <f>'POM Portables Li-Rechargeable'!E24-'cameras games_LiRechargable'!J24-cellphones_LiRechargable!J24-'Cordless Tools_LiRechargab'!J24-PortablePCs_LiRechargab!J24-Tablets_LiRechargable!J24</f>
        <v>-7.9003909367917409</v>
      </c>
      <c r="K24" s="11">
        <f>'POM Portables Li-Rechargeable'!F24-'cameras games_LiRechargable'!K24-cellphones_LiRechargable!K24-'Cordless Tools_LiRechargab'!K24-PortablePCs_LiRechargab!K24-Tablets_LiRechargable!K24</f>
        <v>4.1200746158959838</v>
      </c>
      <c r="L24" s="11">
        <f>'POM Portables Li-Rechargeable'!G24-'cameras games_LiRechargable'!L24-cellphones_LiRechargable!L24-'Cordless Tools_LiRechargab'!L24-PortablePCs_LiRechargab!L24-Tablets_LiRechargable!L24</f>
        <v>10.903565637108116</v>
      </c>
      <c r="M24" s="11">
        <f>'POM Portables Li-Rechargeable'!H24-'cameras games_LiRechargable'!M24-cellphones_LiRechargable!M24-'Cordless Tools_LiRechargab'!M24-PortablePCs_LiRechargab!M24-Tablets_LiRechargable!M24</f>
        <v>9.1113523380489667</v>
      </c>
      <c r="N24" s="11">
        <f>'POM Portables Li-Rechargeable'!I24-'cameras games_LiRechargable'!N24-cellphones_LiRechargable!N24-'Cordless Tools_LiRechargab'!N24-PortablePCs_LiRechargab!N24-Tablets_LiRechargable!N24</f>
        <v>7.8046254845651504</v>
      </c>
      <c r="O24" s="11">
        <f>'POM Portables Li-Rechargeable'!J24-'cameras games_LiRechargable'!O24-cellphones_LiRechargable!O24-'Cordless Tools_LiRechargab'!O24-PortablePCs_LiRechargab!O24-Tablets_LiRechargable!O24</f>
        <v>46.335281598945123</v>
      </c>
      <c r="P24" s="11">
        <f>'POM Portables Li-Rechargeable'!K24-'cameras games_LiRechargable'!P24-cellphones_LiRechargable!P24-'Cordless Tools_LiRechargab'!P24-PortablePCs_LiRechargab!P24-Tablets_LiRechargable!P24</f>
        <v>-33.501391250799394</v>
      </c>
      <c r="Q24" s="11">
        <f>'POM Portables Li-Rechargeable'!L24-'cameras games_LiRechargable'!Q24-cellphones_LiRechargable!Q24-'Cordless Tools_LiRechargab'!Q24-PortablePCs_LiRechargab!Q24-Tablets_LiRechargable!Q24</f>
        <v>66.287695668709901</v>
      </c>
      <c r="R24" s="9">
        <f>'POM Portables Li-Rechargeable'!M24-'cameras games_LiRechargable'!R24-cellphones_LiRechargable!R24-'Cordless Tools_LiRechargab'!R24-PortablePCs_LiRechargab!R24-Tablets_LiRechargable!R24</f>
        <v>91.934092713503347</v>
      </c>
      <c r="S24" s="9">
        <f>'POM Portables Li-Rechargeable'!N24-'cameras games_LiRechargable'!S24-cellphones_LiRechargable!S24-'Cordless Tools_LiRechargab'!S24-PortablePCs_LiRechargab!S24-Tablets_LiRechargable!S24</f>
        <v>-54.409684848266657</v>
      </c>
      <c r="T24" s="9">
        <f>'POM Portables Li-Rechargeable'!O24-'cameras games_LiRechargable'!T24-cellphones_LiRechargable!T24-'Cordless Tools_LiRechargab'!T24-PortablePCs_LiRechargab!T24-Tablets_LiRechargable!T24</f>
        <v>-113.86178426547221</v>
      </c>
      <c r="U24" s="9">
        <f>'POM Portables Li-Rechargeable'!P24-'cameras games_LiRechargable'!U24-cellphones_LiRechargable!U24-'Cordless Tools_LiRechargab'!U24-PortablePCs_LiRechargab!U24-Tablets_LiRechargable!U24</f>
        <v>-111.55642588233367</v>
      </c>
      <c r="V24" s="9">
        <f>'POM Portables Li-Rechargeable'!Q24-'cameras games_LiRechargable'!V24-cellphones_LiRechargable!V24-'Cordless Tools_LiRechargab'!V24-PortablePCs_LiRechargab!V24-Tablets_LiRechargable!V24</f>
        <v>-49.840611396190397</v>
      </c>
      <c r="W24" s="9">
        <f>'POM Portables Li-Rechargeable'!R24-'cameras games_LiRechargable'!W24-cellphones_LiRechargable!W24-'Cordless Tools_LiRechargab'!W24-PortablePCs_LiRechargab!W24-Tablets_LiRechargable!W24</f>
        <v>-101.10629909965948</v>
      </c>
      <c r="X24" s="9">
        <f>'POM Portables Li-Rechargeable'!S24-'cameras games_LiRechargable'!X24-cellphones_LiRechargable!X24-'Cordless Tools_LiRechargab'!X24-PortablePCs_LiRechargab!X24-Tablets_LiRechargable!X24</f>
        <v>124.13649174411111</v>
      </c>
      <c r="Y24" s="9">
        <f>'POM Portables Li-Rechargeable'!T24-'cameras games_LiRechargable'!Y24-cellphones_LiRechargable!Y24-'Cordless Tools_LiRechargab'!Y24-PortablePCs_LiRechargab!Y24-Tablets_LiRechargable!Y24</f>
        <v>230.90298876914861</v>
      </c>
      <c r="Z24" s="9">
        <f>'POM Portables Li-Rechargeable'!U24-'cameras games_LiRechargable'!Z24-cellphones_LiRechargable!Z24-'Cordless Tools_LiRechargab'!Z24-PortablePCs_LiRechargab!Z24-Tablets_LiRechargable!Z24</f>
        <v>315.37211690832629</v>
      </c>
      <c r="AA24" s="9">
        <f>'POM Portables Li-Rechargeable'!V24-'cameras games_LiRechargable'!AA24-cellphones_LiRechargable!AA24-'Cordless Tools_LiRechargab'!AA24-PortablePCs_LiRechargab!AA24-Tablets_LiRechargable!AA24</f>
        <v>233.82807597847446</v>
      </c>
      <c r="AB24" s="9">
        <f>'POM Portables Li-Rechargeable'!W24-'cameras games_LiRechargable'!AB24-cellphones_LiRechargable!AB24-'Cordless Tools_LiRechargab'!AB24-PortablePCs_LiRechargab!AB24-Tablets_LiRechargable!AB24</f>
        <v>407.65394723240354</v>
      </c>
      <c r="AC24" s="10">
        <f>'POM Portables Li-Rechargeable'!X24-'cameras games_LiRechargable'!AC24-cellphones_LiRechargable!AC24-'Cordless Tools_LiRechargab'!AC24-PortablePCs_LiRechargab!AC24-Tablets_LiRechargable!AC24</f>
        <v>458.78774931829741</v>
      </c>
      <c r="AD24" s="10">
        <f>'POM Portables Li-Rechargeable'!Y24-'cameras games_LiRechargable'!AD24-cellphones_LiRechargable!AD24-'Cordless Tools_LiRechargab'!AD24-PortablePCs_LiRechargab!AD24-Tablets_LiRechargable!AD24</f>
        <v>515.00383155936026</v>
      </c>
      <c r="AE24" s="10">
        <f>'POM Portables Li-Rechargeable'!Z24-'cameras games_LiRechargable'!AE24-cellphones_LiRechargable!AE24-'Cordless Tools_LiRechargab'!AE24-PortablePCs_LiRechargab!AE24-Tablets_LiRechargable!AE24</f>
        <v>575.66507764125402</v>
      </c>
      <c r="AF24" s="10">
        <f>'POM Portables Li-Rechargeable'!AA24-'cameras games_LiRechargable'!AF24-cellphones_LiRechargable!AF24-'Cordless Tools_LiRechargab'!AF24-PortablePCs_LiRechargab!AF24-Tablets_LiRechargable!AF24</f>
        <v>640.96064197167152</v>
      </c>
      <c r="AG24" s="10">
        <f>'POM Portables Li-Rechargeable'!AB24-'cameras games_LiRechargable'!AG24-cellphones_LiRechargable!AG24-'Cordless Tools_LiRechargab'!AG24-PortablePCs_LiRechargab!AG24-Tablets_LiRechargable!AG24</f>
        <v>711.05512383712551</v>
      </c>
      <c r="AH24" s="10">
        <f>'POM Portables Li-Rechargeable'!AC24-'cameras games_LiRechargable'!AH24-cellphones_LiRechargable!AH24-'Cordless Tools_LiRechargab'!AH24-PortablePCs_LiRechargab!AH24-Tablets_LiRechargable!AH24</f>
        <v>786.0790334076122</v>
      </c>
      <c r="AI24" s="10">
        <f>'POM Portables Li-Rechargeable'!AD24-'cameras games_LiRechargable'!AI24-cellphones_LiRechargable!AI24-'Cordless Tools_LiRechargab'!AI24-PortablePCs_LiRechargab!AI24-Tablets_LiRechargable!AI24</f>
        <v>866.11716569915006</v>
      </c>
      <c r="AJ24" s="10">
        <f>'POM Portables Li-Rechargeable'!AE24-'cameras games_LiRechargable'!AJ24-cellphones_LiRechargable!AJ24-'Cordless Tools_LiRechargab'!AJ24-PortablePCs_LiRechargab!AJ24-Tablets_LiRechargable!AJ24</f>
        <v>951.19449080364916</v>
      </c>
      <c r="AK24" s="10">
        <f>'POM Portables Li-Rechargeable'!AF24-'cameras games_LiRechargable'!AK24-cellphones_LiRechargable!AK24-'Cordless Tools_LiRechargab'!AK24-PortablePCs_LiRechargab!AK24-Tablets_LiRechargable!AK24</f>
        <v>1041.2591003135278</v>
      </c>
      <c r="AL24" s="10">
        <f>'POM Portables Li-Rechargeable'!AG24-'cameras games_LiRechargable'!AL24-cellphones_LiRechargable!AL24-'Cordless Tools_LiRechargab'!AL24-PortablePCs_LiRechargab!AL24-Tablets_LiRechargable!AL24</f>
        <v>1179.6705122643932</v>
      </c>
      <c r="AM24" s="10">
        <f>'POM Portables Li-Rechargeable'!AH24-'cameras games_LiRechargable'!AM24-cellphones_LiRechargable!AM24-'Cordless Tools_LiRechargab'!AM24-PortablePCs_LiRechargab!AM24-Tablets_LiRechargable!AM24</f>
        <v>1332.4745196211588</v>
      </c>
      <c r="AN24" s="10">
        <f>'POM Portables Li-Rechargeable'!AI24-'cameras games_LiRechargable'!AN24-cellphones_LiRechargable!AN24-'Cordless Tools_LiRechargab'!AN24-PortablePCs_LiRechargab!AN24-Tablets_LiRechargable!AN24</f>
        <v>1501.1200684503565</v>
      </c>
      <c r="AO24" s="10">
        <f>'POM Portables Li-Rechargeable'!AJ24-'cameras games_LiRechargable'!AO24-cellphones_LiRechargable!AO24-'Cordless Tools_LiRechargab'!AO24-PortablePCs_LiRechargab!AO24-Tablets_LiRechargable!AO24</f>
        <v>1687.2011797301066</v>
      </c>
      <c r="AP24" s="10">
        <f>'POM Portables Li-Rechargeable'!AK24-'cameras games_LiRechargable'!AP24-cellphones_LiRechargable!AP24-'Cordless Tools_LiRechargab'!AP24-PortablePCs_LiRechargab!AP24-Tablets_LiRechargable!AP24</f>
        <v>1892.4714603131183</v>
      </c>
      <c r="AQ24" s="10">
        <f>'POM Portables Li-Rechargeable'!AL24-'cameras games_LiRechargable'!AQ24-cellphones_LiRechargable!AQ24-'Cordless Tools_LiRechargab'!AQ24-PortablePCs_LiRechargab!AQ24-Tablets_LiRechargable!AQ24</f>
        <v>2118.8600650540911</v>
      </c>
      <c r="AR24" s="10">
        <f>'POM Portables Li-Rechargeable'!AM24-'cameras games_LiRechargable'!AR24-cellphones_LiRechargable!AR24-'Cordless Tools_LiRechargab'!AR24-PortablePCs_LiRechargab!AR24-Tablets_LiRechargable!AR24</f>
        <v>2368.4892552192878</v>
      </c>
      <c r="AS24" s="10">
        <f>'POM Portables Li-Rechargeable'!AN24-'cameras games_LiRechargable'!AS24-cellphones_LiRechargable!AS24-'Cordless Tools_LiRechargab'!AS24-PortablePCs_LiRechargab!AS24-Tablets_LiRechargable!AS24</f>
        <v>2643.6937128078926</v>
      </c>
      <c r="AT24" s="10">
        <f>'POM Portables Li-Rechargeable'!AO24-'cameras games_LiRechargable'!AT24-cellphones_LiRechargable!AT24-'Cordless Tools_LiRechargab'!AT24-PortablePCs_LiRechargab!AT24-Tablets_LiRechargable!AT24</f>
        <v>2947.0417863777216</v>
      </c>
      <c r="AU24" s="10">
        <f>'POM Portables Li-Rechargeable'!AP24-'cameras games_LiRechargable'!AU24-cellphones_LiRechargable!AU24-'Cordless Tools_LiRechargab'!AU24-PortablePCs_LiRechargab!AU24-Tablets_LiRechargable!AU24</f>
        <v>3281.3588615271551</v>
      </c>
      <c r="AV24" s="10">
        <f>'POM Portables Li-Rechargeable'!AQ24-'cameras games_LiRechargable'!AV24-cellphones_LiRechargable!AV24-'Cordless Tools_LiRechargab'!AV24-PortablePCs_LiRechargab!AV24-Tablets_LiRechargable!AV24</f>
        <v>3652.9315841328735</v>
      </c>
      <c r="AW24" s="10">
        <f>'POM Portables Li-Rechargeable'!AR24-'cameras games_LiRechargable'!AW24-cellphones_LiRechargable!AW24-'Cordless Tools_LiRechargab'!AW24-PortablePCs_LiRechargab!AW24-Tablets_LiRechargable!AW24</f>
        <v>4146.9437689140932</v>
      </c>
      <c r="AX24" s="10">
        <f>'POM Portables Li-Rechargeable'!AS24-'cameras games_LiRechargable'!AX24-cellphones_LiRechargable!AX24-'Cordless Tools_LiRechargab'!AX24-PortablePCs_LiRechargab!AX24-Tablets_LiRechargable!AX24</f>
        <v>4695.0382752991291</v>
      </c>
      <c r="AY24" s="10">
        <f>'POM Portables Li-Rechargeable'!AT24-'cameras games_LiRechargable'!AY24-cellphones_LiRechargable!AY24-'Cordless Tools_LiRechargab'!AY24-PortablePCs_LiRechargab!AY24-Tablets_LiRechargable!AY24</f>
        <v>5302.8398421227248</v>
      </c>
      <c r="AZ24" s="10">
        <f>'POM Portables Li-Rechargeable'!AU24-'cameras games_LiRechargable'!AZ24-cellphones_LiRechargable!AZ24-'Cordless Tools_LiRechargab'!AZ24-PortablePCs_LiRechargab!AZ24-Tablets_LiRechargable!AZ24</f>
        <v>5976.5463319519895</v>
      </c>
      <c r="BA24" s="10">
        <f>'POM Portables Li-Rechargeable'!AV24-'cameras games_LiRechargable'!BA24-cellphones_LiRechargable!BA24-'Cordless Tools_LiRechargab'!BA24-PortablePCs_LiRechargab!BA24-Tablets_LiRechargable!BA24</f>
        <v>6722.9865741972408</v>
      </c>
      <c r="BB24" s="10">
        <f>'POM Portables Li-Rechargeable'!AW24-'cameras games_LiRechargable'!BB24-cellphones_LiRechargable!BB24-'Cordless Tools_LiRechargab'!BB24-PortablePCs_LiRechargab!BB24-Tablets_LiRechargable!BB24</f>
        <v>7549.684019053253</v>
      </c>
      <c r="BC24" s="10">
        <f>'POM Portables Li-Rechargeable'!AX24-'cameras games_LiRechargable'!BC24-cellphones_LiRechargable!BC24-'Cordless Tools_LiRechargab'!BC24-PortablePCs_LiRechargab!BC24-Tablets_LiRechargable!BC24</f>
        <v>8464.9267846797538</v>
      </c>
      <c r="BD24" s="10">
        <f>'POM Portables Li-Rechargeable'!AY24-'cameras games_LiRechargable'!BD24-cellphones_LiRechargable!BD24-'Cordless Tools_LiRechargab'!BD24-PortablePCs_LiRechargab!BD24-Tablets_LiRechargable!BD24</f>
        <v>9477.844738337164</v>
      </c>
      <c r="BE24" s="10">
        <f>'POM Portables Li-Rechargeable'!AZ24-'cameras games_LiRechargable'!BE24-cellphones_LiRechargable!BE24-'Cordless Tools_LiRechargab'!BE24-PortablePCs_LiRechargab!BE24-Tablets_LiRechargable!BE24</f>
        <v>10598.494316334813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7" t="s">
        <v>625</v>
      </c>
      <c r="F25" s="26" t="s">
        <v>52</v>
      </c>
      <c r="G25" s="11">
        <f>'POM Portables Li-Rechargeable'!B25-'cameras games_LiRechargable'!G25-cellphones_LiRechargable!G25-'Cordless Tools_LiRechargab'!G25-PortablePCs_LiRechargab!G25-Tablets_LiRechargable!G25</f>
        <v>-1.4297627300058466</v>
      </c>
      <c r="H25" s="11">
        <f>'POM Portables Li-Rechargeable'!C25-'cameras games_LiRechargable'!H25-cellphones_LiRechargable!H25-'Cordless Tools_LiRechargab'!H25-PortablePCs_LiRechargab!H25-Tablets_LiRechargable!H25</f>
        <v>-2.1488465525501166</v>
      </c>
      <c r="I25" s="11">
        <f>'POM Portables Li-Rechargeable'!D25-'cameras games_LiRechargable'!I25-cellphones_LiRechargable!I25-'Cordless Tools_LiRechargab'!I25-PortablePCs_LiRechargab!I25-Tablets_LiRechargable!I25</f>
        <v>-3.4556791541621186</v>
      </c>
      <c r="J25" s="11">
        <f>'POM Portables Li-Rechargeable'!E25-'cameras games_LiRechargable'!J25-cellphones_LiRechargable!J25-'Cordless Tools_LiRechargab'!J25-PortablePCs_LiRechargab!J25-Tablets_LiRechargable!J25</f>
        <v>-5.1909231221247154</v>
      </c>
      <c r="K25" s="11">
        <f>'POM Portables Li-Rechargeable'!F25-'cameras games_LiRechargable'!K25-cellphones_LiRechargable!K25-'Cordless Tools_LiRechargab'!K25-PortablePCs_LiRechargab!K25-Tablets_LiRechargable!K25</f>
        <v>-3.2122743470358168</v>
      </c>
      <c r="L25" s="11">
        <f>'POM Portables Li-Rechargeable'!G25-'cameras games_LiRechargable'!L25-cellphones_LiRechargable!L25-'Cordless Tools_LiRechargab'!L25-PortablePCs_LiRechargab!L25-Tablets_LiRechargable!L25</f>
        <v>-1.9410937902812364</v>
      </c>
      <c r="M25" s="11">
        <f>'POM Portables Li-Rechargeable'!H25-'cameras games_LiRechargable'!M25-cellphones_LiRechargable!M25-'Cordless Tools_LiRechargab'!M25-PortablePCs_LiRechargab!M25-Tablets_LiRechargable!M25</f>
        <v>-2.5360548172501582</v>
      </c>
      <c r="N25" s="11">
        <f>'POM Portables Li-Rechargeable'!I25-'cameras games_LiRechargable'!N25-cellphones_LiRechargable!N25-'Cordless Tools_LiRechargab'!N25-PortablePCs_LiRechargab!N25-Tablets_LiRechargable!N25</f>
        <v>-1.3981215530045175</v>
      </c>
      <c r="O25" s="11">
        <f>'POM Portables Li-Rechargeable'!J25-'cameras games_LiRechargable'!O25-cellphones_LiRechargable!O25-'Cordless Tools_LiRechargab'!O25-PortablePCs_LiRechargab!O25-Tablets_LiRechargable!O25</f>
        <v>1.4655249835237723</v>
      </c>
      <c r="P25" s="11">
        <f>'POM Portables Li-Rechargeable'!K25-'cameras games_LiRechargable'!P25-cellphones_LiRechargable!P25-'Cordless Tools_LiRechargab'!P25-PortablePCs_LiRechargab!P25-Tablets_LiRechargable!P25</f>
        <v>-5.4668592464931702</v>
      </c>
      <c r="Q25" s="11">
        <f>'POM Portables Li-Rechargeable'!L25-'cameras games_LiRechargable'!Q25-cellphones_LiRechargable!Q25-'Cordless Tools_LiRechargab'!Q25-PortablePCs_LiRechargab!Q25-Tablets_LiRechargable!Q25</f>
        <v>-1.0087712170689265</v>
      </c>
      <c r="R25" s="9">
        <f>'POM Portables Li-Rechargeable'!M25-'cameras games_LiRechargable'!R25-cellphones_LiRechargable!R25-'Cordless Tools_LiRechargab'!R25-PortablePCs_LiRechargab!R25-Tablets_LiRechargable!R25</f>
        <v>-5.6482125515472124</v>
      </c>
      <c r="S25" s="9">
        <f>'POM Portables Li-Rechargeable'!N25-'cameras games_LiRechargable'!S25-cellphones_LiRechargable!S25-'Cordless Tools_LiRechargab'!S25-PortablePCs_LiRechargab!S25-Tablets_LiRechargable!S25</f>
        <v>-22.112939941800143</v>
      </c>
      <c r="T25" s="9">
        <f>'POM Portables Li-Rechargeable'!O25-'cameras games_LiRechargable'!T25-cellphones_LiRechargable!T25-'Cordless Tools_LiRechargab'!T25-PortablePCs_LiRechargab!T25-Tablets_LiRechargable!T25</f>
        <v>-22.081144478995149</v>
      </c>
      <c r="U25" s="9">
        <f>'POM Portables Li-Rechargeable'!P25-'cameras games_LiRechargable'!U25-cellphones_LiRechargable!U25-'Cordless Tools_LiRechargab'!U25-PortablePCs_LiRechargab!U25-Tablets_LiRechargable!U25</f>
        <v>-29.465016963751957</v>
      </c>
      <c r="V25" s="9">
        <f>'POM Portables Li-Rechargeable'!Q25-'cameras games_LiRechargable'!V25-cellphones_LiRechargable!V25-'Cordless Tools_LiRechargab'!V25-PortablePCs_LiRechargab!V25-Tablets_LiRechargable!V25</f>
        <v>-22.936954074159139</v>
      </c>
      <c r="W25" s="9">
        <f>'POM Portables Li-Rechargeable'!R25-'cameras games_LiRechargable'!W25-cellphones_LiRechargable!W25-'Cordless Tools_LiRechargab'!W25-PortablePCs_LiRechargab!W25-Tablets_LiRechargable!W25</f>
        <v>-13.671160462777797</v>
      </c>
      <c r="X25" s="9">
        <f>'POM Portables Li-Rechargeable'!S25-'cameras games_LiRechargable'!X25-cellphones_LiRechargable!X25-'Cordless Tools_LiRechargab'!X25-PortablePCs_LiRechargab!X25-Tablets_LiRechargable!X25</f>
        <v>-9.8653150626226704E-2</v>
      </c>
      <c r="Y25" s="9">
        <f>'POM Portables Li-Rechargeable'!T25-'cameras games_LiRechargable'!Y25-cellphones_LiRechargable!Y25-'Cordless Tools_LiRechargab'!Y25-PortablePCs_LiRechargab!Y25-Tablets_LiRechargable!Y25</f>
        <v>-3.9284652405070881</v>
      </c>
      <c r="Z25" s="9">
        <f>'POM Portables Li-Rechargeable'!U25-'cameras games_LiRechargable'!Z25-cellphones_LiRechargable!Z25-'Cordless Tools_LiRechargab'!Z25-PortablePCs_LiRechargab!Z25-Tablets_LiRechargable!Z25</f>
        <v>-18.656109874114073</v>
      </c>
      <c r="AA25" s="9">
        <f>'POM Portables Li-Rechargeable'!V25-'cameras games_LiRechargable'!AA25-cellphones_LiRechargable!AA25-'Cordless Tools_LiRechargab'!AA25-PortablePCs_LiRechargab!AA25-Tablets_LiRechargable!AA25</f>
        <v>12.815749361862904</v>
      </c>
      <c r="AB25" s="9">
        <f>'POM Portables Li-Rechargeable'!W25-'cameras games_LiRechargable'!AB25-cellphones_LiRechargable!AB25-'Cordless Tools_LiRechargab'!AB25-PortablePCs_LiRechargab!AB25-Tablets_LiRechargable!AB25</f>
        <v>18.093833339058168</v>
      </c>
      <c r="AC25" s="10">
        <f>'POM Portables Li-Rechargeable'!X25-'cameras games_LiRechargable'!AC25-cellphones_LiRechargable!AC25-'Cordless Tools_LiRechargab'!AC25-PortablePCs_LiRechargab!AC25-Tablets_LiRechargable!AC25</f>
        <v>22.791758239852001</v>
      </c>
      <c r="AD25" s="10">
        <f>'POM Portables Li-Rechargeable'!Y25-'cameras games_LiRechargable'!AD25-cellphones_LiRechargable!AD25-'Cordless Tools_LiRechargab'!AD25-PortablePCs_LiRechargab!AD25-Tablets_LiRechargable!AD25</f>
        <v>28.087665215774106</v>
      </c>
      <c r="AE25" s="10">
        <f>'POM Portables Li-Rechargeable'!Z25-'cameras games_LiRechargable'!AE25-cellphones_LiRechargable!AE25-'Cordless Tools_LiRechargab'!AE25-PortablePCs_LiRechargab!AE25-Tablets_LiRechargable!AE25</f>
        <v>33.867819052452866</v>
      </c>
      <c r="AF25" s="10">
        <f>'POM Portables Li-Rechargeable'!AA25-'cameras games_LiRechargable'!AF25-cellphones_LiRechargable!AF25-'Cordless Tools_LiRechargab'!AF25-PortablePCs_LiRechargab!AF25-Tablets_LiRechargable!AF25</f>
        <v>40.159483007713803</v>
      </c>
      <c r="AG25" s="10">
        <f>'POM Portables Li-Rechargeable'!AB25-'cameras games_LiRechargable'!AG25-cellphones_LiRechargable!AG25-'Cordless Tools_LiRechargab'!AG25-PortablePCs_LiRechargab!AG25-Tablets_LiRechargable!AG25</f>
        <v>46.988690462194263</v>
      </c>
      <c r="AH25" s="10">
        <f>'POM Portables Li-Rechargeable'!AC25-'cameras games_LiRechargable'!AH25-cellphones_LiRechargable!AH25-'Cordless Tools_LiRechargab'!AH25-PortablePCs_LiRechargab!AH25-Tablets_LiRechargable!AH25</f>
        <v>54.379461669889132</v>
      </c>
      <c r="AI25" s="10">
        <f>'POM Portables Li-Rechargeable'!AD25-'cameras games_LiRechargable'!AI25-cellphones_LiRechargable!AI25-'Cordless Tools_LiRechargab'!AI25-PortablePCs_LiRechargab!AI25-Tablets_LiRechargable!AI25</f>
        <v>62.352835190905722</v>
      </c>
      <c r="AJ25" s="10">
        <f>'POM Portables Li-Rechargeable'!AE25-'cameras games_LiRechargable'!AJ25-cellphones_LiRechargable!AJ25-'Cordless Tools_LiRechargab'!AJ25-PortablePCs_LiRechargab!AJ25-Tablets_LiRechargable!AJ25</f>
        <v>70.925678288368672</v>
      </c>
      <c r="AK25" s="10">
        <f>'POM Portables Li-Rechargeable'!AF25-'cameras games_LiRechargable'!AK25-cellphones_LiRechargable!AK25-'Cordless Tools_LiRechargab'!AK25-PortablePCs_LiRechargab!AK25-Tablets_LiRechargable!AK25</f>
        <v>80.109234246437637</v>
      </c>
      <c r="AL25" s="10">
        <f>'POM Portables Li-Rechargeable'!AG25-'cameras games_LiRechargable'!AL25-cellphones_LiRechargable!AL25-'Cordless Tools_LiRechargab'!AL25-PortablePCs_LiRechargab!AL25-Tablets_LiRechargable!AL25</f>
        <v>95.009624926472668</v>
      </c>
      <c r="AM25" s="10">
        <f>'POM Portables Li-Rechargeable'!AH25-'cameras games_LiRechargable'!AM25-cellphones_LiRechargable!AM25-'Cordless Tools_LiRechargab'!AM25-PortablePCs_LiRechargab!AM25-Tablets_LiRechargable!AM25</f>
        <v>111.51529420244015</v>
      </c>
      <c r="AN25" s="10">
        <f>'POM Portables Li-Rechargeable'!AI25-'cameras games_LiRechargable'!AN25-cellphones_LiRechargable!AN25-'Cordless Tools_LiRechargab'!AN25-PortablePCs_LiRechargab!AN25-Tablets_LiRechargable!AN25</f>
        <v>129.78884922632014</v>
      </c>
      <c r="AO25" s="10">
        <f>'POM Portables Li-Rechargeable'!AJ25-'cameras games_LiRechargable'!AO25-cellphones_LiRechargable!AO25-'Cordless Tools_LiRechargab'!AO25-PortablePCs_LiRechargab!AO25-Tablets_LiRechargable!AO25</f>
        <v>150.00919719615663</v>
      </c>
      <c r="AP25" s="10">
        <f>'POM Portables Li-Rechargeable'!AK25-'cameras games_LiRechargable'!AP25-cellphones_LiRechargable!AP25-'Cordless Tools_LiRechargab'!AP25-PortablePCs_LiRechargab!AP25-Tablets_LiRechargable!AP25</f>
        <v>172.37317612473171</v>
      </c>
      <c r="AQ25" s="10">
        <f>'POM Portables Li-Rechargeable'!AL25-'cameras games_LiRechargable'!AQ25-cellphones_LiRechargable!AQ25-'Cordless Tools_LiRechargab'!AQ25-PortablePCs_LiRechargab!AQ25-Tablets_LiRechargable!AQ25</f>
        <v>197.09734870016229</v>
      </c>
      <c r="AR25" s="10">
        <f>'POM Portables Li-Rechargeable'!AM25-'cameras games_LiRechargable'!AR25-cellphones_LiRechargable!AR25-'Cordless Tools_LiRechargab'!AR25-PortablePCs_LiRechargab!AR25-Tablets_LiRechargable!AR25</f>
        <v>224.41997554791212</v>
      </c>
      <c r="AS25" s="10">
        <f>'POM Portables Li-Rechargeable'!AN25-'cameras games_LiRechargable'!AS25-cellphones_LiRechargable!AS25-'Cordless Tools_LiRechargab'!AS25-PortablePCs_LiRechargab!AS25-Tablets_LiRechargable!AS25</f>
        <v>254.60318583466389</v>
      </c>
      <c r="AT25" s="10">
        <f>'POM Portables Li-Rechargeable'!AO25-'cameras games_LiRechargable'!AT25-cellphones_LiRechargable!AT25-'Cordless Tools_LiRechargab'!AT25-PortablePCs_LiRechargab!AT25-Tablets_LiRechargable!AT25</f>
        <v>287.93536494854891</v>
      </c>
      <c r="AU25" s="10">
        <f>'POM Portables Li-Rechargeable'!AP25-'cameras games_LiRechargable'!AU25-cellphones_LiRechargable!AU25-'Cordless Tools_LiRechargab'!AU25-PortablePCs_LiRechargab!AU25-Tablets_LiRechargable!AU25</f>
        <v>324.73378096368799</v>
      </c>
      <c r="AV25" s="10">
        <f>'POM Portables Li-Rechargeable'!AQ25-'cameras games_LiRechargable'!AV25-cellphones_LiRechargable!AV25-'Cordless Tools_LiRechargab'!AV25-PortablePCs_LiRechargab!AV25-Tablets_LiRechargable!AV25</f>
        <v>366.05365026901677</v>
      </c>
      <c r="AW25" s="10">
        <f>'POM Portables Li-Rechargeable'!AR25-'cameras games_LiRechargable'!AW25-cellphones_LiRechargable!AW25-'Cordless Tools_LiRechargab'!AW25-PortablePCs_LiRechargab!AW25-Tablets_LiRechargable!AW25</f>
        <v>419.59300669890263</v>
      </c>
      <c r="AX25" s="10">
        <f>'POM Portables Li-Rechargeable'!AS25-'cameras games_LiRechargable'!AX25-cellphones_LiRechargable!AX25-'Cordless Tools_LiRechargab'!AX25-PortablePCs_LiRechargab!AX25-Tablets_LiRechargable!AX25</f>
        <v>478.97560009708417</v>
      </c>
      <c r="AY25" s="10">
        <f>'POM Portables Li-Rechargeable'!AT25-'cameras games_LiRechargable'!AY25-cellphones_LiRechargable!AY25-'Cordless Tools_LiRechargab'!AY25-PortablePCs_LiRechargab!AY25-Tablets_LiRechargable!AY25</f>
        <v>544.80664524420808</v>
      </c>
      <c r="AZ25" s="10">
        <f>'POM Portables Li-Rechargeable'!AU25-'cameras games_LiRechargable'!AZ25-cellphones_LiRechargable!AZ25-'Cordless Tools_LiRechargab'!AZ25-PortablePCs_LiRechargab!AZ25-Tablets_LiRechargable!AZ25</f>
        <v>617.75288721335164</v>
      </c>
      <c r="BA25" s="10">
        <f>'POM Portables Li-Rechargeable'!AV25-'cameras games_LiRechargable'!BA25-cellphones_LiRechargable!BA25-'Cordless Tools_LiRechargab'!BA25-PortablePCs_LiRechargab!BA25-Tablets_LiRechargable!BA25</f>
        <v>698.54880448258723</v>
      </c>
      <c r="BB25" s="10">
        <f>'POM Portables Li-Rechargeable'!AW25-'cameras games_LiRechargable'!BB25-cellphones_LiRechargable!BB25-'Cordless Tools_LiRechargab'!BB25-PortablePCs_LiRechargab!BB25-Tablets_LiRechargable!BB25</f>
        <v>788.00343485939129</v>
      </c>
      <c r="BC25" s="10">
        <f>'POM Portables Li-Rechargeable'!AX25-'cameras games_LiRechargable'!BC25-cellphones_LiRechargable!BC25-'Cordless Tools_LiRechargab'!BC25-PortablePCs_LiRechargab!BC25-Tablets_LiRechargable!BC25</f>
        <v>887.00788662308685</v>
      </c>
      <c r="BD25" s="10">
        <f>'POM Portables Li-Rechargeable'!AY25-'cameras games_LiRechargable'!BD25-cellphones_LiRechargable!BD25-'Cordless Tools_LiRechargab'!BD25-PortablePCs_LiRechargab!BD25-Tablets_LiRechargable!BD25</f>
        <v>996.54360353834988</v>
      </c>
      <c r="BE25" s="10">
        <f>'POM Portables Li-Rechargeable'!AZ25-'cameras games_LiRechargable'!BE25-cellphones_LiRechargable!BE25-'Cordless Tools_LiRechargab'!BE25-PortablePCs_LiRechargab!BE25-Tablets_LiRechargable!BE25</f>
        <v>1117.6914592647113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7" t="s">
        <v>625</v>
      </c>
      <c r="F26" s="26" t="s">
        <v>53</v>
      </c>
      <c r="G26" s="11">
        <f>'POM Portables Li-Rechargeable'!B26-'cameras games_LiRechargable'!G26-cellphones_LiRechargable!G26-'Cordless Tools_LiRechargab'!G26-PortablePCs_LiRechargab!G26-Tablets_LiRechargable!G26</f>
        <v>-6.3517323897887383</v>
      </c>
      <c r="H26" s="11">
        <f>'POM Portables Li-Rechargeable'!C26-'cameras games_LiRechargable'!H26-cellphones_LiRechargable!H26-'Cordless Tools_LiRechargab'!H26-PortablePCs_LiRechargab!H26-Tablets_LiRechargable!H26</f>
        <v>-6.063859243519186</v>
      </c>
      <c r="I26" s="11">
        <f>'POM Portables Li-Rechargeable'!D26-'cameras games_LiRechargable'!I26-cellphones_LiRechargable!I26-'Cordless Tools_LiRechargab'!I26-PortablePCs_LiRechargab!I26-Tablets_LiRechargable!I26</f>
        <v>-3.1321625918663827</v>
      </c>
      <c r="J26" s="11">
        <f>'POM Portables Li-Rechargeable'!E26-'cameras games_LiRechargable'!J26-cellphones_LiRechargable!J26-'Cordless Tools_LiRechargab'!J26-PortablePCs_LiRechargab!J26-Tablets_LiRechargable!J26</f>
        <v>4.8383951315480829</v>
      </c>
      <c r="K26" s="11">
        <f>'POM Portables Li-Rechargeable'!F26-'cameras games_LiRechargable'!K26-cellphones_LiRechargable!K26-'Cordless Tools_LiRechargab'!K26-PortablePCs_LiRechargab!K26-Tablets_LiRechargable!K26</f>
        <v>22.073699483891041</v>
      </c>
      <c r="L26" s="11">
        <f>'POM Portables Li-Rechargeable'!G26-'cameras games_LiRechargable'!L26-cellphones_LiRechargable!L26-'Cordless Tools_LiRechargab'!L26-PortablePCs_LiRechargab!L26-Tablets_LiRechargable!L26</f>
        <v>17.939362018363433</v>
      </c>
      <c r="M26" s="11">
        <f>'POM Portables Li-Rechargeable'!H26-'cameras games_LiRechargable'!M26-cellphones_LiRechargable!M26-'Cordless Tools_LiRechargab'!M26-PortablePCs_LiRechargab!M26-Tablets_LiRechargable!M26</f>
        <v>6.6125931846627779</v>
      </c>
      <c r="N26" s="11">
        <f>'POM Portables Li-Rechargeable'!I26-'cameras games_LiRechargable'!N26-cellphones_LiRechargable!N26-'Cordless Tools_LiRechargab'!N26-PortablePCs_LiRechargab!N26-Tablets_LiRechargable!N26</f>
        <v>2.5667145332286054</v>
      </c>
      <c r="O26" s="11">
        <f>'POM Portables Li-Rechargeable'!J26-'cameras games_LiRechargable'!O26-cellphones_LiRechargable!O26-'Cordless Tools_LiRechargab'!O26-PortablePCs_LiRechargab!O26-Tablets_LiRechargable!O26</f>
        <v>33.156326479277908</v>
      </c>
      <c r="P26" s="11">
        <f>'POM Portables Li-Rechargeable'!K26-'cameras games_LiRechargable'!P26-cellphones_LiRechargable!P26-'Cordless Tools_LiRechargab'!P26-PortablePCs_LiRechargab!P26-Tablets_LiRechargable!P26</f>
        <v>-4.9661132995018908</v>
      </c>
      <c r="Q26" s="11">
        <f>'POM Portables Li-Rechargeable'!L26-'cameras games_LiRechargable'!Q26-cellphones_LiRechargable!Q26-'Cordless Tools_LiRechargab'!Q26-PortablePCs_LiRechargab!Q26-Tablets_LiRechargable!Q26</f>
        <v>96.594635507357921</v>
      </c>
      <c r="R26" s="9">
        <f>'POM Portables Li-Rechargeable'!M26-'cameras games_LiRechargable'!R26-cellphones_LiRechargable!R26-'Cordless Tools_LiRechargab'!R26-PortablePCs_LiRechargab!R26-Tablets_LiRechargable!R26</f>
        <v>157.22997315496164</v>
      </c>
      <c r="S26" s="9">
        <f>'POM Portables Li-Rechargeable'!N26-'cameras games_LiRechargable'!S26-cellphones_LiRechargable!S26-'Cordless Tools_LiRechargab'!S26-PortablePCs_LiRechargab!S26-Tablets_LiRechargable!S26</f>
        <v>88.661381540572421</v>
      </c>
      <c r="T26" s="9">
        <f>'POM Portables Li-Rechargeable'!O26-'cameras games_LiRechargable'!T26-cellphones_LiRechargable!T26-'Cordless Tools_LiRechargab'!T26-PortablePCs_LiRechargab!T26-Tablets_LiRechargable!T26</f>
        <v>59.780199011197951</v>
      </c>
      <c r="U26" s="9">
        <f>'POM Portables Li-Rechargeable'!P26-'cameras games_LiRechargable'!U26-cellphones_LiRechargable!U26-'Cordless Tools_LiRechargab'!U26-PortablePCs_LiRechargab!U26-Tablets_LiRechargable!U26</f>
        <v>165.75917516157787</v>
      </c>
      <c r="V26" s="9">
        <f>'POM Portables Li-Rechargeable'!Q26-'cameras games_LiRechargable'!V26-cellphones_LiRechargable!V26-'Cordless Tools_LiRechargab'!V26-PortablePCs_LiRechargab!V26-Tablets_LiRechargable!V26</f>
        <v>216.59664625476017</v>
      </c>
      <c r="W26" s="9">
        <f>'POM Portables Li-Rechargeable'!R26-'cameras games_LiRechargable'!W26-cellphones_LiRechargable!W26-'Cordless Tools_LiRechargab'!W26-PortablePCs_LiRechargab!W26-Tablets_LiRechargable!W26</f>
        <v>127.5062712337091</v>
      </c>
      <c r="X26" s="9">
        <f>'POM Portables Li-Rechargeable'!S26-'cameras games_LiRechargable'!X26-cellphones_LiRechargable!X26-'Cordless Tools_LiRechargab'!X26-PortablePCs_LiRechargab!X26-Tablets_LiRechargable!X26</f>
        <v>361.27090486047638</v>
      </c>
      <c r="Y26" s="9">
        <f>'POM Portables Li-Rechargeable'!T26-'cameras games_LiRechargable'!Y26-cellphones_LiRechargable!Y26-'Cordless Tools_LiRechargab'!Y26-PortablePCs_LiRechargab!Y26-Tablets_LiRechargable!Y26</f>
        <v>209.46746375782516</v>
      </c>
      <c r="Z26" s="9">
        <f>'POM Portables Li-Rechargeable'!U26-'cameras games_LiRechargable'!Z26-cellphones_LiRechargable!Z26-'Cordless Tools_LiRechargab'!Z26-PortablePCs_LiRechargab!Z26-Tablets_LiRechargable!Z26</f>
        <v>326.80277147156306</v>
      </c>
      <c r="AA26" s="9">
        <f>'POM Portables Li-Rechargeable'!V26-'cameras games_LiRechargable'!AA26-cellphones_LiRechargable!AA26-'Cordless Tools_LiRechargab'!AA26-PortablePCs_LiRechargab!AA26-Tablets_LiRechargable!AA26</f>
        <v>579.34830545818261</v>
      </c>
      <c r="AB26" s="9">
        <f>'POM Portables Li-Rechargeable'!W26-'cameras games_LiRechargable'!AB26-cellphones_LiRechargable!AB26-'Cordless Tools_LiRechargab'!AB26-PortablePCs_LiRechargab!AB26-Tablets_LiRechargable!AB26</f>
        <v>623.5294408391203</v>
      </c>
      <c r="AC26" s="10">
        <f>'POM Portables Li-Rechargeable'!X26-'cameras games_LiRechargable'!AC26-cellphones_LiRechargable!AC26-'Cordless Tools_LiRechargab'!AC26-PortablePCs_LiRechargab!AC26-Tablets_LiRechargable!AC26</f>
        <v>701.58306215223706</v>
      </c>
      <c r="AD26" s="10">
        <f>'POM Portables Li-Rechargeable'!Y26-'cameras games_LiRechargable'!AD26-cellphones_LiRechargable!AD26-'Cordless Tools_LiRechargab'!AD26-PortablePCs_LiRechargab!AD26-Tablets_LiRechargable!AD26</f>
        <v>788.2359246585462</v>
      </c>
      <c r="AE26" s="10">
        <f>'POM Portables Li-Rechargeable'!Z26-'cameras games_LiRechargable'!AE26-cellphones_LiRechargable!AE26-'Cordless Tools_LiRechargab'!AE26-PortablePCs_LiRechargab!AE26-Tablets_LiRechargable!AE26</f>
        <v>883.24922893888288</v>
      </c>
      <c r="AF26" s="10">
        <f>'POM Portables Li-Rechargeable'!AA26-'cameras games_LiRechargable'!AF26-cellphones_LiRechargable!AF26-'Cordless Tools_LiRechargab'!AF26-PortablePCs_LiRechargab!AF26-Tablets_LiRechargable!AF26</f>
        <v>987.34335095544986</v>
      </c>
      <c r="AG26" s="10">
        <f>'POM Portables Li-Rechargeable'!AB26-'cameras games_LiRechargable'!AG26-cellphones_LiRechargable!AG26-'Cordless Tools_LiRechargab'!AG26-PortablePCs_LiRechargab!AG26-Tablets_LiRechargable!AG26</f>
        <v>1101.2896557530423</v>
      </c>
      <c r="AH26" s="10">
        <f>'POM Portables Li-Rechargeable'!AC26-'cameras games_LiRechargable'!AH26-cellphones_LiRechargable!AH26-'Cordless Tools_LiRechargab'!AH26-PortablePCs_LiRechargab!AH26-Tablets_LiRechargable!AH26</f>
        <v>1225.9121095557252</v>
      </c>
      <c r="AI26" s="10">
        <f>'POM Portables Li-Rechargeable'!AD26-'cameras games_LiRechargable'!AI26-cellphones_LiRechargable!AI26-'Cordless Tools_LiRechargab'!AI26-PortablePCs_LiRechargab!AI26-Tablets_LiRechargable!AI26</f>
        <v>1362.0884893111604</v>
      </c>
      <c r="AJ26" s="10">
        <f>'POM Portables Li-Rechargeable'!AE26-'cameras games_LiRechargable'!AJ26-cellphones_LiRechargable!AJ26-'Cordless Tools_LiRechargab'!AJ26-PortablePCs_LiRechargab!AJ26-Tablets_LiRechargable!AJ26</f>
        <v>1510.7510589326196</v>
      </c>
      <c r="AK26" s="10">
        <f>'POM Portables Li-Rechargeable'!AF26-'cameras games_LiRechargable'!AK26-cellphones_LiRechargable!AK26-'Cordless Tools_LiRechargab'!AK26-PortablePCs_LiRechargab!AK26-Tablets_LiRechargable!AK26</f>
        <v>1672.8865539199369</v>
      </c>
      <c r="AL26" s="10">
        <f>'POM Portables Li-Rechargeable'!AG26-'cameras games_LiRechargable'!AL26-cellphones_LiRechargable!AL26-'Cordless Tools_LiRechargab'!AL26-PortablePCs_LiRechargab!AL26-Tablets_LiRechargable!AL26</f>
        <v>1874.7905120017522</v>
      </c>
      <c r="AM26" s="10">
        <f>'POM Portables Li-Rechargeable'!AH26-'cameras games_LiRechargable'!AM26-cellphones_LiRechargable!AM26-'Cordless Tools_LiRechargab'!AM26-PortablePCs_LiRechargab!AM26-Tablets_LiRechargable!AM26</f>
        <v>2097.4322395611784</v>
      </c>
      <c r="AN26" s="10">
        <f>'POM Portables Li-Rechargeable'!AI26-'cameras games_LiRechargable'!AN26-cellphones_LiRechargable!AN26-'Cordless Tools_LiRechargab'!AN26-PortablePCs_LiRechargab!AN26-Tablets_LiRechargable!AN26</f>
        <v>2342.8950116955202</v>
      </c>
      <c r="AO26" s="10">
        <f>'POM Portables Li-Rechargeable'!AJ26-'cameras games_LiRechargable'!AO26-cellphones_LiRechargable!AO26-'Cordless Tools_LiRechargab'!AO26-PortablePCs_LiRechargab!AO26-Tablets_LiRechargable!AO26</f>
        <v>2613.4706064815668</v>
      </c>
      <c r="AP26" s="10">
        <f>'POM Portables Li-Rechargeable'!AK26-'cameras games_LiRechargable'!AP26-cellphones_LiRechargable!AP26-'Cordless Tools_LiRechargab'!AP26-PortablePCs_LiRechargab!AP26-Tablets_LiRechargable!AP26</f>
        <v>2911.680158638002</v>
      </c>
      <c r="AQ26" s="10">
        <f>'POM Portables Li-Rechargeable'!AL26-'cameras games_LiRechargable'!AQ26-cellphones_LiRechargable!AQ26-'Cordless Tools_LiRechargab'!AQ26-PortablePCs_LiRechargab!AQ26-Tablets_LiRechargable!AQ26</f>
        <v>3240.2970986198952</v>
      </c>
      <c r="AR26" s="10">
        <f>'POM Portables Li-Rechargeable'!AM26-'cameras games_LiRechargable'!AR26-cellphones_LiRechargable!AR26-'Cordless Tools_LiRechargab'!AR26-PortablePCs_LiRechargab!AR26-Tablets_LiRechargable!AR26</f>
        <v>3602.3723856897818</v>
      </c>
      <c r="AS26" s="10">
        <f>'POM Portables Li-Rechargeable'!AN26-'cameras games_LiRechargable'!AS26-cellphones_LiRechargable!AS26-'Cordless Tools_LiRechargab'!AS26-PortablePCs_LiRechargab!AS26-Tablets_LiRechargable!AS26</f>
        <v>4001.2622643643354</v>
      </c>
      <c r="AT26" s="10">
        <f>'POM Portables Li-Rechargeable'!AO26-'cameras games_LiRechargable'!AT26-cellphones_LiRechargable!AT26-'Cordless Tools_LiRechargab'!AT26-PortablePCs_LiRechargab!AT26-Tablets_LiRechargable!AT26</f>
        <v>4440.6587965755098</v>
      </c>
      <c r="AU26" s="10">
        <f>'POM Portables Li-Rechargeable'!AP26-'cameras games_LiRechargable'!AU26-cellphones_LiRechargable!AU26-'Cordless Tools_LiRechargab'!AU26-PortablePCs_LiRechargab!AU26-Tablets_LiRechargable!AU26</f>
        <v>4924.623447119021</v>
      </c>
      <c r="AV26" s="10">
        <f>'POM Portables Li-Rechargeable'!AQ26-'cameras games_LiRechargable'!AV26-cellphones_LiRechargable!AV26-'Cordless Tools_LiRechargab'!AV26-PortablePCs_LiRechargab!AV26-Tablets_LiRechargable!AV26</f>
        <v>5460.6901132256889</v>
      </c>
      <c r="AW26" s="10">
        <f>'POM Portables Li-Rechargeable'!AR26-'cameras games_LiRechargable'!AW26-cellphones_LiRechargable!AW26-'Cordless Tools_LiRechargab'!AW26-PortablePCs_LiRechargab!AW26-Tablets_LiRechargable!AW26</f>
        <v>6092.905439592947</v>
      </c>
      <c r="AX26" s="10">
        <f>'POM Portables Li-Rechargeable'!AS26-'cameras games_LiRechargable'!AX26-cellphones_LiRechargable!AX26-'Cordless Tools_LiRechargab'!AX26-PortablePCs_LiRechargab!AX26-Tablets_LiRechargable!AX26</f>
        <v>6790.8879997648201</v>
      </c>
      <c r="AY26" s="10">
        <f>'POM Portables Li-Rechargeable'!AT26-'cameras games_LiRechargable'!AY26-cellphones_LiRechargable!AY26-'Cordless Tools_LiRechargab'!AY26-PortablePCs_LiRechargab!AY26-Tablets_LiRechargable!AY26</f>
        <v>7561.3241860343151</v>
      </c>
      <c r="AZ26" s="10">
        <f>'POM Portables Li-Rechargeable'!AU26-'cameras games_LiRechargable'!AZ26-cellphones_LiRechargable!AZ26-'Cordless Tools_LiRechargab'!AZ26-PortablePCs_LiRechargab!AZ26-Tablets_LiRechargable!AZ26</f>
        <v>8411.5743372079178</v>
      </c>
      <c r="BA26" s="10">
        <f>'POM Portables Li-Rechargeable'!AV26-'cameras games_LiRechargable'!BA26-cellphones_LiRechargable!BA26-'Cordless Tools_LiRechargab'!BA26-PortablePCs_LiRechargab!BA26-Tablets_LiRechargable!BA26</f>
        <v>9349.740396859519</v>
      </c>
      <c r="BB26" s="10">
        <f>'POM Portables Li-Rechargeable'!AW26-'cameras games_LiRechargable'!BB26-cellphones_LiRechargable!BB26-'Cordless Tools_LiRechargab'!BB26-PortablePCs_LiRechargab!BB26-Tablets_LiRechargable!BB26</f>
        <v>10384.740350572274</v>
      </c>
      <c r="BC26" s="10">
        <f>'POM Portables Li-Rechargeable'!AX26-'cameras games_LiRechargable'!BC26-cellphones_LiRechargable!BC26-'Cordless Tools_LiRechargab'!BC26-PortablePCs_LiRechargab!BC26-Tablets_LiRechargable!BC26</f>
        <v>11526.390120725093</v>
      </c>
      <c r="BD26" s="10">
        <f>'POM Portables Li-Rechargeable'!AY26-'cameras games_LiRechargable'!BD26-cellphones_LiRechargable!BD26-'Cordless Tools_LiRechargab'!BD26-PortablePCs_LiRechargab!BD26-Tablets_LiRechargable!BD26</f>
        <v>12785.493665269092</v>
      </c>
      <c r="BE26" s="10">
        <f>'POM Portables Li-Rechargeable'!AZ26-'cameras games_LiRechargable'!BE26-cellphones_LiRechargable!BE26-'Cordless Tools_LiRechargab'!BE26-PortablePCs_LiRechargab!BE26-Tablets_LiRechargable!BE26</f>
        <v>14173.942101618399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7" t="s">
        <v>625</v>
      </c>
      <c r="F27" s="26" t="s">
        <v>54</v>
      </c>
      <c r="G27" s="11">
        <f>'POM Portables Li-Rechargeable'!B27-'cameras games_LiRechargable'!G27-cellphones_LiRechargable!G27-'Cordless Tools_LiRechargab'!G27-PortablePCs_LiRechargab!G27-Tablets_LiRechargable!G27</f>
        <v>75.392915774368745</v>
      </c>
      <c r="H27" s="11">
        <f>'POM Portables Li-Rechargeable'!C27-'cameras games_LiRechargable'!H27-cellphones_LiRechargable!H27-'Cordless Tools_LiRechargab'!H27-PortablePCs_LiRechargab!H27-Tablets_LiRechargable!H27</f>
        <v>59.593760989178264</v>
      </c>
      <c r="I27" s="11">
        <f>'POM Portables Li-Rechargeable'!D27-'cameras games_LiRechargable'!I27-cellphones_LiRechargable!I27-'Cordless Tools_LiRechargab'!I27-PortablePCs_LiRechargab!I27-Tablets_LiRechargable!I27</f>
        <v>172.98546309663612</v>
      </c>
      <c r="J27" s="11">
        <f>'POM Portables Li-Rechargeable'!E27-'cameras games_LiRechargable'!J27-cellphones_LiRechargable!J27-'Cordless Tools_LiRechargab'!J27-PortablePCs_LiRechargab!J27-Tablets_LiRechargable!J27</f>
        <v>224.74715706806262</v>
      </c>
      <c r="K27" s="11">
        <f>'POM Portables Li-Rechargeable'!F27-'cameras games_LiRechargable'!K27-cellphones_LiRechargable!K27-'Cordless Tools_LiRechargab'!K27-PortablePCs_LiRechargab!K27-Tablets_LiRechargable!K27</f>
        <v>483.17081582536304</v>
      </c>
      <c r="L27" s="11">
        <f>'POM Portables Li-Rechargeable'!G27-'cameras games_LiRechargable'!L27-cellphones_LiRechargable!L27-'Cordless Tools_LiRechargab'!L27-PortablePCs_LiRechargab!L27-Tablets_LiRechargable!L27</f>
        <v>687.67425401950527</v>
      </c>
      <c r="M27" s="11">
        <f>'POM Portables Li-Rechargeable'!H27-'cameras games_LiRechargable'!M27-cellphones_LiRechargable!M27-'Cordless Tools_LiRechargab'!M27-PortablePCs_LiRechargab!M27-Tablets_LiRechargable!M27</f>
        <v>850.9174738897907</v>
      </c>
      <c r="N27" s="11">
        <f>'POM Portables Li-Rechargeable'!I27-'cameras games_LiRechargable'!N27-cellphones_LiRechargable!N27-'Cordless Tools_LiRechargab'!N27-PortablePCs_LiRechargab!N27-Tablets_LiRechargable!N27</f>
        <v>986.67835025906697</v>
      </c>
      <c r="O27" s="11">
        <f>'POM Portables Li-Rechargeable'!J27-'cameras games_LiRechargable'!O27-cellphones_LiRechargable!O27-'Cordless Tools_LiRechargab'!O27-PortablePCs_LiRechargab!O27-Tablets_LiRechargable!O27</f>
        <v>1402.7022374178889</v>
      </c>
      <c r="P27" s="11">
        <f>'POM Portables Li-Rechargeable'!K27-'cameras games_LiRechargable'!P27-cellphones_LiRechargable!P27-'Cordless Tools_LiRechargab'!P27-PortablePCs_LiRechargab!P27-Tablets_LiRechargable!P27</f>
        <v>601.0408501654714</v>
      </c>
      <c r="Q27" s="11">
        <f>'POM Portables Li-Rechargeable'!L27-'cameras games_LiRechargable'!Q27-cellphones_LiRechargable!Q27-'Cordless Tools_LiRechargab'!Q27-PortablePCs_LiRechargab!Q27-Tablets_LiRechargable!Q27</f>
        <v>1843.3814692472179</v>
      </c>
      <c r="R27" s="9">
        <f>'POM Portables Li-Rechargeable'!M27-'cameras games_LiRechargable'!R27-cellphones_LiRechargable!R27-'Cordless Tools_LiRechargab'!R27-PortablePCs_LiRechargab!R27-Tablets_LiRechargable!R27</f>
        <v>2820.114210769766</v>
      </c>
      <c r="S27" s="9">
        <f>'POM Portables Li-Rechargeable'!N27-'cameras games_LiRechargable'!S27-cellphones_LiRechargable!S27-'Cordless Tools_LiRechargab'!S27-PortablePCs_LiRechargab!S27-Tablets_LiRechargable!S27</f>
        <v>2951.5770057939849</v>
      </c>
      <c r="T27" s="9">
        <f>'POM Portables Li-Rechargeable'!O27-'cameras games_LiRechargable'!T27-cellphones_LiRechargable!T27-'Cordless Tools_LiRechargab'!T27-PortablePCs_LiRechargab!T27-Tablets_LiRechargable!T27</f>
        <v>1815.9621440207793</v>
      </c>
      <c r="U27" s="9">
        <f>'POM Portables Li-Rechargeable'!P27-'cameras games_LiRechargable'!U27-cellphones_LiRechargable!U27-'Cordless Tools_LiRechargab'!U27-PortablePCs_LiRechargab!U27-Tablets_LiRechargable!U27</f>
        <v>1553.1319487270475</v>
      </c>
      <c r="V27" s="9">
        <f>'POM Portables Li-Rechargeable'!Q27-'cameras games_LiRechargable'!V27-cellphones_LiRechargable!V27-'Cordless Tools_LiRechargab'!V27-PortablePCs_LiRechargab!V27-Tablets_LiRechargable!V27</f>
        <v>1563.6838128931849</v>
      </c>
      <c r="W27" s="9">
        <f>'POM Portables Li-Rechargeable'!R27-'cameras games_LiRechargable'!W27-cellphones_LiRechargable!W27-'Cordless Tools_LiRechargab'!W27-PortablePCs_LiRechargab!W27-Tablets_LiRechargable!W27</f>
        <v>2266.6121842470516</v>
      </c>
      <c r="X27" s="9">
        <f>'POM Portables Li-Rechargeable'!S27-'cameras games_LiRechargable'!X27-cellphones_LiRechargable!X27-'Cordless Tools_LiRechargab'!X27-PortablePCs_LiRechargab!X27-Tablets_LiRechargable!X27</f>
        <v>2702.2817627070899</v>
      </c>
      <c r="Y27" s="9">
        <f>'POM Portables Li-Rechargeable'!T27-'cameras games_LiRechargable'!Y27-cellphones_LiRechargable!Y27-'Cordless Tools_LiRechargab'!Y27-PortablePCs_LiRechargab!Y27-Tablets_LiRechargable!Y27</f>
        <v>2859.0823466399311</v>
      </c>
      <c r="Z27" s="9">
        <f>'POM Portables Li-Rechargeable'!U27-'cameras games_LiRechargable'!Z27-cellphones_LiRechargable!Z27-'Cordless Tools_LiRechargab'!Z27-PortablePCs_LiRechargab!Z27-Tablets_LiRechargable!Z27</f>
        <v>3636.0506619430384</v>
      </c>
      <c r="AA27" s="9">
        <f>'POM Portables Li-Rechargeable'!V27-'cameras games_LiRechargable'!AA27-cellphones_LiRechargable!AA27-'Cordless Tools_LiRechargab'!AA27-PortablePCs_LiRechargab!AA27-Tablets_LiRechargable!AA27</f>
        <v>4375.4988839535126</v>
      </c>
      <c r="AB27" s="9">
        <f>'POM Portables Li-Rechargeable'!W27-'cameras games_LiRechargable'!AB27-cellphones_LiRechargable!AB27-'Cordless Tools_LiRechargab'!AB27-PortablePCs_LiRechargab!AB27-Tablets_LiRechargable!AB27</f>
        <v>5461.2026584298537</v>
      </c>
      <c r="AC27" s="10">
        <f>'POM Portables Li-Rechargeable'!X27-'cameras games_LiRechargable'!AC27-cellphones_LiRechargable!AC27-'Cordless Tools_LiRechargab'!AC27-PortablePCs_LiRechargab!AC27-Tablets_LiRechargable!AC27</f>
        <v>6086.3663571697389</v>
      </c>
      <c r="AD27" s="10">
        <f>'POM Portables Li-Rechargeable'!Y27-'cameras games_LiRechargable'!AD27-cellphones_LiRechargable!AD27-'Cordless Tools_LiRechargab'!AD27-PortablePCs_LiRechargab!AD27-Tablets_LiRechargable!AD27</f>
        <v>6774.1667308406049</v>
      </c>
      <c r="AE27" s="10">
        <f>'POM Portables Li-Rechargeable'!Z27-'cameras games_LiRechargable'!AE27-cellphones_LiRechargable!AE27-'Cordless Tools_LiRechargab'!AE27-PortablePCs_LiRechargab!AE27-Tablets_LiRechargable!AE27</f>
        <v>7522.2273714055918</v>
      </c>
      <c r="AF27" s="10">
        <f>'POM Portables Li-Rechargeable'!AA27-'cameras games_LiRechargable'!AF27-cellphones_LiRechargable!AF27-'Cordless Tools_LiRechargab'!AF27-PortablePCs_LiRechargab!AF27-Tablets_LiRechargable!AF27</f>
        <v>8334.7177988726398</v>
      </c>
      <c r="AG27" s="10">
        <f>'POM Portables Li-Rechargeable'!AB27-'cameras games_LiRechargable'!AG27-cellphones_LiRechargable!AG27-'Cordless Tools_LiRechargab'!AG27-PortablePCs_LiRechargab!AG27-Tablets_LiRechargable!AG27</f>
        <v>9215.9084365613762</v>
      </c>
      <c r="AH27" s="10">
        <f>'POM Portables Li-Rechargeable'!AC27-'cameras games_LiRechargable'!AH27-cellphones_LiRechargable!AH27-'Cordless Tools_LiRechargab'!AH27-PortablePCs_LiRechargab!AH27-Tablets_LiRechargable!AH27</f>
        <v>10170.129239858506</v>
      </c>
      <c r="AI27" s="10">
        <f>'POM Portables Li-Rechargeable'!AD27-'cameras games_LiRechargable'!AI27-cellphones_LiRechargable!AI27-'Cordless Tools_LiRechargab'!AI27-PortablePCs_LiRechargab!AI27-Tablets_LiRechargable!AI27</f>
        <v>11201.715909873354</v>
      </c>
      <c r="AJ27" s="10">
        <f>'POM Portables Li-Rechargeable'!AE27-'cameras games_LiRechargable'!AJ27-cellphones_LiRechargable!AJ27-'Cordless Tools_LiRechargab'!AJ27-PortablePCs_LiRechargab!AJ27-Tablets_LiRechargable!AJ27</f>
        <v>12314.941123806875</v>
      </c>
      <c r="AK27" s="10">
        <f>'POM Portables Li-Rechargeable'!AF27-'cameras games_LiRechargable'!AK27-cellphones_LiRechargable!AK27-'Cordless Tools_LiRechargab'!AK27-PortablePCs_LiRechargab!AK27-Tablets_LiRechargable!AK27</f>
        <v>13513.927744650789</v>
      </c>
      <c r="AL27" s="10">
        <f>'POM Portables Li-Rechargeable'!AG27-'cameras games_LiRechargable'!AL27-cellphones_LiRechargable!AL27-'Cordless Tools_LiRechargab'!AL27-PortablePCs_LiRechargab!AL27-Tablets_LiRechargable!AL27</f>
        <v>15118.69084957083</v>
      </c>
      <c r="AM27" s="10">
        <f>'POM Portables Li-Rechargeable'!AH27-'cameras games_LiRechargable'!AM27-cellphones_LiRechargable!AM27-'Cordless Tools_LiRechargab'!AM27-PortablePCs_LiRechargab!AM27-Tablets_LiRechargable!AM27</f>
        <v>16887.976257941824</v>
      </c>
      <c r="AN27" s="10">
        <f>'POM Portables Li-Rechargeable'!AI27-'cameras games_LiRechargable'!AN27-cellphones_LiRechargable!AN27-'Cordless Tools_LiRechargab'!AN27-PortablePCs_LiRechargab!AN27-Tablets_LiRechargable!AN27</f>
        <v>18838.306905831527</v>
      </c>
      <c r="AO27" s="10">
        <f>'POM Portables Li-Rechargeable'!AJ27-'cameras games_LiRechargable'!AO27-cellphones_LiRechargable!AO27-'Cordless Tools_LiRechargab'!AO27-PortablePCs_LiRechargab!AO27-Tablets_LiRechargable!AO27</f>
        <v>20987.859334887587</v>
      </c>
      <c r="AP27" s="10">
        <f>'POM Portables Li-Rechargeable'!AK27-'cameras games_LiRechargable'!AP27-cellphones_LiRechargable!AP27-'Cordless Tools_LiRechargab'!AP27-PortablePCs_LiRechargab!AP27-Tablets_LiRechargable!AP27</f>
        <v>23356.629078113536</v>
      </c>
      <c r="AQ27" s="10">
        <f>'POM Portables Li-Rechargeable'!AL27-'cameras games_LiRechargable'!AQ27-cellphones_LiRechargable!AQ27-'Cordless Tools_LiRechargab'!AQ27-PortablePCs_LiRechargab!AQ27-Tablets_LiRechargable!AQ27</f>
        <v>25966.612584716611</v>
      </c>
      <c r="AR27" s="10">
        <f>'POM Portables Li-Rechargeable'!AM27-'cameras games_LiRechargable'!AR27-cellphones_LiRechargable!AR27-'Cordless Tools_LiRechargab'!AR27-PortablePCs_LiRechargab!AR27-Tablets_LiRechargable!AR27</f>
        <v>28842.007337944196</v>
      </c>
      <c r="AS27" s="10">
        <f>'POM Portables Li-Rechargeable'!AN27-'cameras games_LiRechargable'!AS27-cellphones_LiRechargable!AS27-'Cordless Tools_LiRechargab'!AS27-PortablePCs_LiRechargab!AS27-Tablets_LiRechargable!AS27</f>
        <v>32009.431985217907</v>
      </c>
      <c r="AT27" s="10">
        <f>'POM Portables Li-Rechargeable'!AO27-'cameras games_LiRechargable'!AT27-cellphones_LiRechargable!AT27-'Cordless Tools_LiRechargab'!AT27-PortablePCs_LiRechargab!AT27-Tablets_LiRechargable!AT27</f>
        <v>35498.168481805136</v>
      </c>
      <c r="AU27" s="10">
        <f>'POM Portables Li-Rechargeable'!AP27-'cameras games_LiRechargable'!AU27-cellphones_LiRechargable!AU27-'Cordless Tools_LiRechargab'!AU27-PortablePCs_LiRechargab!AU27-Tablets_LiRechargable!AU27</f>
        <v>39340.428449392086</v>
      </c>
      <c r="AV27" s="10">
        <f>'POM Portables Li-Rechargeable'!AQ27-'cameras games_LiRechargable'!AV27-cellphones_LiRechargable!AV27-'Cordless Tools_LiRechargab'!AV27-PortablePCs_LiRechargab!AV27-Tablets_LiRechargable!AV27</f>
        <v>43594.689579185862</v>
      </c>
      <c r="AW27" s="10">
        <f>'POM Portables Li-Rechargeable'!AR27-'cameras games_LiRechargable'!AW27-cellphones_LiRechargable!AW27-'Cordless Tools_LiRechargab'!AW27-PortablePCs_LiRechargab!AW27-Tablets_LiRechargable!AW27</f>
        <v>48894.421801939061</v>
      </c>
      <c r="AX27" s="10">
        <f>'POM Portables Li-Rechargeable'!AS27-'cameras games_LiRechargable'!AX27-cellphones_LiRechargable!AX27-'Cordless Tools_LiRechargab'!AX27-PortablePCs_LiRechargab!AX27-Tablets_LiRechargable!AX27</f>
        <v>54758.203591501209</v>
      </c>
      <c r="AY27" s="10">
        <f>'POM Portables Li-Rechargeable'!AT27-'cameras games_LiRechargable'!AY27-cellphones_LiRechargable!AY27-'Cordless Tools_LiRechargab'!AY27-PortablePCs_LiRechargab!AY27-Tablets_LiRechargable!AY27</f>
        <v>61244.014353592756</v>
      </c>
      <c r="AZ27" s="10">
        <f>'POM Portables Li-Rechargeable'!AU27-'cameras games_LiRechargable'!AZ27-cellphones_LiRechargable!AZ27-'Cordless Tools_LiRechargab'!AZ27-PortablePCs_LiRechargab!AZ27-Tablets_LiRechargable!AZ27</f>
        <v>68415.708863276377</v>
      </c>
      <c r="BA27" s="10">
        <f>'POM Portables Li-Rechargeable'!AV27-'cameras games_LiRechargable'!BA27-cellphones_LiRechargable!BA27-'Cordless Tools_LiRechargab'!BA27-PortablePCs_LiRechargab!BA27-Tablets_LiRechargable!BA27</f>
        <v>76343.608660392783</v>
      </c>
      <c r="BB27" s="10">
        <f>'POM Portables Li-Rechargeable'!AW27-'cameras games_LiRechargable'!BB27-cellphones_LiRechargable!BB27-'Cordless Tools_LiRechargab'!BB27-PortablePCs_LiRechargab!BB27-Tablets_LiRechargable!BB27</f>
        <v>85105.152777335941</v>
      </c>
      <c r="BC27" s="10">
        <f>'POM Portables Li-Rechargeable'!AX27-'cameras games_LiRechargable'!BC27-cellphones_LiRechargable!BC27-'Cordless Tools_LiRechargab'!BC27-PortablePCs_LiRechargab!BC27-Tablets_LiRechargable!BC27</f>
        <v>94785.613742040077</v>
      </c>
      <c r="BD27" s="10">
        <f>'POM Portables Li-Rechargeable'!AY27-'cameras games_LiRechargable'!BD27-cellphones_LiRechargable!BD27-'Cordless Tools_LiRechargab'!BD27-PortablePCs_LiRechargab!BD27-Tablets_LiRechargable!BD27</f>
        <v>105478.88539381977</v>
      </c>
      <c r="BE27" s="10">
        <f>'POM Portables Li-Rechargeable'!AZ27-'cameras games_LiRechargable'!BE27-cellphones_LiRechargable!BE27-'Cordless Tools_LiRechargab'!BE27-PortablePCs_LiRechargab!BE27-Tablets_LiRechargable!BE27</f>
        <v>117288.34970397547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7" t="s">
        <v>625</v>
      </c>
      <c r="F28" s="26" t="s">
        <v>55</v>
      </c>
      <c r="G28" s="11">
        <f>'POM Portables Li-Rechargeable'!B28-'cameras games_LiRechargable'!G28-cellphones_LiRechargable!G28-'Cordless Tools_LiRechargab'!G28-PortablePCs_LiRechargab!G28-Tablets_LiRechargable!G28</f>
        <v>10.121135445664507</v>
      </c>
      <c r="H28" s="11">
        <f>'POM Portables Li-Rechargeable'!C28-'cameras games_LiRechargable'!H28-cellphones_LiRechargable!H28-'Cordless Tools_LiRechargab'!H28-PortablePCs_LiRechargab!H28-Tablets_LiRechargable!H28</f>
        <v>13.424163346910724</v>
      </c>
      <c r="I28" s="11">
        <f>'POM Portables Li-Rechargeable'!D28-'cameras games_LiRechargable'!I28-cellphones_LiRechargable!I28-'Cordless Tools_LiRechargab'!I28-PortablePCs_LiRechargab!I28-Tablets_LiRechargable!I28</f>
        <v>17.527881880409822</v>
      </c>
      <c r="J28" s="11">
        <f>'POM Portables Li-Rechargeable'!E28-'cameras games_LiRechargable'!J28-cellphones_LiRechargable!J28-'Cordless Tools_LiRechargab'!J28-PortablePCs_LiRechargab!J28-Tablets_LiRechargable!J28</f>
        <v>26.388046771048145</v>
      </c>
      <c r="K28" s="11">
        <f>'POM Portables Li-Rechargeable'!F28-'cameras games_LiRechargable'!K28-cellphones_LiRechargable!K28-'Cordless Tools_LiRechargab'!K28-PortablePCs_LiRechargab!K28-Tablets_LiRechargable!K28</f>
        <v>41.001617021729317</v>
      </c>
      <c r="L28" s="11">
        <f>'POM Portables Li-Rechargeable'!G28-'cameras games_LiRechargable'!L28-cellphones_LiRechargable!L28-'Cordless Tools_LiRechargab'!L28-PortablePCs_LiRechargab!L28-Tablets_LiRechargable!L28</f>
        <v>48.042516140788706</v>
      </c>
      <c r="M28" s="11">
        <f>'POM Portables Li-Rechargeable'!H28-'cameras games_LiRechargable'!M28-cellphones_LiRechargable!M28-'Cordless Tools_LiRechargab'!M28-PortablePCs_LiRechargab!M28-Tablets_LiRechargable!M28</f>
        <v>52.133666926770275</v>
      </c>
      <c r="N28" s="11">
        <f>'POM Portables Li-Rechargeable'!I28-'cameras games_LiRechargable'!N28-cellphones_LiRechargable!N28-'Cordless Tools_LiRechargab'!N28-PortablePCs_LiRechargab!N28-Tablets_LiRechargable!N28</f>
        <v>62.857307742401552</v>
      </c>
      <c r="O28" s="11">
        <f>'POM Portables Li-Rechargeable'!J28-'cameras games_LiRechargable'!O28-cellphones_LiRechargable!O28-'Cordless Tools_LiRechargab'!O28-PortablePCs_LiRechargab!O28-Tablets_LiRechargable!O28</f>
        <v>92.654481804663646</v>
      </c>
      <c r="P28" s="11">
        <f>'POM Portables Li-Rechargeable'!K28-'cameras games_LiRechargable'!P28-cellphones_LiRechargable!P28-'Cordless Tools_LiRechargab'!P28-PortablePCs_LiRechargab!P28-Tablets_LiRechargable!P28</f>
        <v>59.806104869910435</v>
      </c>
      <c r="Q28" s="11">
        <f>'POM Portables Li-Rechargeable'!L28-'cameras games_LiRechargable'!Q28-cellphones_LiRechargable!Q28-'Cordless Tools_LiRechargab'!Q28-PortablePCs_LiRechargab!Q28-Tablets_LiRechargable!Q28</f>
        <v>120.04661821997176</v>
      </c>
      <c r="R28" s="9">
        <f>'POM Portables Li-Rechargeable'!M28-'cameras games_LiRechargable'!R28-cellphones_LiRechargable!R28-'Cordless Tools_LiRechargab'!R28-PortablePCs_LiRechargab!R28-Tablets_LiRechargable!R28</f>
        <v>160.37524695849731</v>
      </c>
      <c r="S28" s="9">
        <f>'POM Portables Li-Rechargeable'!N28-'cameras games_LiRechargable'!S28-cellphones_LiRechargable!S28-'Cordless Tools_LiRechargab'!S28-PortablePCs_LiRechargab!S28-Tablets_LiRechargable!S28</f>
        <v>31.581357814857057</v>
      </c>
      <c r="T28" s="9">
        <f>'POM Portables Li-Rechargeable'!O28-'cameras games_LiRechargable'!T28-cellphones_LiRechargable!T28-'Cordless Tools_LiRechargab'!T28-PortablePCs_LiRechargab!T28-Tablets_LiRechargable!T28</f>
        <v>27.331910936439641</v>
      </c>
      <c r="U28" s="9">
        <f>'POM Portables Li-Rechargeable'!P28-'cameras games_LiRechargable'!U28-cellphones_LiRechargable!U28-'Cordless Tools_LiRechargab'!U28-PortablePCs_LiRechargab!U28-Tablets_LiRechargable!U28</f>
        <v>43.004027563767252</v>
      </c>
      <c r="V28" s="9">
        <f>'POM Portables Li-Rechargeable'!Q28-'cameras games_LiRechargable'!V28-cellphones_LiRechargable!V28-'Cordless Tools_LiRechargab'!V28-PortablePCs_LiRechargab!V28-Tablets_LiRechargable!V28</f>
        <v>41.697360040226293</v>
      </c>
      <c r="W28" s="9">
        <f>'POM Portables Li-Rechargeable'!R28-'cameras games_LiRechargable'!W28-cellphones_LiRechargable!W28-'Cordless Tools_LiRechargab'!W28-PortablePCs_LiRechargab!W28-Tablets_LiRechargable!W28</f>
        <v>22.631688167125908</v>
      </c>
      <c r="X28" s="9">
        <f>'POM Portables Li-Rechargeable'!S28-'cameras games_LiRechargable'!X28-cellphones_LiRechargable!X28-'Cordless Tools_LiRechargab'!X28-PortablePCs_LiRechargab!X28-Tablets_LiRechargable!X28</f>
        <v>39.868829680566584</v>
      </c>
      <c r="Y28" s="9">
        <f>'POM Portables Li-Rechargeable'!T28-'cameras games_LiRechargable'!Y28-cellphones_LiRechargable!Y28-'Cordless Tools_LiRechargab'!Y28-PortablePCs_LiRechargab!Y28-Tablets_LiRechargable!Y28</f>
        <v>48.743439420483476</v>
      </c>
      <c r="Z28" s="9">
        <f>'POM Portables Li-Rechargeable'!U28-'cameras games_LiRechargable'!Z28-cellphones_LiRechargable!Z28-'Cordless Tools_LiRechargab'!Z28-PortablePCs_LiRechargab!Z28-Tablets_LiRechargable!Z28</f>
        <v>67.877047025063604</v>
      </c>
      <c r="AA28" s="9">
        <f>'POM Portables Li-Rechargeable'!V28-'cameras games_LiRechargable'!AA28-cellphones_LiRechargable!AA28-'Cordless Tools_LiRechargab'!AA28-PortablePCs_LiRechargab!AA28-Tablets_LiRechargable!AA28</f>
        <v>103.51971946470886</v>
      </c>
      <c r="AB28" s="9">
        <f>'POM Portables Li-Rechargeable'!W28-'cameras games_LiRechargable'!AB28-cellphones_LiRechargable!AB28-'Cordless Tools_LiRechargab'!AB28-PortablePCs_LiRechargab!AB28-Tablets_LiRechargable!AB28</f>
        <v>114.54307636782387</v>
      </c>
      <c r="AC28" s="10">
        <f>'POM Portables Li-Rechargeable'!X28-'cameras games_LiRechargable'!AC28-cellphones_LiRechargable!AC28-'Cordless Tools_LiRechargab'!AC28-PortablePCs_LiRechargab!AC28-Tablets_LiRechargable!AC28</f>
        <v>126.98544167819134</v>
      </c>
      <c r="AD28" s="10">
        <f>'POM Portables Li-Rechargeable'!Y28-'cameras games_LiRechargable'!AD28-cellphones_LiRechargable!AD28-'Cordless Tools_LiRechargab'!AD28-PortablePCs_LiRechargab!AD28-Tablets_LiRechargable!AD28</f>
        <v>140.58527227446254</v>
      </c>
      <c r="AE28" s="10">
        <f>'POM Portables Li-Rechargeable'!Z28-'cameras games_LiRechargable'!AE28-cellphones_LiRechargable!AE28-'Cordless Tools_LiRechargab'!AE28-PortablePCs_LiRechargab!AE28-Tablets_LiRechargable!AE28</f>
        <v>155.31634984421797</v>
      </c>
      <c r="AF28" s="10">
        <f>'POM Portables Li-Rechargeable'!AA28-'cameras games_LiRechargable'!AF28-cellphones_LiRechargable!AF28-'Cordless Tools_LiRechargab'!AF28-PortablePCs_LiRechargab!AF28-Tablets_LiRechargable!AF28</f>
        <v>171.2447154749259</v>
      </c>
      <c r="AG28" s="10">
        <f>'POM Portables Li-Rechargeable'!AB28-'cameras games_LiRechargable'!AG28-cellphones_LiRechargable!AG28-'Cordless Tools_LiRechargab'!AG28-PortablePCs_LiRechargab!AG28-Tablets_LiRechargable!AG28</f>
        <v>188.43503830601205</v>
      </c>
      <c r="AH28" s="10">
        <f>'POM Portables Li-Rechargeable'!AC28-'cameras games_LiRechargable'!AH28-cellphones_LiRechargable!AH28-'Cordless Tools_LiRechargab'!AH28-PortablePCs_LiRechargab!AH28-Tablets_LiRechargable!AH28</f>
        <v>206.9491808471347</v>
      </c>
      <c r="AI28" s="10">
        <f>'POM Portables Li-Rechargeable'!AD28-'cameras games_LiRechargable'!AI28-cellphones_LiRechargable!AI28-'Cordless Tools_LiRechargab'!AI28-PortablePCs_LiRechargab!AI28-Tablets_LiRechargable!AI28</f>
        <v>226.84441217264956</v>
      </c>
      <c r="AJ28" s="10">
        <f>'POM Portables Li-Rechargeable'!AE28-'cameras games_LiRechargable'!AJ28-cellphones_LiRechargable!AJ28-'Cordless Tools_LiRechargab'!AJ28-PortablePCs_LiRechargab!AJ28-Tablets_LiRechargable!AJ28</f>
        <v>248.17120034217567</v>
      </c>
      <c r="AK28" s="10">
        <f>'POM Portables Li-Rechargeable'!AF28-'cameras games_LiRechargable'!AK28-cellphones_LiRechargable!AK28-'Cordless Tools_LiRechargab'!AK28-PortablePCs_LiRechargab!AK28-Tablets_LiRechargable!AK28</f>
        <v>270.97050317949493</v>
      </c>
      <c r="AL28" s="10">
        <f>'POM Portables Li-Rechargeable'!AG28-'cameras games_LiRechargable'!AL28-cellphones_LiRechargable!AL28-'Cordless Tools_LiRechargab'!AL28-PortablePCs_LiRechargab!AL28-Tablets_LiRechargable!AL28</f>
        <v>303.17039504385548</v>
      </c>
      <c r="AM28" s="10">
        <f>'POM Portables Li-Rechargeable'!AH28-'cameras games_LiRechargable'!AM28-cellphones_LiRechargable!AM28-'Cordless Tools_LiRechargab'!AM28-PortablePCs_LiRechargab!AM28-Tablets_LiRechargable!AM28</f>
        <v>338.67760380103897</v>
      </c>
      <c r="AN28" s="10">
        <f>'POM Portables Li-Rechargeable'!AI28-'cameras games_LiRechargable'!AN28-cellphones_LiRechargable!AN28-'Cordless Tools_LiRechargab'!AN28-PortablePCs_LiRechargab!AN28-Tablets_LiRechargable!AN28</f>
        <v>377.82446040320968</v>
      </c>
      <c r="AO28" s="10">
        <f>'POM Portables Li-Rechargeable'!AJ28-'cameras games_LiRechargable'!AO28-cellphones_LiRechargable!AO28-'Cordless Tools_LiRechargab'!AO28-PortablePCs_LiRechargab!AO28-Tablets_LiRechargable!AO28</f>
        <v>420.9765594100943</v>
      </c>
      <c r="AP28" s="10">
        <f>'POM Portables Li-Rechargeable'!AK28-'cameras games_LiRechargable'!AP28-cellphones_LiRechargable!AP28-'Cordless Tools_LiRechargab'!AP28-PortablePCs_LiRechargab!AP28-Tablets_LiRechargable!AP28</f>
        <v>468.53608594525446</v>
      </c>
      <c r="AQ28" s="10">
        <f>'POM Portables Li-Rechargeable'!AL28-'cameras games_LiRechargable'!AQ28-cellphones_LiRechargable!AQ28-'Cordless Tools_LiRechargab'!AQ28-PortablePCs_LiRechargab!AQ28-Tablets_LiRechargable!AQ28</f>
        <v>520.94547535975232</v>
      </c>
      <c r="AR28" s="10">
        <f>'POM Portables Li-Rechargeable'!AM28-'cameras games_LiRechargable'!AR28-cellphones_LiRechargable!AR28-'Cordless Tools_LiRechargab'!AR28-PortablePCs_LiRechargab!AR28-Tablets_LiRechargable!AR28</f>
        <v>578.69143887417681</v>
      </c>
      <c r="AS28" s="10">
        <f>'POM Portables Li-Rechargeable'!AN28-'cameras games_LiRechargable'!AS28-cellphones_LiRechargable!AS28-'Cordless Tools_LiRechargab'!AS28-PortablePCs_LiRechargab!AS28-Tablets_LiRechargable!AS28</f>
        <v>642.30939179711152</v>
      </c>
      <c r="AT28" s="10">
        <f>'POM Portables Li-Rechargeable'!AO28-'cameras games_LiRechargable'!AT28-cellphones_LiRechargable!AT28-'Cordless Tools_LiRechargab'!AT28-PortablePCs_LiRechargab!AT28-Tablets_LiRechargable!AT28</f>
        <v>712.38832457792398</v>
      </c>
      <c r="AU28" s="10">
        <f>'POM Portables Li-Rechargeable'!AP28-'cameras games_LiRechargable'!AU28-cellphones_LiRechargable!AU28-'Cordless Tools_LiRechargab'!AU28-PortablePCs_LiRechargab!AU28-Tablets_LiRechargable!AU28</f>
        <v>789.5761609775617</v>
      </c>
      <c r="AV28" s="10">
        <f>'POM Portables Li-Rechargeable'!AQ28-'cameras games_LiRechargable'!AV28-cellphones_LiRechargable!AV28-'Cordless Tools_LiRechargab'!AV28-PortablePCs_LiRechargab!AV28-Tablets_LiRechargable!AV28</f>
        <v>875.13875998296635</v>
      </c>
      <c r="AW28" s="10">
        <f>'POM Portables Li-Rechargeable'!AR28-'cameras games_LiRechargable'!AW28-cellphones_LiRechargable!AW28-'Cordless Tools_LiRechargab'!AW28-PortablePCs_LiRechargab!AW28-Tablets_LiRechargable!AW28</f>
        <v>984.8700862113318</v>
      </c>
      <c r="AX28" s="10">
        <f>'POM Portables Li-Rechargeable'!AS28-'cameras games_LiRechargable'!AX28-cellphones_LiRechargable!AX28-'Cordless Tools_LiRechargab'!AX28-PortablePCs_LiRechargab!AX28-Tablets_LiRechargable!AX28</f>
        <v>1106.4185762645677</v>
      </c>
      <c r="AY28" s="10">
        <f>'POM Portables Li-Rechargeable'!AT28-'cameras games_LiRechargable'!AY28-cellphones_LiRechargable!AY28-'Cordless Tools_LiRechargab'!AY28-PortablePCs_LiRechargab!AY28-Tablets_LiRechargable!AY28</f>
        <v>1241.005479672169</v>
      </c>
      <c r="AZ28" s="10">
        <f>'POM Portables Li-Rechargeable'!AU28-'cameras games_LiRechargable'!AZ28-cellphones_LiRechargable!AZ28-'Cordless Tools_LiRechargab'!AZ28-PortablePCs_LiRechargab!AZ28-Tablets_LiRechargable!AZ28</f>
        <v>1389.9761208897983</v>
      </c>
      <c r="BA28" s="10">
        <f>'POM Portables Li-Rechargeable'!AV28-'cameras games_LiRechargable'!BA28-cellphones_LiRechargable!BA28-'Cordless Tools_LiRechargab'!BA28-PortablePCs_LiRechargab!BA28-Tablets_LiRechargable!BA28</f>
        <v>1554.8124040237242</v>
      </c>
      <c r="BB28" s="10">
        <f>'POM Portables Li-Rechargeable'!AW28-'cameras games_LiRechargable'!BB28-cellphones_LiRechargable!BB28-'Cordless Tools_LiRechargab'!BB28-PortablePCs_LiRechargab!BB28-Tablets_LiRechargable!BB28</f>
        <v>1737.1465728866226</v>
      </c>
      <c r="BC28" s="10">
        <f>'POM Portables Li-Rechargeable'!AX28-'cameras games_LiRechargable'!BC28-cellphones_LiRechargable!BC28-'Cordless Tools_LiRechargab'!BC28-PortablePCs_LiRechargab!BC28-Tablets_LiRechargable!BC28</f>
        <v>1938.7763521608028</v>
      </c>
      <c r="BD28" s="10">
        <f>'POM Portables Li-Rechargeable'!AY28-'cameras games_LiRechargable'!BD28-cellphones_LiRechargable!BD28-'Cordless Tools_LiRechargab'!BD28-PortablePCs_LiRechargab!BD28-Tablets_LiRechargable!BD28</f>
        <v>2161.6816080346639</v>
      </c>
      <c r="BE28" s="10">
        <f>'POM Portables Li-Rechargeable'!AZ28-'cameras games_LiRechargable'!BE28-cellphones_LiRechargable!BE28-'Cordless Tools_LiRechargab'!BE28-PortablePCs_LiRechargab!BE28-Tablets_LiRechargable!BE28</f>
        <v>2408.0426805275151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7" t="s">
        <v>625</v>
      </c>
      <c r="F29" s="26" t="s">
        <v>56</v>
      </c>
      <c r="G29" s="11">
        <f>'POM Portables Li-Rechargeable'!B29-'cameras games_LiRechargable'!G29-cellphones_LiRechargable!G29-'Cordless Tools_LiRechargab'!G29-PortablePCs_LiRechargab!G29-Tablets_LiRechargable!G29</f>
        <v>1.4979899661376319</v>
      </c>
      <c r="H29" s="11">
        <f>'POM Portables Li-Rechargeable'!C29-'cameras games_LiRechargable'!H29-cellphones_LiRechargable!H29-'Cordless Tools_LiRechargab'!H29-PortablePCs_LiRechargab!H29-Tablets_LiRechargable!H29</f>
        <v>0.92661312493822212</v>
      </c>
      <c r="I29" s="11">
        <f>'POM Portables Li-Rechargeable'!D29-'cameras games_LiRechargable'!I29-cellphones_LiRechargable!I29-'Cordless Tools_LiRechargab'!I29-PortablePCs_LiRechargab!I29-Tablets_LiRechargable!I29</f>
        <v>-0.26334684846231049</v>
      </c>
      <c r="J29" s="11">
        <f>'POM Portables Li-Rechargeable'!E29-'cameras games_LiRechargable'!J29-cellphones_LiRechargable!J29-'Cordless Tools_LiRechargab'!J29-PortablePCs_LiRechargab!J29-Tablets_LiRechargable!J29</f>
        <v>2.3083046376622414</v>
      </c>
      <c r="K29" s="11">
        <f>'POM Portables Li-Rechargeable'!F29-'cameras games_LiRechargable'!K29-cellphones_LiRechargable!K29-'Cordless Tools_LiRechargab'!K29-PortablePCs_LiRechargab!K29-Tablets_LiRechargable!K29</f>
        <v>7.0695052277560313</v>
      </c>
      <c r="L29" s="11">
        <f>'POM Portables Li-Rechargeable'!G29-'cameras games_LiRechargable'!L29-cellphones_LiRechargable!L29-'Cordless Tools_LiRechargab'!L29-PortablePCs_LiRechargab!L29-Tablets_LiRechargable!L29</f>
        <v>6.2296980942213107</v>
      </c>
      <c r="M29" s="11">
        <f>'POM Portables Li-Rechargeable'!H29-'cameras games_LiRechargable'!M29-cellphones_LiRechargable!M29-'Cordless Tools_LiRechargab'!M29-PortablePCs_LiRechargab!M29-Tablets_LiRechargable!M29</f>
        <v>3.5452765450985346</v>
      </c>
      <c r="N29" s="11">
        <f>'POM Portables Li-Rechargeable'!I29-'cameras games_LiRechargable'!N29-cellphones_LiRechargable!N29-'Cordless Tools_LiRechargab'!N29-PortablePCs_LiRechargab!N29-Tablets_LiRechargable!N29</f>
        <v>6.5484065822101591</v>
      </c>
      <c r="O29" s="11">
        <f>'POM Portables Li-Rechargeable'!J29-'cameras games_LiRechargable'!O29-cellphones_LiRechargable!O29-'Cordless Tools_LiRechargab'!O29-PortablePCs_LiRechargab!O29-Tablets_LiRechargable!O29</f>
        <v>24.642770109545523</v>
      </c>
      <c r="P29" s="11">
        <f>'POM Portables Li-Rechargeable'!K29-'cameras games_LiRechargable'!P29-cellphones_LiRechargable!P29-'Cordless Tools_LiRechargab'!P29-PortablePCs_LiRechargab!P29-Tablets_LiRechargable!P29</f>
        <v>1.6862558951123303</v>
      </c>
      <c r="Q29" s="11">
        <f>'POM Portables Li-Rechargeable'!L29-'cameras games_LiRechargable'!Q29-cellphones_LiRechargable!Q29-'Cordless Tools_LiRechargab'!Q29-PortablePCs_LiRechargab!Q29-Tablets_LiRechargable!Q29</f>
        <v>39.21140999901904</v>
      </c>
      <c r="R29" s="9">
        <f>'POM Portables Li-Rechargeable'!M29-'cameras games_LiRechargable'!R29-cellphones_LiRechargable!R29-'Cordless Tools_LiRechargab'!R29-PortablePCs_LiRechargab!R29-Tablets_LiRechargable!R29</f>
        <v>54.032285165555784</v>
      </c>
      <c r="S29" s="9">
        <f>'POM Portables Li-Rechargeable'!N29-'cameras games_LiRechargable'!S29-cellphones_LiRechargable!S29-'Cordless Tools_LiRechargab'!S29-PortablePCs_LiRechargab!S29-Tablets_LiRechargable!S29</f>
        <v>46.931337758528997</v>
      </c>
      <c r="T29" s="9">
        <f>'POM Portables Li-Rechargeable'!O29-'cameras games_LiRechargable'!T29-cellphones_LiRechargable!T29-'Cordless Tools_LiRechargab'!T29-PortablePCs_LiRechargab!T29-Tablets_LiRechargable!T29</f>
        <v>42.780779142273275</v>
      </c>
      <c r="U29" s="9">
        <f>'POM Portables Li-Rechargeable'!P29-'cameras games_LiRechargable'!U29-cellphones_LiRechargable!U29-'Cordless Tools_LiRechargab'!U29-PortablePCs_LiRechargab!U29-Tablets_LiRechargable!U29</f>
        <v>36.328476648536459</v>
      </c>
      <c r="V29" s="9">
        <f>'POM Portables Li-Rechargeable'!Q29-'cameras games_LiRechargable'!V29-cellphones_LiRechargable!V29-'Cordless Tools_LiRechargab'!V29-PortablePCs_LiRechargab!V29-Tablets_LiRechargable!V29</f>
        <v>46.213975151383544</v>
      </c>
      <c r="W29" s="9">
        <f>'POM Portables Li-Rechargeable'!R29-'cameras games_LiRechargable'!W29-cellphones_LiRechargable!W29-'Cordless Tools_LiRechargab'!W29-PortablePCs_LiRechargab!W29-Tablets_LiRechargable!W29</f>
        <v>64.895585197607559</v>
      </c>
      <c r="X29" s="9">
        <f>'POM Portables Li-Rechargeable'!S29-'cameras games_LiRechargable'!X29-cellphones_LiRechargable!X29-'Cordless Tools_LiRechargab'!X29-PortablePCs_LiRechargab!X29-Tablets_LiRechargable!X29</f>
        <v>84.464537602230877</v>
      </c>
      <c r="Y29" s="9">
        <f>'POM Portables Li-Rechargeable'!T29-'cameras games_LiRechargable'!Y29-cellphones_LiRechargable!Y29-'Cordless Tools_LiRechargab'!Y29-PortablePCs_LiRechargab!Y29-Tablets_LiRechargable!Y29</f>
        <v>75.411231632461309</v>
      </c>
      <c r="Z29" s="9">
        <f>'POM Portables Li-Rechargeable'!U29-'cameras games_LiRechargable'!Z29-cellphones_LiRechargable!Z29-'Cordless Tools_LiRechargab'!Z29-PortablePCs_LiRechargab!Z29-Tablets_LiRechargable!Z29</f>
        <v>73.563283754579459</v>
      </c>
      <c r="AA29" s="9">
        <f>'POM Portables Li-Rechargeable'!V29-'cameras games_LiRechargable'!AA29-cellphones_LiRechargable!AA29-'Cordless Tools_LiRechargab'!AA29-PortablePCs_LiRechargab!AA29-Tablets_LiRechargable!AA29</f>
        <v>102.75718518125434</v>
      </c>
      <c r="AB29" s="9">
        <f>'POM Portables Li-Rechargeable'!W29-'cameras games_LiRechargable'!AB29-cellphones_LiRechargable!AB29-'Cordless Tools_LiRechargab'!AB29-PortablePCs_LiRechargab!AB29-Tablets_LiRechargable!AB29</f>
        <v>130.20439724748323</v>
      </c>
      <c r="AC29" s="10">
        <f>'POM Portables Li-Rechargeable'!X29-'cameras games_LiRechargable'!AC29-cellphones_LiRechargable!AC29-'Cordless Tools_LiRechargab'!AC29-PortablePCs_LiRechargab!AC29-Tablets_LiRechargable!AC29</f>
        <v>145.37606305549917</v>
      </c>
      <c r="AD29" s="10">
        <f>'POM Portables Li-Rechargeable'!Y29-'cameras games_LiRechargable'!AD29-cellphones_LiRechargable!AD29-'Cordless Tools_LiRechargab'!AD29-PortablePCs_LiRechargab!AD29-Tablets_LiRechargable!AD29</f>
        <v>161.97259308862027</v>
      </c>
      <c r="AE29" s="10">
        <f>'POM Portables Li-Rechargeable'!Z29-'cameras games_LiRechargable'!AE29-cellphones_LiRechargable!AE29-'Cordless Tools_LiRechargab'!AE29-PortablePCs_LiRechargab!AE29-Tablets_LiRechargable!AE29</f>
        <v>179.88422177656631</v>
      </c>
      <c r="AF29" s="10">
        <f>'POM Portables Li-Rechargeable'!AA29-'cameras games_LiRechargable'!AF29-cellphones_LiRechargable!AF29-'Cordless Tools_LiRechargab'!AF29-PortablePCs_LiRechargab!AF29-Tablets_LiRechargable!AF29</f>
        <v>199.16882516137653</v>
      </c>
      <c r="AG29" s="10">
        <f>'POM Portables Li-Rechargeable'!AB29-'cameras games_LiRechargable'!AG29-cellphones_LiRechargable!AG29-'Cordless Tools_LiRechargab'!AG29-PortablePCs_LiRechargab!AG29-Tablets_LiRechargable!AG29</f>
        <v>219.87751216095481</v>
      </c>
      <c r="AH29" s="10">
        <f>'POM Portables Li-Rechargeable'!AC29-'cameras games_LiRechargable'!AH29-cellphones_LiRechargable!AH29-'Cordless Tools_LiRechargab'!AH29-PortablePCs_LiRechargab!AH29-Tablets_LiRechargable!AH29</f>
        <v>242.05190195368976</v>
      </c>
      <c r="AI29" s="10">
        <f>'POM Portables Li-Rechargeable'!AD29-'cameras games_LiRechargable'!AI29-cellphones_LiRechargable!AI29-'Cordless Tools_LiRechargab'!AI29-PortablePCs_LiRechargab!AI29-Tablets_LiRechargable!AI29</f>
        <v>265.72079991493598</v>
      </c>
      <c r="AJ29" s="10">
        <f>'POM Portables Li-Rechargeable'!AE29-'cameras games_LiRechargable'!AJ29-cellphones_LiRechargable!AJ29-'Cordless Tools_LiRechargab'!AJ29-PortablePCs_LiRechargab!AJ29-Tablets_LiRechargable!AJ29</f>
        <v>290.89615919872887</v>
      </c>
      <c r="AK29" s="10">
        <f>'POM Portables Li-Rechargeable'!AF29-'cameras games_LiRechargable'!AK29-cellphones_LiRechargable!AK29-'Cordless Tools_LiRechargab'!AK29-PortablePCs_LiRechargab!AK29-Tablets_LiRechargable!AK29</f>
        <v>317.56819532096318</v>
      </c>
      <c r="AL29" s="10">
        <f>'POM Portables Li-Rechargeable'!AG29-'cameras games_LiRechargable'!AL29-cellphones_LiRechargable!AL29-'Cordless Tools_LiRechargab'!AL29-PortablePCs_LiRechargab!AL29-Tablets_LiRechargable!AL29</f>
        <v>358.3881528391459</v>
      </c>
      <c r="AM29" s="10">
        <f>'POM Portables Li-Rechargeable'!AH29-'cameras games_LiRechargable'!AM29-cellphones_LiRechargable!AM29-'Cordless Tools_LiRechargab'!AM29-PortablePCs_LiRechargab!AM29-Tablets_LiRechargable!AM29</f>
        <v>403.44394736444951</v>
      </c>
      <c r="AN29" s="10">
        <f>'POM Portables Li-Rechargeable'!AI29-'cameras games_LiRechargable'!AN29-cellphones_LiRechargable!AN29-'Cordless Tools_LiRechargab'!AN29-PortablePCs_LiRechargab!AN29-Tablets_LiRechargable!AN29</f>
        <v>453.16196520764782</v>
      </c>
      <c r="AO29" s="10">
        <f>'POM Portables Li-Rechargeable'!AJ29-'cameras games_LiRechargable'!AO29-cellphones_LiRechargable!AO29-'Cordless Tools_LiRechargab'!AO29-PortablePCs_LiRechargab!AO29-Tablets_LiRechargable!AO29</f>
        <v>508.01128462064332</v>
      </c>
      <c r="AP29" s="10">
        <f>'POM Portables Li-Rechargeable'!AK29-'cameras games_LiRechargable'!AP29-cellphones_LiRechargable!AP29-'Cordless Tools_LiRechargab'!AP29-PortablePCs_LiRechargab!AP29-Tablets_LiRechargable!AP29</f>
        <v>568.50794602935798</v>
      </c>
      <c r="AQ29" s="10">
        <f>'POM Portables Li-Rechargeable'!AL29-'cameras games_LiRechargable'!AQ29-cellphones_LiRechargable!AQ29-'Cordless Tools_LiRechargab'!AQ29-PortablePCs_LiRechargab!AQ29-Tablets_LiRechargable!AQ29</f>
        <v>635.21964931041873</v>
      </c>
      <c r="AR29" s="10">
        <f>'POM Portables Li-Rechargeable'!AM29-'cameras games_LiRechargable'!AR29-cellphones_LiRechargable!AR29-'Cordless Tools_LiRechargab'!AR29-PortablePCs_LiRechargab!AR29-Tablets_LiRechargable!AR29</f>
        <v>708.77092081641456</v>
      </c>
      <c r="AS29" s="10">
        <f>'POM Portables Li-Rechargeable'!AN29-'cameras games_LiRechargable'!AS29-cellphones_LiRechargable!AS29-'Cordless Tools_LiRechargab'!AS29-PortablePCs_LiRechargab!AS29-Tablets_LiRechargable!AS29</f>
        <v>789.84879712500879</v>
      </c>
      <c r="AT29" s="10">
        <f>'POM Portables Li-Rechargeable'!AO29-'cameras games_LiRechargable'!AT29-cellphones_LiRechargable!AT29-'Cordless Tools_LiRechargab'!AT29-PortablePCs_LiRechargab!AT29-Tablets_LiRechargable!AT29</f>
        <v>879.20907718470517</v>
      </c>
      <c r="AU29" s="10">
        <f>'POM Portables Li-Rechargeable'!AP29-'cameras games_LiRechargable'!AU29-cellphones_LiRechargable!AU29-'Cordless Tools_LiRechargab'!AU29-PortablePCs_LiRechargab!AU29-Tablets_LiRechargable!AU29</f>
        <v>977.68319969737661</v>
      </c>
      <c r="AV29" s="10">
        <f>'POM Portables Li-Rechargeable'!AQ29-'cameras games_LiRechargable'!AV29-cellphones_LiRechargable!AV29-'Cordless Tools_LiRechargab'!AV29-PortablePCs_LiRechargab!AV29-Tablets_LiRechargable!AV29</f>
        <v>1087.1489643298116</v>
      </c>
      <c r="AW29" s="10">
        <f>'POM Portables Li-Rechargeable'!AR29-'cameras games_LiRechargable'!AW29-cellphones_LiRechargable!AW29-'Cordless Tools_LiRechargab'!AW29-PortablePCs_LiRechargab!AW29-Tablets_LiRechargable!AW29</f>
        <v>1232.2110047108379</v>
      </c>
      <c r="AX29" s="10">
        <f>'POM Portables Li-Rechargeable'!AS29-'cameras games_LiRechargable'!AX29-cellphones_LiRechargable!AX29-'Cordless Tools_LiRechargab'!AX29-PortablePCs_LiRechargab!AX29-Tablets_LiRechargable!AX29</f>
        <v>1393.1240295629959</v>
      </c>
      <c r="AY29" s="10">
        <f>'POM Portables Li-Rechargeable'!AT29-'cameras games_LiRechargable'!AY29-cellphones_LiRechargable!AY29-'Cordless Tools_LiRechargab'!AY29-PortablePCs_LiRechargab!AY29-Tablets_LiRechargable!AY29</f>
        <v>1571.5356505874067</v>
      </c>
      <c r="AZ29" s="10">
        <f>'POM Portables Li-Rechargeable'!AU29-'cameras games_LiRechargable'!AZ29-cellphones_LiRechargable!AZ29-'Cordless Tools_LiRechargab'!AZ29-PortablePCs_LiRechargab!AZ29-Tablets_LiRechargable!AZ29</f>
        <v>1769.2613190603267</v>
      </c>
      <c r="BA29" s="10">
        <f>'POM Portables Li-Rechargeable'!AV29-'cameras games_LiRechargable'!BA29-cellphones_LiRechargable!BA29-'Cordless Tools_LiRechargab'!BA29-PortablePCs_LiRechargab!BA29-Tablets_LiRechargable!BA29</f>
        <v>1988.3012632383377</v>
      </c>
      <c r="BB29" s="10">
        <f>'POM Portables Li-Rechargeable'!AW29-'cameras games_LiRechargable'!BB29-cellphones_LiRechargable!BB29-'Cordless Tools_LiRechargab'!BB29-PortablePCs_LiRechargab!BB29-Tablets_LiRechargable!BB29</f>
        <v>2230.85912717171</v>
      </c>
      <c r="BC29" s="10">
        <f>'POM Portables Li-Rechargeable'!AX29-'cameras games_LiRechargable'!BC29-cellphones_LiRechargable!BC29-'Cordless Tools_LiRechargab'!BC29-PortablePCs_LiRechargab!BC29-Tablets_LiRechargable!BC29</f>
        <v>2499.3624814500949</v>
      </c>
      <c r="BD29" s="10">
        <f>'POM Portables Li-Rechargeable'!AY29-'cameras games_LiRechargable'!BD29-cellphones_LiRechargable!BD29-'Cordless Tools_LiRechargab'!BD29-PortablePCs_LiRechargab!BD29-Tablets_LiRechargable!BD29</f>
        <v>2796.4853934762937</v>
      </c>
      <c r="BE29" s="10">
        <f>'POM Portables Li-Rechargeable'!AZ29-'cameras games_LiRechargable'!BE29-cellphones_LiRechargable!BE29-'Cordless Tools_LiRechargab'!BE29-PortablePCs_LiRechargab!BE29-Tablets_LiRechargable!BE29</f>
        <v>3125.1732636435027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7" t="s">
        <v>625</v>
      </c>
      <c r="F30" s="26" t="s">
        <v>57</v>
      </c>
      <c r="G30" s="11">
        <f>'POM Portables Li-Rechargeable'!B30-'cameras games_LiRechargable'!G30-cellphones_LiRechargable!G30-'Cordless Tools_LiRechargab'!G30-PortablePCs_LiRechargab!G30-Tablets_LiRechargable!G30</f>
        <v>-1.0843215924195446</v>
      </c>
      <c r="H30" s="11">
        <f>'POM Portables Li-Rechargeable'!C30-'cameras games_LiRechargable'!H30-cellphones_LiRechargable!H30-'Cordless Tools_LiRechargab'!H30-PortablePCs_LiRechargab!H30-Tablets_LiRechargable!H30</f>
        <v>-1.5011595701973426</v>
      </c>
      <c r="I30" s="11">
        <f>'POM Portables Li-Rechargeable'!D30-'cameras games_LiRechargable'!I30-cellphones_LiRechargable!I30-'Cordless Tools_LiRechargab'!I30-PortablePCs_LiRechargab!I30-Tablets_LiRechargable!I30</f>
        <v>-1.4973591244311653</v>
      </c>
      <c r="J30" s="11">
        <f>'POM Portables Li-Rechargeable'!E30-'cameras games_LiRechargable'!J30-cellphones_LiRechargable!J30-'Cordless Tools_LiRechargab'!J30-PortablePCs_LiRechargab!J30-Tablets_LiRechargable!J30</f>
        <v>-1.9072447251311182</v>
      </c>
      <c r="K30" s="11">
        <f>'POM Portables Li-Rechargeable'!F30-'cameras games_LiRechargable'!K30-cellphones_LiRechargable!K30-'Cordless Tools_LiRechargab'!K30-PortablePCs_LiRechargab!K30-Tablets_LiRechargable!K30</f>
        <v>0.45292945682695862</v>
      </c>
      <c r="L30" s="11">
        <f>'POM Portables Li-Rechargeable'!G30-'cameras games_LiRechargable'!L30-cellphones_LiRechargable!L30-'Cordless Tools_LiRechargab'!L30-PortablePCs_LiRechargab!L30-Tablets_LiRechargable!L30</f>
        <v>0.31650267816222577</v>
      </c>
      <c r="M30" s="11">
        <f>'POM Portables Li-Rechargeable'!H30-'cameras games_LiRechargable'!M30-cellphones_LiRechargable!M30-'Cordless Tools_LiRechargab'!M30-PortablePCs_LiRechargab!M30-Tablets_LiRechargable!M30</f>
        <v>0.43761709835233908</v>
      </c>
      <c r="N30" s="11">
        <f>'POM Portables Li-Rechargeable'!I30-'cameras games_LiRechargable'!N30-cellphones_LiRechargable!N30-'Cordless Tools_LiRechargab'!N30-PortablePCs_LiRechargab!N30-Tablets_LiRechargable!N30</f>
        <v>1.9088539766216108</v>
      </c>
      <c r="O30" s="11">
        <f>'POM Portables Li-Rechargeable'!J30-'cameras games_LiRechargable'!O30-cellphones_LiRechargable!O30-'Cordless Tools_LiRechargab'!O30-PortablePCs_LiRechargab!O30-Tablets_LiRechargable!O30</f>
        <v>4.9898288782922551</v>
      </c>
      <c r="P30" s="11">
        <f>'POM Portables Li-Rechargeable'!K30-'cameras games_LiRechargable'!P30-cellphones_LiRechargable!P30-'Cordless Tools_LiRechargab'!P30-PortablePCs_LiRechargab!P30-Tablets_LiRechargable!P30</f>
        <v>-2.1017415873013148</v>
      </c>
      <c r="Q30" s="11">
        <f>'POM Portables Li-Rechargeable'!L30-'cameras games_LiRechargable'!Q30-cellphones_LiRechargable!Q30-'Cordless Tools_LiRechargab'!Q30-PortablePCs_LiRechargab!Q30-Tablets_LiRechargable!Q30</f>
        <v>4.5534656759880701</v>
      </c>
      <c r="R30" s="9">
        <f>'POM Portables Li-Rechargeable'!M30-'cameras games_LiRechargable'!R30-cellphones_LiRechargable!R30-'Cordless Tools_LiRechargab'!R30-PortablePCs_LiRechargab!R30-Tablets_LiRechargable!R30</f>
        <v>5.1654749274287033</v>
      </c>
      <c r="S30" s="9">
        <f>'POM Portables Li-Rechargeable'!N30-'cameras games_LiRechargable'!S30-cellphones_LiRechargable!S30-'Cordless Tools_LiRechargab'!S30-PortablePCs_LiRechargab!S30-Tablets_LiRechargable!S30</f>
        <v>4.8688618715648131</v>
      </c>
      <c r="T30" s="9">
        <f>'POM Portables Li-Rechargeable'!O30-'cameras games_LiRechargable'!T30-cellphones_LiRechargable!T30-'Cordless Tools_LiRechargab'!T30-PortablePCs_LiRechargab!T30-Tablets_LiRechargable!T30</f>
        <v>-4.3168594714431796</v>
      </c>
      <c r="U30" s="9">
        <f>'POM Portables Li-Rechargeable'!P30-'cameras games_LiRechargable'!U30-cellphones_LiRechargable!U30-'Cordless Tools_LiRechargab'!U30-PortablePCs_LiRechargab!U30-Tablets_LiRechargable!U30</f>
        <v>-9.5567199853915277</v>
      </c>
      <c r="V30" s="9">
        <f>'POM Portables Li-Rechargeable'!Q30-'cameras games_LiRechargable'!V30-cellphones_LiRechargable!V30-'Cordless Tools_LiRechargab'!V30-PortablePCs_LiRechargab!V30-Tablets_LiRechargable!V30</f>
        <v>-12.279925446274017</v>
      </c>
      <c r="W30" s="9">
        <f>'POM Portables Li-Rechargeable'!R30-'cameras games_LiRechargable'!W30-cellphones_LiRechargable!W30-'Cordless Tools_LiRechargab'!W30-PortablePCs_LiRechargab!W30-Tablets_LiRechargable!W30</f>
        <v>-1.6839715802187154</v>
      </c>
      <c r="X30" s="9">
        <f>'POM Portables Li-Rechargeable'!S30-'cameras games_LiRechargable'!X30-cellphones_LiRechargable!X30-'Cordless Tools_LiRechargab'!X30-PortablePCs_LiRechargab!X30-Tablets_LiRechargable!X30</f>
        <v>-5.3516958820239964</v>
      </c>
      <c r="Y30" s="9">
        <f>'POM Portables Li-Rechargeable'!T30-'cameras games_LiRechargable'!Y30-cellphones_LiRechargable!Y30-'Cordless Tools_LiRechargab'!Y30-PortablePCs_LiRechargab!Y30-Tablets_LiRechargable!Y30</f>
        <v>-2.0213552729218334</v>
      </c>
      <c r="Z30" s="9">
        <f>'POM Portables Li-Rechargeable'!U30-'cameras games_LiRechargable'!Z30-cellphones_LiRechargable!Z30-'Cordless Tools_LiRechargab'!Z30-PortablePCs_LiRechargab!Z30-Tablets_LiRechargable!Z30</f>
        <v>8.6601724898226831</v>
      </c>
      <c r="AA30" s="9">
        <f>'POM Portables Li-Rechargeable'!V30-'cameras games_LiRechargable'!AA30-cellphones_LiRechargable!AA30-'Cordless Tools_LiRechargab'!AA30-PortablePCs_LiRechargab!AA30-Tablets_LiRechargable!AA30</f>
        <v>19.639723870110728</v>
      </c>
      <c r="AB30" s="9">
        <f>'POM Portables Li-Rechargeable'!W30-'cameras games_LiRechargable'!AB30-cellphones_LiRechargable!AB30-'Cordless Tools_LiRechargab'!AB30-PortablePCs_LiRechargab!AB30-Tablets_LiRechargable!AB30</f>
        <v>18.890444873600089</v>
      </c>
      <c r="AC30" s="10">
        <f>'POM Portables Li-Rechargeable'!X30-'cameras games_LiRechargable'!AC30-cellphones_LiRechargable!AC30-'Cordless Tools_LiRechargab'!AC30-PortablePCs_LiRechargab!AC30-Tablets_LiRechargable!AC30</f>
        <v>23.297650492564415</v>
      </c>
      <c r="AD30" s="10">
        <f>'POM Portables Li-Rechargeable'!Y30-'cameras games_LiRechargable'!AD30-cellphones_LiRechargable!AD30-'Cordless Tools_LiRechargab'!AD30-PortablePCs_LiRechargab!AD30-Tablets_LiRechargable!AD30</f>
        <v>28.283572263454801</v>
      </c>
      <c r="AE30" s="10">
        <f>'POM Portables Li-Rechargeable'!Z30-'cameras games_LiRechargable'!AE30-cellphones_LiRechargable!AE30-'Cordless Tools_LiRechargab'!AE30-PortablePCs_LiRechargab!AE30-Tablets_LiRechargable!AE30</f>
        <v>33.72177124279537</v>
      </c>
      <c r="AF30" s="10">
        <f>'POM Portables Li-Rechargeable'!AA30-'cameras games_LiRechargable'!AF30-cellphones_LiRechargable!AF30-'Cordless Tools_LiRechargab'!AF30-PortablePCs_LiRechargab!AF30-Tablets_LiRechargable!AF30</f>
        <v>39.640107512017714</v>
      </c>
      <c r="AG30" s="10">
        <f>'POM Portables Li-Rechargeable'!AB30-'cameras games_LiRechargable'!AG30-cellphones_LiRechargable!AG30-'Cordless Tools_LiRechargab'!AG30-PortablePCs_LiRechargab!AG30-Tablets_LiRechargable!AG30</f>
        <v>46.066086553746587</v>
      </c>
      <c r="AH30" s="10">
        <f>'POM Portables Li-Rechargeable'!AC30-'cameras games_LiRechargable'!AH30-cellphones_LiRechargable!AH30-'Cordless Tools_LiRechargab'!AH30-PortablePCs_LiRechargab!AH30-Tablets_LiRechargable!AH30</f>
        <v>53.026304566350902</v>
      </c>
      <c r="AI30" s="10">
        <f>'POM Portables Li-Rechargeable'!AD30-'cameras games_LiRechargable'!AI30-cellphones_LiRechargable!AI30-'Cordless Tools_LiRechargab'!AI30-PortablePCs_LiRechargab!AI30-Tablets_LiRechargable!AI30</f>
        <v>60.545754411043561</v>
      </c>
      <c r="AJ30" s="10">
        <f>'POM Portables Li-Rechargeable'!AE30-'cameras games_LiRechargable'!AJ30-cellphones_LiRechargable!AJ30-'Cordless Tools_LiRechargab'!AJ30-PortablePCs_LiRechargab!AJ30-Tablets_LiRechargable!AJ30</f>
        <v>68.646964789956058</v>
      </c>
      <c r="AK30" s="10">
        <f>'POM Portables Li-Rechargeable'!AF30-'cameras games_LiRechargable'!AK30-cellphones_LiRechargable!AK30-'Cordless Tools_LiRechargab'!AK30-PortablePCs_LiRechargab!AK30-Tablets_LiRechargable!AK30</f>
        <v>77.348940357032973</v>
      </c>
      <c r="AL30" s="10">
        <f>'POM Portables Li-Rechargeable'!AG30-'cameras games_LiRechargable'!AL30-cellphones_LiRechargable!AL30-'Cordless Tools_LiRechargab'!AL30-PortablePCs_LiRechargab!AL30-Tablets_LiRechargable!AL30</f>
        <v>90.357213987564663</v>
      </c>
      <c r="AM30" s="10">
        <f>'POM Portables Li-Rechargeable'!AH30-'cameras games_LiRechargable'!AM30-cellphones_LiRechargable!AM30-'Cordless Tools_LiRechargab'!AM30-PortablePCs_LiRechargab!AM30-Tablets_LiRechargable!AM30</f>
        <v>104.74722382012291</v>
      </c>
      <c r="AN30" s="10">
        <f>'POM Portables Li-Rechargeable'!AI30-'cameras games_LiRechargable'!AN30-cellphones_LiRechargable!AN30-'Cordless Tools_LiRechargab'!AN30-PortablePCs_LiRechargab!AN30-Tablets_LiRechargable!AN30</f>
        <v>120.65851606416057</v>
      </c>
      <c r="AO30" s="10">
        <f>'POM Portables Li-Rechargeable'!AJ30-'cameras games_LiRechargable'!AO30-cellphones_LiRechargable!AO30-'Cordless Tools_LiRechargab'!AO30-PortablePCs_LiRechargab!AO30-Tablets_LiRechargable!AO30</f>
        <v>138.24461654598556</v>
      </c>
      <c r="AP30" s="10">
        <f>'POM Portables Li-Rechargeable'!AK30-'cameras games_LiRechargable'!AP30-cellphones_LiRechargable!AP30-'Cordless Tools_LiRechargab'!AP30-PortablePCs_LiRechargab!AP30-Tablets_LiRechargable!AP30</f>
        <v>157.67442914580573</v>
      </c>
      <c r="AQ30" s="10">
        <f>'POM Portables Li-Rechargeable'!AL30-'cameras games_LiRechargable'!AQ30-cellphones_LiRechargable!AQ30-'Cordless Tools_LiRechargab'!AQ30-PortablePCs_LiRechargab!AQ30-Tablets_LiRechargable!AQ30</f>
        <v>179.13377408773982</v>
      </c>
      <c r="AR30" s="10">
        <f>'POM Portables Li-Rechargeable'!AM30-'cameras games_LiRechargable'!AR30-cellphones_LiRechargable!AR30-'Cordless Tools_LiRechargab'!AR30-PortablePCs_LiRechargab!AR30-Tablets_LiRechargable!AR30</f>
        <v>202.82708006827414</v>
      </c>
      <c r="AS30" s="10">
        <f>'POM Portables Li-Rechargeable'!AN30-'cameras games_LiRechargable'!AS30-cellphones_LiRechargable!AS30-'Cordless Tools_LiRechargab'!AS30-PortablePCs_LiRechargab!AS30-Tablets_LiRechargable!AS30</f>
        <v>228.97924560719557</v>
      </c>
      <c r="AT30" s="10">
        <f>'POM Portables Li-Rechargeable'!AO30-'cameras games_LiRechargable'!AT30-cellphones_LiRechargable!AT30-'Cordless Tools_LiRechargab'!AT30-PortablePCs_LiRechargab!AT30-Tablets_LiRechargable!AT30</f>
        <v>257.83768654343839</v>
      </c>
      <c r="AU30" s="10">
        <f>'POM Portables Li-Rechargeable'!AP30-'cameras games_LiRechargable'!AU30-cellphones_LiRechargable!AU30-'Cordless Tools_LiRechargab'!AU30-PortablePCs_LiRechargab!AU30-Tablets_LiRechargable!AU30</f>
        <v>289.67458829053118</v>
      </c>
      <c r="AV30" s="10">
        <f>'POM Portables Li-Rechargeable'!AQ30-'cameras games_LiRechargable'!AV30-cellphones_LiRechargable!AV30-'Cordless Tools_LiRechargab'!AV30-PortablePCs_LiRechargab!AV30-Tablets_LiRechargable!AV30</f>
        <v>325.2186985806843</v>
      </c>
      <c r="AW30" s="10">
        <f>'POM Portables Li-Rechargeable'!AR30-'cameras games_LiRechargable'!AW30-cellphones_LiRechargable!AW30-'Cordless Tools_LiRechargab'!AW30-PortablePCs_LiRechargab!AW30-Tablets_LiRechargable!AW30</f>
        <v>370.64744433559406</v>
      </c>
      <c r="AX30" s="10">
        <f>'POM Portables Li-Rechargeable'!AS30-'cameras games_LiRechargable'!AX30-cellphones_LiRechargable!AX30-'Cordless Tools_LiRechargab'!AX30-PortablePCs_LiRechargab!AX30-Tablets_LiRechargable!AX30</f>
        <v>420.99871174180839</v>
      </c>
      <c r="AY30" s="10">
        <f>'POM Portables Li-Rechargeable'!AT30-'cameras games_LiRechargable'!AY30-cellphones_LiRechargable!AY30-'Cordless Tools_LiRechargab'!AY30-PortablePCs_LiRechargab!AY30-Tablets_LiRechargable!AY30</f>
        <v>476.78107835105823</v>
      </c>
      <c r="AZ30" s="10">
        <f>'POM Portables Li-Rechargeable'!AU30-'cameras games_LiRechargable'!AZ30-cellphones_LiRechargable!AZ30-'Cordless Tools_LiRechargab'!AZ30-PortablePCs_LiRechargab!AZ30-Tablets_LiRechargable!AZ30</f>
        <v>538.55476916990563</v>
      </c>
      <c r="BA30" s="10">
        <f>'POM Portables Li-Rechargeable'!AV30-'cameras games_LiRechargable'!BA30-cellphones_LiRechargable!BA30-'Cordless Tools_LiRechargab'!BA30-PortablePCs_LiRechargab!BA30-Tablets_LiRechargable!BA30</f>
        <v>606.93686062451309</v>
      </c>
      <c r="BB30" s="10">
        <f>'POM Portables Li-Rechargeable'!AW30-'cameras games_LiRechargable'!BB30-cellphones_LiRechargable!BB30-'Cordless Tools_LiRechargab'!BB30-PortablePCs_LiRechargab!BB30-Tablets_LiRechargable!BB30</f>
        <v>682.6070068801971</v>
      </c>
      <c r="BC30" s="10">
        <f>'POM Portables Li-Rechargeable'!AX30-'cameras games_LiRechargable'!BC30-cellphones_LiRechargable!BC30-'Cordless Tools_LiRechargab'!BC30-PortablePCs_LiRechargab!BC30-Tablets_LiRechargable!BC30</f>
        <v>766.31374084913386</v>
      </c>
      <c r="BD30" s="10">
        <f>'POM Portables Li-Rechargeable'!AY30-'cameras games_LiRechargable'!BD30-cellphones_LiRechargable!BD30-'Cordless Tools_LiRechargab'!BD30-PortablePCs_LiRechargab!BD30-Tablets_LiRechargable!BD30</f>
        <v>858.881407457813</v>
      </c>
      <c r="BE30" s="10">
        <f>'POM Portables Li-Rechargeable'!AZ30-'cameras games_LiRechargable'!BE30-cellphones_LiRechargable!BE30-'Cordless Tools_LiRechargab'!BE30-PortablePCs_LiRechargab!BE30-Tablets_LiRechargable!BE30</f>
        <v>961.21779250813893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7" t="s">
        <v>625</v>
      </c>
      <c r="F31" s="26" t="s">
        <v>58</v>
      </c>
      <c r="G31" s="11">
        <f>'POM Portables Li-Rechargeable'!B31-'cameras games_LiRechargable'!G31-cellphones_LiRechargable!G31-'Cordless Tools_LiRechargab'!G31-PortablePCs_LiRechargab!G31-Tablets_LiRechargable!G31</f>
        <v>-0.40000110262352145</v>
      </c>
      <c r="H31" s="11">
        <f>'POM Portables Li-Rechargeable'!C31-'cameras games_LiRechargable'!H31-cellphones_LiRechargable!H31-'Cordless Tools_LiRechargab'!H31-PortablePCs_LiRechargab!H31-Tablets_LiRechargable!H31</f>
        <v>-0.68471027393441863</v>
      </c>
      <c r="I31" s="11">
        <f>'POM Portables Li-Rechargeable'!D31-'cameras games_LiRechargable'!I31-cellphones_LiRechargable!I31-'Cordless Tools_LiRechargab'!I31-PortablePCs_LiRechargab!I31-Tablets_LiRechargable!I31</f>
        <v>-0.63198492618152324</v>
      </c>
      <c r="J31" s="11">
        <f>'POM Portables Li-Rechargeable'!E31-'cameras games_LiRechargable'!J31-cellphones_LiRechargable!J31-'Cordless Tools_LiRechargab'!J31-PortablePCs_LiRechargab!J31-Tablets_LiRechargable!J31</f>
        <v>-0.59215392426589897</v>
      </c>
      <c r="K31" s="11">
        <f>'POM Portables Li-Rechargeable'!F31-'cameras games_LiRechargable'!K31-cellphones_LiRechargable!K31-'Cordless Tools_LiRechargab'!K31-PortablePCs_LiRechargab!K31-Tablets_LiRechargable!K31</f>
        <v>-3.3094445835446518E-3</v>
      </c>
      <c r="L31" s="11">
        <f>'POM Portables Li-Rechargeable'!G31-'cameras games_LiRechargable'!L31-cellphones_LiRechargable!L31-'Cordless Tools_LiRechargab'!L31-PortablePCs_LiRechargab!L31-Tablets_LiRechargable!L31</f>
        <v>-0.10333675886262927</v>
      </c>
      <c r="M31" s="11">
        <f>'POM Portables Li-Rechargeable'!H31-'cameras games_LiRechargable'!M31-cellphones_LiRechargable!M31-'Cordless Tools_LiRechargab'!M31-PortablePCs_LiRechargab!M31-Tablets_LiRechargable!M31</f>
        <v>0.11031463396514818</v>
      </c>
      <c r="N31" s="11">
        <f>'POM Portables Li-Rechargeable'!I31-'cameras games_LiRechargable'!N31-cellphones_LiRechargable!N31-'Cordless Tools_LiRechargab'!N31-PortablePCs_LiRechargab!N31-Tablets_LiRechargable!N31</f>
        <v>0.59084403957400999</v>
      </c>
      <c r="O31" s="11">
        <f>'POM Portables Li-Rechargeable'!J31-'cameras games_LiRechargable'!O31-cellphones_LiRechargable!O31-'Cordless Tools_LiRechargab'!O31-PortablePCs_LiRechargab!O31-Tablets_LiRechargable!O31</f>
        <v>2.5063532703888667</v>
      </c>
      <c r="P31" s="11">
        <f>'POM Portables Li-Rechargeable'!K31-'cameras games_LiRechargable'!P31-cellphones_LiRechargable!P31-'Cordless Tools_LiRechargab'!P31-PortablePCs_LiRechargab!P31-Tablets_LiRechargable!P31</f>
        <v>-1.2773129579584825</v>
      </c>
      <c r="Q31" s="11">
        <f>'POM Portables Li-Rechargeable'!L31-'cameras games_LiRechargable'!Q31-cellphones_LiRechargable!Q31-'Cordless Tools_LiRechargab'!Q31-PortablePCs_LiRechargab!Q31-Tablets_LiRechargable!Q31</f>
        <v>2.6107469811800281</v>
      </c>
      <c r="R31" s="9">
        <f>'POM Portables Li-Rechargeable'!M31-'cameras games_LiRechargable'!R31-cellphones_LiRechargable!R31-'Cordless Tools_LiRechargab'!R31-PortablePCs_LiRechargab!R31-Tablets_LiRechargable!R31</f>
        <v>4.3127563270790272</v>
      </c>
      <c r="S31" s="9">
        <f>'POM Portables Li-Rechargeable'!N31-'cameras games_LiRechargable'!S31-cellphones_LiRechargable!S31-'Cordless Tools_LiRechargab'!S31-PortablePCs_LiRechargab!S31-Tablets_LiRechargable!S31</f>
        <v>5.5466076063115146</v>
      </c>
      <c r="T31" s="9">
        <f>'POM Portables Li-Rechargeable'!O31-'cameras games_LiRechargable'!T31-cellphones_LiRechargable!T31-'Cordless Tools_LiRechargab'!T31-PortablePCs_LiRechargab!T31-Tablets_LiRechargable!T31</f>
        <v>1.4493635169275407</v>
      </c>
      <c r="U31" s="9">
        <f>'POM Portables Li-Rechargeable'!P31-'cameras games_LiRechargable'!U31-cellphones_LiRechargable!U31-'Cordless Tools_LiRechargab'!U31-PortablePCs_LiRechargab!U31-Tablets_LiRechargable!U31</f>
        <v>5.7348573929476956</v>
      </c>
      <c r="V31" s="9">
        <f>'POM Portables Li-Rechargeable'!Q31-'cameras games_LiRechargable'!V31-cellphones_LiRechargable!V31-'Cordless Tools_LiRechargab'!V31-PortablePCs_LiRechargab!V31-Tablets_LiRechargable!V31</f>
        <v>-1.2770153978362973</v>
      </c>
      <c r="W31" s="9">
        <f>'POM Portables Li-Rechargeable'!R31-'cameras games_LiRechargable'!W31-cellphones_LiRechargable!W31-'Cordless Tools_LiRechargab'!W31-PortablePCs_LiRechargab!W31-Tablets_LiRechargable!W31</f>
        <v>-1.2142720733482553</v>
      </c>
      <c r="X31" s="9">
        <f>'POM Portables Li-Rechargeable'!S31-'cameras games_LiRechargable'!X31-cellphones_LiRechargable!X31-'Cordless Tools_LiRechargab'!X31-PortablePCs_LiRechargab!X31-Tablets_LiRechargable!X31</f>
        <v>-2.4456723195662131</v>
      </c>
      <c r="Y31" s="9">
        <f>'POM Portables Li-Rechargeable'!T31-'cameras games_LiRechargable'!Y31-cellphones_LiRechargable!Y31-'Cordless Tools_LiRechargab'!Y31-PortablePCs_LiRechargab!Y31-Tablets_LiRechargable!Y31</f>
        <v>-0.13150407336459735</v>
      </c>
      <c r="Z31" s="9">
        <f>'POM Portables Li-Rechargeable'!U31-'cameras games_LiRechargable'!Z31-cellphones_LiRechargable!Z31-'Cordless Tools_LiRechargab'!Z31-PortablePCs_LiRechargab!Z31-Tablets_LiRechargable!Z31</f>
        <v>24.907474941480515</v>
      </c>
      <c r="AA31" s="9">
        <f>'POM Portables Li-Rechargeable'!V31-'cameras games_LiRechargable'!AA31-cellphones_LiRechargable!AA31-'Cordless Tools_LiRechargab'!AA31-PortablePCs_LiRechargab!AA31-Tablets_LiRechargable!AA31</f>
        <v>20.740065601969871</v>
      </c>
      <c r="AB31" s="9">
        <f>'POM Portables Li-Rechargeable'!W31-'cameras games_LiRechargable'!AB31-cellphones_LiRechargable!AB31-'Cordless Tools_LiRechargab'!AB31-PortablePCs_LiRechargab!AB31-Tablets_LiRechargable!AB31</f>
        <v>29.059699275294474</v>
      </c>
      <c r="AC31" s="10">
        <f>'POM Portables Li-Rechargeable'!X31-'cameras games_LiRechargable'!AC31-cellphones_LiRechargable!AC31-'Cordless Tools_LiRechargab'!AC31-PortablePCs_LiRechargab!AC31-Tablets_LiRechargable!AC31</f>
        <v>32.197436094370374</v>
      </c>
      <c r="AD31" s="10">
        <f>'POM Portables Li-Rechargeable'!Y31-'cameras games_LiRechargable'!AD31-cellphones_LiRechargable!AD31-'Cordless Tools_LiRechargab'!AD31-PortablePCs_LiRechargab!AD31-Tablets_LiRechargable!AD31</f>
        <v>35.634043758639223</v>
      </c>
      <c r="AE31" s="10">
        <f>'POM Portables Li-Rechargeable'!Z31-'cameras games_LiRechargable'!AE31-cellphones_LiRechargable!AE31-'Cordless Tools_LiRechargab'!AE31-PortablePCs_LiRechargab!AE31-Tablets_LiRechargable!AE31</f>
        <v>39.359146572718643</v>
      </c>
      <c r="AF31" s="10">
        <f>'POM Portables Li-Rechargeable'!AA31-'cameras games_LiRechargable'!AF31-cellphones_LiRechargable!AF31-'Cordless Tools_LiRechargab'!AF31-PortablePCs_LiRechargab!AF31-Tablets_LiRechargable!AF31</f>
        <v>43.390759903609386</v>
      </c>
      <c r="AG31" s="10">
        <f>'POM Portables Li-Rechargeable'!AB31-'cameras games_LiRechargable'!AG31-cellphones_LiRechargable!AG31-'Cordless Tools_LiRechargab'!AG31-PortablePCs_LiRechargab!AG31-Tablets_LiRechargable!AG31</f>
        <v>47.746891664308833</v>
      </c>
      <c r="AH31" s="10">
        <f>'POM Portables Li-Rechargeable'!AC31-'cameras games_LiRechargable'!AH31-cellphones_LiRechargable!AH31-'Cordless Tools_LiRechargab'!AH31-PortablePCs_LiRechargab!AH31-Tablets_LiRechargable!AH31</f>
        <v>52.445248602101159</v>
      </c>
      <c r="AI31" s="10">
        <f>'POM Portables Li-Rechargeable'!AD31-'cameras games_LiRechargable'!AI31-cellphones_LiRechargable!AI31-'Cordless Tools_LiRechargab'!AI31-PortablePCs_LiRechargab!AI31-Tablets_LiRechargable!AI31</f>
        <v>57.502866167162672</v>
      </c>
      <c r="AJ31" s="10">
        <f>'POM Portables Li-Rechargeable'!AE31-'cameras games_LiRechargable'!AJ31-cellphones_LiRechargable!AJ31-'Cordless Tools_LiRechargab'!AJ31-PortablePCs_LiRechargab!AJ31-Tablets_LiRechargable!AJ31</f>
        <v>62.935646783081381</v>
      </c>
      <c r="AK31" s="10">
        <f>'POM Portables Li-Rechargeable'!AF31-'cameras games_LiRechargable'!AK31-cellphones_LiRechargable!AK31-'Cordless Tools_LiRechargab'!AK31-PortablePCs_LiRechargab!AK31-Tablets_LiRechargable!AK31</f>
        <v>68.757788616787025</v>
      </c>
      <c r="AL31" s="10">
        <f>'POM Portables Li-Rechargeable'!AG31-'cameras games_LiRechargable'!AL31-cellphones_LiRechargable!AL31-'Cordless Tools_LiRechargab'!AL31-PortablePCs_LiRechargab!AL31-Tablets_LiRechargable!AL31</f>
        <v>76.67797201788224</v>
      </c>
      <c r="AM31" s="10">
        <f>'POM Portables Li-Rechargeable'!AH31-'cameras games_LiRechargable'!AM31-cellphones_LiRechargable!AM31-'Cordless Tools_LiRechargab'!AM31-PortablePCs_LiRechargab!AM31-Tablets_LiRechargable!AM31</f>
        <v>85.406576036657015</v>
      </c>
      <c r="AN31" s="10">
        <f>'POM Portables Li-Rechargeable'!AI31-'cameras games_LiRechargable'!AN31-cellphones_LiRechargable!AN31-'Cordless Tools_LiRechargab'!AN31-PortablePCs_LiRechargab!AN31-Tablets_LiRechargable!AN31</f>
        <v>95.024725922298529</v>
      </c>
      <c r="AO31" s="10">
        <f>'POM Portables Li-Rechargeable'!AJ31-'cameras games_LiRechargable'!AO31-cellphones_LiRechargable!AO31-'Cordless Tools_LiRechargab'!AO31-PortablePCs_LiRechargab!AO31-Tablets_LiRechargable!AO31</f>
        <v>105.62166466407969</v>
      </c>
      <c r="AP31" s="10">
        <f>'POM Portables Li-Rechargeable'!AK31-'cameras games_LiRechargable'!AP31-cellphones_LiRechargable!AP31-'Cordless Tools_LiRechargab'!AP31-PortablePCs_LiRechargab!AP31-Tablets_LiRechargable!AP31</f>
        <v>117.29556486518537</v>
      </c>
      <c r="AQ31" s="10">
        <f>'POM Portables Li-Rechargeable'!AL31-'cameras games_LiRechargable'!AQ31-cellphones_LiRechargable!AQ31-'Cordless Tools_LiRechargab'!AQ31-PortablePCs_LiRechargab!AQ31-Tablets_LiRechargable!AQ31</f>
        <v>130.15442180587252</v>
      </c>
      <c r="AR31" s="10">
        <f>'POM Portables Li-Rechargeable'!AM31-'cameras games_LiRechargable'!AR31-cellphones_LiRechargable!AR31-'Cordless Tools_LiRechargab'!AR31-PortablePCs_LiRechargab!AR31-Tablets_LiRechargable!AR31</f>
        <v>144.31703581493642</v>
      </c>
      <c r="AS31" s="10">
        <f>'POM Portables Li-Rechargeable'!AN31-'cameras games_LiRechargable'!AS31-cellphones_LiRechargable!AS31-'Cordless Tools_LiRechargab'!AS31-PortablePCs_LiRechargab!AS31-Tablets_LiRechargable!AS31</f>
        <v>159.91409288035325</v>
      </c>
      <c r="AT31" s="10">
        <f>'POM Portables Li-Rechargeable'!AO31-'cameras games_LiRechargable'!AT31-cellphones_LiRechargable!AT31-'Cordless Tools_LiRechargab'!AT31-PortablePCs_LiRechargab!AT31-Tablets_LiRechargable!AT31</f>
        <v>177.08935332305589</v>
      </c>
      <c r="AU31" s="10">
        <f>'POM Portables Li-Rechargeable'!AP31-'cameras games_LiRechargable'!AU31-cellphones_LiRechargable!AU31-'Cordless Tools_LiRechargab'!AU31-PortablePCs_LiRechargab!AU31-Tablets_LiRechargable!AU31</f>
        <v>196.00095934019848</v>
      </c>
      <c r="AV31" s="10">
        <f>'POM Portables Li-Rechargeable'!AQ31-'cameras games_LiRechargable'!AV31-cellphones_LiRechargable!AV31-'Cordless Tools_LiRechargab'!AV31-PortablePCs_LiRechargab!AV31-Tablets_LiRechargable!AV31</f>
        <v>216.91366145209176</v>
      </c>
      <c r="AW31" s="10">
        <f>'POM Portables Li-Rechargeable'!AR31-'cameras games_LiRechargable'!AW31-cellphones_LiRechargable!AW31-'Cordless Tools_LiRechargab'!AW31-PortablePCs_LiRechargab!AW31-Tablets_LiRechargable!AW31</f>
        <v>243.43404134346028</v>
      </c>
      <c r="AX31" s="10">
        <f>'POM Portables Li-Rechargeable'!AS31-'cameras games_LiRechargable'!AX31-cellphones_LiRechargable!AX31-'Cordless Tools_LiRechargab'!AX31-PortablePCs_LiRechargab!AX31-Tablets_LiRechargable!AX31</f>
        <v>272.79488062168747</v>
      </c>
      <c r="AY31" s="10">
        <f>'POM Portables Li-Rechargeable'!AT31-'cameras games_LiRechargable'!AY31-cellphones_LiRechargable!AY31-'Cordless Tools_LiRechargab'!AY31-PortablePCs_LiRechargab!AY31-Tablets_LiRechargable!AY31</f>
        <v>305.28911600244948</v>
      </c>
      <c r="AZ31" s="10">
        <f>'POM Portables Li-Rechargeable'!AU31-'cameras games_LiRechargable'!AZ31-cellphones_LiRechargable!AZ31-'Cordless Tools_LiRechargab'!AZ31-PortablePCs_LiRechargab!AZ31-Tablets_LiRechargable!AZ31</f>
        <v>341.23941710891069</v>
      </c>
      <c r="BA31" s="10">
        <f>'POM Portables Li-Rechargeable'!AV31-'cameras games_LiRechargable'!BA31-cellphones_LiRechargable!BA31-'Cordless Tools_LiRechargab'!BA31-PortablePCs_LiRechargab!BA31-Tablets_LiRechargable!BA31</f>
        <v>381.00118167123901</v>
      </c>
      <c r="BB31" s="10">
        <f>'POM Portables Li-Rechargeable'!AW31-'cameras games_LiRechargable'!BB31-cellphones_LiRechargable!BB31-'Cordless Tools_LiRechargab'!BB31-PortablePCs_LiRechargab!BB31-Tablets_LiRechargable!BB31</f>
        <v>424.9658313409812</v>
      </c>
      <c r="BC31" s="10">
        <f>'POM Portables Li-Rechargeable'!AX31-'cameras games_LiRechargable'!BC31-cellphones_LiRechargable!BC31-'Cordless Tools_LiRechargab'!BC31-PortablePCs_LiRechargab!BC31-Tablets_LiRechargable!BC31</f>
        <v>473.56443823652393</v>
      </c>
      <c r="BD31" s="10">
        <f>'POM Portables Li-Rechargeable'!AY31-'cameras games_LiRechargable'!BD31-cellphones_LiRechargable!BD31-'Cordless Tools_LiRechargab'!BD31-PortablePCs_LiRechargab!BD31-Tablets_LiRechargable!BD31</f>
        <v>527.27171535022546</v>
      </c>
      <c r="BE31" s="10">
        <f>'POM Portables Li-Rechargeable'!AZ31-'cameras games_LiRechargable'!BE31-cellphones_LiRechargable!BE31-'Cordless Tools_LiRechargab'!BE31-PortablePCs_LiRechargab!BE31-Tablets_LiRechargable!BE31</f>
        <v>586.61040726373722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7" t="s">
        <v>625</v>
      </c>
      <c r="F32" s="26" t="s">
        <v>59</v>
      </c>
      <c r="G32" s="11">
        <f>'POM Portables Li-Rechargeable'!B32-'cameras games_LiRechargable'!G32-cellphones_LiRechargable!G32-'Cordless Tools_LiRechargab'!G32-PortablePCs_LiRechargab!G32-Tablets_LiRechargable!G32</f>
        <v>-64.361614376007111</v>
      </c>
      <c r="H32" s="11">
        <f>'POM Portables Li-Rechargeable'!C32-'cameras games_LiRechargable'!H32-cellphones_LiRechargable!H32-'Cordless Tools_LiRechargab'!H32-PortablePCs_LiRechargab!H32-Tablets_LiRechargable!H32</f>
        <v>-26.860331739468194</v>
      </c>
      <c r="I32" s="11">
        <f>'POM Portables Li-Rechargeable'!D32-'cameras games_LiRechargable'!I32-cellphones_LiRechargable!I32-'Cordless Tools_LiRechargab'!I32-PortablePCs_LiRechargab!I32-Tablets_LiRechargable!I32</f>
        <v>-24.669599661877037</v>
      </c>
      <c r="J32" s="11">
        <f>'POM Portables Li-Rechargeable'!E32-'cameras games_LiRechargable'!J32-cellphones_LiRechargable!J32-'Cordless Tools_LiRechargab'!J32-PortablePCs_LiRechargab!J32-Tablets_LiRechargable!J32</f>
        <v>-38.998223480429857</v>
      </c>
      <c r="K32" s="11">
        <f>'POM Portables Li-Rechargeable'!F32-'cameras games_LiRechargable'!K32-cellphones_LiRechargable!K32-'Cordless Tools_LiRechargab'!K32-PortablePCs_LiRechargab!K32-Tablets_LiRechargable!K32</f>
        <v>35.41407313176552</v>
      </c>
      <c r="L32" s="11">
        <f>'POM Portables Li-Rechargeable'!G32-'cameras games_LiRechargable'!L32-cellphones_LiRechargable!L32-'Cordless Tools_LiRechargab'!L32-PortablePCs_LiRechargab!L32-Tablets_LiRechargable!L32</f>
        <v>63.466880460684905</v>
      </c>
      <c r="M32" s="11">
        <f>'POM Portables Li-Rechargeable'!H32-'cameras games_LiRechargable'!M32-cellphones_LiRechargable!M32-'Cordless Tools_LiRechargab'!M32-PortablePCs_LiRechargab!M32-Tablets_LiRechargable!M32</f>
        <v>77.342130196571901</v>
      </c>
      <c r="N32" s="11">
        <f>'POM Portables Li-Rechargeable'!I32-'cameras games_LiRechargable'!N32-cellphones_LiRechargable!N32-'Cordless Tools_LiRechargab'!N32-PortablePCs_LiRechargab!N32-Tablets_LiRechargable!N32</f>
        <v>72.703169220921041</v>
      </c>
      <c r="O32" s="11">
        <f>'POM Portables Li-Rechargeable'!J32-'cameras games_LiRechargable'!O32-cellphones_LiRechargable!O32-'Cordless Tools_LiRechargab'!O32-PortablePCs_LiRechargab!O32-Tablets_LiRechargable!O32</f>
        <v>205.55079332797794</v>
      </c>
      <c r="P32" s="11">
        <f>'POM Portables Li-Rechargeable'!K32-'cameras games_LiRechargable'!P32-cellphones_LiRechargable!P32-'Cordless Tools_LiRechargab'!P32-PortablePCs_LiRechargab!P32-Tablets_LiRechargable!P32</f>
        <v>-84.017935413261085</v>
      </c>
      <c r="Q32" s="11">
        <f>'POM Portables Li-Rechargeable'!L32-'cameras games_LiRechargable'!Q32-cellphones_LiRechargable!Q32-'Cordless Tools_LiRechargab'!Q32-PortablePCs_LiRechargab!Q32-Tablets_LiRechargable!Q32</f>
        <v>249.96691822099149</v>
      </c>
      <c r="R32" s="9">
        <f>'POM Portables Li-Rechargeable'!M32-'cameras games_LiRechargable'!R32-cellphones_LiRechargable!R32-'Cordless Tools_LiRechargab'!R32-PortablePCs_LiRechargab!R32-Tablets_LiRechargable!R32</f>
        <v>434.69368634380783</v>
      </c>
      <c r="S32" s="9">
        <f>'POM Portables Li-Rechargeable'!N32-'cameras games_LiRechargable'!S32-cellphones_LiRechargable!S32-'Cordless Tools_LiRechargab'!S32-PortablePCs_LiRechargab!S32-Tablets_LiRechargable!S32</f>
        <v>106.4783159061104</v>
      </c>
      <c r="T32" s="9">
        <f>'POM Portables Li-Rechargeable'!O32-'cameras games_LiRechargable'!T32-cellphones_LiRechargable!T32-'Cordless Tools_LiRechargab'!T32-PortablePCs_LiRechargab!T32-Tablets_LiRechargable!T32</f>
        <v>-192.09344112056439</v>
      </c>
      <c r="U32" s="9">
        <f>'POM Portables Li-Rechargeable'!P32-'cameras games_LiRechargable'!U32-cellphones_LiRechargable!U32-'Cordless Tools_LiRechargab'!U32-PortablePCs_LiRechargab!U32-Tablets_LiRechargable!U32</f>
        <v>53.496936774286723</v>
      </c>
      <c r="V32" s="9">
        <f>'POM Portables Li-Rechargeable'!Q32-'cameras games_LiRechargable'!V32-cellphones_LiRechargable!V32-'Cordless Tools_LiRechargab'!V32-PortablePCs_LiRechargab!V32-Tablets_LiRechargable!V32</f>
        <v>245.53404284304884</v>
      </c>
      <c r="W32" s="9">
        <f>'POM Portables Li-Rechargeable'!R32-'cameras games_LiRechargable'!W32-cellphones_LiRechargable!W32-'Cordless Tools_LiRechargab'!W32-PortablePCs_LiRechargab!W32-Tablets_LiRechargable!W32</f>
        <v>356.93256576789895</v>
      </c>
      <c r="X32" s="9">
        <f>'POM Portables Li-Rechargeable'!S32-'cameras games_LiRechargable'!X32-cellphones_LiRechargable!X32-'Cordless Tools_LiRechargab'!X32-PortablePCs_LiRechargab!X32-Tablets_LiRechargable!X32</f>
        <v>266.16788739510463</v>
      </c>
      <c r="Y32" s="9">
        <f>'POM Portables Li-Rechargeable'!T32-'cameras games_LiRechargable'!Y32-cellphones_LiRechargable!Y32-'Cordless Tools_LiRechargab'!Y32-PortablePCs_LiRechargab!Y32-Tablets_LiRechargable!Y32</f>
        <v>482.80688657647306</v>
      </c>
      <c r="Z32" s="9">
        <f>'POM Portables Li-Rechargeable'!U32-'cameras games_LiRechargable'!Z32-cellphones_LiRechargable!Z32-'Cordless Tools_LiRechargab'!Z32-PortablePCs_LiRechargab!Z32-Tablets_LiRechargable!Z32</f>
        <v>531.6429189926605</v>
      </c>
      <c r="AA32" s="9">
        <f>'POM Portables Li-Rechargeable'!V32-'cameras games_LiRechargable'!AA32-cellphones_LiRechargable!AA32-'Cordless Tools_LiRechargab'!AA32-PortablePCs_LiRechargab!AA32-Tablets_LiRechargable!AA32</f>
        <v>1235.2434095470758</v>
      </c>
      <c r="AB32" s="9">
        <f>'POM Portables Li-Rechargeable'!W32-'cameras games_LiRechargable'!AB32-cellphones_LiRechargable!AB32-'Cordless Tools_LiRechargab'!AB32-PortablePCs_LiRechargab!AB32-Tablets_LiRechargable!AB32</f>
        <v>1449.0179882273148</v>
      </c>
      <c r="AC32" s="10">
        <f>'POM Portables Li-Rechargeable'!X32-'cameras games_LiRechargable'!AC32-cellphones_LiRechargable!AC32-'Cordless Tools_LiRechargab'!AC32-PortablePCs_LiRechargab!AC32-Tablets_LiRechargable!AC32</f>
        <v>1651.5950886748856</v>
      </c>
      <c r="AD32" s="10">
        <f>'POM Portables Li-Rechargeable'!Y32-'cameras games_LiRechargable'!AD32-cellphones_LiRechargable!AD32-'Cordless Tools_LiRechargab'!AD32-PortablePCs_LiRechargab!AD32-Tablets_LiRechargable!AD32</f>
        <v>1876.3344945621923</v>
      </c>
      <c r="AE32" s="10">
        <f>'POM Portables Li-Rechargeable'!Z32-'cameras games_LiRechargable'!AE32-cellphones_LiRechargable!AE32-'Cordless Tools_LiRechargab'!AE32-PortablePCs_LiRechargab!AE32-Tablets_LiRechargable!AE32</f>
        <v>2120.5694859540786</v>
      </c>
      <c r="AF32" s="10">
        <f>'POM Portables Li-Rechargeable'!AA32-'cameras games_LiRechargable'!AF32-cellphones_LiRechargable!AF32-'Cordless Tools_LiRechargab'!AF32-PortablePCs_LiRechargab!AF32-Tablets_LiRechargable!AF32</f>
        <v>2385.4872216971794</v>
      </c>
      <c r="AG32" s="10">
        <f>'POM Portables Li-Rechargeable'!AB32-'cameras games_LiRechargable'!AG32-cellphones_LiRechargable!AG32-'Cordless Tools_LiRechargab'!AG32-PortablePCs_LiRechargab!AG32-Tablets_LiRechargable!AG32</f>
        <v>2672.2606963660633</v>
      </c>
      <c r="AH32" s="10">
        <f>'POM Portables Li-Rechargeable'!AC32-'cameras games_LiRechargable'!AH32-cellphones_LiRechargable!AH32-'Cordless Tools_LiRechargab'!AH32-PortablePCs_LiRechargab!AH32-Tablets_LiRechargable!AH32</f>
        <v>2982.0255521701483</v>
      </c>
      <c r="AI32" s="10">
        <f>'POM Portables Li-Rechargeable'!AD32-'cameras games_LiRechargable'!AI32-cellphones_LiRechargable!AI32-'Cordless Tools_LiRechargab'!AI32-PortablePCs_LiRechargab!AI32-Tablets_LiRechargable!AI32</f>
        <v>3315.8510633824185</v>
      </c>
      <c r="AJ32" s="10">
        <f>'POM Portables Li-Rechargeable'!AE32-'cameras games_LiRechargable'!AJ32-cellphones_LiRechargable!AJ32-'Cordless Tools_LiRechargab'!AJ32-PortablePCs_LiRechargab!AJ32-Tablets_LiRechargable!AJ32</f>
        <v>3674.7041478983906</v>
      </c>
      <c r="AK32" s="10">
        <f>'POM Portables Li-Rechargeable'!AF32-'cameras games_LiRechargable'!AK32-cellphones_LiRechargable!AK32-'Cordless Tools_LiRechargab'!AK32-PortablePCs_LiRechargab!AK32-Tablets_LiRechargable!AK32</f>
        <v>4059.4050559087991</v>
      </c>
      <c r="AL32" s="10">
        <f>'POM Portables Li-Rechargeable'!AG32-'cameras games_LiRechargable'!AL32-cellphones_LiRechargable!AL32-'Cordless Tools_LiRechargab'!AL32-PortablePCs_LiRechargab!AL32-Tablets_LiRechargable!AL32</f>
        <v>4613.0170175970807</v>
      </c>
      <c r="AM32" s="10">
        <f>'POM Portables Li-Rechargeable'!AH32-'cameras games_LiRechargable'!AM32-cellphones_LiRechargable!AM32-'Cordless Tools_LiRechargab'!AM32-PortablePCs_LiRechargab!AM32-Tablets_LiRechargable!AM32</f>
        <v>5224.330537961001</v>
      </c>
      <c r="AN32" s="10">
        <f>'POM Portables Li-Rechargeable'!AI32-'cameras games_LiRechargable'!AN32-cellphones_LiRechargable!AN32-'Cordless Tools_LiRechargab'!AN32-PortablePCs_LiRechargab!AN32-Tablets_LiRechargable!AN32</f>
        <v>5899.1564494521044</v>
      </c>
      <c r="AO32" s="10">
        <f>'POM Portables Li-Rechargeable'!AJ32-'cameras games_LiRechargable'!AO32-cellphones_LiRechargable!AO32-'Cordless Tools_LiRechargab'!AO32-PortablePCs_LiRechargab!AO32-Tablets_LiRechargable!AO32</f>
        <v>6643.8874199921165</v>
      </c>
      <c r="AP32" s="10">
        <f>'POM Portables Li-Rechargeable'!AK32-'cameras games_LiRechargable'!AP32-cellphones_LiRechargable!AP32-'Cordless Tools_LiRechargab'!AP32-PortablePCs_LiRechargab!AP32-Tablets_LiRechargable!AP32</f>
        <v>7465.5561509513827</v>
      </c>
      <c r="AQ32" s="10">
        <f>'POM Portables Li-Rechargeable'!AL32-'cameras games_LiRechargable'!AQ32-cellphones_LiRechargable!AQ32-'Cordless Tools_LiRechargab'!AQ32-PortablePCs_LiRechargab!AQ32-Tablets_LiRechargable!AQ32</f>
        <v>8371.8993952076635</v>
      </c>
      <c r="AR32" s="10">
        <f>'POM Portables Li-Rechargeable'!AM32-'cameras games_LiRechargable'!AR32-cellphones_LiRechargable!AR32-'Cordless Tools_LiRechargab'!AR32-PortablePCs_LiRechargab!AR32-Tablets_LiRechargable!AR32</f>
        <v>9371.4283772989074</v>
      </c>
      <c r="AS32" s="10">
        <f>'POM Portables Li-Rechargeable'!AN32-'cameras games_LiRechargable'!AS32-cellphones_LiRechargable!AS32-'Cordless Tools_LiRechargab'!AS32-PortablePCs_LiRechargab!AS32-Tablets_LiRechargable!AS32</f>
        <v>10473.506255885053</v>
      </c>
      <c r="AT32" s="10">
        <f>'POM Portables Li-Rechargeable'!AO32-'cameras games_LiRechargable'!AT32-cellphones_LiRechargable!AT32-'Cordless Tools_LiRechargab'!AT32-PortablePCs_LiRechargab!AT32-Tablets_LiRechargable!AT32</f>
        <v>11688.433332755651</v>
      </c>
      <c r="AU32" s="10">
        <f>'POM Portables Li-Rechargeable'!AP32-'cameras games_LiRechargable'!AU32-cellphones_LiRechargable!AU32-'Cordless Tools_LiRechargab'!AU32-PortablePCs_LiRechargab!AU32-Tablets_LiRechargable!AU32</f>
        <v>13027.540783043754</v>
      </c>
      <c r="AV32" s="10">
        <f>'POM Portables Li-Rechargeable'!AQ32-'cameras games_LiRechargable'!AV32-cellphones_LiRechargable!AV32-'Cordless Tools_LiRechargab'!AV32-PortablePCs_LiRechargab!AV32-Tablets_LiRechargable!AV32</f>
        <v>14516.453534107926</v>
      </c>
      <c r="AW32" s="10">
        <f>'POM Portables Li-Rechargeable'!AR32-'cameras games_LiRechargable'!AW32-cellphones_LiRechargable!AW32-'Cordless Tools_LiRechargab'!AW32-PortablePCs_LiRechargab!AW32-Tablets_LiRechargable!AW32</f>
        <v>16417.790542775387</v>
      </c>
      <c r="AX32" s="10">
        <f>'POM Portables Li-Rechargeable'!AS32-'cameras games_LiRechargable'!AX32-cellphones_LiRechargable!AX32-'Cordless Tools_LiRechargab'!AX32-PortablePCs_LiRechargab!AX32-Tablets_LiRechargable!AX32</f>
        <v>18524.225024692925</v>
      </c>
      <c r="AY32" s="10">
        <f>'POM Portables Li-Rechargeable'!AT32-'cameras games_LiRechargable'!AY32-cellphones_LiRechargable!AY32-'Cordless Tools_LiRechargab'!AY32-PortablePCs_LiRechargab!AY32-Tablets_LiRechargable!AY32</f>
        <v>20856.939707700927</v>
      </c>
      <c r="AZ32" s="10">
        <f>'POM Portables Li-Rechargeable'!AU32-'cameras games_LiRechargable'!AZ32-cellphones_LiRechargable!AZ32-'Cordless Tools_LiRechargab'!AZ32-PortablePCs_LiRechargab!AZ32-Tablets_LiRechargable!AZ32</f>
        <v>23439.268489368547</v>
      </c>
      <c r="BA32" s="10">
        <f>'POM Portables Li-Rechargeable'!AV32-'cameras games_LiRechargable'!BA32-cellphones_LiRechargable!BA32-'Cordless Tools_LiRechargab'!BA32-PortablePCs_LiRechargab!BA32-Tablets_LiRechargable!BA32</f>
        <v>26296.913191292995</v>
      </c>
      <c r="BB32" s="10">
        <f>'POM Portables Li-Rechargeable'!AW32-'cameras games_LiRechargable'!BB32-cellphones_LiRechargable!BB32-'Cordless Tools_LiRechargab'!BB32-PortablePCs_LiRechargab!BB32-Tablets_LiRechargable!BB32</f>
        <v>29458.182070619914</v>
      </c>
      <c r="BC32" s="10">
        <f>'POM Portables Li-Rechargeable'!AX32-'cameras games_LiRechargable'!BC32-cellphones_LiRechargable!BC32-'Cordless Tools_LiRechargab'!BC32-PortablePCs_LiRechargab!BC32-Tablets_LiRechargable!BC32</f>
        <v>32954.252268595665</v>
      </c>
      <c r="BD32" s="10">
        <f>'POM Portables Li-Rechargeable'!AY32-'cameras games_LiRechargable'!BD32-cellphones_LiRechargable!BD32-'Cordless Tools_LiRechargab'!BD32-PortablePCs_LiRechargab!BD32-Tablets_LiRechargable!BD32</f>
        <v>36819.458594147982</v>
      </c>
      <c r="BE32" s="10">
        <f>'POM Portables Li-Rechargeable'!AZ32-'cameras games_LiRechargable'!BE32-cellphones_LiRechargable!BE32-'Cordless Tools_LiRechargab'!BE32-PortablePCs_LiRechargab!BE32-Tablets_LiRechargable!BE32</f>
        <v>41091.611280505836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7" t="s">
        <v>625</v>
      </c>
      <c r="F33" s="26" t="s">
        <v>60</v>
      </c>
      <c r="G33" s="11">
        <f>'POM Portables Li-Rechargeable'!B33-'cameras games_LiRechargable'!G33-cellphones_LiRechargable!G33-'Cordless Tools_LiRechargab'!G33-PortablePCs_LiRechargab!G33-Tablets_LiRechargable!G33</f>
        <v>-14.875922447199763</v>
      </c>
      <c r="H33" s="11">
        <f>'POM Portables Li-Rechargeable'!C33-'cameras games_LiRechargable'!H33-cellphones_LiRechargable!H33-'Cordless Tools_LiRechargab'!H33-PortablePCs_LiRechargab!H33-Tablets_LiRechargable!H33</f>
        <v>-23.606419104703711</v>
      </c>
      <c r="I33" s="11">
        <f>'POM Portables Li-Rechargeable'!D33-'cameras games_LiRechargable'!I33-cellphones_LiRechargable!I33-'Cordless Tools_LiRechargab'!I33-PortablePCs_LiRechargab!I33-Tablets_LiRechargable!I33</f>
        <v>-36.371234434301648</v>
      </c>
      <c r="J33" s="11">
        <f>'POM Portables Li-Rechargeable'!E33-'cameras games_LiRechargable'!J33-cellphones_LiRechargable!J33-'Cordless Tools_LiRechargab'!J33-PortablePCs_LiRechargab!J33-Tablets_LiRechargable!J33</f>
        <v>-55.963420106236882</v>
      </c>
      <c r="K33" s="11">
        <f>'POM Portables Li-Rechargeable'!F33-'cameras games_LiRechargable'!K33-cellphones_LiRechargable!K33-'Cordless Tools_LiRechargab'!K33-PortablePCs_LiRechargab!K33-Tablets_LiRechargable!K33</f>
        <v>-32.565660054000276</v>
      </c>
      <c r="L33" s="11">
        <f>'POM Portables Li-Rechargeable'!G33-'cameras games_LiRechargable'!L33-cellphones_LiRechargable!L33-'Cordless Tools_LiRechargab'!L33-PortablePCs_LiRechargab!L33-Tablets_LiRechargable!L33</f>
        <v>-45.013375112150982</v>
      </c>
      <c r="M33" s="11">
        <f>'POM Portables Li-Rechargeable'!H33-'cameras games_LiRechargable'!M33-cellphones_LiRechargable!M33-'Cordless Tools_LiRechargab'!M33-PortablePCs_LiRechargab!M33-Tablets_LiRechargable!M33</f>
        <v>-47.289830713487234</v>
      </c>
      <c r="N33" s="11">
        <f>'POM Portables Li-Rechargeable'!I33-'cameras games_LiRechargable'!N33-cellphones_LiRechargable!N33-'Cordless Tools_LiRechargab'!N33-PortablePCs_LiRechargab!N33-Tablets_LiRechargable!N33</f>
        <v>-60.565143871246576</v>
      </c>
      <c r="O33" s="11">
        <f>'POM Portables Li-Rechargeable'!J33-'cameras games_LiRechargable'!O33-cellphones_LiRechargable!O33-'Cordless Tools_LiRechargab'!O33-PortablePCs_LiRechargab!O33-Tablets_LiRechargable!O33</f>
        <v>-22.46148550522113</v>
      </c>
      <c r="P33" s="11">
        <f>'POM Portables Li-Rechargeable'!K33-'cameras games_LiRechargable'!P33-cellphones_LiRechargable!P33-'Cordless Tools_LiRechargab'!P33-PortablePCs_LiRechargab!P33-Tablets_LiRechargable!P33</f>
        <v>-170.01743484686264</v>
      </c>
      <c r="Q33" s="11">
        <f>'POM Portables Li-Rechargeable'!L33-'cameras games_LiRechargable'!Q33-cellphones_LiRechargable!Q33-'Cordless Tools_LiRechargab'!Q33-PortablePCs_LiRechargab!Q33-Tablets_LiRechargable!Q33</f>
        <v>-225.18702616545889</v>
      </c>
      <c r="R33" s="9">
        <f>'POM Portables Li-Rechargeable'!M33-'cameras games_LiRechargable'!R33-cellphones_LiRechargable!R33-'Cordless Tools_LiRechargab'!R33-PortablePCs_LiRechargab!R33-Tablets_LiRechargable!R33</f>
        <v>-310.73844376594593</v>
      </c>
      <c r="S33" s="9">
        <f>'POM Portables Li-Rechargeable'!N33-'cameras games_LiRechargable'!S33-cellphones_LiRechargable!S33-'Cordless Tools_LiRechargab'!S33-PortablePCs_LiRechargab!S33-Tablets_LiRechargable!S33</f>
        <v>-619.88082763106695</v>
      </c>
      <c r="T33" s="9">
        <f>'POM Portables Li-Rechargeable'!O33-'cameras games_LiRechargable'!T33-cellphones_LiRechargable!T33-'Cordless Tools_LiRechargab'!T33-PortablePCs_LiRechargab!T33-Tablets_LiRechargable!T33</f>
        <v>-624.42426862477214</v>
      </c>
      <c r="U33" s="9">
        <f>'POM Portables Li-Rechargeable'!P33-'cameras games_LiRechargable'!U33-cellphones_LiRechargable!U33-'Cordless Tools_LiRechargab'!U33-PortablePCs_LiRechargab!U33-Tablets_LiRechargable!U33</f>
        <v>-514.3903790260365</v>
      </c>
      <c r="V33" s="9">
        <f>'POM Portables Li-Rechargeable'!Q33-'cameras games_LiRechargable'!V33-cellphones_LiRechargable!V33-'Cordless Tools_LiRechargab'!V33-PortablePCs_LiRechargab!V33-Tablets_LiRechargable!V33</f>
        <v>-603.68664689342199</v>
      </c>
      <c r="W33" s="9">
        <f>'POM Portables Li-Rechargeable'!R33-'cameras games_LiRechargable'!W33-cellphones_LiRechargable!W33-'Cordless Tools_LiRechargab'!W33-PortablePCs_LiRechargab!W33-Tablets_LiRechargable!W33</f>
        <v>-585.47673366384686</v>
      </c>
      <c r="X33" s="9">
        <f>'POM Portables Li-Rechargeable'!S33-'cameras games_LiRechargable'!X33-cellphones_LiRechargable!X33-'Cordless Tools_LiRechargab'!X33-PortablePCs_LiRechargab!X33-Tablets_LiRechargable!X33</f>
        <v>-229.2495505085445</v>
      </c>
      <c r="Y33" s="9">
        <f>'POM Portables Li-Rechargeable'!T33-'cameras games_LiRechargable'!Y33-cellphones_LiRechargable!Y33-'Cordless Tools_LiRechargab'!Y33-PortablePCs_LiRechargab!Y33-Tablets_LiRechargable!Y33</f>
        <v>-224.80424010646831</v>
      </c>
      <c r="Z33" s="9">
        <f>'POM Portables Li-Rechargeable'!U33-'cameras games_LiRechargable'!Z33-cellphones_LiRechargable!Z33-'Cordless Tools_LiRechargab'!Z33-PortablePCs_LiRechargab!Z33-Tablets_LiRechargable!Z33</f>
        <v>193.66664303757256</v>
      </c>
      <c r="AA33" s="9">
        <f>'POM Portables Li-Rechargeable'!V33-'cameras games_LiRechargable'!AA33-cellphones_LiRechargable!AA33-'Cordless Tools_LiRechargab'!AA33-PortablePCs_LiRechargab!AA33-Tablets_LiRechargable!AA33</f>
        <v>-23.321227445170422</v>
      </c>
      <c r="AB33" s="9">
        <f>'POM Portables Li-Rechargeable'!W33-'cameras games_LiRechargable'!AB33-cellphones_LiRechargable!AB33-'Cordless Tools_LiRechargab'!AB33-PortablePCs_LiRechargab!AB33-Tablets_LiRechargable!AB33</f>
        <v>-123.39879408578997</v>
      </c>
      <c r="AC33" s="10">
        <f>'POM Portables Li-Rechargeable'!X33-'cameras games_LiRechargable'!AC33-cellphones_LiRechargable!AC33-'Cordless Tools_LiRechargab'!AC33-PortablePCs_LiRechargab!AC33-Tablets_LiRechargable!AC33</f>
        <v>-97.249120652884471</v>
      </c>
      <c r="AD33" s="10">
        <f>'POM Portables Li-Rechargeable'!Y33-'cameras games_LiRechargable'!AD33-cellphones_LiRechargable!AD33-'Cordless Tools_LiRechargab'!AD33-PortablePCs_LiRechargab!AD33-Tablets_LiRechargable!AD33</f>
        <v>-66.856495888802527</v>
      </c>
      <c r="AE33" s="10">
        <f>'POM Portables Li-Rechargeable'!Z33-'cameras games_LiRechargable'!AE33-cellphones_LiRechargable!AE33-'Cordless Tools_LiRechargab'!AE33-PortablePCs_LiRechargab!AE33-Tablets_LiRechargable!AE33</f>
        <v>-35.106817399523578</v>
      </c>
      <c r="AF33" s="10">
        <f>'POM Portables Li-Rechargeable'!AA33-'cameras games_LiRechargable'!AF33-cellphones_LiRechargable!AF33-'Cordless Tools_LiRechargab'!AF33-PortablePCs_LiRechargab!AF33-Tablets_LiRechargable!AF33</f>
        <v>-2.3029755780127914</v>
      </c>
      <c r="AG33" s="10">
        <f>'POM Portables Li-Rechargeable'!AB33-'cameras games_LiRechargable'!AG33-cellphones_LiRechargable!AG33-'Cordless Tools_LiRechargab'!AG33-PortablePCs_LiRechargab!AG33-Tablets_LiRechargable!AG33</f>
        <v>31.145558786396236</v>
      </c>
      <c r="AH33" s="10">
        <f>'POM Portables Li-Rechargeable'!AC33-'cameras games_LiRechargable'!AH33-cellphones_LiRechargable!AH33-'Cordless Tools_LiRechargab'!AH33-PortablePCs_LiRechargab!AH33-Tablets_LiRechargable!AH33</f>
        <v>64.69958761033817</v>
      </c>
      <c r="AI33" s="10">
        <f>'POM Portables Li-Rechargeable'!AD33-'cameras games_LiRechargable'!AI33-cellphones_LiRechargable!AI33-'Cordless Tools_LiRechargab'!AI33-PortablePCs_LiRechargab!AI33-Tablets_LiRechargable!AI33</f>
        <v>97.662711835268055</v>
      </c>
      <c r="AJ33" s="10">
        <f>'POM Portables Li-Rechargeable'!AE33-'cameras games_LiRechargable'!AJ33-cellphones_LiRechargable!AJ33-'Cordless Tools_LiRechargab'!AJ33-PortablePCs_LiRechargab!AJ33-Tablets_LiRechargable!AJ33</f>
        <v>129.14877565801893</v>
      </c>
      <c r="AK33" s="10">
        <f>'POM Portables Li-Rechargeable'!AF33-'cameras games_LiRechargable'!AK33-cellphones_LiRechargable!AK33-'Cordless Tools_LiRechargab'!AK33-PortablePCs_LiRechargab!AK33-Tablets_LiRechargable!AK33</f>
        <v>158.043346182985</v>
      </c>
      <c r="AL33" s="10">
        <f>'POM Portables Li-Rechargeable'!AG33-'cameras games_LiRechargable'!AL33-cellphones_LiRechargable!AL33-'Cordless Tools_LiRechargab'!AL33-PortablePCs_LiRechargab!AL33-Tablets_LiRechargable!AL33</f>
        <v>263.88015073486656</v>
      </c>
      <c r="AM33" s="10">
        <f>'POM Portables Li-Rechargeable'!AH33-'cameras games_LiRechargable'!AM33-cellphones_LiRechargable!AM33-'Cordless Tools_LiRechargab'!AM33-PortablePCs_LiRechargab!AM33-Tablets_LiRechargable!AM33</f>
        <v>381.67606830726589</v>
      </c>
      <c r="AN33" s="10">
        <f>'POM Portables Li-Rechargeable'!AI33-'cameras games_LiRechargable'!AN33-cellphones_LiRechargable!AN33-'Cordless Tools_LiRechargab'!AN33-PortablePCs_LiRechargab!AN33-Tablets_LiRechargable!AN33</f>
        <v>512.65026668520795</v>
      </c>
      <c r="AO33" s="10">
        <f>'POM Portables Li-Rechargeable'!AJ33-'cameras games_LiRechargable'!AO33-cellphones_LiRechargable!AO33-'Cordless Tools_LiRechargab'!AO33-PortablePCs_LiRechargab!AO33-Tablets_LiRechargable!AO33</f>
        <v>658.14425304019687</v>
      </c>
      <c r="AP33" s="10">
        <f>'POM Portables Li-Rechargeable'!AK33-'cameras games_LiRechargable'!AP33-cellphones_LiRechargable!AP33-'Cordless Tools_LiRechargab'!AP33-PortablePCs_LiRechargab!AP33-Tablets_LiRechargable!AP33</f>
        <v>819.63411589580403</v>
      </c>
      <c r="AQ33" s="10">
        <f>'POM Portables Li-Rechargeable'!AL33-'cameras games_LiRechargable'!AQ33-cellphones_LiRechargable!AQ33-'Cordless Tools_LiRechargab'!AQ33-PortablePCs_LiRechargab!AQ33-Tablets_LiRechargable!AQ33</f>
        <v>998.74399144610925</v>
      </c>
      <c r="AR33" s="10">
        <f>'POM Portables Li-Rechargeable'!AM33-'cameras games_LiRechargable'!AR33-cellphones_LiRechargable!AR33-'Cordless Tools_LiRechargab'!AR33-PortablePCs_LiRechargab!AR33-Tablets_LiRechargable!AR33</f>
        <v>1197.2608766653439</v>
      </c>
      <c r="AS33" s="10">
        <f>'POM Portables Li-Rechargeable'!AN33-'cameras games_LiRechargable'!AS33-cellphones_LiRechargable!AS33-'Cordless Tools_LiRechargab'!AS33-PortablePCs_LiRechargab!AS33-Tablets_LiRechargable!AS33</f>
        <v>1417.150923891028</v>
      </c>
      <c r="AT33" s="10">
        <f>'POM Portables Li-Rechargeable'!AO33-'cameras games_LiRechargable'!AT33-cellphones_LiRechargable!AT33-'Cordless Tools_LiRechargab'!AT33-PortablePCs_LiRechargab!AT33-Tablets_LiRechargable!AT33</f>
        <v>1660.5773650311264</v>
      </c>
      <c r="AU33" s="10">
        <f>'POM Portables Li-Rechargeable'!AP33-'cameras games_LiRechargable'!AU33-cellphones_LiRechargable!AU33-'Cordless Tools_LiRechargab'!AU33-PortablePCs_LiRechargab!AU33-Tablets_LiRechargable!AU33</f>
        <v>1929.9202283609252</v>
      </c>
      <c r="AV33" s="10">
        <f>'POM Portables Li-Rechargeable'!AQ33-'cameras games_LiRechargable'!AV33-cellphones_LiRechargable!AV33-'Cordless Tools_LiRechargab'!AV33-PortablePCs_LiRechargab!AV33-Tablets_LiRechargable!AV33</f>
        <v>2235.037450141187</v>
      </c>
      <c r="AW33" s="10">
        <f>'POM Portables Li-Rechargeable'!AR33-'cameras games_LiRechargable'!AW33-cellphones_LiRechargable!AW33-'Cordless Tools_LiRechargab'!AW33-PortablePCs_LiRechargab!AW33-Tablets_LiRechargable!AW33</f>
        <v>2721.8268907516963</v>
      </c>
      <c r="AX33" s="10">
        <f>'POM Portables Li-Rechargeable'!AS33-'cameras games_LiRechargable'!AX33-cellphones_LiRechargable!AX33-'Cordless Tools_LiRechargab'!AX33-PortablePCs_LiRechargab!AX33-Tablets_LiRechargable!AX33</f>
        <v>3265.9297021657285</v>
      </c>
      <c r="AY33" s="10">
        <f>'POM Portables Li-Rechargeable'!AT33-'cameras games_LiRechargable'!AY33-cellphones_LiRechargable!AY33-'Cordless Tools_LiRechargab'!AY33-PortablePCs_LiRechargab!AY33-Tablets_LiRechargable!AY33</f>
        <v>3873.463644220391</v>
      </c>
      <c r="AZ33" s="10">
        <f>'POM Portables Li-Rechargeable'!AU33-'cameras games_LiRechargable'!AZ33-cellphones_LiRechargable!AZ33-'Cordless Tools_LiRechargab'!AZ33-PortablePCs_LiRechargab!AZ33-Tablets_LiRechargable!AZ33</f>
        <v>4551.1771208885293</v>
      </c>
      <c r="BA33" s="10">
        <f>'POM Portables Li-Rechargeable'!AV33-'cameras games_LiRechargable'!BA33-cellphones_LiRechargable!BA33-'Cordless Tools_LiRechargab'!BA33-PortablePCs_LiRechargab!BA33-Tablets_LiRechargable!BA33</f>
        <v>5306.5131835700522</v>
      </c>
      <c r="BB33" s="10">
        <f>'POM Portables Li-Rechargeable'!AW33-'cameras games_LiRechargable'!BB33-cellphones_LiRechargable!BB33-'Cordless Tools_LiRechargab'!BB33-PortablePCs_LiRechargab!BB33-Tablets_LiRechargable!BB33</f>
        <v>6147.6799816109706</v>
      </c>
      <c r="BC33" s="10">
        <f>'POM Portables Li-Rechargeable'!AX33-'cameras games_LiRechargable'!BC33-cellphones_LiRechargable!BC33-'Cordless Tools_LiRechargab'!BC33-PortablePCs_LiRechargab!BC33-Tablets_LiRechargable!BC33</f>
        <v>7083.7283071173997</v>
      </c>
      <c r="BD33" s="10">
        <f>'POM Portables Li-Rechargeable'!AY33-'cameras games_LiRechargable'!BD33-cellphones_LiRechargable!BD33-'Cordless Tools_LiRechargab'!BD33-PortablePCs_LiRechargab!BD33-Tablets_LiRechargable!BD33</f>
        <v>8124.6369459557327</v>
      </c>
      <c r="BE33" s="10">
        <f>'POM Portables Li-Rechargeable'!AZ33-'cameras games_LiRechargable'!BE33-cellphones_LiRechargable!BE33-'Cordless Tools_LiRechargab'!BE33-PortablePCs_LiRechargab!BE33-Tablets_LiRechargable!BE33</f>
        <v>9281.4066181423696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7" t="s">
        <v>625</v>
      </c>
      <c r="F34" s="26" t="s">
        <v>61</v>
      </c>
      <c r="G34" s="11">
        <f>'POM Portables Li-Rechargeable'!B34-'cameras games_LiRechargable'!G34-cellphones_LiRechargable!G34-'Cordless Tools_LiRechargab'!G34-PortablePCs_LiRechargab!G34-Tablets_LiRechargable!G34</f>
        <v>20.504168935622452</v>
      </c>
      <c r="H34" s="11">
        <f>'POM Portables Li-Rechargeable'!C34-'cameras games_LiRechargable'!H34-cellphones_LiRechargable!H34-'Cordless Tools_LiRechargab'!H34-PortablePCs_LiRechargab!H34-Tablets_LiRechargable!H34</f>
        <v>30.985503047324404</v>
      </c>
      <c r="I34" s="11">
        <f>'POM Portables Li-Rechargeable'!D34-'cameras games_LiRechargable'!I34-cellphones_LiRechargable!I34-'Cordless Tools_LiRechargab'!I34-PortablePCs_LiRechargab!I34-Tablets_LiRechargable!I34</f>
        <v>34.181987547047726</v>
      </c>
      <c r="J34" s="11">
        <f>'POM Portables Li-Rechargeable'!E34-'cameras games_LiRechargable'!J34-cellphones_LiRechargable!J34-'Cordless Tools_LiRechargab'!J34-PortablePCs_LiRechargab!J34-Tablets_LiRechargable!J34</f>
        <v>124.89590436783607</v>
      </c>
      <c r="K34" s="11">
        <f>'POM Portables Li-Rechargeable'!F34-'cameras games_LiRechargable'!K34-cellphones_LiRechargable!K34-'Cordless Tools_LiRechargab'!K34-PortablePCs_LiRechargab!K34-Tablets_LiRechargable!K34</f>
        <v>231.69835510211061</v>
      </c>
      <c r="L34" s="11">
        <f>'POM Portables Li-Rechargeable'!G34-'cameras games_LiRechargable'!L34-cellphones_LiRechargable!L34-'Cordless Tools_LiRechargab'!L34-PortablePCs_LiRechargab!L34-Tablets_LiRechargable!L34</f>
        <v>216.61630346388148</v>
      </c>
      <c r="M34" s="11">
        <f>'POM Portables Li-Rechargeable'!H34-'cameras games_LiRechargable'!M34-cellphones_LiRechargable!M34-'Cordless Tools_LiRechargab'!M34-PortablePCs_LiRechargab!M34-Tablets_LiRechargable!M34</f>
        <v>193.79586637861181</v>
      </c>
      <c r="N34" s="11">
        <f>'POM Portables Li-Rechargeable'!I34-'cameras games_LiRechargable'!N34-cellphones_LiRechargable!N34-'Cordless Tools_LiRechargab'!N34-PortablePCs_LiRechargab!N34-Tablets_LiRechargable!N34</f>
        <v>217.43575046840851</v>
      </c>
      <c r="O34" s="11">
        <f>'POM Portables Li-Rechargeable'!J34-'cameras games_LiRechargable'!O34-cellphones_LiRechargable!O34-'Cordless Tools_LiRechargab'!O34-PortablePCs_LiRechargab!O34-Tablets_LiRechargable!O34</f>
        <v>425.80779784556489</v>
      </c>
      <c r="P34" s="11">
        <f>'POM Portables Li-Rechargeable'!K34-'cameras games_LiRechargable'!P34-cellphones_LiRechargable!P34-'Cordless Tools_LiRechargab'!P34-PortablePCs_LiRechargab!P34-Tablets_LiRechargable!P34</f>
        <v>94.417006945679987</v>
      </c>
      <c r="Q34" s="11">
        <f>'POM Portables Li-Rechargeable'!L34-'cameras games_LiRechargable'!Q34-cellphones_LiRechargable!Q34-'Cordless Tools_LiRechargab'!Q34-PortablePCs_LiRechargab!Q34-Tablets_LiRechargable!Q34</f>
        <v>599.83430700757071</v>
      </c>
      <c r="R34" s="9">
        <f>'POM Portables Li-Rechargeable'!M34-'cameras games_LiRechargable'!R34-cellphones_LiRechargable!R34-'Cordless Tools_LiRechargab'!R34-PortablePCs_LiRechargab!R34-Tablets_LiRechargable!R34</f>
        <v>753.96943990486045</v>
      </c>
      <c r="S34" s="9">
        <f>'POM Portables Li-Rechargeable'!N34-'cameras games_LiRechargable'!S34-cellphones_LiRechargable!S34-'Cordless Tools_LiRechargab'!S34-PortablePCs_LiRechargab!S34-Tablets_LiRechargable!S34</f>
        <v>627.39508095163467</v>
      </c>
      <c r="T34" s="9">
        <f>'POM Portables Li-Rechargeable'!O34-'cameras games_LiRechargable'!T34-cellphones_LiRechargable!T34-'Cordless Tools_LiRechargab'!T34-PortablePCs_LiRechargab!T34-Tablets_LiRechargable!T34</f>
        <v>566.78658954817024</v>
      </c>
      <c r="U34" s="9">
        <f>'POM Portables Li-Rechargeable'!P34-'cameras games_LiRechargable'!U34-cellphones_LiRechargable!U34-'Cordless Tools_LiRechargab'!U34-PortablePCs_LiRechargab!U34-Tablets_LiRechargable!U34</f>
        <v>731.68208465954672</v>
      </c>
      <c r="V34" s="9">
        <f>'POM Portables Li-Rechargeable'!Q34-'cameras games_LiRechargable'!V34-cellphones_LiRechargable!V34-'Cordless Tools_LiRechargab'!V34-PortablePCs_LiRechargab!V34-Tablets_LiRechargable!V34</f>
        <v>863.1101061514596</v>
      </c>
      <c r="W34" s="9">
        <f>'POM Portables Li-Rechargeable'!R34-'cameras games_LiRechargable'!W34-cellphones_LiRechargable!W34-'Cordless Tools_LiRechargab'!W34-PortablePCs_LiRechargab!W34-Tablets_LiRechargable!W34</f>
        <v>1190.319843009494</v>
      </c>
      <c r="X34" s="9">
        <f>'POM Portables Li-Rechargeable'!S34-'cameras games_LiRechargable'!X34-cellphones_LiRechargable!X34-'Cordless Tools_LiRechargab'!X34-PortablePCs_LiRechargab!X34-Tablets_LiRechargable!X34</f>
        <v>1515.9817023620353</v>
      </c>
      <c r="Y34" s="9">
        <f>'POM Portables Li-Rechargeable'!T34-'cameras games_LiRechargable'!Y34-cellphones_LiRechargable!Y34-'Cordless Tools_LiRechargab'!Y34-PortablePCs_LiRechargab!Y34-Tablets_LiRechargable!Y34</f>
        <v>1542.4668486992766</v>
      </c>
      <c r="Z34" s="9">
        <f>'POM Portables Li-Rechargeable'!U34-'cameras games_LiRechargable'!Z34-cellphones_LiRechargable!Z34-'Cordless Tools_LiRechargab'!Z34-PortablePCs_LiRechargab!Z34-Tablets_LiRechargable!Z34</f>
        <v>3293.0279810074385</v>
      </c>
      <c r="AA34" s="9">
        <f>'POM Portables Li-Rechargeable'!V34-'cameras games_LiRechargable'!AA34-cellphones_LiRechargable!AA34-'Cordless Tools_LiRechargab'!AA34-PortablePCs_LiRechargab!AA34-Tablets_LiRechargable!AA34</f>
        <v>3483.42389498188</v>
      </c>
      <c r="AB34" s="9">
        <f>'POM Portables Li-Rechargeable'!W34-'cameras games_LiRechargable'!AB34-cellphones_LiRechargable!AB34-'Cordless Tools_LiRechargab'!AB34-PortablePCs_LiRechargab!AB34-Tablets_LiRechargable!AB34</f>
        <v>3982.8455355304995</v>
      </c>
      <c r="AC34" s="10">
        <f>'POM Portables Li-Rechargeable'!X34-'cameras games_LiRechargable'!AC34-cellphones_LiRechargable!AC34-'Cordless Tools_LiRechargab'!AC34-PortablePCs_LiRechargab!AC34-Tablets_LiRechargable!AC34</f>
        <v>4412.8738300410714</v>
      </c>
      <c r="AD34" s="10">
        <f>'POM Portables Li-Rechargeable'!Y34-'cameras games_LiRechargable'!AD34-cellphones_LiRechargable!AD34-'Cordless Tools_LiRechargab'!AD34-PortablePCs_LiRechargab!AD34-Tablets_LiRechargable!AD34</f>
        <v>4884.844763061461</v>
      </c>
      <c r="AE34" s="10">
        <f>'POM Portables Li-Rechargeable'!Z34-'cameras games_LiRechargable'!AE34-cellphones_LiRechargable!AE34-'Cordless Tools_LiRechargab'!AE34-PortablePCs_LiRechargab!AE34-Tablets_LiRechargable!AE34</f>
        <v>5399.4318977445437</v>
      </c>
      <c r="AF34" s="10">
        <f>'POM Portables Li-Rechargeable'!AA34-'cameras games_LiRechargable'!AF34-cellphones_LiRechargable!AF34-'Cordless Tools_LiRechargab'!AF34-PortablePCs_LiRechargab!AF34-Tablets_LiRechargable!AF34</f>
        <v>5959.9038678527513</v>
      </c>
      <c r="AG34" s="10">
        <f>'POM Portables Li-Rechargeable'!AB34-'cameras games_LiRechargable'!AG34-cellphones_LiRechargable!AG34-'Cordless Tools_LiRechargab'!AG34-PortablePCs_LiRechargab!AG34-Tablets_LiRechargable!AG34</f>
        <v>6569.6864352054645</v>
      </c>
      <c r="AH34" s="10">
        <f>'POM Portables Li-Rechargeable'!AC34-'cameras games_LiRechargable'!AH34-cellphones_LiRechargable!AH34-'Cordless Tools_LiRechargab'!AH34-PortablePCs_LiRechargab!AH34-Tablets_LiRechargable!AH34</f>
        <v>7232.3505234058275</v>
      </c>
      <c r="AI34" s="10">
        <f>'POM Portables Li-Rechargeable'!AD34-'cameras games_LiRechargable'!AI34-cellphones_LiRechargable!AI34-'Cordless Tools_LiRechargab'!AI34-PortablePCs_LiRechargab!AI34-Tablets_LiRechargable!AI34</f>
        <v>7951.5946004306752</v>
      </c>
      <c r="AJ34" s="10">
        <f>'POM Portables Li-Rechargeable'!AE34-'cameras games_LiRechargable'!AJ34-cellphones_LiRechargable!AJ34-'Cordless Tools_LiRechargab'!AJ34-PortablePCs_LiRechargab!AJ34-Tablets_LiRechargable!AJ34</f>
        <v>8731.2201309576849</v>
      </c>
      <c r="AK34" s="10">
        <f>'POM Portables Li-Rechargeable'!AF34-'cameras games_LiRechargable'!AK34-cellphones_LiRechargable!AK34-'Cordless Tools_LiRechargab'!AK34-PortablePCs_LiRechargab!AK34-Tablets_LiRechargable!AK34</f>
        <v>9575.098577084791</v>
      </c>
      <c r="AL34" s="10">
        <f>'POM Portables Li-Rechargeable'!AG34-'cameras games_LiRechargable'!AL34-cellphones_LiRechargable!AL34-'Cordless Tools_LiRechargab'!AL34-PortablePCs_LiRechargab!AL34-Tablets_LiRechargable!AL34</f>
        <v>10660.038168441326</v>
      </c>
      <c r="AM34" s="10">
        <f>'POM Portables Li-Rechargeable'!AH34-'cameras games_LiRechargable'!AM34-cellphones_LiRechargable!AM34-'Cordless Tools_LiRechargab'!AM34-PortablePCs_LiRechargab!AM34-Tablets_LiRechargable!AM34</f>
        <v>11855.633247847676</v>
      </c>
      <c r="AN34" s="10">
        <f>'POM Portables Li-Rechargeable'!AI34-'cameras games_LiRechargable'!AN34-cellphones_LiRechargable!AN34-'Cordless Tools_LiRechargab'!AN34-PortablePCs_LiRechargab!AN34-Tablets_LiRechargable!AN34</f>
        <v>13172.988724029514</v>
      </c>
      <c r="AO34" s="10">
        <f>'POM Portables Li-Rechargeable'!AJ34-'cameras games_LiRechargable'!AO34-cellphones_LiRechargable!AO34-'Cordless Tools_LiRechargab'!AO34-PortablePCs_LiRechargab!AO34-Tablets_LiRechargable!AO34</f>
        <v>14624.320745076921</v>
      </c>
      <c r="AP34" s="10">
        <f>'POM Portables Li-Rechargeable'!AK34-'cameras games_LiRechargable'!AP34-cellphones_LiRechargable!AP34-'Cordless Tools_LiRechargab'!AP34-PortablePCs_LiRechargab!AP34-Tablets_LiRechargable!AP34</f>
        <v>16223.067836963601</v>
      </c>
      <c r="AQ34" s="10">
        <f>'POM Portables Li-Rechargeable'!AL34-'cameras games_LiRechargable'!AQ34-cellphones_LiRechargable!AQ34-'Cordless Tools_LiRechargab'!AQ34-PortablePCs_LiRechargab!AQ34-Tablets_LiRechargable!AQ34</f>
        <v>17984.013156205776</v>
      </c>
      <c r="AR34" s="10">
        <f>'POM Portables Li-Rechargeable'!AM34-'cameras games_LiRechargable'!AR34-cellphones_LiRechargable!AR34-'Cordless Tools_LiRechargab'!AR34-PortablePCs_LiRechargab!AR34-Tablets_LiRechargable!AR34</f>
        <v>19923.418968080543</v>
      </c>
      <c r="AS34" s="10">
        <f>'POM Portables Li-Rechargeable'!AN34-'cameras games_LiRechargable'!AS34-cellphones_LiRechargable!AS34-'Cordless Tools_LiRechargab'!AS34-PortablePCs_LiRechargab!AS34-Tablets_LiRechargable!AS34</f>
        <v>22059.17457296529</v>
      </c>
      <c r="AT34" s="10">
        <f>'POM Portables Li-Rechargeable'!AO34-'cameras games_LiRechargable'!AT34-cellphones_LiRechargable!AT34-'Cordless Tools_LiRechargab'!AT34-PortablePCs_LiRechargab!AT34-Tablets_LiRechargable!AT34</f>
        <v>24410.959025616445</v>
      </c>
      <c r="AU34" s="10">
        <f>'POM Portables Li-Rechargeable'!AP34-'cameras games_LiRechargable'!AU34-cellphones_LiRechargable!AU34-'Cordless Tools_LiRechargab'!AU34-PortablePCs_LiRechargab!AU34-Tablets_LiRechargable!AU34</f>
        <v>27000.420126687368</v>
      </c>
      <c r="AV34" s="10">
        <f>'POM Portables Li-Rechargeable'!AQ34-'cameras games_LiRechargable'!AV34-cellphones_LiRechargable!AV34-'Cordless Tools_LiRechargab'!AV34-PortablePCs_LiRechargab!AV34-Tablets_LiRechargable!AV34</f>
        <v>29864.89044299602</v>
      </c>
      <c r="AW34" s="10">
        <f>'POM Portables Li-Rechargeable'!AR34-'cameras games_LiRechargable'!AW34-cellphones_LiRechargable!AW34-'Cordless Tools_LiRechargab'!AW34-PortablePCs_LiRechargab!AW34-Tablets_LiRechargable!AW34</f>
        <v>33349.457003590309</v>
      </c>
      <c r="AX34" s="10">
        <f>'POM Portables Li-Rechargeable'!AS34-'cameras games_LiRechargable'!AX34-cellphones_LiRechargable!AX34-'Cordless Tools_LiRechargab'!AX34-PortablePCs_LiRechargab!AX34-Tablets_LiRechargable!AX34</f>
        <v>37200.741192591726</v>
      </c>
      <c r="AY34" s="10">
        <f>'POM Portables Li-Rechargeable'!AT34-'cameras games_LiRechargable'!AY34-cellphones_LiRechargable!AY34-'Cordless Tools_LiRechargab'!AY34-PortablePCs_LiRechargab!AY34-Tablets_LiRechargable!AY34</f>
        <v>41456.26139242365</v>
      </c>
      <c r="AZ34" s="10">
        <f>'POM Portables Li-Rechargeable'!AU34-'cameras games_LiRechargable'!AZ34-cellphones_LiRechargable!AZ34-'Cordless Tools_LiRechargab'!AZ34-PortablePCs_LiRechargab!AZ34-Tablets_LiRechargable!AZ34</f>
        <v>46157.329490440679</v>
      </c>
      <c r="BA34" s="10">
        <f>'POM Portables Li-Rechargeable'!AV34-'cameras games_LiRechargable'!BA34-cellphones_LiRechargable!BA34-'Cordless Tools_LiRechargab'!BA34-PortablePCs_LiRechargab!BA34-Tablets_LiRechargable!BA34</f>
        <v>51349.432306113144</v>
      </c>
      <c r="BB34" s="10">
        <f>'POM Portables Li-Rechargeable'!AW34-'cameras games_LiRechargable'!BB34-cellphones_LiRechargable!BB34-'Cordless Tools_LiRechargab'!BB34-PortablePCs_LiRechargab!BB34-Tablets_LiRechargable!BB34</f>
        <v>57082.651264698427</v>
      </c>
      <c r="BC34" s="10">
        <f>'POM Portables Li-Rechargeable'!AX34-'cameras games_LiRechargable'!BC34-cellphones_LiRechargable!BC34-'Cordless Tools_LiRechargab'!BC34-PortablePCs_LiRechargab!BC34-Tablets_LiRechargable!BC34</f>
        <v>63412.124147235205</v>
      </c>
      <c r="BD34" s="10">
        <f>'POM Portables Li-Rechargeable'!AY34-'cameras games_LiRechargable'!BD34-cellphones_LiRechargable!BD34-'Cordless Tools_LiRechargab'!BD34-PortablePCs_LiRechargab!BD34-Tablets_LiRechargable!BD34</f>
        <v>70398.553129940236</v>
      </c>
      <c r="BE34" s="10">
        <f>'POM Portables Li-Rechargeable'!AZ34-'cameras games_LiRechargable'!BE34-cellphones_LiRechargable!BE34-'Cordless Tools_LiRechargab'!BE34-PortablePCs_LiRechargab!BE34-Tablets_LiRechargable!BE34</f>
        <v>78108.763747667181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7" t="s">
        <v>625</v>
      </c>
      <c r="F35" s="26" t="s">
        <v>62</v>
      </c>
      <c r="G35" s="11">
        <f>'POM Portables Li-Rechargeable'!B35-'cameras games_LiRechargable'!G35-cellphones_LiRechargable!G35-'Cordless Tools_LiRechargab'!G35-PortablePCs_LiRechargab!G35-Tablets_LiRechargable!G35</f>
        <v>-33.576104017266687</v>
      </c>
      <c r="H35" s="11">
        <f>'POM Portables Li-Rechargeable'!C35-'cameras games_LiRechargable'!H35-cellphones_LiRechargable!H35-'Cordless Tools_LiRechargab'!H35-PortablePCs_LiRechargab!H35-Tablets_LiRechargable!H35</f>
        <v>-37.278528502586909</v>
      </c>
      <c r="I35" s="11">
        <f>'POM Portables Li-Rechargeable'!D35-'cameras games_LiRechargable'!I35-cellphones_LiRechargable!I35-'Cordless Tools_LiRechargab'!I35-PortablePCs_LiRechargab!I35-Tablets_LiRechargable!I35</f>
        <v>-35.587131216651727</v>
      </c>
      <c r="J35" s="11">
        <f>'POM Portables Li-Rechargeable'!E35-'cameras games_LiRechargable'!J35-cellphones_LiRechargable!J35-'Cordless Tools_LiRechargab'!J35-PortablePCs_LiRechargab!J35-Tablets_LiRechargable!J35</f>
        <v>-45.361636192219379</v>
      </c>
      <c r="K35" s="11">
        <f>'POM Portables Li-Rechargeable'!F35-'cameras games_LiRechargable'!K35-cellphones_LiRechargable!K35-'Cordless Tools_LiRechargab'!K35-PortablePCs_LiRechargab!K35-Tablets_LiRechargable!K35</f>
        <v>-33.722636948972706</v>
      </c>
      <c r="L35" s="11">
        <f>'POM Portables Li-Rechargeable'!G35-'cameras games_LiRechargable'!L35-cellphones_LiRechargable!L35-'Cordless Tools_LiRechargab'!L35-PortablePCs_LiRechargab!L35-Tablets_LiRechargable!L35</f>
        <v>-74.815264354022247</v>
      </c>
      <c r="M35" s="11">
        <f>'POM Portables Li-Rechargeable'!H35-'cameras games_LiRechargable'!M35-cellphones_LiRechargable!M35-'Cordless Tools_LiRechargab'!M35-PortablePCs_LiRechargab!M35-Tablets_LiRechargable!M35</f>
        <v>-100.05577703937658</v>
      </c>
      <c r="N35" s="11">
        <f>'POM Portables Li-Rechargeable'!I35-'cameras games_LiRechargable'!N35-cellphones_LiRechargable!N35-'Cordless Tools_LiRechargab'!N35-PortablePCs_LiRechargab!N35-Tablets_LiRechargable!N35</f>
        <v>-113.40728929630538</v>
      </c>
      <c r="O35" s="11">
        <f>'POM Portables Li-Rechargeable'!J35-'cameras games_LiRechargable'!O35-cellphones_LiRechargable!O35-'Cordless Tools_LiRechargab'!O35-PortablePCs_LiRechargab!O35-Tablets_LiRechargable!O35</f>
        <v>-198.80759416620253</v>
      </c>
      <c r="P35" s="11">
        <f>'POM Portables Li-Rechargeable'!K35-'cameras games_LiRechargable'!P35-cellphones_LiRechargable!P35-'Cordless Tools_LiRechargab'!P35-PortablePCs_LiRechargab!P35-Tablets_LiRechargable!P35</f>
        <v>-313.88940205603222</v>
      </c>
      <c r="Q35" s="11">
        <f>'POM Portables Li-Rechargeable'!L35-'cameras games_LiRechargable'!Q35-cellphones_LiRechargable!Q35-'Cordless Tools_LiRechargab'!Q35-PortablePCs_LiRechargab!Q35-Tablets_LiRechargable!Q35</f>
        <v>-277.84001867564189</v>
      </c>
      <c r="R35" s="9">
        <f>'POM Portables Li-Rechargeable'!M35-'cameras games_LiRechargable'!R35-cellphones_LiRechargable!R35-'Cordless Tools_LiRechargab'!R35-PortablePCs_LiRechargab!R35-Tablets_LiRechargable!R35</f>
        <v>-324.08758534361277</v>
      </c>
      <c r="S35" s="9">
        <f>'POM Portables Li-Rechargeable'!N35-'cameras games_LiRechargable'!S35-cellphones_LiRechargable!S35-'Cordless Tools_LiRechargab'!S35-PortablePCs_LiRechargab!S35-Tablets_LiRechargable!S35</f>
        <v>-508.11477984473561</v>
      </c>
      <c r="T35" s="9">
        <f>'POM Portables Li-Rechargeable'!O35-'cameras games_LiRechargable'!T35-cellphones_LiRechargable!T35-'Cordless Tools_LiRechargab'!T35-PortablePCs_LiRechargab!T35-Tablets_LiRechargable!T35</f>
        <v>-655.67991306882732</v>
      </c>
      <c r="U35" s="9">
        <f>'POM Portables Li-Rechargeable'!P35-'cameras games_LiRechargable'!U35-cellphones_LiRechargable!U35-'Cordless Tools_LiRechargab'!U35-PortablePCs_LiRechargab!U35-Tablets_LiRechargable!U35</f>
        <v>-551.54618083592379</v>
      </c>
      <c r="V35" s="9">
        <f>'POM Portables Li-Rechargeable'!Q35-'cameras games_LiRechargable'!V35-cellphones_LiRechargable!V35-'Cordless Tools_LiRechargab'!V35-PortablePCs_LiRechargab!V35-Tablets_LiRechargable!V35</f>
        <v>-480.51534944090406</v>
      </c>
      <c r="W35" s="9">
        <f>'POM Portables Li-Rechargeable'!R35-'cameras games_LiRechargable'!W35-cellphones_LiRechargable!W35-'Cordless Tools_LiRechargab'!W35-PortablePCs_LiRechargab!W35-Tablets_LiRechargable!W35</f>
        <v>-219.16250707930286</v>
      </c>
      <c r="X35" s="9">
        <f>'POM Portables Li-Rechargeable'!S35-'cameras games_LiRechargable'!X35-cellphones_LiRechargable!X35-'Cordless Tools_LiRechargab'!X35-PortablePCs_LiRechargab!X35-Tablets_LiRechargable!X35</f>
        <v>-27.190104025280661</v>
      </c>
      <c r="Y35" s="9">
        <f>'POM Portables Li-Rechargeable'!T35-'cameras games_LiRechargable'!Y35-cellphones_LiRechargable!Y35-'Cordless Tools_LiRechargab'!Y35-PortablePCs_LiRechargab!Y35-Tablets_LiRechargable!Y35</f>
        <v>57.926471594773076</v>
      </c>
      <c r="Z35" s="9">
        <f>'POM Portables Li-Rechargeable'!U35-'cameras games_LiRechargable'!Z35-cellphones_LiRechargable!Z35-'Cordless Tools_LiRechargab'!Z35-PortablePCs_LiRechargab!Z35-Tablets_LiRechargable!Z35</f>
        <v>57.530929877452408</v>
      </c>
      <c r="AA35" s="9">
        <f>'POM Portables Li-Rechargeable'!V35-'cameras games_LiRechargable'!AA35-cellphones_LiRechargable!AA35-'Cordless Tools_LiRechargab'!AA35-PortablePCs_LiRechargab!AA35-Tablets_LiRechargable!AA35</f>
        <v>34.146818670815307</v>
      </c>
      <c r="AB35" s="9">
        <f>'POM Portables Li-Rechargeable'!W35-'cameras games_LiRechargable'!AB35-cellphones_LiRechargable!AB35-'Cordless Tools_LiRechargab'!AB35-PortablePCs_LiRechargab!AB35-Tablets_LiRechargable!AB35</f>
        <v>242.86149762742008</v>
      </c>
      <c r="AC35" s="10">
        <f>'POM Portables Li-Rechargeable'!X35-'cameras games_LiRechargable'!AC35-cellphones_LiRechargable!AC35-'Cordless Tools_LiRechargab'!AC35-PortablePCs_LiRechargab!AC35-Tablets_LiRechargable!AC35</f>
        <v>277.57709770283662</v>
      </c>
      <c r="AD35" s="10">
        <f>'POM Portables Li-Rechargeable'!Y35-'cameras games_LiRechargable'!AD35-cellphones_LiRechargable!AD35-'Cordless Tools_LiRechargab'!AD35-PortablePCs_LiRechargab!AD35-Tablets_LiRechargable!AD35</f>
        <v>315.47497076686756</v>
      </c>
      <c r="AE35" s="10">
        <f>'POM Portables Li-Rechargeable'!Z35-'cameras games_LiRechargable'!AE35-cellphones_LiRechargable!AE35-'Cordless Tools_LiRechargab'!AE35-PortablePCs_LiRechargab!AE35-Tablets_LiRechargable!AE35</f>
        <v>355.77002344780465</v>
      </c>
      <c r="AF35" s="10">
        <f>'POM Portables Li-Rechargeable'!AA35-'cameras games_LiRechargable'!AF35-cellphones_LiRechargable!AF35-'Cordless Tools_LiRechargab'!AF35-PortablePCs_LiRechargab!AF35-Tablets_LiRechargable!AF35</f>
        <v>398.39597950110664</v>
      </c>
      <c r="AG35" s="10">
        <f>'POM Portables Li-Rechargeable'!AB35-'cameras games_LiRechargable'!AG35-cellphones_LiRechargable!AG35-'Cordless Tools_LiRechargab'!AG35-PortablePCs_LiRechargab!AG35-Tablets_LiRechargable!AG35</f>
        <v>443.22749288313435</v>
      </c>
      <c r="AH35" s="10">
        <f>'POM Portables Li-Rechargeable'!AC35-'cameras games_LiRechargable'!AH35-cellphones_LiRechargable!AH35-'Cordless Tools_LiRechargab'!AH35-PortablePCs_LiRechargab!AH35-Tablets_LiRechargable!AH35</f>
        <v>490.0656826256876</v>
      </c>
      <c r="AI35" s="10">
        <f>'POM Portables Li-Rechargeable'!AD35-'cameras games_LiRechargable'!AI35-cellphones_LiRechargable!AI35-'Cordless Tools_LiRechargab'!AI35-PortablePCs_LiRechargab!AI35-Tablets_LiRechargable!AI35</f>
        <v>538.62084359240089</v>
      </c>
      <c r="AJ35" s="10">
        <f>'POM Portables Li-Rechargeable'!AE35-'cameras games_LiRechargable'!AJ35-cellphones_LiRechargable!AJ35-'Cordless Tools_LiRechargab'!AJ35-PortablePCs_LiRechargab!AJ35-Tablets_LiRechargable!AJ35</f>
        <v>588.49182987384802</v>
      </c>
      <c r="AK35" s="10">
        <f>'POM Portables Li-Rechargeable'!AF35-'cameras games_LiRechargable'!AK35-cellphones_LiRechargable!AK35-'Cordless Tools_LiRechargab'!AK35-PortablePCs_LiRechargab!AK35-Tablets_LiRechargable!AK35</f>
        <v>639.14152190016864</v>
      </c>
      <c r="AL35" s="10">
        <f>'POM Portables Li-Rechargeable'!AG35-'cameras games_LiRechargable'!AL35-cellphones_LiRechargable!AL35-'Cordless Tools_LiRechargab'!AL35-PortablePCs_LiRechargab!AL35-Tablets_LiRechargable!AL35</f>
        <v>743.74020341518519</v>
      </c>
      <c r="AM35" s="10">
        <f>'POM Portables Li-Rechargeable'!AH35-'cameras games_LiRechargable'!AM35-cellphones_LiRechargable!AM35-'Cordless Tools_LiRechargab'!AM35-PortablePCs_LiRechargab!AM35-Tablets_LiRechargable!AM35</f>
        <v>859.4904874462469</v>
      </c>
      <c r="AN35" s="10">
        <f>'POM Portables Li-Rechargeable'!AI35-'cameras games_LiRechargable'!AN35-cellphones_LiRechargable!AN35-'Cordless Tools_LiRechargab'!AN35-PortablePCs_LiRechargab!AN35-Tablets_LiRechargable!AN35</f>
        <v>987.52014937002946</v>
      </c>
      <c r="AO35" s="10">
        <f>'POM Portables Li-Rechargeable'!AJ35-'cameras games_LiRechargable'!AO35-cellphones_LiRechargable!AO35-'Cordless Tools_LiRechargab'!AO35-PortablePCs_LiRechargab!AO35-Tablets_LiRechargable!AO35</f>
        <v>1129.0699822077559</v>
      </c>
      <c r="AP35" s="10">
        <f>'POM Portables Li-Rechargeable'!AK35-'cameras games_LiRechargable'!AP35-cellphones_LiRechargable!AP35-'Cordless Tools_LiRechargab'!AP35-PortablePCs_LiRechargab!AP35-Tablets_LiRechargable!AP35</f>
        <v>1285.5051030698312</v>
      </c>
      <c r="AQ35" s="10">
        <f>'POM Portables Li-Rechargeable'!AL35-'cameras games_LiRechargable'!AQ35-cellphones_LiRechargable!AQ35-'Cordless Tools_LiRechargab'!AQ35-PortablePCs_LiRechargab!AQ35-Tablets_LiRechargable!AQ35</f>
        <v>1458.3273903373276</v>
      </c>
      <c r="AR35" s="10">
        <f>'POM Portables Li-Rechargeable'!AM35-'cameras games_LiRechargable'!AR35-cellphones_LiRechargable!AR35-'Cordless Tools_LiRechargab'!AR35-PortablePCs_LiRechargab!AR35-Tablets_LiRechargable!AR35</f>
        <v>1649.1891646558358</v>
      </c>
      <c r="AS35" s="10">
        <f>'POM Portables Li-Rechargeable'!AN35-'cameras games_LiRechargable'!AS35-cellphones_LiRechargable!AS35-'Cordless Tools_LiRechargab'!AS35-PortablePCs_LiRechargab!AS35-Tablets_LiRechargable!AS35</f>
        <v>1859.9082381247918</v>
      </c>
      <c r="AT35" s="10">
        <f>'POM Portables Li-Rechargeable'!AO35-'cameras games_LiRechargable'!AT35-cellphones_LiRechargable!AT35-'Cordless Tools_LiRechargab'!AT35-PortablePCs_LiRechargab!AT35-Tablets_LiRechargable!AT35</f>
        <v>2092.4844685037419</v>
      </c>
      <c r="AU35" s="10">
        <f>'POM Portables Li-Rechargeable'!AP35-'cameras games_LiRechargable'!AU35-cellphones_LiRechargable!AU35-'Cordless Tools_LiRechargab'!AU35-PortablePCs_LiRechargab!AU35-Tablets_LiRechargable!AU35</f>
        <v>2349.1179689391784</v>
      </c>
      <c r="AV35" s="10">
        <f>'POM Portables Li-Rechargeable'!AQ35-'cameras games_LiRechargable'!AV35-cellphones_LiRechargable!AV35-'Cordless Tools_LiRechargab'!AV35-PortablePCs_LiRechargab!AV35-Tablets_LiRechargable!AV35</f>
        <v>2636.570116118799</v>
      </c>
      <c r="AW35" s="10">
        <f>'POM Portables Li-Rechargeable'!AR35-'cameras games_LiRechargable'!AW35-cellphones_LiRechargable!AW35-'Cordless Tools_LiRechargab'!AW35-PortablePCs_LiRechargab!AW35-Tablets_LiRechargable!AW35</f>
        <v>3055.9793449618387</v>
      </c>
      <c r="AX35" s="10">
        <f>'POM Portables Li-Rechargeable'!AS35-'cameras games_LiRechargable'!AX35-cellphones_LiRechargable!AX35-'Cordless Tools_LiRechargab'!AX35-PortablePCs_LiRechargab!AX35-Tablets_LiRechargable!AX35</f>
        <v>3522.9944773991974</v>
      </c>
      <c r="AY35" s="10">
        <f>'POM Portables Li-Rechargeable'!AT35-'cameras games_LiRechargable'!AY35-cellphones_LiRechargable!AY35-'Cordless Tools_LiRechargab'!AY35-PortablePCs_LiRechargab!AY35-Tablets_LiRechargable!AY35</f>
        <v>4042.6381265242931</v>
      </c>
      <c r="AZ35" s="10">
        <f>'POM Portables Li-Rechargeable'!AU35-'cameras games_LiRechargable'!AZ35-cellphones_LiRechargable!AZ35-'Cordless Tools_LiRechargab'!AZ35-PortablePCs_LiRechargab!AZ35-Tablets_LiRechargable!AZ35</f>
        <v>4620.4480556135686</v>
      </c>
      <c r="BA35" s="10">
        <f>'POM Portables Li-Rechargeable'!AV35-'cameras games_LiRechargable'!BA35-cellphones_LiRechargable!BA35-'Cordless Tools_LiRechargab'!BA35-PortablePCs_LiRechargab!BA35-Tablets_LiRechargable!BA35</f>
        <v>5262.5293354658488</v>
      </c>
      <c r="BB35" s="10">
        <f>'POM Portables Li-Rechargeable'!AW35-'cameras games_LiRechargable'!BB35-cellphones_LiRechargable!BB35-'Cordless Tools_LiRechargab'!BB35-PortablePCs_LiRechargab!BB35-Tablets_LiRechargable!BB35</f>
        <v>5975.6117495704611</v>
      </c>
      <c r="BC35" s="10">
        <f>'POM Portables Li-Rechargeable'!AX35-'cameras games_LiRechargable'!BC35-cellphones_LiRechargable!BC35-'Cordless Tools_LiRechargab'!BC35-PortablePCs_LiRechargab!BC35-Tablets_LiRechargable!BC35</f>
        <v>6767.1129734915239</v>
      </c>
      <c r="BD35" s="10">
        <f>'POM Portables Li-Rechargeable'!AY35-'cameras games_LiRechargable'!BD35-cellphones_LiRechargable!BD35-'Cordless Tools_LiRechargab'!BD35-PortablePCs_LiRechargab!BD35-Tablets_LiRechargable!BD35</f>
        <v>7645.2081075747556</v>
      </c>
      <c r="BE35" s="10">
        <f>'POM Portables Li-Rechargeable'!AZ35-'cameras games_LiRechargable'!BE35-cellphones_LiRechargable!BE35-'Cordless Tools_LiRechargab'!BE35-PortablePCs_LiRechargab!BE35-Tablets_LiRechargable!BE35</f>
        <v>8618.9062000780959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7" t="s">
        <v>625</v>
      </c>
      <c r="F36" s="26" t="s">
        <v>63</v>
      </c>
      <c r="G36" s="11">
        <f>'POM Portables Li-Rechargeable'!B36-'cameras games_LiRechargable'!G36-cellphones_LiRechargable!G36-'Cordless Tools_LiRechargab'!G36-PortablePCs_LiRechargab!G36-Tablets_LiRechargable!G36</f>
        <v>9.7999826331143858</v>
      </c>
      <c r="H36" s="11">
        <f>'POM Portables Li-Rechargeable'!C36-'cameras games_LiRechargable'!H36-cellphones_LiRechargable!H36-'Cordless Tools_LiRechargab'!H36-PortablePCs_LiRechargab!H36-Tablets_LiRechargable!H36</f>
        <v>14.044139883714577</v>
      </c>
      <c r="I36" s="11">
        <f>'POM Portables Li-Rechargeable'!D36-'cameras games_LiRechargable'!I36-cellphones_LiRechargable!I36-'Cordless Tools_LiRechargab'!I36-PortablePCs_LiRechargab!I36-Tablets_LiRechargable!I36</f>
        <v>29.028687127921927</v>
      </c>
      <c r="J36" s="11">
        <f>'POM Portables Li-Rechargeable'!E36-'cameras games_LiRechargable'!J36-cellphones_LiRechargable!J36-'Cordless Tools_LiRechargab'!J36-PortablePCs_LiRechargab!J36-Tablets_LiRechargable!J36</f>
        <v>48.09460366337143</v>
      </c>
      <c r="K36" s="11">
        <f>'POM Portables Li-Rechargeable'!F36-'cameras games_LiRechargable'!K36-cellphones_LiRechargable!K36-'Cordless Tools_LiRechargab'!K36-PortablePCs_LiRechargab!K36-Tablets_LiRechargable!K36</f>
        <v>80.135922191152773</v>
      </c>
      <c r="L36" s="11">
        <f>'POM Portables Li-Rechargeable'!G36-'cameras games_LiRechargable'!L36-cellphones_LiRechargable!L36-'Cordless Tools_LiRechargab'!L36-PortablePCs_LiRechargab!L36-Tablets_LiRechargable!L36</f>
        <v>77.307724593933969</v>
      </c>
      <c r="M36" s="11">
        <f>'POM Portables Li-Rechargeable'!H36-'cameras games_LiRechargable'!M36-cellphones_LiRechargable!M36-'Cordless Tools_LiRechargab'!M36-PortablePCs_LiRechargab!M36-Tablets_LiRechargable!M36</f>
        <v>83.170153483858655</v>
      </c>
      <c r="N36" s="11">
        <f>'POM Portables Li-Rechargeable'!I36-'cameras games_LiRechargable'!N36-cellphones_LiRechargable!N36-'Cordless Tools_LiRechargab'!N36-PortablePCs_LiRechargab!N36-Tablets_LiRechargable!N36</f>
        <v>47.048875693788204</v>
      </c>
      <c r="O36" s="11">
        <f>'POM Portables Li-Rechargeable'!J36-'cameras games_LiRechargable'!O36-cellphones_LiRechargable!O36-'Cordless Tools_LiRechargab'!O36-PortablePCs_LiRechargab!O36-Tablets_LiRechargable!O36</f>
        <v>74.601439744988951</v>
      </c>
      <c r="P36" s="11">
        <f>'POM Portables Li-Rechargeable'!K36-'cameras games_LiRechargable'!P36-cellphones_LiRechargable!P36-'Cordless Tools_LiRechargab'!P36-PortablePCs_LiRechargab!P36-Tablets_LiRechargable!P36</f>
        <v>-4.3137616699693879</v>
      </c>
      <c r="Q36" s="11">
        <f>'POM Portables Li-Rechargeable'!L36-'cameras games_LiRechargable'!Q36-cellphones_LiRechargable!Q36-'Cordless Tools_LiRechargab'!Q36-PortablePCs_LiRechargab!Q36-Tablets_LiRechargable!Q36</f>
        <v>106.04316754898123</v>
      </c>
      <c r="R36" s="9">
        <f>'POM Portables Li-Rechargeable'!M36-'cameras games_LiRechargable'!R36-cellphones_LiRechargable!R36-'Cordless Tools_LiRechargab'!R36-PortablePCs_LiRechargab!R36-Tablets_LiRechargable!R36</f>
        <v>150.60160610532225</v>
      </c>
      <c r="S36" s="9">
        <f>'POM Portables Li-Rechargeable'!N36-'cameras games_LiRechargable'!S36-cellphones_LiRechargable!S36-'Cordless Tools_LiRechargab'!S36-PortablePCs_LiRechargab!S36-Tablets_LiRechargable!S36</f>
        <v>56.626562041131606</v>
      </c>
      <c r="T36" s="9">
        <f>'POM Portables Li-Rechargeable'!O36-'cameras games_LiRechargable'!T36-cellphones_LiRechargable!T36-'Cordless Tools_LiRechargab'!T36-PortablePCs_LiRechargab!T36-Tablets_LiRechargable!T36</f>
        <v>-205.16220845146864</v>
      </c>
      <c r="U36" s="9">
        <f>'POM Portables Li-Rechargeable'!P36-'cameras games_LiRechargable'!U36-cellphones_LiRechargable!U36-'Cordless Tools_LiRechargab'!U36-PortablePCs_LiRechargab!U36-Tablets_LiRechargable!U36</f>
        <v>-227.76048212150036</v>
      </c>
      <c r="V36" s="9">
        <f>'POM Portables Li-Rechargeable'!Q36-'cameras games_LiRechargable'!V36-cellphones_LiRechargable!V36-'Cordless Tools_LiRechargab'!V36-PortablePCs_LiRechargab!V36-Tablets_LiRechargable!V36</f>
        <v>-66.297270435197973</v>
      </c>
      <c r="W36" s="9">
        <f>'POM Portables Li-Rechargeable'!R36-'cameras games_LiRechargable'!W36-cellphones_LiRechargable!W36-'Cordless Tools_LiRechargab'!W36-PortablePCs_LiRechargab!W36-Tablets_LiRechargable!W36</f>
        <v>-159.67313057066931</v>
      </c>
      <c r="X36" s="9">
        <f>'POM Portables Li-Rechargeable'!S36-'cameras games_LiRechargable'!X36-cellphones_LiRechargable!X36-'Cordless Tools_LiRechargab'!X36-PortablePCs_LiRechargab!X36-Tablets_LiRechargable!X36</f>
        <v>192.06907586787935</v>
      </c>
      <c r="Y36" s="9">
        <f>'POM Portables Li-Rechargeable'!T36-'cameras games_LiRechargable'!Y36-cellphones_LiRechargable!Y36-'Cordless Tools_LiRechargab'!Y36-PortablePCs_LiRechargab!Y36-Tablets_LiRechargable!Y36</f>
        <v>21.411224815867762</v>
      </c>
      <c r="Z36" s="9">
        <f>'POM Portables Li-Rechargeable'!U36-'cameras games_LiRechargable'!Z36-cellphones_LiRechargable!Z36-'Cordless Tools_LiRechargab'!Z36-PortablePCs_LiRechargab!Z36-Tablets_LiRechargable!Z36</f>
        <v>419.51635755100881</v>
      </c>
      <c r="AA36" s="9">
        <f>'POM Portables Li-Rechargeable'!V36-'cameras games_LiRechargable'!AA36-cellphones_LiRechargable!AA36-'Cordless Tools_LiRechargab'!AA36-PortablePCs_LiRechargab!AA36-Tablets_LiRechargable!AA36</f>
        <v>620.46604462639493</v>
      </c>
      <c r="AB36" s="9">
        <f>'POM Portables Li-Rechargeable'!W36-'cameras games_LiRechargable'!AB36-cellphones_LiRechargable!AB36-'Cordless Tools_LiRechargab'!AB36-PortablePCs_LiRechargab!AB36-Tablets_LiRechargable!AB36</f>
        <v>1110.9859749718989</v>
      </c>
      <c r="AC36" s="10">
        <f>'POM Portables Li-Rechargeable'!X36-'cameras games_LiRechargable'!AC36-cellphones_LiRechargable!AC36-'Cordless Tools_LiRechargab'!AC36-PortablePCs_LiRechargab!AC36-Tablets_LiRechargable!AC36</f>
        <v>1234.4889292152541</v>
      </c>
      <c r="AD36" s="10">
        <f>'POM Portables Li-Rechargeable'!Y36-'cameras games_LiRechargable'!AD36-cellphones_LiRechargable!AD36-'Cordless Tools_LiRechargab'!AD36-PortablePCs_LiRechargab!AD36-Tablets_LiRechargable!AD36</f>
        <v>1369.6021353510778</v>
      </c>
      <c r="AE36" s="10">
        <f>'POM Portables Li-Rechargeable'!Z36-'cameras games_LiRechargable'!AE36-cellphones_LiRechargable!AE36-'Cordless Tools_LiRechargab'!AE36-PortablePCs_LiRechargab!AE36-Tablets_LiRechargable!AE36</f>
        <v>1516.2099559899527</v>
      </c>
      <c r="AF36" s="10">
        <f>'POM Portables Li-Rechargeable'!AA36-'cameras games_LiRechargable'!AF36-cellphones_LiRechargable!AF36-'Cordless Tools_LiRechargab'!AF36-PortablePCs_LiRechargab!AF36-Tablets_LiRechargable!AF36</f>
        <v>1675.0170349116302</v>
      </c>
      <c r="AG36" s="10">
        <f>'POM Portables Li-Rechargeable'!AB36-'cameras games_LiRechargable'!AG36-cellphones_LiRechargable!AG36-'Cordless Tools_LiRechargab'!AG36-PortablePCs_LiRechargab!AG36-Tablets_LiRechargable!AG36</f>
        <v>1846.7219222630852</v>
      </c>
      <c r="AH36" s="10">
        <f>'POM Portables Li-Rechargeable'!AC36-'cameras games_LiRechargable'!AH36-cellphones_LiRechargable!AH36-'Cordless Tools_LiRechargab'!AH36-PortablePCs_LiRechargab!AH36-Tablets_LiRechargable!AH36</f>
        <v>2032.0039537548619</v>
      </c>
      <c r="AI36" s="10">
        <f>'POM Portables Li-Rechargeable'!AD36-'cameras games_LiRechargable'!AI36-cellphones_LiRechargable!AI36-'Cordless Tools_LiRechargab'!AI36-PortablePCs_LiRechargab!AI36-Tablets_LiRechargable!AI36</f>
        <v>2231.5068029106583</v>
      </c>
      <c r="AJ36" s="10">
        <f>'POM Portables Li-Rechargeable'!AE36-'cameras games_LiRechargable'!AJ36-cellphones_LiRechargable!AJ36-'Cordless Tools_LiRechargab'!AJ36-PortablePCs_LiRechargab!AJ36-Tablets_LiRechargable!AJ36</f>
        <v>2445.8180506457861</v>
      </c>
      <c r="AK36" s="10">
        <f>'POM Portables Li-Rechargeable'!AF36-'cameras games_LiRechargable'!AK36-cellphones_LiRechargable!AK36-'Cordless Tools_LiRechargab'!AK36-PortablePCs_LiRechargab!AK36-Tablets_LiRechargable!AK36</f>
        <v>2675.4439991603895</v>
      </c>
      <c r="AL36" s="10">
        <f>'POM Portables Li-Rechargeable'!AG36-'cameras games_LiRechargable'!AL36-cellphones_LiRechargable!AL36-'Cordless Tools_LiRechargab'!AL36-PortablePCs_LiRechargab!AL36-Tablets_LiRechargable!AL36</f>
        <v>3000.7449859443313</v>
      </c>
      <c r="AM36" s="10">
        <f>'POM Portables Li-Rechargeable'!AH36-'cameras games_LiRechargable'!AM36-cellphones_LiRechargable!AM36-'Cordless Tools_LiRechargab'!AM36-PortablePCs_LiRechargab!AM36-Tablets_LiRechargable!AM36</f>
        <v>3359.6012511019135</v>
      </c>
      <c r="AN36" s="10">
        <f>'POM Portables Li-Rechargeable'!AI36-'cameras games_LiRechargable'!AN36-cellphones_LiRechargable!AN36-'Cordless Tools_LiRechargab'!AN36-PortablePCs_LiRechargab!AN36-Tablets_LiRechargable!AN36</f>
        <v>3755.3875265439842</v>
      </c>
      <c r="AO36" s="10">
        <f>'POM Portables Li-Rechargeable'!AJ36-'cameras games_LiRechargable'!AO36-cellphones_LiRechargable!AO36-'Cordless Tools_LiRechargab'!AO36-PortablePCs_LiRechargab!AO36-Tablets_LiRechargable!AO36</f>
        <v>4191.8163884587448</v>
      </c>
      <c r="AP36" s="10">
        <f>'POM Portables Li-Rechargeable'!AK36-'cameras games_LiRechargable'!AP36-cellphones_LiRechargable!AP36-'Cordless Tools_LiRechargab'!AP36-PortablePCs_LiRechargab!AP36-Tablets_LiRechargable!AP36</f>
        <v>4672.9720490312466</v>
      </c>
      <c r="AQ36" s="10">
        <f>'POM Portables Li-Rechargeable'!AL36-'cameras games_LiRechargable'!AQ36-cellphones_LiRechargable!AQ36-'Cordless Tools_LiRechargab'!AQ36-PortablePCs_LiRechargab!AQ36-Tablets_LiRechargable!AQ36</f>
        <v>5203.3475274794055</v>
      </c>
      <c r="AR36" s="10">
        <f>'POM Portables Li-Rechargeable'!AM36-'cameras games_LiRechargable'!AR36-cellphones_LiRechargable!AR36-'Cordless Tools_LiRechargab'!AR36-PortablePCs_LiRechargab!AR36-Tablets_LiRechargable!AR36</f>
        <v>5787.88553834099</v>
      </c>
      <c r="AS36" s="10">
        <f>'POM Portables Li-Rechargeable'!AN36-'cameras games_LiRechargable'!AS36-cellphones_LiRechargable!AS36-'Cordless Tools_LiRechargab'!AS36-PortablePCs_LiRechargab!AS36-Tablets_LiRechargable!AS36</f>
        <v>6432.0234687396942</v>
      </c>
      <c r="AT36" s="10">
        <f>'POM Portables Li-Rechargeable'!AO36-'cameras games_LiRechargable'!AT36-cellphones_LiRechargable!AT36-'Cordless Tools_LiRechargab'!AT36-PortablePCs_LiRechargab!AT36-Tablets_LiRechargable!AT36</f>
        <v>7141.7428535311337</v>
      </c>
      <c r="AU36" s="10">
        <f>'POM Portables Li-Rechargeable'!AP36-'cameras games_LiRechargable'!AU36-cellphones_LiRechargable!AU36-'Cordless Tools_LiRechargab'!AU36-PortablePCs_LiRechargab!AU36-Tablets_LiRechargable!AU36</f>
        <v>7923.6237981198583</v>
      </c>
      <c r="AV36" s="10">
        <f>'POM Portables Li-Rechargeable'!AQ36-'cameras games_LiRechargable'!AV36-cellphones_LiRechargable!AV36-'Cordless Tools_LiRechargab'!AV36-PortablePCs_LiRechargab!AV36-Tablets_LiRechargable!AV36</f>
        <v>8791.7253281787926</v>
      </c>
      <c r="AW36" s="10">
        <f>'POM Portables Li-Rechargeable'!AR36-'cameras games_LiRechargable'!AW36-cellphones_LiRechargable!AW36-'Cordless Tools_LiRechargab'!AW36-PortablePCs_LiRechargab!AW36-Tablets_LiRechargable!AW36</f>
        <v>9897.612537078101</v>
      </c>
      <c r="AX36" s="10">
        <f>'POM Portables Li-Rechargeable'!AS36-'cameras games_LiRechargable'!AX36-cellphones_LiRechargable!AX36-'Cordless Tools_LiRechargab'!AX36-PortablePCs_LiRechargab!AX36-Tablets_LiRechargable!AX36</f>
        <v>11122.364339001439</v>
      </c>
      <c r="AY36" s="10">
        <f>'POM Portables Li-Rechargeable'!AT36-'cameras games_LiRechargable'!AY36-cellphones_LiRechargable!AY36-'Cordless Tools_LiRechargab'!AY36-PortablePCs_LiRechargab!AY36-Tablets_LiRechargable!AY36</f>
        <v>12478.250388241207</v>
      </c>
      <c r="AZ36" s="10">
        <f>'POM Portables Li-Rechargeable'!AU36-'cameras games_LiRechargable'!AZ36-cellphones_LiRechargable!AZ36-'Cordless Tools_LiRechargab'!AZ36-PortablePCs_LiRechargab!AZ36-Tablets_LiRechargable!AZ36</f>
        <v>13978.786158282393</v>
      </c>
      <c r="BA36" s="10">
        <f>'POM Portables Li-Rechargeable'!AV36-'cameras games_LiRechargable'!BA36-cellphones_LiRechargable!BA36-'Cordless Tools_LiRechargab'!BA36-PortablePCs_LiRechargab!BA36-Tablets_LiRechargable!BA36</f>
        <v>15638.858463350116</v>
      </c>
      <c r="BB36" s="10">
        <f>'POM Portables Li-Rechargeable'!AW36-'cameras games_LiRechargable'!BB36-cellphones_LiRechargable!BB36-'Cordless Tools_LiRechargab'!BB36-PortablePCs_LiRechargab!BB36-Tablets_LiRechargable!BB36</f>
        <v>17474.863579062752</v>
      </c>
      <c r="BC36" s="10">
        <f>'POM Portables Li-Rechargeable'!AX36-'cameras games_LiRechargable'!BC36-cellphones_LiRechargable!BC36-'Cordless Tools_LiRechargab'!BC36-PortablePCs_LiRechargab!BC36-Tablets_LiRechargable!BC36</f>
        <v>19504.859224448483</v>
      </c>
      <c r="BD36" s="10">
        <f>'POM Portables Li-Rechargeable'!AY36-'cameras games_LiRechargable'!BD36-cellphones_LiRechargable!BD36-'Cordless Tools_LiRechargab'!BD36-PortablePCs_LiRechargab!BD36-Tablets_LiRechargable!BD36</f>
        <v>21748.731793926021</v>
      </c>
      <c r="BE36" s="10">
        <f>'POM Portables Li-Rechargeable'!AZ36-'cameras games_LiRechargable'!BE36-cellphones_LiRechargable!BE36-'Cordless Tools_LiRechargab'!BE36-PortablePCs_LiRechargab!BE36-Tablets_LiRechargable!BE36</f>
        <v>24228.380366834008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7" t="s">
        <v>625</v>
      </c>
      <c r="F37" s="26" t="s">
        <v>64</v>
      </c>
      <c r="G37" s="11">
        <f>'POM Portables Li-Rechargeable'!B37-'cameras games_LiRechargable'!G37-cellphones_LiRechargable!G37-'Cordless Tools_LiRechargab'!G37-PortablePCs_LiRechargab!G37-Tablets_LiRechargable!G37</f>
        <v>-4.0435281426179985</v>
      </c>
      <c r="H37" s="11">
        <f>'POM Portables Li-Rechargeable'!C37-'cameras games_LiRechargable'!H37-cellphones_LiRechargable!H37-'Cordless Tools_LiRechargab'!H37-PortablePCs_LiRechargab!H37-Tablets_LiRechargable!H37</f>
        <v>-10.268588221112243</v>
      </c>
      <c r="I37" s="11">
        <f>'POM Portables Li-Rechargeable'!D37-'cameras games_LiRechargable'!I37-cellphones_LiRechargable!I37-'Cordless Tools_LiRechargab'!I37-PortablePCs_LiRechargab!I37-Tablets_LiRechargable!I37</f>
        <v>-7.2985313181178766</v>
      </c>
      <c r="J37" s="11">
        <f>'POM Portables Li-Rechargeable'!E37-'cameras games_LiRechargable'!J37-cellphones_LiRechargable!J37-'Cordless Tools_LiRechargab'!J37-PortablePCs_LiRechargab!J37-Tablets_LiRechargable!J37</f>
        <v>-4.7826206802273603</v>
      </c>
      <c r="K37" s="11">
        <f>'POM Portables Li-Rechargeable'!F37-'cameras games_LiRechargable'!K37-cellphones_LiRechargable!K37-'Cordless Tools_LiRechargab'!K37-PortablePCs_LiRechargab!K37-Tablets_LiRechargable!K37</f>
        <v>4.9797472858158809</v>
      </c>
      <c r="L37" s="11">
        <f>'POM Portables Li-Rechargeable'!G37-'cameras games_LiRechargable'!L37-cellphones_LiRechargable!L37-'Cordless Tools_LiRechargab'!L37-PortablePCs_LiRechargab!L37-Tablets_LiRechargable!L37</f>
        <v>9.8540287758582998</v>
      </c>
      <c r="M37" s="11">
        <f>'POM Portables Li-Rechargeable'!H37-'cameras games_LiRechargable'!M37-cellphones_LiRechargable!M37-'Cordless Tools_LiRechargab'!M37-PortablePCs_LiRechargab!M37-Tablets_LiRechargable!M37</f>
        <v>-2.4503465339264459</v>
      </c>
      <c r="N37" s="11">
        <f>'POM Portables Li-Rechargeable'!I37-'cameras games_LiRechargable'!N37-cellphones_LiRechargable!N37-'Cordless Tools_LiRechargab'!N37-PortablePCs_LiRechargab!N37-Tablets_LiRechargable!N37</f>
        <v>1.9617847559424391</v>
      </c>
      <c r="O37" s="11">
        <f>'POM Portables Li-Rechargeable'!J37-'cameras games_LiRechargable'!O37-cellphones_LiRechargable!O37-'Cordless Tools_LiRechargab'!O37-PortablePCs_LiRechargab!O37-Tablets_LiRechargable!O37</f>
        <v>19.253053774959451</v>
      </c>
      <c r="P37" s="11">
        <f>'POM Portables Li-Rechargeable'!K37-'cameras games_LiRechargable'!P37-cellphones_LiRechargable!P37-'Cordless Tools_LiRechargab'!P37-PortablePCs_LiRechargab!P37-Tablets_LiRechargable!P37</f>
        <v>-17.46194281580436</v>
      </c>
      <c r="Q37" s="11">
        <f>'POM Portables Li-Rechargeable'!L37-'cameras games_LiRechargable'!Q37-cellphones_LiRechargable!Q37-'Cordless Tools_LiRechargab'!Q37-PortablePCs_LiRechargab!Q37-Tablets_LiRechargable!Q37</f>
        <v>24.604150383996618</v>
      </c>
      <c r="R37" s="9">
        <f>'POM Portables Li-Rechargeable'!M37-'cameras games_LiRechargable'!R37-cellphones_LiRechargable!R37-'Cordless Tools_LiRechargab'!R37-PortablePCs_LiRechargab!R37-Tablets_LiRechargable!R37</f>
        <v>35.509384006255083</v>
      </c>
      <c r="S37" s="9">
        <f>'POM Portables Li-Rechargeable'!N37-'cameras games_LiRechargable'!S37-cellphones_LiRechargable!S37-'Cordless Tools_LiRechargab'!S37-PortablePCs_LiRechargab!S37-Tablets_LiRechargable!S37</f>
        <v>0.13841529332855274</v>
      </c>
      <c r="T37" s="9">
        <f>'POM Portables Li-Rechargeable'!O37-'cameras games_LiRechargable'!T37-cellphones_LiRechargable!T37-'Cordless Tools_LiRechargab'!T37-PortablePCs_LiRechargab!T37-Tablets_LiRechargable!T37</f>
        <v>-44.700482897419683</v>
      </c>
      <c r="U37" s="9">
        <f>'POM Portables Li-Rechargeable'!P37-'cameras games_LiRechargable'!U37-cellphones_LiRechargable!U37-'Cordless Tools_LiRechargab'!U37-PortablePCs_LiRechargab!U37-Tablets_LiRechargable!U37</f>
        <v>-78.596413951959931</v>
      </c>
      <c r="V37" s="9">
        <f>'POM Portables Li-Rechargeable'!Q37-'cameras games_LiRechargable'!V37-cellphones_LiRechargable!V37-'Cordless Tools_LiRechargab'!V37-PortablePCs_LiRechargab!V37-Tablets_LiRechargable!V37</f>
        <v>-58.660268440640088</v>
      </c>
      <c r="W37" s="9">
        <f>'POM Portables Li-Rechargeable'!R37-'cameras games_LiRechargable'!W37-cellphones_LiRechargable!W37-'Cordless Tools_LiRechargab'!W37-PortablePCs_LiRechargab!W37-Tablets_LiRechargable!W37</f>
        <v>10.871635537665512</v>
      </c>
      <c r="X37" s="9">
        <f>'POM Portables Li-Rechargeable'!S37-'cameras games_LiRechargable'!X37-cellphones_LiRechargable!X37-'Cordless Tools_LiRechargab'!X37-PortablePCs_LiRechargab!X37-Tablets_LiRechargable!X37</f>
        <v>54.962090037787725</v>
      </c>
      <c r="Y37" s="9">
        <f>'POM Portables Li-Rechargeable'!T37-'cameras games_LiRechargable'!Y37-cellphones_LiRechargable!Y37-'Cordless Tools_LiRechargab'!Y37-PortablePCs_LiRechargab!Y37-Tablets_LiRechargable!Y37</f>
        <v>95.850631115202901</v>
      </c>
      <c r="Z37" s="9">
        <f>'POM Portables Li-Rechargeable'!U37-'cameras games_LiRechargable'!Z37-cellphones_LiRechargable!Z37-'Cordless Tools_LiRechargab'!Z37-PortablePCs_LiRechargab!Z37-Tablets_LiRechargable!Z37</f>
        <v>174.91295998288857</v>
      </c>
      <c r="AA37" s="9">
        <f>'POM Portables Li-Rechargeable'!V37-'cameras games_LiRechargable'!AA37-cellphones_LiRechargable!AA37-'Cordless Tools_LiRechargab'!AA37-PortablePCs_LiRechargab!AA37-Tablets_LiRechargable!AA37</f>
        <v>272.95032671766751</v>
      </c>
      <c r="AB37" s="9">
        <f>'POM Portables Li-Rechargeable'!W37-'cameras games_LiRechargable'!AB37-cellphones_LiRechargable!AB37-'Cordless Tools_LiRechargab'!AB37-PortablePCs_LiRechargab!AB37-Tablets_LiRechargable!AB37</f>
        <v>336.48376164914617</v>
      </c>
      <c r="AC37" s="10">
        <f>'POM Portables Li-Rechargeable'!X37-'cameras games_LiRechargable'!AC37-cellphones_LiRechargable!AC37-'Cordless Tools_LiRechargab'!AC37-PortablePCs_LiRechargab!AC37-Tablets_LiRechargable!AC37</f>
        <v>375.40433063030463</v>
      </c>
      <c r="AD37" s="10">
        <f>'POM Portables Li-Rechargeable'!Y37-'cameras games_LiRechargable'!AD37-cellphones_LiRechargable!AD37-'Cordless Tools_LiRechargab'!AD37-PortablePCs_LiRechargab!AD37-Tablets_LiRechargable!AD37</f>
        <v>418.04659060285809</v>
      </c>
      <c r="AE37" s="10">
        <f>'POM Portables Li-Rechargeable'!Z37-'cameras games_LiRechargable'!AE37-cellphones_LiRechargable!AE37-'Cordless Tools_LiRechargab'!AE37-PortablePCs_LiRechargab!AE37-Tablets_LiRechargable!AE37</f>
        <v>464.18562664611881</v>
      </c>
      <c r="AF37" s="10">
        <f>'POM Portables Li-Rechargeable'!AA37-'cameras games_LiRechargable'!AF37-cellphones_LiRechargable!AF37-'Cordless Tools_LiRechargab'!AF37-PortablePCs_LiRechargab!AF37-Tablets_LiRechargable!AF37</f>
        <v>514.00571193588371</v>
      </c>
      <c r="AG37" s="10">
        <f>'POM Portables Li-Rechargeable'!AB37-'cameras games_LiRechargable'!AG37-cellphones_LiRechargable!AG37-'Cordless Tools_LiRechargab'!AG37-PortablePCs_LiRechargab!AG37-Tablets_LiRechargable!AG37</f>
        <v>567.68131738105978</v>
      </c>
      <c r="AH37" s="10">
        <f>'POM Portables Li-Rechargeable'!AC37-'cameras games_LiRechargable'!AH37-cellphones_LiRechargable!AH37-'Cordless Tools_LiRechargab'!AH37-PortablePCs_LiRechargab!AH37-Tablets_LiRechargable!AH37</f>
        <v>625.37153007715472</v>
      </c>
      <c r="AI37" s="10">
        <f>'POM Portables Li-Rechargeable'!AD37-'cameras games_LiRechargable'!AI37-cellphones_LiRechargable!AI37-'Cordless Tools_LiRechargab'!AI37-PortablePCs_LiRechargab!AI37-Tablets_LiRechargable!AI37</f>
        <v>687.21317320120204</v>
      </c>
      <c r="AJ37" s="10">
        <f>'POM Portables Li-Rechargeable'!AE37-'cameras games_LiRechargable'!AJ37-cellphones_LiRechargable!AJ37-'Cordless Tools_LiRechargab'!AJ37-PortablePCs_LiRechargab!AJ37-Tablets_LiRechargable!AJ37</f>
        <v>753.31237881837114</v>
      </c>
      <c r="AK37" s="10">
        <f>'POM Portables Li-Rechargeable'!AF37-'cameras games_LiRechargable'!AK37-cellphones_LiRechargable!AK37-'Cordless Tools_LiRechargab'!AK37-PortablePCs_LiRechargab!AK37-Tablets_LiRechargable!AK37</f>
        <v>823.73432121924827</v>
      </c>
      <c r="AL37" s="10">
        <f>'POM Portables Li-Rechargeable'!AG37-'cameras games_LiRechargable'!AL37-cellphones_LiRechargable!AL37-'Cordless Tools_LiRechargab'!AL37-PortablePCs_LiRechargab!AL37-Tablets_LiRechargable!AL37</f>
        <v>927.09366211003555</v>
      </c>
      <c r="AM37" s="10">
        <f>'POM Portables Li-Rechargeable'!AH37-'cameras games_LiRechargable'!AM37-cellphones_LiRechargable!AM37-'Cordless Tools_LiRechargab'!AM37-PortablePCs_LiRechargab!AM37-Tablets_LiRechargable!AM37</f>
        <v>1041.1426467234028</v>
      </c>
      <c r="AN37" s="10">
        <f>'POM Portables Li-Rechargeable'!AI37-'cameras games_LiRechargable'!AN37-cellphones_LiRechargable!AN37-'Cordless Tools_LiRechargab'!AN37-PortablePCs_LiRechargab!AN37-Tablets_LiRechargable!AN37</f>
        <v>1166.9566535388599</v>
      </c>
      <c r="AO37" s="10">
        <f>'POM Portables Li-Rechargeable'!AJ37-'cameras games_LiRechargable'!AO37-cellphones_LiRechargable!AO37-'Cordless Tools_LiRechargab'!AO37-PortablePCs_LiRechargab!AO37-Tablets_LiRechargable!AO37</f>
        <v>1305.7187205651576</v>
      </c>
      <c r="AP37" s="10">
        <f>'POM Portables Li-Rechargeable'!AK37-'cameras games_LiRechargable'!AP37-cellphones_LiRechargable!AP37-'Cordless Tools_LiRechargab'!AP37-PortablePCs_LiRechargab!AP37-Tablets_LiRechargable!AP37</f>
        <v>1458.73031366083</v>
      </c>
      <c r="AQ37" s="10">
        <f>'POM Portables Li-Rechargeable'!AL37-'cameras games_LiRechargable'!AQ37-cellphones_LiRechargable!AQ37-'Cordless Tools_LiRechargab'!AQ37-PortablePCs_LiRechargab!AQ37-Tablets_LiRechargable!AQ37</f>
        <v>1627.4231717334826</v>
      </c>
      <c r="AR37" s="10">
        <f>'POM Portables Li-Rechargeable'!AM37-'cameras games_LiRechargable'!AR37-cellphones_LiRechargable!AR37-'Cordless Tools_LiRechargab'!AR37-PortablePCs_LiRechargab!AR37-Tablets_LiRechargable!AR37</f>
        <v>1813.3723365066292</v>
      </c>
      <c r="AS37" s="10">
        <f>'POM Portables Li-Rechargeable'!AN37-'cameras games_LiRechargable'!AS37-cellphones_LiRechargable!AS37-'Cordless Tools_LiRechargab'!AS37-PortablePCs_LiRechargab!AS37-Tablets_LiRechargable!AS37</f>
        <v>2018.3104853117725</v>
      </c>
      <c r="AT37" s="10">
        <f>'POM Portables Li-Rechargeable'!AO37-'cameras games_LiRechargable'!AT37-cellphones_LiRechargable!AT37-'Cordless Tools_LiRechargab'!AT37-PortablePCs_LiRechargab!AT37-Tablets_LiRechargable!AT37</f>
        <v>2244.1436972092347</v>
      </c>
      <c r="AU37" s="10">
        <f>'POM Portables Li-Rechargeable'!AP37-'cameras games_LiRechargable'!AU37-cellphones_LiRechargable!AU37-'Cordless Tools_LiRechargab'!AU37-PortablePCs_LiRechargab!AU37-Tablets_LiRechargable!AU37</f>
        <v>2492.9687957715691</v>
      </c>
      <c r="AV37" s="10">
        <f>'POM Portables Li-Rechargeable'!AQ37-'cameras games_LiRechargable'!AV37-cellphones_LiRechargable!AV37-'Cordless Tools_LiRechargab'!AV37-PortablePCs_LiRechargab!AV37-Tablets_LiRechargable!AV37</f>
        <v>2769.2843388550864</v>
      </c>
      <c r="AW37" s="10">
        <f>'POM Portables Li-Rechargeable'!AR37-'cameras games_LiRechargable'!AW37-cellphones_LiRechargable!AW37-'Cordless Tools_LiRechargab'!AW37-PortablePCs_LiRechargab!AW37-Tablets_LiRechargable!AW37</f>
        <v>3128.6820876163206</v>
      </c>
      <c r="AX37" s="10">
        <f>'POM Portables Li-Rechargeable'!AS37-'cameras games_LiRechargable'!AX37-cellphones_LiRechargable!AX37-'Cordless Tools_LiRechargab'!AX37-PortablePCs_LiRechargab!AX37-Tablets_LiRechargable!AX37</f>
        <v>3527.0515229918092</v>
      </c>
      <c r="AY37" s="10">
        <f>'POM Portables Li-Rechargeable'!AT37-'cameras games_LiRechargable'!AY37-cellphones_LiRechargable!AY37-'Cordless Tools_LiRechargab'!AY37-PortablePCs_LiRechargab!AY37-Tablets_LiRechargable!AY37</f>
        <v>3968.4304936898257</v>
      </c>
      <c r="AZ37" s="10">
        <f>'POM Portables Li-Rechargeable'!AU37-'cameras games_LiRechargable'!AZ37-cellphones_LiRechargable!AZ37-'Cordless Tools_LiRechargab'!AZ37-PortablePCs_LiRechargab!AZ37-Tablets_LiRechargable!AZ37</f>
        <v>4457.2675581364147</v>
      </c>
      <c r="BA37" s="10">
        <f>'POM Portables Li-Rechargeable'!AV37-'cameras games_LiRechargable'!BA37-cellphones_LiRechargable!BA37-'Cordless Tools_LiRechargab'!BA37-PortablePCs_LiRechargab!BA37-Tablets_LiRechargable!BA37</f>
        <v>4998.4634005979615</v>
      </c>
      <c r="BB37" s="10">
        <f>'POM Portables Li-Rechargeable'!AW37-'cameras games_LiRechargable'!BB37-cellphones_LiRechargable!BB37-'Cordless Tools_LiRechargab'!BB37-PortablePCs_LiRechargab!BB37-Tablets_LiRechargable!BB37</f>
        <v>5597.4164061626398</v>
      </c>
      <c r="BC37" s="10">
        <f>'POM Portables Li-Rechargeable'!AX37-'cameras games_LiRechargable'!BC37-cellphones_LiRechargable!BC37-'Cordless Tools_LiRechargab'!BC37-PortablePCs_LiRechargab!BC37-Tablets_LiRechargable!BC37</f>
        <v>6260.072811328856</v>
      </c>
      <c r="BD37" s="10">
        <f>'POM Portables Li-Rechargeable'!AY37-'cameras games_LiRechargable'!BD37-cellphones_LiRechargable!BD37-'Cordless Tools_LiRechargab'!BD37-PortablePCs_LiRechargab!BD37-Tablets_LiRechargable!BD37</f>
        <v>6992.9818886667181</v>
      </c>
      <c r="BE37" s="10">
        <f>'POM Portables Li-Rechargeable'!AZ37-'cameras games_LiRechargable'!BE37-cellphones_LiRechargable!BE37-'Cordless Tools_LiRechargab'!BE37-PortablePCs_LiRechargab!BE37-Tablets_LiRechargable!BE37</f>
        <v>7803.3566699104194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7" t="s">
        <v>625</v>
      </c>
      <c r="F38" s="26" t="s">
        <v>65</v>
      </c>
      <c r="G38" s="11">
        <f>'POM Portables Li-Rechargeable'!B38-'cameras games_LiRechargable'!G38-cellphones_LiRechargable!G38-'Cordless Tools_LiRechargab'!G38-PortablePCs_LiRechargab!G38-Tablets_LiRechargable!G38</f>
        <v>0.66689133675463497</v>
      </c>
      <c r="H38" s="11">
        <f>'POM Portables Li-Rechargeable'!C38-'cameras games_LiRechargable'!H38-cellphones_LiRechargable!H38-'Cordless Tools_LiRechargab'!H38-PortablePCs_LiRechargab!H38-Tablets_LiRechargable!H38</f>
        <v>-2.624539890970734E-2</v>
      </c>
      <c r="I38" s="11">
        <f>'POM Portables Li-Rechargeable'!D38-'cameras games_LiRechargable'!I38-cellphones_LiRechargable!I38-'Cordless Tools_LiRechargab'!I38-PortablePCs_LiRechargab!I38-Tablets_LiRechargable!I38</f>
        <v>1.352745365041947</v>
      </c>
      <c r="J38" s="11">
        <f>'POM Portables Li-Rechargeable'!E38-'cameras games_LiRechargable'!J38-cellphones_LiRechargable!J38-'Cordless Tools_LiRechargab'!J38-PortablePCs_LiRechargab!J38-Tablets_LiRechargable!J38</f>
        <v>4.2129245178249244</v>
      </c>
      <c r="K38" s="11">
        <f>'POM Portables Li-Rechargeable'!F38-'cameras games_LiRechargable'!K38-cellphones_LiRechargable!K38-'Cordless Tools_LiRechargab'!K38-PortablePCs_LiRechargab!K38-Tablets_LiRechargable!K38</f>
        <v>8.0040518323955805</v>
      </c>
      <c r="L38" s="11">
        <f>'POM Portables Li-Rechargeable'!G38-'cameras games_LiRechargable'!L38-cellphones_LiRechargable!L38-'Cordless Tools_LiRechargab'!L38-PortablePCs_LiRechargab!L38-Tablets_LiRechargable!L38</f>
        <v>9.0513652299623839</v>
      </c>
      <c r="M38" s="11">
        <f>'POM Portables Li-Rechargeable'!H38-'cameras games_LiRechargable'!M38-cellphones_LiRechargable!M38-'Cordless Tools_LiRechargab'!M38-PortablePCs_LiRechargab!M38-Tablets_LiRechargable!M38</f>
        <v>10.218254241428861</v>
      </c>
      <c r="N38" s="11">
        <f>'POM Portables Li-Rechargeable'!I38-'cameras games_LiRechargable'!N38-cellphones_LiRechargable!N38-'Cordless Tools_LiRechargab'!N38-PortablePCs_LiRechargab!N38-Tablets_LiRechargable!N38</f>
        <v>7.7610520811112522</v>
      </c>
      <c r="O38" s="11">
        <f>'POM Portables Li-Rechargeable'!J38-'cameras games_LiRechargable'!O38-cellphones_LiRechargable!O38-'Cordless Tools_LiRechargab'!O38-PortablePCs_LiRechargab!O38-Tablets_LiRechargable!O38</f>
        <v>23.339437419095454</v>
      </c>
      <c r="P38" s="11">
        <f>'POM Portables Li-Rechargeable'!K38-'cameras games_LiRechargable'!P38-cellphones_LiRechargable!P38-'Cordless Tools_LiRechargab'!P38-PortablePCs_LiRechargab!P38-Tablets_LiRechargable!P38</f>
        <v>-1.4856221039907824</v>
      </c>
      <c r="Q38" s="11">
        <f>'POM Portables Li-Rechargeable'!L38-'cameras games_LiRechargable'!Q38-cellphones_LiRechargable!Q38-'Cordless Tools_LiRechargab'!Q38-PortablePCs_LiRechargab!Q38-Tablets_LiRechargable!Q38</f>
        <v>28.937898432019246</v>
      </c>
      <c r="R38" s="9">
        <f>'POM Portables Li-Rechargeable'!M38-'cameras games_LiRechargable'!R38-cellphones_LiRechargable!R38-'Cordless Tools_LiRechargab'!R38-PortablePCs_LiRechargab!R38-Tablets_LiRechargable!R38</f>
        <v>38.99816315979016</v>
      </c>
      <c r="S38" s="9">
        <f>'POM Portables Li-Rechargeable'!N38-'cameras games_LiRechargable'!S38-cellphones_LiRechargable!S38-'Cordless Tools_LiRechargab'!S38-PortablePCs_LiRechargab!S38-Tablets_LiRechargable!S38</f>
        <v>34.423141225257268</v>
      </c>
      <c r="T38" s="9">
        <f>'POM Portables Li-Rechargeable'!O38-'cameras games_LiRechargable'!T38-cellphones_LiRechargable!T38-'Cordless Tools_LiRechargab'!T38-PortablePCs_LiRechargab!T38-Tablets_LiRechargable!T38</f>
        <v>22.371022169431821</v>
      </c>
      <c r="U38" s="9">
        <f>'POM Portables Li-Rechargeable'!P38-'cameras games_LiRechargable'!U38-cellphones_LiRechargable!U38-'Cordless Tools_LiRechargab'!U38-PortablePCs_LiRechargab!U38-Tablets_LiRechargable!U38</f>
        <v>30.908092737739953</v>
      </c>
      <c r="V38" s="9">
        <f>'POM Portables Li-Rechargeable'!Q38-'cameras games_LiRechargable'!V38-cellphones_LiRechargable!V38-'Cordless Tools_LiRechargab'!V38-PortablePCs_LiRechargab!V38-Tablets_LiRechargable!V38</f>
        <v>25.029244126014088</v>
      </c>
      <c r="W38" s="9">
        <f>'POM Portables Li-Rechargeable'!R38-'cameras games_LiRechargable'!W38-cellphones_LiRechargable!W38-'Cordless Tools_LiRechargab'!W38-PortablePCs_LiRechargab!W38-Tablets_LiRechargable!W38</f>
        <v>82.651031093454762</v>
      </c>
      <c r="X38" s="9">
        <f>'POM Portables Li-Rechargeable'!S38-'cameras games_LiRechargable'!X38-cellphones_LiRechargable!X38-'Cordless Tools_LiRechargab'!X38-PortablePCs_LiRechargab!X38-Tablets_LiRechargable!X38</f>
        <v>79.369057921262296</v>
      </c>
      <c r="Y38" s="9">
        <f>'POM Portables Li-Rechargeable'!T38-'cameras games_LiRechargable'!Y38-cellphones_LiRechargable!Y38-'Cordless Tools_LiRechargab'!Y38-PortablePCs_LiRechargab!Y38-Tablets_LiRechargable!Y38</f>
        <v>82.392385048130464</v>
      </c>
      <c r="Z38" s="9">
        <f>'POM Portables Li-Rechargeable'!U38-'cameras games_LiRechargable'!Z38-cellphones_LiRechargable!Z38-'Cordless Tools_LiRechargab'!Z38-PortablePCs_LiRechargab!Z38-Tablets_LiRechargable!Z38</f>
        <v>97.009850425173056</v>
      </c>
      <c r="AA38" s="9">
        <f>'POM Portables Li-Rechargeable'!V38-'cameras games_LiRechargable'!AA38-cellphones_LiRechargable!AA38-'Cordless Tools_LiRechargab'!AA38-PortablePCs_LiRechargab!AA38-Tablets_LiRechargable!AA38</f>
        <v>100.03192545633154</v>
      </c>
      <c r="AB38" s="9">
        <f>'POM Portables Li-Rechargeable'!W38-'cameras games_LiRechargable'!AB38-cellphones_LiRechargable!AB38-'Cordless Tools_LiRechargab'!AB38-PortablePCs_LiRechargab!AB38-Tablets_LiRechargable!AB38</f>
        <v>121.70275945324394</v>
      </c>
      <c r="AC38" s="10">
        <f>'POM Portables Li-Rechargeable'!X38-'cameras games_LiRechargable'!AC38-cellphones_LiRechargable!AC38-'Cordless Tools_LiRechargab'!AC38-PortablePCs_LiRechargab!AC38-Tablets_LiRechargable!AC38</f>
        <v>133.54909313136733</v>
      </c>
      <c r="AD38" s="10">
        <f>'POM Portables Li-Rechargeable'!Y38-'cameras games_LiRechargable'!AD38-cellphones_LiRechargable!AD38-'Cordless Tools_LiRechargab'!AD38-PortablePCs_LiRechargab!AD38-Tablets_LiRechargable!AD38</f>
        <v>146.20441064114655</v>
      </c>
      <c r="AE38" s="10">
        <f>'POM Portables Li-Rechargeable'!Z38-'cameras games_LiRechargable'!AE38-cellphones_LiRechargable!AE38-'Cordless Tools_LiRechargab'!AE38-PortablePCs_LiRechargab!AE38-Tablets_LiRechargable!AE38</f>
        <v>159.5715704458477</v>
      </c>
      <c r="AF38" s="10">
        <f>'POM Portables Li-Rechargeable'!AA38-'cameras games_LiRechargable'!AF38-cellphones_LiRechargable!AF38-'Cordless Tools_LiRechargab'!AF38-PortablePCs_LiRechargab!AF38-Tablets_LiRechargable!AF38</f>
        <v>173.61824705194678</v>
      </c>
      <c r="AG38" s="10">
        <f>'POM Portables Li-Rechargeable'!AB38-'cameras games_LiRechargable'!AG38-cellphones_LiRechargable!AG38-'Cordless Tools_LiRechargab'!AG38-PortablePCs_LiRechargab!AG38-Tablets_LiRechargable!AG38</f>
        <v>188.29164657366545</v>
      </c>
      <c r="AH38" s="10">
        <f>'POM Portables Li-Rechargeable'!AC38-'cameras games_LiRechargable'!AH38-cellphones_LiRechargable!AH38-'Cordless Tools_LiRechargab'!AH38-PortablePCs_LiRechargab!AH38-Tablets_LiRechargable!AH38</f>
        <v>203.51366916135356</v>
      </c>
      <c r="AI38" s="10">
        <f>'POM Portables Li-Rechargeable'!AD38-'cameras games_LiRechargable'!AI38-cellphones_LiRechargable!AI38-'Cordless Tools_LiRechargab'!AI38-PortablePCs_LiRechargab!AI38-Tablets_LiRechargable!AI38</f>
        <v>219.17513951281862</v>
      </c>
      <c r="AJ38" s="10">
        <f>'POM Portables Li-Rechargeable'!AE38-'cameras games_LiRechargable'!AJ38-cellphones_LiRechargable!AJ38-'Cordless Tools_LiRechargab'!AJ38-PortablePCs_LiRechargab!AJ38-Tablets_LiRechargable!AJ38</f>
        <v>235.12894048825106</v>
      </c>
      <c r="AK38" s="10">
        <f>'POM Portables Li-Rechargeable'!AF38-'cameras games_LiRechargable'!AK38-cellphones_LiRechargable!AK38-'Cordless Tools_LiRechargab'!AK38-PortablePCs_LiRechargab!AK38-Tablets_LiRechargable!AK38</f>
        <v>251.18185686133299</v>
      </c>
      <c r="AL38" s="10">
        <f>'POM Portables Li-Rechargeable'!AG38-'cameras games_LiRechargable'!AL38-cellphones_LiRechargable!AL38-'Cordless Tools_LiRechargab'!AL38-PortablePCs_LiRechargab!AL38-Tablets_LiRechargable!AL38</f>
        <v>283.23594869818731</v>
      </c>
      <c r="AM38" s="10">
        <f>'POM Portables Li-Rechargeable'!AH38-'cameras games_LiRechargable'!AM38-cellphones_LiRechargable!AM38-'Cordless Tools_LiRechargab'!AM38-PortablePCs_LiRechargab!AM38-Tablets_LiRechargable!AM38</f>
        <v>318.6212307210771</v>
      </c>
      <c r="AN38" s="10">
        <f>'POM Portables Li-Rechargeable'!AI38-'cameras games_LiRechargable'!AN38-cellphones_LiRechargable!AN38-'Cordless Tools_LiRechargab'!AN38-PortablePCs_LiRechargab!AN38-Tablets_LiRechargable!AN38</f>
        <v>357.673208197446</v>
      </c>
      <c r="AO38" s="10">
        <f>'POM Portables Li-Rechargeable'!AJ38-'cameras games_LiRechargable'!AO38-cellphones_LiRechargable!AO38-'Cordless Tools_LiRechargab'!AO38-PortablePCs_LiRechargab!AO38-Tablets_LiRechargable!AO38</f>
        <v>400.76098335274702</v>
      </c>
      <c r="AP38" s="10">
        <f>'POM Portables Li-Rechargeable'!AK38-'cameras games_LiRechargable'!AP38-cellphones_LiRechargable!AP38-'Cordless Tools_LiRechargab'!AP38-PortablePCs_LiRechargab!AP38-Tablets_LiRechargable!AP38</f>
        <v>448.29061598193175</v>
      </c>
      <c r="AQ38" s="10">
        <f>'POM Portables Li-Rechargeable'!AL38-'cameras games_LiRechargable'!AQ38-cellphones_LiRechargable!AQ38-'Cordless Tools_LiRechargab'!AQ38-PortablePCs_LiRechargab!AQ38-Tablets_LiRechargable!AQ38</f>
        <v>500.7088201402716</v>
      </c>
      <c r="AR38" s="10">
        <f>'POM Portables Li-Rechargeable'!AM38-'cameras games_LiRechargable'!AR38-cellphones_LiRechargable!AR38-'Cordless Tools_LiRechargab'!AR38-PortablePCs_LiRechargab!AR38-Tablets_LiRechargable!AR38</f>
        <v>558.50703052181086</v>
      </c>
      <c r="AS38" s="10">
        <f>'POM Portables Li-Rechargeable'!AN38-'cameras games_LiRechargable'!AS38-cellphones_LiRechargable!AS38-'Cordless Tools_LiRechargab'!AS38-PortablePCs_LiRechargab!AS38-Tablets_LiRechargable!AS38</f>
        <v>622.22587549457808</v>
      </c>
      <c r="AT38" s="10">
        <f>'POM Portables Li-Rechargeable'!AO38-'cameras games_LiRechargable'!AT38-cellphones_LiRechargable!AT38-'Cordless Tools_LiRechargab'!AT38-PortablePCs_LiRechargab!AT38-Tablets_LiRechargable!AT38</f>
        <v>692.46009745861511</v>
      </c>
      <c r="AU38" s="10">
        <f>'POM Portables Li-Rechargeable'!AP38-'cameras games_LiRechargable'!AU38-cellphones_LiRechargable!AU38-'Cordless Tools_LiRechargab'!AU38-PortablePCs_LiRechargab!AU38-Tablets_LiRechargable!AU38</f>
        <v>769.86396525948373</v>
      </c>
      <c r="AV38" s="10">
        <f>'POM Portables Li-Rechargeable'!AQ38-'cameras games_LiRechargable'!AV38-cellphones_LiRechargable!AV38-'Cordless Tools_LiRechargab'!AV38-PortablePCs_LiRechargab!AV38-Tablets_LiRechargable!AV38</f>
        <v>856.01695325135483</v>
      </c>
      <c r="AW38" s="10">
        <f>'POM Portables Li-Rechargeable'!AR38-'cameras games_LiRechargable'!AW38-cellphones_LiRechargable!AW38-'Cordless Tools_LiRechargab'!AW38-PortablePCs_LiRechargab!AW38-Tablets_LiRechargable!AW38</f>
        <v>984.24701197919171</v>
      </c>
      <c r="AX38" s="10">
        <f>'POM Portables Li-Rechargeable'!AS38-'cameras games_LiRechargable'!AX38-cellphones_LiRechargable!AX38-'Cordless Tools_LiRechargab'!AX38-PortablePCs_LiRechargab!AX38-Tablets_LiRechargable!AX38</f>
        <v>1127.0611644547237</v>
      </c>
      <c r="AY38" s="10">
        <f>'POM Portables Li-Rechargeable'!AT38-'cameras games_LiRechargable'!AY38-cellphones_LiRechargable!AY38-'Cordless Tools_LiRechargab'!AY38-PortablePCs_LiRechargab!AY38-Tablets_LiRechargable!AY38</f>
        <v>1286.0021711435145</v>
      </c>
      <c r="AZ38" s="10">
        <f>'POM Portables Li-Rechargeable'!AU38-'cameras games_LiRechargable'!AZ38-cellphones_LiRechargable!AZ38-'Cordless Tools_LiRechargab'!AZ38-PortablePCs_LiRechargab!AZ38-Tablets_LiRechargable!AZ38</f>
        <v>1462.7712490791932</v>
      </c>
      <c r="BA38" s="10">
        <f>'POM Portables Li-Rechargeable'!AV38-'cameras games_LiRechargable'!BA38-cellphones_LiRechargable!BA38-'Cordless Tools_LiRechargab'!BA38-PortablePCs_LiRechargab!BA38-Tablets_LiRechargable!BA38</f>
        <v>1659.2441261760066</v>
      </c>
      <c r="BB38" s="10">
        <f>'POM Portables Li-Rechargeable'!AW38-'cameras games_LiRechargable'!BB38-cellphones_LiRechargable!BB38-'Cordless Tools_LiRechargab'!BB38-PortablePCs_LiRechargab!BB38-Tablets_LiRechargable!BB38</f>
        <v>1877.4887114017129</v>
      </c>
      <c r="BC38" s="10">
        <f>'POM Portables Li-Rechargeable'!AX38-'cameras games_LiRechargable'!BC38-cellphones_LiRechargable!BC38-'Cordless Tools_LiRechargab'!BC38-PortablePCs_LiRechargab!BC38-Tablets_LiRechargable!BC38</f>
        <v>2119.7845429182585</v>
      </c>
      <c r="BD38" s="10">
        <f>'POM Portables Li-Rechargeable'!AY38-'cameras games_LiRechargable'!BD38-cellphones_LiRechargable!BD38-'Cordless Tools_LiRechargab'!BD38-PortablePCs_LiRechargab!BD38-Tablets_LiRechargable!BD38</f>
        <v>2388.6441925345198</v>
      </c>
      <c r="BE38" s="10">
        <f>'POM Portables Li-Rechargeable'!AZ38-'cameras games_LiRechargable'!BE38-cellphones_LiRechargable!BE38-'Cordless Tools_LiRechargab'!BE38-PortablePCs_LiRechargab!BE38-Tablets_LiRechargable!BE38</f>
        <v>2686.836822677164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7" t="s">
        <v>625</v>
      </c>
      <c r="F39" s="26" t="s">
        <v>36</v>
      </c>
      <c r="G39" s="11">
        <f>'POM Portables Li-Rechargeable'!B39-'cameras games_LiRechargable'!G39-cellphones_LiRechargable!G39-'Cordless Tools_LiRechargab'!G39-PortablePCs_LiRechargab!G39-Tablets_LiRechargable!G39</f>
        <v>-90.110367277477565</v>
      </c>
      <c r="H39" s="11">
        <f>'POM Portables Li-Rechargeable'!C39-'cameras games_LiRechargable'!H39-cellphones_LiRechargable!H39-'Cordless Tools_LiRechargab'!H39-PortablePCs_LiRechargab!H39-Tablets_LiRechargable!H39</f>
        <v>-97.439603602135847</v>
      </c>
      <c r="I39" s="11">
        <f>'POM Portables Li-Rechargeable'!D39-'cameras games_LiRechargable'!I39-cellphones_LiRechargable!I39-'Cordless Tools_LiRechargab'!I39-PortablePCs_LiRechargab!I39-Tablets_LiRechargable!I39</f>
        <v>-101.42819020499964</v>
      </c>
      <c r="J39" s="11">
        <f>'POM Portables Li-Rechargeable'!E39-'cameras games_LiRechargable'!J39-cellphones_LiRechargable!J39-'Cordless Tools_LiRechargab'!J39-PortablePCs_LiRechargab!J39-Tablets_LiRechargable!J39</f>
        <v>-175.06988169409206</v>
      </c>
      <c r="K39" s="11">
        <f>'POM Portables Li-Rechargeable'!F39-'cameras games_LiRechargable'!K39-cellphones_LiRechargable!K39-'Cordless Tools_LiRechargab'!K39-PortablePCs_LiRechargab!K39-Tablets_LiRechargable!K39</f>
        <v>-86.665135894519636</v>
      </c>
      <c r="L39" s="11">
        <f>'POM Portables Li-Rechargeable'!G39-'cameras games_LiRechargable'!L39-cellphones_LiRechargable!L39-'Cordless Tools_LiRechargab'!L39-PortablePCs_LiRechargab!L39-Tablets_LiRechargable!L39</f>
        <v>-204.18490433157976</v>
      </c>
      <c r="M39" s="11">
        <f>'POM Portables Li-Rechargeable'!H39-'cameras games_LiRechargable'!M39-cellphones_LiRechargable!M39-'Cordless Tools_LiRechargab'!M39-PortablePCs_LiRechargab!M39-Tablets_LiRechargable!M39</f>
        <v>-311.5173030496718</v>
      </c>
      <c r="N39" s="11">
        <f>'POM Portables Li-Rechargeable'!I39-'cameras games_LiRechargable'!N39-cellphones_LiRechargable!N39-'Cordless Tools_LiRechargab'!N39-PortablePCs_LiRechargab!N39-Tablets_LiRechargable!N39</f>
        <v>-401.21145001854075</v>
      </c>
      <c r="O39" s="11">
        <f>'POM Portables Li-Rechargeable'!J39-'cameras games_LiRechargable'!O39-cellphones_LiRechargable!O39-'Cordless Tools_LiRechargab'!O39-PortablePCs_LiRechargab!O39-Tablets_LiRechargable!O39</f>
        <v>-300.32944491070771</v>
      </c>
      <c r="P39" s="11">
        <f>'POM Portables Li-Rechargeable'!K39-'cameras games_LiRechargable'!P39-cellphones_LiRechargable!P39-'Cordless Tools_LiRechargab'!P39-PortablePCs_LiRechargab!P39-Tablets_LiRechargable!P39</f>
        <v>-814.39336450783139</v>
      </c>
      <c r="Q39" s="11">
        <f>'POM Portables Li-Rechargeable'!L39-'cameras games_LiRechargable'!Q39-cellphones_LiRechargable!Q39-'Cordless Tools_LiRechargab'!Q39-PortablePCs_LiRechargab!Q39-Tablets_LiRechargable!Q39</f>
        <v>-341.45699441260012</v>
      </c>
      <c r="R39" s="9">
        <f>'POM Portables Li-Rechargeable'!M39-'cameras games_LiRechargable'!R39-cellphones_LiRechargable!R39-'Cordless Tools_LiRechargab'!R39-PortablePCs_LiRechargab!R39-Tablets_LiRechargable!R39</f>
        <v>-321.13926519543355</v>
      </c>
      <c r="S39" s="9">
        <f>'POM Portables Li-Rechargeable'!N39-'cameras games_LiRechargable'!S39-cellphones_LiRechargable!S39-'Cordless Tools_LiRechargab'!S39-PortablePCs_LiRechargab!S39-Tablets_LiRechargable!S39</f>
        <v>-1006.9368831444267</v>
      </c>
      <c r="T39" s="9">
        <f>'POM Portables Li-Rechargeable'!O39-'cameras games_LiRechargable'!T39-cellphones_LiRechargable!T39-'Cordless Tools_LiRechargab'!T39-PortablePCs_LiRechargab!T39-Tablets_LiRechargable!T39</f>
        <v>-1094.5926723643061</v>
      </c>
      <c r="U39" s="9">
        <f>'POM Portables Li-Rechargeable'!P39-'cameras games_LiRechargable'!U39-cellphones_LiRechargable!U39-'Cordless Tools_LiRechargab'!U39-PortablePCs_LiRechargab!U39-Tablets_LiRechargable!U39</f>
        <v>-755.76358974700429</v>
      </c>
      <c r="V39" s="9">
        <f>'POM Portables Li-Rechargeable'!Q39-'cameras games_LiRechargable'!V39-cellphones_LiRechargable!V39-'Cordless Tools_LiRechargab'!V39-PortablePCs_LiRechargab!V39-Tablets_LiRechargable!V39</f>
        <v>-437.28733738146207</v>
      </c>
      <c r="W39" s="9">
        <f>'POM Portables Li-Rechargeable'!R39-'cameras games_LiRechargable'!W39-cellphones_LiRechargable!W39-'Cordless Tools_LiRechargab'!W39-PortablePCs_LiRechargab!W39-Tablets_LiRechargable!W39</f>
        <v>-875.17147003823936</v>
      </c>
      <c r="X39" s="9">
        <f>'POM Portables Li-Rechargeable'!S39-'cameras games_LiRechargable'!X39-cellphones_LiRechargable!X39-'Cordless Tools_LiRechargab'!X39-PortablePCs_LiRechargab!X39-Tablets_LiRechargable!X39</f>
        <v>-735.54073378693613</v>
      </c>
      <c r="Y39" s="9">
        <f>'POM Portables Li-Rechargeable'!T39-'cameras games_LiRechargable'!Y39-cellphones_LiRechargable!Y39-'Cordless Tools_LiRechargab'!Y39-PortablePCs_LiRechargab!Y39-Tablets_LiRechargable!Y39</f>
        <v>-484.60592643294046</v>
      </c>
      <c r="Z39" s="9">
        <f>'POM Portables Li-Rechargeable'!U39-'cameras games_LiRechargable'!Z39-cellphones_LiRechargable!Z39-'Cordless Tools_LiRechargab'!Z39-PortablePCs_LiRechargab!Z39-Tablets_LiRechargable!Z39</f>
        <v>-377.25024597033695</v>
      </c>
      <c r="AA39" s="9">
        <f>'POM Portables Li-Rechargeable'!V39-'cameras games_LiRechargable'!AA39-cellphones_LiRechargable!AA39-'Cordless Tools_LiRechargab'!AA39-PortablePCs_LiRechargab!AA39-Tablets_LiRechargable!AA39</f>
        <v>136.56598669793419</v>
      </c>
      <c r="AB39" s="9">
        <f>'POM Portables Li-Rechargeable'!W39-'cameras games_LiRechargable'!AB39-cellphones_LiRechargable!AB39-'Cordless Tools_LiRechargab'!AB39-PortablePCs_LiRechargab!AB39-Tablets_LiRechargable!AB39</f>
        <v>394.88721981401318</v>
      </c>
      <c r="AC39" s="10">
        <f>'POM Portables Li-Rechargeable'!X39-'cameras games_LiRechargable'!AC39-cellphones_LiRechargable!AC39-'Cordless Tools_LiRechargab'!AC39-PortablePCs_LiRechargab!AC39-Tablets_LiRechargable!AC39</f>
        <v>579.83674689410191</v>
      </c>
      <c r="AD39" s="10">
        <f>'POM Portables Li-Rechargeable'!Y39-'cameras games_LiRechargable'!AD39-cellphones_LiRechargable!AD39-'Cordless Tools_LiRechargab'!AD39-PortablePCs_LiRechargab!AD39-Tablets_LiRechargable!AD39</f>
        <v>789.86384450345554</v>
      </c>
      <c r="AE39" s="10">
        <f>'POM Portables Li-Rechargeable'!Z39-'cameras games_LiRechargable'!AE39-cellphones_LiRechargable!AE39-'Cordless Tools_LiRechargab'!AE39-PortablePCs_LiRechargab!AE39-Tablets_LiRechargable!AE39</f>
        <v>1016.2549090514267</v>
      </c>
      <c r="AF39" s="10">
        <f>'POM Portables Li-Rechargeable'!AA39-'cameras games_LiRechargable'!AF39-cellphones_LiRechargable!AF39-'Cordless Tools_LiRechargab'!AF39-PortablePCs_LiRechargab!AF39-Tablets_LiRechargable!AF39</f>
        <v>1259.2618473006055</v>
      </c>
      <c r="AG39" s="10">
        <f>'POM Portables Li-Rechargeable'!AB39-'cameras games_LiRechargable'!AG39-cellphones_LiRechargable!AG39-'Cordless Tools_LiRechargab'!AG39-PortablePCs_LiRechargab!AG39-Tablets_LiRechargable!AG39</f>
        <v>1518.9161836812939</v>
      </c>
      <c r="AH39" s="10">
        <f>'POM Portables Li-Rechargeable'!AC39-'cameras games_LiRechargable'!AH39-cellphones_LiRechargable!AH39-'Cordless Tools_LiRechargab'!AH39-PortablePCs_LiRechargab!AH39-Tablets_LiRechargable!AH39</f>
        <v>1794.9666082452907</v>
      </c>
      <c r="AI39" s="10">
        <f>'POM Portables Li-Rechargeable'!AD39-'cameras games_LiRechargable'!AI39-cellphones_LiRechargable!AI39-'Cordless Tools_LiRechargab'!AI39-PortablePCs_LiRechargab!AI39-Tablets_LiRechargable!AI39</f>
        <v>2086.8037579043598</v>
      </c>
      <c r="AJ39" s="10">
        <f>'POM Portables Li-Rechargeable'!AE39-'cameras games_LiRechargable'!AJ39-cellphones_LiRechargable!AJ39-'Cordless Tools_LiRechargab'!AJ39-PortablePCs_LiRechargab!AJ39-Tablets_LiRechargable!AJ39</f>
        <v>2393.3699080832266</v>
      </c>
      <c r="AK39" s="10">
        <f>'POM Portables Li-Rechargeable'!AF39-'cameras games_LiRechargable'!AK39-cellphones_LiRechargable!AK39-'Cordless Tools_LiRechargab'!AK39-PortablePCs_LiRechargab!AK39-Tablets_LiRechargable!AK39</f>
        <v>2713.0508521002821</v>
      </c>
      <c r="AL39" s="10">
        <f>'POM Portables Li-Rechargeable'!AG39-'cameras games_LiRechargable'!AL39-cellphones_LiRechargable!AL39-'Cordless Tools_LiRechargab'!AL39-PortablePCs_LiRechargab!AL39-Tablets_LiRechargable!AL39</f>
        <v>3319.2735163964303</v>
      </c>
      <c r="AM39" s="10">
        <f>'POM Portables Li-Rechargeable'!AH39-'cameras games_LiRechargable'!AM39-cellphones_LiRechargable!AM39-'Cordless Tools_LiRechargab'!AM39-PortablePCs_LiRechargab!AM39-Tablets_LiRechargable!AM39</f>
        <v>3991.3621730266445</v>
      </c>
      <c r="AN39" s="10">
        <f>'POM Portables Li-Rechargeable'!AI39-'cameras games_LiRechargable'!AN39-cellphones_LiRechargable!AN39-'Cordless Tools_LiRechargab'!AN39-PortablePCs_LiRechargab!AN39-Tablets_LiRechargable!AN39</f>
        <v>4735.9937494856476</v>
      </c>
      <c r="AO39" s="10">
        <f>'POM Portables Li-Rechargeable'!AJ39-'cameras games_LiRechargable'!AO39-cellphones_LiRechargable!AO39-'Cordless Tools_LiRechargab'!AO39-PortablePCs_LiRechargab!AO39-Tablets_LiRechargable!AO39</f>
        <v>5560.5145271202909</v>
      </c>
      <c r="AP39" s="10">
        <f>'POM Portables Li-Rechargeable'!AK39-'cameras games_LiRechargable'!AP39-cellphones_LiRechargable!AP39-'Cordless Tools_LiRechargab'!AP39-PortablePCs_LiRechargab!AP39-Tablets_LiRechargable!AP39</f>
        <v>6473.0071082822014</v>
      </c>
      <c r="AQ39" s="10">
        <f>'POM Portables Li-Rechargeable'!AL39-'cameras games_LiRechargable'!AQ39-cellphones_LiRechargable!AQ39-'Cordless Tools_LiRechargab'!AQ39-PortablePCs_LiRechargab!AQ39-Tablets_LiRechargable!AQ39</f>
        <v>7482.3640808164791</v>
      </c>
      <c r="AR39" s="10">
        <f>'POM Portables Li-Rechargeable'!AM39-'cameras games_LiRechargable'!AR39-cellphones_LiRechargable!AR39-'Cordless Tools_LiRechargab'!AR39-PortablePCs_LiRechargab!AR39-Tablets_LiRechargable!AR39</f>
        <v>8598.3690496323634</v>
      </c>
      <c r="AS39" s="10">
        <f>'POM Portables Li-Rechargeable'!AN39-'cameras games_LiRechargable'!AS39-cellphones_LiRechargable!AS39-'Cordless Tools_LiRechargab'!AS39-PortablePCs_LiRechargab!AS39-Tablets_LiRechargable!AS39</f>
        <v>9831.7857720765114</v>
      </c>
      <c r="AT39" s="10">
        <f>'POM Portables Li-Rechargeable'!AO39-'cameras games_LiRechargable'!AT39-cellphones_LiRechargable!AT39-'Cordless Tools_LiRechargab'!AT39-PortablePCs_LiRechargab!AT39-Tablets_LiRechargable!AT39</f>
        <v>11194.456207502009</v>
      </c>
      <c r="AU39" s="10">
        <f>'POM Portables Li-Rechargeable'!AP39-'cameras games_LiRechargable'!AU39-cellphones_LiRechargable!AU39-'Cordless Tools_LiRechargab'!AU39-PortablePCs_LiRechargab!AU39-Tablets_LiRechargable!AU39</f>
        <v>12699.408372465601</v>
      </c>
      <c r="AV39" s="10">
        <f>'POM Portables Li-Rechargeable'!AQ39-'cameras games_LiRechargable'!AV39-cellphones_LiRechargable!AV39-'Cordless Tools_LiRechargab'!AV39-PortablePCs_LiRechargab!AV39-Tablets_LiRechargable!AV39</f>
        <v>14389.843057340135</v>
      </c>
      <c r="AW39" s="10">
        <f>'POM Portables Li-Rechargeable'!AR39-'cameras games_LiRechargable'!AW39-cellphones_LiRechargable!AW39-'Cordless Tools_LiRechargab'!AW39-PortablePCs_LiRechargab!AW39-Tablets_LiRechargable!AW39</f>
        <v>16740.175390102719</v>
      </c>
      <c r="AX39" s="10">
        <f>'POM Portables Li-Rechargeable'!AS39-'cameras games_LiRechargable'!AX39-cellphones_LiRechargable!AX39-'Cordless Tools_LiRechargab'!AX39-PortablePCs_LiRechargab!AX39-Tablets_LiRechargable!AX39</f>
        <v>19354.120406048816</v>
      </c>
      <c r="AY39" s="10">
        <f>'POM Portables Li-Rechargeable'!AT39-'cameras games_LiRechargable'!AY39-cellphones_LiRechargable!AY39-'Cordless Tools_LiRechargab'!AY39-PortablePCs_LiRechargab!AY39-Tablets_LiRechargable!AY39</f>
        <v>22259.2984664777</v>
      </c>
      <c r="AZ39" s="10">
        <f>'POM Portables Li-Rechargeable'!AU39-'cameras games_LiRechargable'!AZ39-cellphones_LiRechargable!AZ39-'Cordless Tools_LiRechargab'!AZ39-PortablePCs_LiRechargab!AZ39-Tablets_LiRechargable!AZ39</f>
        <v>25486.153224672482</v>
      </c>
      <c r="BA39" s="10">
        <f>'POM Portables Li-Rechargeable'!AV39-'cameras games_LiRechargable'!BA39-cellphones_LiRechargable!BA39-'Cordless Tools_LiRechargab'!BA39-PortablePCs_LiRechargab!BA39-Tablets_LiRechargable!BA39</f>
        <v>29068.237000903198</v>
      </c>
      <c r="BB39" s="10">
        <f>'POM Portables Li-Rechargeable'!AW39-'cameras games_LiRechargable'!BB39-cellphones_LiRechargable!BB39-'Cordless Tools_LiRechargab'!BB39-PortablePCs_LiRechargab!BB39-Tablets_LiRechargable!BB39</f>
        <v>33042.524847050685</v>
      </c>
      <c r="BC39" s="10">
        <f>'POM Portables Li-Rechargeable'!AX39-'cameras games_LiRechargable'!BC39-cellphones_LiRechargable!BC39-'Cordless Tools_LiRechargab'!BC39-PortablePCs_LiRechargab!BC39-Tablets_LiRechargable!BC39</f>
        <v>37449.760177417331</v>
      </c>
      <c r="BD39" s="10">
        <f>'POM Portables Li-Rechargeable'!AY39-'cameras games_LiRechargable'!BD39-cellphones_LiRechargable!BD39-'Cordless Tools_LiRechargab'!BD39-PortablePCs_LiRechargab!BD39-Tablets_LiRechargable!BD39</f>
        <v>42334.83513032832</v>
      </c>
      <c r="BE39" s="10">
        <f>'POM Portables Li-Rechargeable'!AZ39-'cameras games_LiRechargable'!BE39-cellphones_LiRechargable!BE39-'Cordless Tools_LiRechargab'!BE39-PortablePCs_LiRechargab!BE39-Tablets_LiRechargable!BE39</f>
        <v>47747.209141985702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7" t="s">
        <v>625</v>
      </c>
      <c r="F40" s="26" t="s">
        <v>37</v>
      </c>
      <c r="G40" s="11">
        <f>'POM Portables Li-Rechargeable'!B40-'cameras games_LiRechargable'!G40-cellphones_LiRechargable!G40-'Cordless Tools_LiRechargab'!G40-PortablePCs_LiRechargab!G40-Tablets_LiRechargable!G40</f>
        <v>-17.315592891518843</v>
      </c>
      <c r="H40" s="11">
        <f>'POM Portables Li-Rechargeable'!C40-'cameras games_LiRechargable'!H40-cellphones_LiRechargable!H40-'Cordless Tools_LiRechargab'!H40-PortablePCs_LiRechargab!H40-Tablets_LiRechargable!H40</f>
        <v>-18.587709235104079</v>
      </c>
      <c r="I40" s="11">
        <f>'POM Portables Li-Rechargeable'!D40-'cameras games_LiRechargable'!I40-cellphones_LiRechargable!I40-'Cordless Tools_LiRechargab'!I40-PortablePCs_LiRechargab!I40-Tablets_LiRechargable!I40</f>
        <v>-19.121309029077125</v>
      </c>
      <c r="J40" s="11">
        <f>'POM Portables Li-Rechargeable'!E40-'cameras games_LiRechargable'!J40-cellphones_LiRechargable!J40-'Cordless Tools_LiRechargab'!J40-PortablePCs_LiRechargab!J40-Tablets_LiRechargable!J40</f>
        <v>0.70519700404683761</v>
      </c>
      <c r="K40" s="11">
        <f>'POM Portables Li-Rechargeable'!F40-'cameras games_LiRechargable'!K40-cellphones_LiRechargable!K40-'Cordless Tools_LiRechargab'!K40-PortablePCs_LiRechargab!K40-Tablets_LiRechargable!K40</f>
        <v>89.141644665683543</v>
      </c>
      <c r="L40" s="11">
        <f>'POM Portables Li-Rechargeable'!G40-'cameras games_LiRechargable'!L40-cellphones_LiRechargable!L40-'Cordless Tools_LiRechargab'!L40-PortablePCs_LiRechargab!L40-Tablets_LiRechargable!L40</f>
        <v>137.0669597591604</v>
      </c>
      <c r="M40" s="11">
        <f>'POM Portables Li-Rechargeable'!H40-'cameras games_LiRechargable'!M40-cellphones_LiRechargable!M40-'Cordless Tools_LiRechargab'!M40-PortablePCs_LiRechargab!M40-Tablets_LiRechargable!M40</f>
        <v>150.51659926750685</v>
      </c>
      <c r="N40" s="11">
        <f>'POM Portables Li-Rechargeable'!I40-'cameras games_LiRechargable'!N40-cellphones_LiRechargable!N40-'Cordless Tools_LiRechargab'!N40-PortablePCs_LiRechargab!N40-Tablets_LiRechargable!N40</f>
        <v>131.66165282061868</v>
      </c>
      <c r="O40" s="11">
        <f>'POM Portables Li-Rechargeable'!J40-'cameras games_LiRechargable'!O40-cellphones_LiRechargable!O40-'Cordless Tools_LiRechargab'!O40-PortablePCs_LiRechargab!O40-Tablets_LiRechargable!O40</f>
        <v>236.99092455828693</v>
      </c>
      <c r="P40" s="11">
        <f>'POM Portables Li-Rechargeable'!K40-'cameras games_LiRechargable'!P40-cellphones_LiRechargable!P40-'Cordless Tools_LiRechargab'!P40-PortablePCs_LiRechargab!P40-Tablets_LiRechargable!P40</f>
        <v>-45.344808855816495</v>
      </c>
      <c r="Q40" s="11">
        <f>'POM Portables Li-Rechargeable'!L40-'cameras games_LiRechargable'!Q40-cellphones_LiRechargable!Q40-'Cordless Tools_LiRechargab'!Q40-PortablePCs_LiRechargab!Q40-Tablets_LiRechargable!Q40</f>
        <v>224.20255534638045</v>
      </c>
      <c r="R40" s="9">
        <f>'POM Portables Li-Rechargeable'!M40-'cameras games_LiRechargable'!R40-cellphones_LiRechargable!R40-'Cordless Tools_LiRechargab'!R40-PortablePCs_LiRechargab!R40-Tablets_LiRechargable!R40</f>
        <v>307.79758387712667</v>
      </c>
      <c r="S40" s="9">
        <f>'POM Portables Li-Rechargeable'!N40-'cameras games_LiRechargable'!S40-cellphones_LiRechargable!S40-'Cordless Tools_LiRechargab'!S40-PortablePCs_LiRechargab!S40-Tablets_LiRechargable!S40</f>
        <v>396.05814843735919</v>
      </c>
      <c r="T40" s="9">
        <f>'POM Portables Li-Rechargeable'!O40-'cameras games_LiRechargable'!T40-cellphones_LiRechargable!T40-'Cordless Tools_LiRechargab'!T40-PortablePCs_LiRechargab!T40-Tablets_LiRechargable!T40</f>
        <v>466.44899495681227</v>
      </c>
      <c r="U40" s="9">
        <f>'POM Portables Li-Rechargeable'!P40-'cameras games_LiRechargable'!U40-cellphones_LiRechargable!U40-'Cordless Tools_LiRechargab'!U40-PortablePCs_LiRechargab!U40-Tablets_LiRechargable!U40</f>
        <v>1022.6877918322119</v>
      </c>
      <c r="V40" s="9">
        <f>'POM Portables Li-Rechargeable'!Q40-'cameras games_LiRechargable'!V40-cellphones_LiRechargable!V40-'Cordless Tools_LiRechargab'!V40-PortablePCs_LiRechargab!V40-Tablets_LiRechargable!V40</f>
        <v>977.05832010077609</v>
      </c>
      <c r="W40" s="9">
        <f>'POM Portables Li-Rechargeable'!R40-'cameras games_LiRechargable'!W40-cellphones_LiRechargable!W40-'Cordless Tools_LiRechargab'!W40-PortablePCs_LiRechargab!W40-Tablets_LiRechargable!W40</f>
        <v>1313.1892042800955</v>
      </c>
      <c r="X40" s="9">
        <f>'POM Portables Li-Rechargeable'!S40-'cameras games_LiRechargable'!X40-cellphones_LiRechargable!X40-'Cordless Tools_LiRechargab'!X40-PortablePCs_LiRechargab!X40-Tablets_LiRechargable!X40</f>
        <v>1305.627541609696</v>
      </c>
      <c r="Y40" s="9">
        <f>'POM Portables Li-Rechargeable'!T40-'cameras games_LiRechargable'!Y40-cellphones_LiRechargable!Y40-'Cordless Tools_LiRechargab'!Y40-PortablePCs_LiRechargab!Y40-Tablets_LiRechargable!Y40</f>
        <v>1451.6268330255107</v>
      </c>
      <c r="Z40" s="9">
        <f>'POM Portables Li-Rechargeable'!U40-'cameras games_LiRechargable'!Z40-cellphones_LiRechargable!Z40-'Cordless Tools_LiRechargab'!Z40-PortablePCs_LiRechargab!Z40-Tablets_LiRechargable!Z40</f>
        <v>1699.4523864003836</v>
      </c>
      <c r="AA40" s="9">
        <f>'POM Portables Li-Rechargeable'!V40-'cameras games_LiRechargable'!AA40-cellphones_LiRechargable!AA40-'Cordless Tools_LiRechargab'!AA40-PortablePCs_LiRechargab!AA40-Tablets_LiRechargable!AA40</f>
        <v>1914.0123448651648</v>
      </c>
      <c r="AB40" s="9">
        <f>'POM Portables Li-Rechargeable'!W40-'cameras games_LiRechargable'!AB40-cellphones_LiRechargable!AB40-'Cordless Tools_LiRechargab'!AB40-PortablePCs_LiRechargab!AB40-Tablets_LiRechargable!AB40</f>
        <v>2478.1587230924356</v>
      </c>
      <c r="AC40" s="10">
        <f>'POM Portables Li-Rechargeable'!X40-'cameras games_LiRechargable'!AC40-cellphones_LiRechargable!AC40-'Cordless Tools_LiRechargab'!AC40-PortablePCs_LiRechargab!AC40-Tablets_LiRechargable!AC40</f>
        <v>2755.5613589594623</v>
      </c>
      <c r="AD40" s="10">
        <f>'POM Portables Li-Rechargeable'!Y40-'cameras games_LiRechargable'!AD40-cellphones_LiRechargable!AD40-'Cordless Tools_LiRechargab'!AD40-PortablePCs_LiRechargab!AD40-Tablets_LiRechargable!AD40</f>
        <v>3062.5510683889088</v>
      </c>
      <c r="AE40" s="10">
        <f>'POM Portables Li-Rechargeable'!Z40-'cameras games_LiRechargable'!AE40-cellphones_LiRechargable!AE40-'Cordless Tools_LiRechargab'!AE40-PortablePCs_LiRechargab!AE40-Tablets_LiRechargable!AE40</f>
        <v>3399.7988232421353</v>
      </c>
      <c r="AF40" s="10">
        <f>'POM Portables Li-Rechargeable'!AA40-'cameras games_LiRechargable'!AF40-cellphones_LiRechargable!AF40-'Cordless Tools_LiRechargab'!AF40-PortablePCs_LiRechargab!AF40-Tablets_LiRechargable!AF40</f>
        <v>3770.1581929387148</v>
      </c>
      <c r="AG40" s="10">
        <f>'POM Portables Li-Rechargeable'!AB40-'cameras games_LiRechargable'!AG40-cellphones_LiRechargable!AG40-'Cordless Tools_LiRechargab'!AG40-PortablePCs_LiRechargab!AG40-Tablets_LiRechargable!AG40</f>
        <v>4176.7371801467834</v>
      </c>
      <c r="AH40" s="10">
        <f>'POM Portables Li-Rechargeable'!AC40-'cameras games_LiRechargable'!AH40-cellphones_LiRechargable!AH40-'Cordless Tools_LiRechargab'!AH40-PortablePCs_LiRechargab!AH40-Tablets_LiRechargable!AH40</f>
        <v>4622.9185651960588</v>
      </c>
      <c r="AI40" s="10">
        <f>'POM Portables Li-Rechargeable'!AD40-'cameras games_LiRechargable'!AI40-cellphones_LiRechargable!AI40-'Cordless Tools_LiRechargab'!AI40-PortablePCs_LiRechargab!AI40-Tablets_LiRechargable!AI40</f>
        <v>5112.3814617220214</v>
      </c>
      <c r="AJ40" s="10">
        <f>'POM Portables Li-Rechargeable'!AE40-'cameras games_LiRechargable'!AJ40-cellphones_LiRechargable!AJ40-'Cordless Tools_LiRechargab'!AJ40-PortablePCs_LiRechargab!AJ40-Tablets_LiRechargable!AJ40</f>
        <v>5649.1240725833304</v>
      </c>
      <c r="AK40" s="10">
        <f>'POM Portables Li-Rechargeable'!AF40-'cameras games_LiRechargable'!AK40-cellphones_LiRechargable!AK40-'Cordless Tools_LiRechargab'!AK40-PortablePCs_LiRechargab!AK40-Tablets_LiRechargable!AK40</f>
        <v>6237.4876128472633</v>
      </c>
      <c r="AL40" s="10">
        <f>'POM Portables Li-Rechargeable'!AG40-'cameras games_LiRechargable'!AL40-cellphones_LiRechargable!AL40-'Cordless Tools_LiRechargab'!AL40-PortablePCs_LiRechargab!AL40-Tablets_LiRechargable!AL40</f>
        <v>6917.4896893025643</v>
      </c>
      <c r="AM40" s="10">
        <f>'POM Portables Li-Rechargeable'!AH40-'cameras games_LiRechargable'!AM40-cellphones_LiRechargable!AM40-'Cordless Tools_LiRechargab'!AM40-PortablePCs_LiRechargab!AM40-Tablets_LiRechargable!AM40</f>
        <v>7666.3069315202092</v>
      </c>
      <c r="AN40" s="10">
        <f>'POM Portables Li-Rechargeable'!AI40-'cameras games_LiRechargable'!AN40-cellphones_LiRechargable!AN40-'Cordless Tools_LiRechargab'!AN40-PortablePCs_LiRechargab!AN40-Tablets_LiRechargable!AN40</f>
        <v>8490.8340541569032</v>
      </c>
      <c r="AO40" s="10">
        <f>'POM Portables Li-Rechargeable'!AJ40-'cameras games_LiRechargable'!AO40-cellphones_LiRechargable!AO40-'Cordless Tools_LiRechargab'!AO40-PortablePCs_LiRechargab!AO40-Tablets_LiRechargable!AO40</f>
        <v>9398.6554762858104</v>
      </c>
      <c r="AP40" s="10">
        <f>'POM Portables Li-Rechargeable'!AK40-'cameras games_LiRechargable'!AP40-cellphones_LiRechargable!AP40-'Cordless Tools_LiRechargab'!AP40-PortablePCs_LiRechargab!AP40-Tablets_LiRechargable!AP40</f>
        <v>10398.114296187114</v>
      </c>
      <c r="AQ40" s="10">
        <f>'POM Portables Li-Rechargeable'!AL40-'cameras games_LiRechargable'!AQ40-cellphones_LiRechargable!AQ40-'Cordless Tools_LiRechargab'!AQ40-PortablePCs_LiRechargab!AQ40-Tablets_LiRechargable!AQ40</f>
        <v>11498.388163701498</v>
      </c>
      <c r="AR40" s="10">
        <f>'POM Portables Li-Rechargeable'!AM40-'cameras games_LiRechargable'!AR40-cellphones_LiRechargable!AR40-'Cordless Tools_LiRechargab'!AR40-PortablePCs_LiRechargab!AR40-Tablets_LiRechargable!AR40</f>
        <v>12709.572739904499</v>
      </c>
      <c r="AS40" s="10">
        <f>'POM Portables Li-Rechargeable'!AN40-'cameras games_LiRechargable'!AS40-cellphones_LiRechargable!AS40-'Cordless Tools_LiRechargab'!AS40-PortablePCs_LiRechargab!AS40-Tablets_LiRechargable!AS40</f>
        <v>14042.77350283552</v>
      </c>
      <c r="AT40" s="10">
        <f>'POM Portables Li-Rechargeable'!AO40-'cameras games_LiRechargable'!AT40-cellphones_LiRechargable!AT40-'Cordless Tools_LiRechargab'!AT40-PortablePCs_LiRechargab!AT40-Tablets_LiRechargable!AT40</f>
        <v>15510.206733888619</v>
      </c>
      <c r="AU40" s="10">
        <f>'POM Portables Li-Rechargeable'!AP40-'cameras games_LiRechargable'!AU40-cellphones_LiRechargable!AU40-'Cordless Tools_LiRechargab'!AU40-PortablePCs_LiRechargab!AU40-Tablets_LiRechargable!AU40</f>
        <v>17125.310602933092</v>
      </c>
      <c r="AV40" s="10">
        <f>'POM Portables Li-Rechargeable'!AQ40-'cameras games_LiRechargable'!AV40-cellphones_LiRechargable!AV40-'Cordless Tools_LiRechargab'!AV40-PortablePCs_LiRechargab!AV40-Tablets_LiRechargable!AV40</f>
        <v>18906.713669837685</v>
      </c>
      <c r="AW40" s="10">
        <f>'POM Portables Li-Rechargeable'!AR40-'cameras games_LiRechargable'!AW40-cellphones_LiRechargable!AW40-'Cordless Tools_LiRechargab'!AW40-PortablePCs_LiRechargab!AW40-Tablets_LiRechargable!AW40</f>
        <v>20928.388616874443</v>
      </c>
      <c r="AX40" s="10">
        <f>'POM Portables Li-Rechargeable'!AS40-'cameras games_LiRechargable'!AX40-cellphones_LiRechargable!AX40-'Cordless Tools_LiRechargab'!AX40-PortablePCs_LiRechargab!AX40-Tablets_LiRechargable!AX40</f>
        <v>23155.998808550419</v>
      </c>
      <c r="AY40" s="10">
        <f>'POM Portables Li-Rechargeable'!AT40-'cameras games_LiRechargable'!AY40-cellphones_LiRechargable!AY40-'Cordless Tools_LiRechargab'!AY40-PortablePCs_LiRechargab!AY40-Tablets_LiRechargable!AY40</f>
        <v>25610.298332535662</v>
      </c>
      <c r="AZ40" s="10">
        <f>'POM Portables Li-Rechargeable'!AU40-'cameras games_LiRechargable'!AZ40-cellphones_LiRechargable!AZ40-'Cordless Tools_LiRechargab'!AZ40-PortablePCs_LiRechargab!AZ40-Tablets_LiRechargable!AZ40</f>
        <v>28314.124435184585</v>
      </c>
      <c r="BA40" s="10">
        <f>'POM Portables Li-Rechargeable'!AV40-'cameras games_LiRechargable'!BA40-cellphones_LiRechargable!BA40-'Cordless Tools_LiRechargab'!BA40-PortablePCs_LiRechargab!BA40-Tablets_LiRechargable!BA40</f>
        <v>31292.60622211792</v>
      </c>
      <c r="BB40" s="10">
        <f>'POM Portables Li-Rechargeable'!AW40-'cameras games_LiRechargable'!BB40-cellphones_LiRechargable!BB40-'Cordless Tools_LiRechargab'!BB40-PortablePCs_LiRechargab!BB40-Tablets_LiRechargable!BB40</f>
        <v>34573.394248070566</v>
      </c>
      <c r="BC40" s="10">
        <f>'POM Portables Li-Rechargeable'!AX40-'cameras games_LiRechargable'!BC40-cellphones_LiRechargable!BC40-'Cordless Tools_LiRechargab'!BC40-PortablePCs_LiRechargab!BC40-Tablets_LiRechargable!BC40</f>
        <v>38186.913085892302</v>
      </c>
      <c r="BD40" s="10">
        <f>'POM Portables Li-Rechargeable'!AY40-'cameras games_LiRechargable'!BD40-cellphones_LiRechargable!BD40-'Cordless Tools_LiRechargab'!BD40-PortablePCs_LiRechargab!BD40-Tablets_LiRechargable!BD40</f>
        <v>42166.639173624622</v>
      </c>
      <c r="BE40" s="10">
        <f>'POM Portables Li-Rechargeable'!AZ40-'cameras games_LiRechargable'!BE40-cellphones_LiRechargable!BE40-'Cordless Tools_LiRechargab'!BE40-PortablePCs_LiRechargab!BE40-Tablets_LiRechargable!BE40</f>
        <v>46549.406468519759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7" t="s">
        <v>625</v>
      </c>
      <c r="F41" s="26" t="s">
        <v>66</v>
      </c>
      <c r="G41" s="11">
        <f>'POM Portables Li-Rechargeable'!B41-'cameras games_LiRechargable'!G41-cellphones_LiRechargable!G41-'Cordless Tools_LiRechargab'!G41-PortablePCs_LiRechargab!G41-Tablets_LiRechargable!G41</f>
        <v>-41.750384030663277</v>
      </c>
      <c r="H41" s="11">
        <f>'POM Portables Li-Rechargeable'!C41-'cameras games_LiRechargable'!H41-cellphones_LiRechargable!H41-'Cordless Tools_LiRechargab'!H41-PortablePCs_LiRechargab!H41-Tablets_LiRechargable!H41</f>
        <v>-53.829160545683756</v>
      </c>
      <c r="I41" s="11">
        <f>'POM Portables Li-Rechargeable'!D41-'cameras games_LiRechargable'!I41-cellphones_LiRechargable!I41-'Cordless Tools_LiRechargab'!I41-PortablePCs_LiRechargab!I41-Tablets_LiRechargable!I41</f>
        <v>-90.15852943299619</v>
      </c>
      <c r="J41" s="11">
        <f>'POM Portables Li-Rechargeable'!E41-'cameras games_LiRechargable'!J41-cellphones_LiRechargable!J41-'Cordless Tools_LiRechargab'!J41-PortablePCs_LiRechargab!J41-Tablets_LiRechargable!J41</f>
        <v>-137.06029689939356</v>
      </c>
      <c r="K41" s="11">
        <f>'POM Portables Li-Rechargeable'!F41-'cameras games_LiRechargable'!K41-cellphones_LiRechargable!K41-'Cordless Tools_LiRechargab'!K41-PortablePCs_LiRechargab!K41-Tablets_LiRechargable!K41</f>
        <v>-113.29547233780758</v>
      </c>
      <c r="L41" s="11">
        <f>'POM Portables Li-Rechargeable'!G41-'cameras games_LiRechargable'!L41-cellphones_LiRechargable!L41-'Cordless Tools_LiRechargab'!L41-PortablePCs_LiRechargab!L41-Tablets_LiRechargable!L41</f>
        <v>-104.82236444261002</v>
      </c>
      <c r="M41" s="11">
        <f>'POM Portables Li-Rechargeable'!H41-'cameras games_LiRechargable'!M41-cellphones_LiRechargable!M41-'Cordless Tools_LiRechargab'!M41-PortablePCs_LiRechargab!M41-Tablets_LiRechargable!M41</f>
        <v>-126.63685668869184</v>
      </c>
      <c r="N41" s="11">
        <f>'POM Portables Li-Rechargeable'!I41-'cameras games_LiRechargable'!N41-cellphones_LiRechargable!N41-'Cordless Tools_LiRechargab'!N41-PortablePCs_LiRechargab!N41-Tablets_LiRechargable!N41</f>
        <v>-178.72112666131852</v>
      </c>
      <c r="O41" s="11">
        <f>'POM Portables Li-Rechargeable'!J41-'cameras games_LiRechargable'!O41-cellphones_LiRechargable!O41-'Cordless Tools_LiRechargab'!O41-PortablePCs_LiRechargab!O41-Tablets_LiRechargable!O41</f>
        <v>-136.29119880970421</v>
      </c>
      <c r="P41" s="11">
        <f>'POM Portables Li-Rechargeable'!K41-'cameras games_LiRechargable'!P41-cellphones_LiRechargable!P41-'Cordless Tools_LiRechargab'!P41-PortablePCs_LiRechargab!P41-Tablets_LiRechargable!P41</f>
        <v>-357.72369120496859</v>
      </c>
      <c r="Q41" s="11">
        <f>'POM Portables Li-Rechargeable'!L41-'cameras games_LiRechargable'!Q41-cellphones_LiRechargable!Q41-'Cordless Tools_LiRechargab'!Q41-PortablePCs_LiRechargab!Q41-Tablets_LiRechargable!Q41</f>
        <v>-267.22435544372189</v>
      </c>
      <c r="R41" s="9">
        <f>'POM Portables Li-Rechargeable'!M41-'cameras games_LiRechargable'!R41-cellphones_LiRechargable!R41-'Cordless Tools_LiRechargab'!R41-PortablePCs_LiRechargab!R41-Tablets_LiRechargable!R41</f>
        <v>-328.99369629565945</v>
      </c>
      <c r="S41" s="9">
        <f>'POM Portables Li-Rechargeable'!N41-'cameras games_LiRechargable'!S41-cellphones_LiRechargable!S41-'Cordless Tools_LiRechargab'!S41-PortablePCs_LiRechargab!S41-Tablets_LiRechargable!S41</f>
        <v>-658.1729933005505</v>
      </c>
      <c r="T41" s="9">
        <f>'POM Portables Li-Rechargeable'!O41-'cameras games_LiRechargable'!T41-cellphones_LiRechargable!T41-'Cordless Tools_LiRechargab'!T41-PortablePCs_LiRechargab!T41-Tablets_LiRechargable!T41</f>
        <v>-741.85505100899331</v>
      </c>
      <c r="U41" s="9">
        <f>'POM Portables Li-Rechargeable'!P41-'cameras games_LiRechargable'!U41-cellphones_LiRechargable!U41-'Cordless Tools_LiRechargab'!U41-PortablePCs_LiRechargab!U41-Tablets_LiRechargable!U41</f>
        <v>-680.47014705763854</v>
      </c>
      <c r="V41" s="9">
        <f>'POM Portables Li-Rechargeable'!Q41-'cameras games_LiRechargable'!V41-cellphones_LiRechargable!V41-'Cordless Tools_LiRechargab'!V41-PortablePCs_LiRechargab!V41-Tablets_LiRechargable!V41</f>
        <v>-553.43118248493067</v>
      </c>
      <c r="W41" s="9">
        <f>'POM Portables Li-Rechargeable'!R41-'cameras games_LiRechargable'!W41-cellphones_LiRechargable!W41-'Cordless Tools_LiRechargab'!W41-PortablePCs_LiRechargab!W41-Tablets_LiRechargable!W41</f>
        <v>-390.20961680688947</v>
      </c>
      <c r="X41" s="9">
        <f>'POM Portables Li-Rechargeable'!S41-'cameras games_LiRechargable'!X41-cellphones_LiRechargable!X41-'Cordless Tools_LiRechargab'!X41-PortablePCs_LiRechargab!X41-Tablets_LiRechargable!X41</f>
        <v>-391.37589105194513</v>
      </c>
      <c r="Y41" s="9">
        <f>'POM Portables Li-Rechargeable'!T41-'cameras games_LiRechargable'!Y41-cellphones_LiRechargable!Y41-'Cordless Tools_LiRechargab'!Y41-PortablePCs_LiRechargab!Y41-Tablets_LiRechargable!Y41</f>
        <v>-313.29791489491186</v>
      </c>
      <c r="Z41" s="9">
        <f>'POM Portables Li-Rechargeable'!U41-'cameras games_LiRechargable'!Z41-cellphones_LiRechargable!Z41-'Cordless Tools_LiRechargab'!Z41-PortablePCs_LiRechargab!Z41-Tablets_LiRechargable!Z41</f>
        <v>-90.413049549835108</v>
      </c>
      <c r="AA41" s="9">
        <f>'POM Portables Li-Rechargeable'!V41-'cameras games_LiRechargable'!AA41-cellphones_LiRechargable!AA41-'Cordless Tools_LiRechargab'!AA41-PortablePCs_LiRechargab!AA41-Tablets_LiRechargable!AA41</f>
        <v>203.24874613869764</v>
      </c>
      <c r="AB41" s="9">
        <f>'POM Portables Li-Rechargeable'!W41-'cameras games_LiRechargable'!AB41-cellphones_LiRechargable!AB41-'Cordless Tools_LiRechargab'!AB41-PortablePCs_LiRechargab!AB41-Tablets_LiRechargable!AB41</f>
        <v>444.89359676457377</v>
      </c>
      <c r="AC41" s="10">
        <f>'POM Portables Li-Rechargeable'!X41-'cameras games_LiRechargable'!AC41-cellphones_LiRechargable!AC41-'Cordless Tools_LiRechargab'!AC41-PortablePCs_LiRechargab!AC41-Tablets_LiRechargable!AC41</f>
        <v>537.64523160735939</v>
      </c>
      <c r="AD41" s="10">
        <f>'POM Portables Li-Rechargeable'!Y41-'cameras games_LiRechargable'!AD41-cellphones_LiRechargable!AD41-'Cordless Tools_LiRechargab'!AD41-PortablePCs_LiRechargab!AD41-Tablets_LiRechargable!AD41</f>
        <v>641.68268800726378</v>
      </c>
      <c r="AE41" s="10">
        <f>'POM Portables Li-Rechargeable'!Z41-'cameras games_LiRechargable'!AE41-cellphones_LiRechargable!AE41-'Cordless Tools_LiRechargab'!AE41-PortablePCs_LiRechargab!AE41-Tablets_LiRechargable!AE41</f>
        <v>754.14957100829577</v>
      </c>
      <c r="AF41" s="10">
        <f>'POM Portables Li-Rechargeable'!AA41-'cameras games_LiRechargable'!AF41-cellphones_LiRechargable!AF41-'Cordless Tools_LiRechargab'!AF41-PortablePCs_LiRechargab!AF41-Tablets_LiRechargable!AF41</f>
        <v>875.35533588726889</v>
      </c>
      <c r="AG41" s="10">
        <f>'POM Portables Li-Rechargeable'!AB41-'cameras games_LiRechargable'!AG41-cellphones_LiRechargable!AG41-'Cordless Tools_LiRechargab'!AG41-PortablePCs_LiRechargab!AG41-Tablets_LiRechargable!AG41</f>
        <v>1005.5469786813023</v>
      </c>
      <c r="AH41" s="10">
        <f>'POM Portables Li-Rechargeable'!AC41-'cameras games_LiRechargable'!AH41-cellphones_LiRechargable!AH41-'Cordless Tools_LiRechargab'!AH41-PortablePCs_LiRechargab!AH41-Tablets_LiRechargable!AH41</f>
        <v>1144.8874714920819</v>
      </c>
      <c r="AI41" s="10">
        <f>'POM Portables Li-Rechargeable'!AD41-'cameras games_LiRechargable'!AI41-cellphones_LiRechargable!AI41-'Cordless Tools_LiRechargab'!AI41-PortablePCs_LiRechargab!AI41-Tablets_LiRechargable!AI41</f>
        <v>1293.4295718999053</v>
      </c>
      <c r="AJ41" s="10">
        <f>'POM Portables Li-Rechargeable'!AE41-'cameras games_LiRechargable'!AJ41-cellphones_LiRechargable!AJ41-'Cordless Tools_LiRechargab'!AJ41-PortablePCs_LiRechargab!AJ41-Tablets_LiRechargable!AJ41</f>
        <v>1451.0841478731904</v>
      </c>
      <c r="AK41" s="10">
        <f>'POM Portables Li-Rechargeable'!AF41-'cameras games_LiRechargable'!AK41-cellphones_LiRechargable!AK41-'Cordless Tools_LiRechargab'!AK41-PortablePCs_LiRechargab!AK41-Tablets_LiRechargable!AK41</f>
        <v>1617.5820102877149</v>
      </c>
      <c r="AL41" s="10">
        <f>'POM Portables Li-Rechargeable'!AG41-'cameras games_LiRechargable'!AL41-cellphones_LiRechargable!AL41-'Cordless Tools_LiRechargab'!AL41-PortablePCs_LiRechargab!AL41-Tablets_LiRechargable!AL41</f>
        <v>1893.5524072325475</v>
      </c>
      <c r="AM41" s="10">
        <f>'POM Portables Li-Rechargeable'!AH41-'cameras games_LiRechargable'!AM41-cellphones_LiRechargable!AM41-'Cordless Tools_LiRechargab'!AM41-PortablePCs_LiRechargab!AM41-Tablets_LiRechargable!AM41</f>
        <v>2198.8927933889499</v>
      </c>
      <c r="AN41" s="10">
        <f>'POM Portables Li-Rechargeable'!AI41-'cameras games_LiRechargable'!AN41-cellphones_LiRechargable!AN41-'Cordless Tools_LiRechargab'!AN41-PortablePCs_LiRechargab!AN41-Tablets_LiRechargable!AN41</f>
        <v>2536.5705137244031</v>
      </c>
      <c r="AO41" s="10">
        <f>'POM Portables Li-Rechargeable'!AJ41-'cameras games_LiRechargable'!AO41-cellphones_LiRechargable!AO41-'Cordless Tools_LiRechargab'!AO41-PortablePCs_LiRechargab!AO41-Tablets_LiRechargable!AO41</f>
        <v>2909.8502034946318</v>
      </c>
      <c r="AP41" s="10">
        <f>'POM Portables Li-Rechargeable'!AK41-'cameras games_LiRechargable'!AP41-cellphones_LiRechargable!AP41-'Cordless Tools_LiRechargab'!AP41-PortablePCs_LiRechargab!AP41-Tablets_LiRechargable!AP41</f>
        <v>3322.3235278769507</v>
      </c>
      <c r="AQ41" s="10">
        <f>'POM Portables Li-Rechargeable'!AL41-'cameras games_LiRechargable'!AQ41-cellphones_LiRechargable!AQ41-'Cordless Tools_LiRechargab'!AQ41-PortablePCs_LiRechargab!AQ41-Tablets_LiRechargable!AQ41</f>
        <v>3777.9418957739395</v>
      </c>
      <c r="AR41" s="10">
        <f>'POM Portables Li-Rechargeable'!AM41-'cameras games_LiRechargable'!AR41-cellphones_LiRechargable!AR41-'Cordless Tools_LiRechargab'!AR41-PortablePCs_LiRechargab!AR41-Tablets_LiRechargable!AR41</f>
        <v>4281.0524452085538</v>
      </c>
      <c r="AS41" s="10">
        <f>'POM Portables Li-Rechargeable'!AN41-'cameras games_LiRechargable'!AS41-cellphones_LiRechargable!AS41-'Cordless Tools_LiRechargab'!AS41-PortablePCs_LiRechargab!AS41-Tablets_LiRechargable!AS41</f>
        <v>4836.4376274739698</v>
      </c>
      <c r="AT41" s="10">
        <f>'POM Portables Li-Rechargeable'!AO41-'cameras games_LiRechargable'!AT41-cellphones_LiRechargable!AT41-'Cordless Tools_LiRechargab'!AT41-PortablePCs_LiRechargab!AT41-Tablets_LiRechargable!AT41</f>
        <v>5449.3587499179157</v>
      </c>
      <c r="AU41" s="10">
        <f>'POM Portables Li-Rechargeable'!AP41-'cameras games_LiRechargable'!AU41-cellphones_LiRechargable!AU41-'Cordless Tools_LiRechargab'!AU41-PortablePCs_LiRechargab!AU41-Tablets_LiRechargable!AU41</f>
        <v>6125.60387322926</v>
      </c>
      <c r="AV41" s="10">
        <f>'POM Portables Li-Rechargeable'!AQ41-'cameras games_LiRechargable'!AV41-cellphones_LiRechargable!AV41-'Cordless Tools_LiRechargab'!AV41-PortablePCs_LiRechargab!AV41-Tablets_LiRechargable!AV41</f>
        <v>6881.1526895950828</v>
      </c>
      <c r="AW41" s="10">
        <f>'POM Portables Li-Rechargeable'!AR41-'cameras games_LiRechargable'!AW41-cellphones_LiRechargable!AW41-'Cordless Tools_LiRechargab'!AW41-PortablePCs_LiRechargab!AW41-Tablets_LiRechargable!AW41</f>
        <v>7897.8746964261745</v>
      </c>
      <c r="AX41" s="10">
        <f>'POM Portables Li-Rechargeable'!AS41-'cameras games_LiRechargable'!AX41-cellphones_LiRechargable!AX41-'Cordless Tools_LiRechargab'!AX41-PortablePCs_LiRechargab!AX41-Tablets_LiRechargable!AX41</f>
        <v>9026.9225083006204</v>
      </c>
      <c r="AY41" s="10">
        <f>'POM Portables Li-Rechargeable'!AT41-'cameras games_LiRechargable'!AY41-cellphones_LiRechargable!AY41-'Cordless Tools_LiRechargab'!AY41-PortablePCs_LiRechargab!AY41-Tablets_LiRechargable!AY41</f>
        <v>10280.003618615438</v>
      </c>
      <c r="AZ41" s="10">
        <f>'POM Portables Li-Rechargeable'!AU41-'cameras games_LiRechargable'!AZ41-cellphones_LiRechargable!AZ41-'Cordless Tools_LiRechargab'!AZ41-PortablePCs_LiRechargab!AZ41-Tablets_LiRechargable!AZ41</f>
        <v>11670.01943807872</v>
      </c>
      <c r="BA41" s="10">
        <f>'POM Portables Li-Rechargeable'!AV41-'cameras games_LiRechargable'!BA41-cellphones_LiRechargable!BA41-'Cordless Tools_LiRechargab'!BA41-PortablePCs_LiRechargab!BA41-Tablets_LiRechargable!BA41</f>
        <v>13211.185839062593</v>
      </c>
      <c r="BB41" s="10">
        <f>'POM Portables Li-Rechargeable'!AW41-'cameras games_LiRechargable'!BB41-cellphones_LiRechargable!BB41-'Cordless Tools_LiRechargab'!BB41-PortablePCs_LiRechargab!BB41-Tablets_LiRechargable!BB41</f>
        <v>14919.165811964773</v>
      </c>
      <c r="BC41" s="10">
        <f>'POM Portables Li-Rechargeable'!AX41-'cameras games_LiRechargable'!BC41-cellphones_LiRechargable!BC41-'Cordless Tools_LiRechargab'!BC41-PortablePCs_LiRechargab!BC41-Tablets_LiRechargable!BC41</f>
        <v>16811.215447657691</v>
      </c>
      <c r="BD41" s="10">
        <f>'POM Portables Li-Rechargeable'!AY41-'cameras games_LiRechargable'!BD41-cellphones_LiRechargable!BD41-'Cordless Tools_LiRechargab'!BD41-PortablePCs_LiRechargab!BD41-Tablets_LiRechargable!BD41</f>
        <v>18906.344581655954</v>
      </c>
      <c r="BE41" s="10">
        <f>'POM Portables Li-Rechargeable'!AZ41-'cameras games_LiRechargable'!BE41-cellphones_LiRechargable!BE41-'Cordless Tools_LiRechargab'!BE41-PortablePCs_LiRechargab!BE41-Tablets_LiRechargable!BE41</f>
        <v>21225.493569347018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7" t="s">
        <v>625</v>
      </c>
      <c r="F42" s="26" t="s">
        <v>67</v>
      </c>
      <c r="G42" s="11">
        <f>'POM Portables Li-Rechargeable'!B42-'cameras games_LiRechargable'!G42-cellphones_LiRechargable!G42-'Cordless Tools_LiRechargab'!G42-PortablePCs_LiRechargab!G42-Tablets_LiRechargable!G42</f>
        <v>-53.406699463391504</v>
      </c>
      <c r="H42" s="11">
        <f>'POM Portables Li-Rechargeable'!C42-'cameras games_LiRechargable'!H42-cellphones_LiRechargable!H42-'Cordless Tools_LiRechargab'!H42-PortablePCs_LiRechargab!H42-Tablets_LiRechargable!H42</f>
        <v>-1.510234569716232</v>
      </c>
      <c r="I42" s="11">
        <f>'POM Portables Li-Rechargeable'!D42-'cameras games_LiRechargable'!I42-cellphones_LiRechargable!I42-'Cordless Tools_LiRechargab'!I42-PortablePCs_LiRechargab!I42-Tablets_LiRechargable!I42</f>
        <v>-156.9796037588136</v>
      </c>
      <c r="J42" s="11">
        <f>'POM Portables Li-Rechargeable'!E42-'cameras games_LiRechargable'!J42-cellphones_LiRechargable!J42-'Cordless Tools_LiRechargab'!J42-PortablePCs_LiRechargab!J42-Tablets_LiRechargable!J42</f>
        <v>-78.836397139677842</v>
      </c>
      <c r="K42" s="11">
        <f>'POM Portables Li-Rechargeable'!F42-'cameras games_LiRechargable'!K42-cellphones_LiRechargable!K42-'Cordless Tools_LiRechargab'!K42-PortablePCs_LiRechargab!K42-Tablets_LiRechargable!K42</f>
        <v>404.18730940654143</v>
      </c>
      <c r="L42" s="11">
        <f>'POM Portables Li-Rechargeable'!G42-'cameras games_LiRechargable'!L42-cellphones_LiRechargable!L42-'Cordless Tools_LiRechargab'!L42-PortablePCs_LiRechargab!L42-Tablets_LiRechargable!L42</f>
        <v>470.8033942701752</v>
      </c>
      <c r="M42" s="11">
        <f>'POM Portables Li-Rechargeable'!H42-'cameras games_LiRechargable'!M42-cellphones_LiRechargable!M42-'Cordless Tools_LiRechargab'!M42-PortablePCs_LiRechargab!M42-Tablets_LiRechargable!M42</f>
        <v>412.10636995768914</v>
      </c>
      <c r="N42" s="11">
        <f>'POM Portables Li-Rechargeable'!I42-'cameras games_LiRechargable'!N42-cellphones_LiRechargable!N42-'Cordless Tools_LiRechargab'!N42-PortablePCs_LiRechargab!N42-Tablets_LiRechargable!N42</f>
        <v>621.01781038314289</v>
      </c>
      <c r="O42" s="11">
        <f>'POM Portables Li-Rechargeable'!J42-'cameras games_LiRechargable'!O42-cellphones_LiRechargable!O42-'Cordless Tools_LiRechargab'!O42-PortablePCs_LiRechargab!O42-Tablets_LiRechargable!O42</f>
        <v>1100.8404694800518</v>
      </c>
      <c r="P42" s="11">
        <f>'POM Portables Li-Rechargeable'!K42-'cameras games_LiRechargable'!P42-cellphones_LiRechargable!P42-'Cordless Tools_LiRechargab'!P42-PortablePCs_LiRechargab!P42-Tablets_LiRechargable!P42</f>
        <v>-510.67798704092939</v>
      </c>
      <c r="Q42" s="11">
        <f>'POM Portables Li-Rechargeable'!L42-'cameras games_LiRechargable'!Q42-cellphones_LiRechargable!Q42-'Cordless Tools_LiRechargab'!Q42-PortablePCs_LiRechargab!Q42-Tablets_LiRechargable!Q42</f>
        <v>1065.0206368428924</v>
      </c>
      <c r="R42" s="9">
        <f>'POM Portables Li-Rechargeable'!M42-'cameras games_LiRechargable'!R42-cellphones_LiRechargable!R42-'Cordless Tools_LiRechargab'!R42-PortablePCs_LiRechargab!R42-Tablets_LiRechargable!R42</f>
        <v>2145.1376960990588</v>
      </c>
      <c r="S42" s="9">
        <f>'POM Portables Li-Rechargeable'!N42-'cameras games_LiRechargable'!S42-cellphones_LiRechargable!S42-'Cordless Tools_LiRechargab'!S42-PortablePCs_LiRechargab!S42-Tablets_LiRechargable!S42</f>
        <v>906.77854160047491</v>
      </c>
      <c r="T42" s="9">
        <f>'POM Portables Li-Rechargeable'!O42-'cameras games_LiRechargable'!T42-cellphones_LiRechargable!T42-'Cordless Tools_LiRechargab'!T42-PortablePCs_LiRechargab!T42-Tablets_LiRechargable!T42</f>
        <v>823.69293695911961</v>
      </c>
      <c r="U42" s="9">
        <f>'POM Portables Li-Rechargeable'!P42-'cameras games_LiRechargable'!U42-cellphones_LiRechargable!U42-'Cordless Tools_LiRechargab'!U42-PortablePCs_LiRechargab!U42-Tablets_LiRechargable!U42</f>
        <v>599.88057295330123</v>
      </c>
      <c r="V42" s="9">
        <f>'POM Portables Li-Rechargeable'!Q42-'cameras games_LiRechargable'!V42-cellphones_LiRechargable!V42-'Cordless Tools_LiRechargab'!V42-PortablePCs_LiRechargab!V42-Tablets_LiRechargable!V42</f>
        <v>466.32331539130337</v>
      </c>
      <c r="W42" s="9">
        <f>'POM Portables Li-Rechargeable'!R42-'cameras games_LiRechargable'!W42-cellphones_LiRechargable!W42-'Cordless Tools_LiRechargab'!W42-PortablePCs_LiRechargab!W42-Tablets_LiRechargable!W42</f>
        <v>2022.9626686040515</v>
      </c>
      <c r="X42" s="9">
        <f>'POM Portables Li-Rechargeable'!S42-'cameras games_LiRechargable'!X42-cellphones_LiRechargable!X42-'Cordless Tools_LiRechargab'!X42-PortablePCs_LiRechargab!X42-Tablets_LiRechargable!X42</f>
        <v>3452.4160267801531</v>
      </c>
      <c r="Y42" s="9">
        <f>'POM Portables Li-Rechargeable'!T42-'cameras games_LiRechargable'!Y42-cellphones_LiRechargable!Y42-'Cordless Tools_LiRechargab'!Y42-PortablePCs_LiRechargab!Y42-Tablets_LiRechargable!Y42</f>
        <v>3299.9537443379395</v>
      </c>
      <c r="Z42" s="9">
        <f>'POM Portables Li-Rechargeable'!U42-'cameras games_LiRechargable'!Z42-cellphones_LiRechargable!Z42-'Cordless Tools_LiRechargab'!Z42-PortablePCs_LiRechargab!Z42-Tablets_LiRechargable!Z42</f>
        <v>3569.1068531346018</v>
      </c>
      <c r="AA42" s="9">
        <f>'POM Portables Li-Rechargeable'!V42-'cameras games_LiRechargable'!AA42-cellphones_LiRechargable!AA42-'Cordless Tools_LiRechargab'!AA42-PortablePCs_LiRechargab!AA42-Tablets_LiRechargable!AA42</f>
        <v>5928.7974312614679</v>
      </c>
      <c r="AB42" s="9">
        <f>'POM Portables Li-Rechargeable'!W42-'cameras games_LiRechargable'!AB42-cellphones_LiRechargable!AB42-'Cordless Tools_LiRechargab'!AB42-PortablePCs_LiRechargab!AB42-Tablets_LiRechargable!AB42</f>
        <v>6791.8546215288679</v>
      </c>
      <c r="AC42" s="10">
        <f>'POM Portables Li-Rechargeable'!X42-'cameras games_LiRechargable'!AC42-cellphones_LiRechargable!AC42-'Cordless Tools_LiRechargab'!AC42-PortablePCs_LiRechargab!AC42-Tablets_LiRechargable!AC42</f>
        <v>7833.5710664564658</v>
      </c>
      <c r="AD42" s="10">
        <f>'POM Portables Li-Rechargeable'!Y42-'cameras games_LiRechargable'!AD42-cellphones_LiRechargable!AD42-'Cordless Tools_LiRechargab'!AD42-PortablePCs_LiRechargab!AD42-Tablets_LiRechargable!AD42</f>
        <v>9009.7472386299341</v>
      </c>
      <c r="AE42" s="10">
        <f>'POM Portables Li-Rechargeable'!Z42-'cameras games_LiRechargable'!AE42-cellphones_LiRechargable!AE42-'Cordless Tools_LiRechargab'!AE42-PortablePCs_LiRechargab!AE42-Tablets_LiRechargable!AE42</f>
        <v>10308.425187730114</v>
      </c>
      <c r="AF42" s="10">
        <f>'POM Portables Li-Rechargeable'!AA42-'cameras games_LiRechargable'!AF42-cellphones_LiRechargable!AF42-'Cordless Tools_LiRechargab'!AF42-PortablePCs_LiRechargab!AF42-Tablets_LiRechargable!AF42</f>
        <v>11741.771803826054</v>
      </c>
      <c r="AG42" s="10">
        <f>'POM Portables Li-Rechargeable'!AB42-'cameras games_LiRechargable'!AG42-cellphones_LiRechargable!AG42-'Cordless Tools_LiRechargab'!AG42-PortablePCs_LiRechargab!AG42-Tablets_LiRechargable!AG42</f>
        <v>13323.134438228681</v>
      </c>
      <c r="AH42" s="10">
        <f>'POM Portables Li-Rechargeable'!AC42-'cameras games_LiRechargable'!AH42-cellphones_LiRechargable!AH42-'Cordless Tools_LiRechargab'!AH42-PortablePCs_LiRechargab!AH42-Tablets_LiRechargable!AH42</f>
        <v>15067.152211444476</v>
      </c>
      <c r="AI42" s="10">
        <f>'POM Portables Li-Rechargeable'!AD42-'cameras games_LiRechargable'!AI42-cellphones_LiRechargable!AI42-'Cordless Tools_LiRechargab'!AI42-PortablePCs_LiRechargab!AI42-Tablets_LiRechargable!AI42</f>
        <v>16989.877328764367</v>
      </c>
      <c r="AJ42" s="10">
        <f>'POM Portables Li-Rechargeable'!AE42-'cameras games_LiRechargable'!AJ42-cellphones_LiRechargable!AJ42-'Cordless Tools_LiRechargab'!AJ42-PortablePCs_LiRechargab!AJ42-Tablets_LiRechargable!AJ42</f>
        <v>19108.90722231357</v>
      </c>
      <c r="AK42" s="10">
        <f>'POM Portables Li-Rechargeable'!AF42-'cameras games_LiRechargable'!AK42-cellphones_LiRechargable!AK42-'Cordless Tools_LiRechargab'!AK42-PortablePCs_LiRechargab!AK42-Tablets_LiRechargable!AK42</f>
        <v>21443.528391048923</v>
      </c>
      <c r="AL42" s="10">
        <f>'POM Portables Li-Rechargeable'!AG42-'cameras games_LiRechargable'!AL42-cellphones_LiRechargable!AL42-'Cordless Tools_LiRechargab'!AL42-PortablePCs_LiRechargab!AL42-Tablets_LiRechargable!AL42</f>
        <v>24108.05928779548</v>
      </c>
      <c r="AM42" s="10">
        <f>'POM Portables Li-Rechargeable'!AH42-'cameras games_LiRechargable'!AM42-cellphones_LiRechargable!AM42-'Cordless Tools_LiRechargab'!AM42-PortablePCs_LiRechargab!AM42-Tablets_LiRechargable!AM42</f>
        <v>27045.776688632111</v>
      </c>
      <c r="AN42" s="10">
        <f>'POM Portables Li-Rechargeable'!AI42-'cameras games_LiRechargable'!AN42-cellphones_LiRechargable!AN42-'Cordless Tools_LiRechargab'!AN42-PortablePCs_LiRechargab!AN42-Tablets_LiRechargable!AN42</f>
        <v>30284.097210788761</v>
      </c>
      <c r="AO42" s="10">
        <f>'POM Portables Li-Rechargeable'!AJ42-'cameras games_LiRechargable'!AO42-cellphones_LiRechargable!AO42-'Cordless Tools_LiRechargab'!AO42-PortablePCs_LiRechargab!AO42-Tablets_LiRechargable!AO42</f>
        <v>33853.180725540122</v>
      </c>
      <c r="AP42" s="10">
        <f>'POM Portables Li-Rechargeable'!AK42-'cameras games_LiRechargable'!AP42-cellphones_LiRechargable!AP42-'Cordless Tools_LiRechargab'!AP42-PortablePCs_LiRechargab!AP42-Tablets_LiRechargable!AP42</f>
        <v>37786.20471178634</v>
      </c>
      <c r="AQ42" s="10">
        <f>'POM Portables Li-Rechargeable'!AL42-'cameras games_LiRechargable'!AQ42-cellphones_LiRechargable!AQ42-'Cordless Tools_LiRechargab'!AQ42-PortablePCs_LiRechargab!AQ42-Tablets_LiRechargable!AQ42</f>
        <v>42119.666045518818</v>
      </c>
      <c r="AR42" s="10">
        <f>'POM Portables Li-Rechargeable'!AM42-'cameras games_LiRechargable'!AR42-cellphones_LiRechargable!AR42-'Cordless Tools_LiRechargab'!AR42-PortablePCs_LiRechargab!AR42-Tablets_LiRechargable!AR42</f>
        <v>46893.712968769243</v>
      </c>
      <c r="AS42" s="10">
        <f>'POM Portables Li-Rechargeable'!AN42-'cameras games_LiRechargable'!AS42-cellphones_LiRechargable!AS42-'Cordless Tools_LiRechargab'!AS42-PortablePCs_LiRechargab!AS42-Tablets_LiRechargable!AS42</f>
        <v>52152.51025600126</v>
      </c>
      <c r="AT42" s="10">
        <f>'POM Portables Li-Rechargeable'!AO42-'cameras games_LiRechargable'!AT42-cellphones_LiRechargable!AT42-'Cordless Tools_LiRechargab'!AT42-PortablePCs_LiRechargab!AT42-Tablets_LiRechargable!AT42</f>
        <v>57944.64089769897</v>
      </c>
      <c r="AU42" s="10">
        <f>'POM Portables Li-Rechargeable'!AP42-'cameras games_LiRechargable'!AU42-cellphones_LiRechargable!AU42-'Cordless Tools_LiRechargab'!AU42-PortablePCs_LiRechargab!AU42-Tablets_LiRechargable!AU42</f>
        <v>64323.547952883186</v>
      </c>
      <c r="AV42" s="10">
        <f>'POM Portables Li-Rechargeable'!AQ42-'cameras games_LiRechargable'!AV42-cellphones_LiRechargable!AV42-'Cordless Tools_LiRechargab'!AV42-PortablePCs_LiRechargab!AV42-Tablets_LiRechargable!AV42</f>
        <v>71371.358751249063</v>
      </c>
      <c r="AW42" s="10">
        <f>'POM Portables Li-Rechargeable'!AR42-'cameras games_LiRechargable'!AW42-cellphones_LiRechargable!AW42-'Cordless Tools_LiRechargab'!AW42-PortablePCs_LiRechargab!AW42-Tablets_LiRechargable!AW42</f>
        <v>79215.10466082122</v>
      </c>
      <c r="AX42" s="10">
        <f>'POM Portables Li-Rechargeable'!AS42-'cameras games_LiRechargable'!AX42-cellphones_LiRechargable!AX42-'Cordless Tools_LiRechargab'!AX42-PortablePCs_LiRechargab!AX42-Tablets_LiRechargable!AX42</f>
        <v>87853.691240548607</v>
      </c>
      <c r="AY42" s="10">
        <f>'POM Portables Li-Rechargeable'!AT42-'cameras games_LiRechargable'!AY42-cellphones_LiRechargable!AY42-'Cordless Tools_LiRechargab'!AY42-PortablePCs_LiRechargab!AY42-Tablets_LiRechargable!AY42</f>
        <v>97366.87721718142</v>
      </c>
      <c r="AZ42" s="10">
        <f>'POM Portables Li-Rechargeable'!AU42-'cameras games_LiRechargable'!AZ42-cellphones_LiRechargable!AZ42-'Cordless Tools_LiRechargab'!AZ42-PortablePCs_LiRechargab!AZ42-Tablets_LiRechargable!AZ42</f>
        <v>107842.40843668937</v>
      </c>
      <c r="BA42" s="10">
        <f>'POM Portables Li-Rechargeable'!AV42-'cameras games_LiRechargable'!BA42-cellphones_LiRechargable!BA42-'Cordless Tools_LiRechargab'!BA42-PortablePCs_LiRechargab!BA42-Tablets_LiRechargable!BA42</f>
        <v>119376.81711364629</v>
      </c>
      <c r="BB42" s="10">
        <f>'POM Portables Li-Rechargeable'!AW42-'cameras games_LiRechargable'!BB42-cellphones_LiRechargable!BB42-'Cordless Tools_LiRechargab'!BB42-PortablePCs_LiRechargab!BB42-Tablets_LiRechargable!BB42</f>
        <v>132076.30103217822</v>
      </c>
      <c r="BC42" s="10">
        <f>'POM Portables Li-Rechargeable'!AX42-'cameras games_LiRechargable'!BC42-cellphones_LiRechargable!BC42-'Cordless Tools_LiRechargab'!BC42-PortablePCs_LiRechargab!BC42-Tablets_LiRechargable!BC42</f>
        <v>146057.69069495864</v>
      </c>
      <c r="BD42" s="10">
        <f>'POM Portables Li-Rechargeable'!AY42-'cameras games_LiRechargable'!BD42-cellphones_LiRechargable!BD42-'Cordless Tools_LiRechargab'!BD42-PortablePCs_LiRechargab!BD42-Tablets_LiRechargable!BD42</f>
        <v>161449.51321645261</v>
      </c>
      <c r="BE42" s="10">
        <f>'POM Portables Li-Rechargeable'!AZ42-'cameras games_LiRechargable'!BE42-cellphones_LiRechargable!BE42-'Cordless Tools_LiRechargab'!BE42-PortablePCs_LiRechargab!BE42-Tablets_LiRechargable!BE42</f>
        <v>178393.16263629784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625</v>
      </c>
      <c r="F43" s="93" t="s">
        <v>630</v>
      </c>
      <c r="G43" s="28">
        <f>SUM(G12:G42)</f>
        <v>-577.88777388059282</v>
      </c>
      <c r="H43" s="28">
        <f t="shared" ref="H43:AB43" si="0">SUM(H12:H42)</f>
        <v>-578.0692685062146</v>
      </c>
      <c r="I43" s="28">
        <f t="shared" si="0"/>
        <v>-428.03326419660516</v>
      </c>
      <c r="J43" s="28">
        <f t="shared" si="0"/>
        <v>-93.796142737820887</v>
      </c>
      <c r="K43" s="28">
        <f t="shared" si="0"/>
        <v>2477.6861038927082</v>
      </c>
      <c r="L43" s="28">
        <f t="shared" si="0"/>
        <v>3036.4171154807818</v>
      </c>
      <c r="M43" s="28">
        <f t="shared" si="0"/>
        <v>3217.1703004560723</v>
      </c>
      <c r="N43" s="28">
        <f t="shared" si="0"/>
        <v>3670.0690337939841</v>
      </c>
      <c r="O43" s="28">
        <f t="shared" si="0"/>
        <v>6741.2402204216869</v>
      </c>
      <c r="P43" s="28">
        <f t="shared" si="0"/>
        <v>-1358.9926938804597</v>
      </c>
      <c r="Q43" s="28">
        <f t="shared" si="0"/>
        <v>7983.9580611148122</v>
      </c>
      <c r="R43" s="28">
        <f t="shared" si="0"/>
        <v>11930.337363883938</v>
      </c>
      <c r="S43" s="28">
        <f t="shared" si="0"/>
        <v>5875.411819224475</v>
      </c>
      <c r="T43" s="28">
        <f t="shared" si="0"/>
        <v>1193.7959006814981</v>
      </c>
      <c r="U43" s="28">
        <f t="shared" si="0"/>
        <v>2964.1292159974992</v>
      </c>
      <c r="V43" s="28">
        <f t="shared" si="0"/>
        <v>5869.980594976274</v>
      </c>
      <c r="W43" s="28">
        <f t="shared" si="0"/>
        <v>12185.140143717841</v>
      </c>
      <c r="X43" s="28">
        <f t="shared" si="0"/>
        <v>19874.984464021323</v>
      </c>
      <c r="Y43" s="28">
        <f t="shared" si="0"/>
        <v>21713.156473130439</v>
      </c>
      <c r="Z43" s="28">
        <f t="shared" si="0"/>
        <v>31567.563251595049</v>
      </c>
      <c r="AA43" s="28">
        <f t="shared" si="0"/>
        <v>42144.639142834327</v>
      </c>
      <c r="AB43" s="28">
        <f t="shared" si="0"/>
        <v>47431.278573033313</v>
      </c>
      <c r="AC43" s="14">
        <f>SUM(AC12:AC42)</f>
        <v>53486.586145965586</v>
      </c>
      <c r="AD43" s="14">
        <f t="shared" ref="AD43:BE43" si="1">SUM(AD12:AD42)</f>
        <v>60208.753474356454</v>
      </c>
      <c r="AE43" s="14">
        <f t="shared" si="1"/>
        <v>67566.914459325635</v>
      </c>
      <c r="AF43" s="14">
        <f t="shared" si="1"/>
        <v>75613.114264069023</v>
      </c>
      <c r="AG43" s="14">
        <f t="shared" si="1"/>
        <v>84402.536377327822</v>
      </c>
      <c r="AH43" s="14">
        <f t="shared" si="1"/>
        <v>93993.475683571422</v>
      </c>
      <c r="AI43" s="14">
        <f t="shared" si="1"/>
        <v>104447.25381666761</v>
      </c>
      <c r="AJ43" s="14">
        <f t="shared" si="1"/>
        <v>115828.06219661639</v>
      </c>
      <c r="AK43" s="14">
        <f t="shared" si="1"/>
        <v>128202.71527502862</v>
      </c>
      <c r="AL43" s="14">
        <f t="shared" si="1"/>
        <v>144012.17133849443</v>
      </c>
      <c r="AM43" s="14">
        <f t="shared" si="1"/>
        <v>161449.649893077</v>
      </c>
      <c r="AN43" s="14">
        <f t="shared" si="1"/>
        <v>180678.76765752392</v>
      </c>
      <c r="AO43" s="14">
        <f t="shared" si="1"/>
        <v>201879.51804116988</v>
      </c>
      <c r="AP43" s="14">
        <f t="shared" si="1"/>
        <v>225249.90910066222</v>
      </c>
      <c r="AQ43" s="14">
        <f t="shared" si="1"/>
        <v>251007.76529798619</v>
      </c>
      <c r="AR43" s="14">
        <f t="shared" si="1"/>
        <v>279392.70944003086</v>
      </c>
      <c r="AS43" s="14">
        <f t="shared" si="1"/>
        <v>310668.34281796019</v>
      </c>
      <c r="AT43" s="14">
        <f t="shared" si="1"/>
        <v>345124.64336649067</v>
      </c>
      <c r="AU43" s="14">
        <f t="shared" si="1"/>
        <v>383080.60364517983</v>
      </c>
      <c r="AV43" s="14">
        <f t="shared" si="1"/>
        <v>425148.98846341099</v>
      </c>
      <c r="AW43" s="14">
        <f t="shared" si="1"/>
        <v>475568.96978703095</v>
      </c>
      <c r="AX43" s="14">
        <f t="shared" si="1"/>
        <v>531274.28625894734</v>
      </c>
      <c r="AY43" s="14">
        <f t="shared" si="1"/>
        <v>592804.11907370633</v>
      </c>
      <c r="AZ43" s="14">
        <f t="shared" si="1"/>
        <v>660752.08473758528</v>
      </c>
      <c r="BA43" s="14">
        <f t="shared" si="1"/>
        <v>735771.70430745988</v>
      </c>
      <c r="BB43" s="14">
        <f t="shared" si="1"/>
        <v>818582.4208374283</v>
      </c>
      <c r="BC43" s="14">
        <f t="shared" si="1"/>
        <v>909976.219918138</v>
      </c>
      <c r="BD43" s="14">
        <f t="shared" si="1"/>
        <v>1010824.9136854785</v>
      </c>
      <c r="BE43" s="14">
        <f t="shared" si="1"/>
        <v>1122088.1547163278</v>
      </c>
    </row>
    <row r="44" spans="1:57" x14ac:dyDescent="0.35">
      <c r="F44" s="26" t="s">
        <v>69</v>
      </c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0.12766486072283478</v>
      </c>
      <c r="AC44" s="5"/>
      <c r="AD44" s="5"/>
      <c r="AE44" s="5"/>
      <c r="AF44" s="5"/>
      <c r="AG44" s="5"/>
      <c r="AH44" s="5"/>
      <c r="AI44" s="5"/>
      <c r="AJ44" s="5"/>
    </row>
    <row r="45" spans="1:57" x14ac:dyDescent="0.35">
      <c r="F45" s="30" t="s">
        <v>587</v>
      </c>
      <c r="G45" s="28">
        <f>SUM(G12:G42)</f>
        <v>-577.88777388059282</v>
      </c>
      <c r="H45" s="28">
        <f t="shared" ref="H45:BE45" si="4">SUM(H12:H42)</f>
        <v>-578.0692685062146</v>
      </c>
      <c r="I45" s="28">
        <f t="shared" si="4"/>
        <v>-428.03326419660516</v>
      </c>
      <c r="J45" s="28">
        <f t="shared" si="4"/>
        <v>-93.796142737820887</v>
      </c>
      <c r="K45" s="28">
        <f t="shared" si="4"/>
        <v>2477.6861038927082</v>
      </c>
      <c r="L45" s="28">
        <f t="shared" si="4"/>
        <v>3036.4171154807818</v>
      </c>
      <c r="M45" s="28">
        <f t="shared" si="4"/>
        <v>3217.1703004560723</v>
      </c>
      <c r="N45" s="28">
        <f t="shared" si="4"/>
        <v>3670.0690337939841</v>
      </c>
      <c r="O45" s="28">
        <f t="shared" si="4"/>
        <v>6741.2402204216869</v>
      </c>
      <c r="P45" s="28">
        <f t="shared" si="4"/>
        <v>-1358.9926938804597</v>
      </c>
      <c r="Q45" s="28">
        <f t="shared" si="4"/>
        <v>7983.9580611148122</v>
      </c>
      <c r="R45" s="28">
        <f t="shared" si="4"/>
        <v>11930.337363883938</v>
      </c>
      <c r="S45" s="28">
        <f t="shared" si="4"/>
        <v>5875.411819224475</v>
      </c>
      <c r="T45" s="28">
        <f t="shared" si="4"/>
        <v>1193.7959006814981</v>
      </c>
      <c r="U45" s="28">
        <f t="shared" si="4"/>
        <v>2964.1292159974992</v>
      </c>
      <c r="V45" s="28">
        <f t="shared" si="4"/>
        <v>5869.980594976274</v>
      </c>
      <c r="W45" s="28">
        <f t="shared" si="4"/>
        <v>12185.140143717841</v>
      </c>
      <c r="X45" s="28">
        <f t="shared" si="4"/>
        <v>19874.984464021323</v>
      </c>
      <c r="Y45" s="28">
        <f t="shared" si="4"/>
        <v>21713.156473130439</v>
      </c>
      <c r="Z45" s="28">
        <f t="shared" si="4"/>
        <v>31567.563251595049</v>
      </c>
      <c r="AA45" s="28">
        <f t="shared" si="4"/>
        <v>42144.639142834327</v>
      </c>
      <c r="AB45" s="28">
        <f t="shared" si="4"/>
        <v>47431.278573033313</v>
      </c>
      <c r="AC45" s="28">
        <f t="shared" si="4"/>
        <v>53486.586145965586</v>
      </c>
      <c r="AD45" s="28">
        <f t="shared" si="4"/>
        <v>60208.753474356454</v>
      </c>
      <c r="AE45" s="28">
        <f t="shared" si="4"/>
        <v>67566.914459325635</v>
      </c>
      <c r="AF45" s="28">
        <f t="shared" si="4"/>
        <v>75613.114264069023</v>
      </c>
      <c r="AG45" s="28">
        <f t="shared" si="4"/>
        <v>84402.536377327822</v>
      </c>
      <c r="AH45" s="28">
        <f t="shared" si="4"/>
        <v>93993.475683571422</v>
      </c>
      <c r="AI45" s="28">
        <f t="shared" si="4"/>
        <v>104447.25381666761</v>
      </c>
      <c r="AJ45" s="28">
        <f t="shared" si="4"/>
        <v>115828.06219661639</v>
      </c>
      <c r="AK45" s="28">
        <f t="shared" si="4"/>
        <v>128202.71527502862</v>
      </c>
      <c r="AL45" s="28">
        <f t="shared" si="4"/>
        <v>144012.17133849443</v>
      </c>
      <c r="AM45" s="28">
        <f t="shared" si="4"/>
        <v>161449.649893077</v>
      </c>
      <c r="AN45" s="28">
        <f t="shared" si="4"/>
        <v>180678.76765752392</v>
      </c>
      <c r="AO45" s="28">
        <f t="shared" si="4"/>
        <v>201879.51804116988</v>
      </c>
      <c r="AP45" s="28">
        <f t="shared" si="4"/>
        <v>225249.90910066222</v>
      </c>
      <c r="AQ45" s="28">
        <f t="shared" si="4"/>
        <v>251007.76529798619</v>
      </c>
      <c r="AR45" s="28">
        <f t="shared" si="4"/>
        <v>279392.70944003086</v>
      </c>
      <c r="AS45" s="28">
        <f t="shared" si="4"/>
        <v>310668.34281796019</v>
      </c>
      <c r="AT45" s="28">
        <f t="shared" si="4"/>
        <v>345124.64336649067</v>
      </c>
      <c r="AU45" s="28">
        <f t="shared" si="4"/>
        <v>383080.60364517983</v>
      </c>
      <c r="AV45" s="28">
        <f t="shared" si="4"/>
        <v>425148.98846341099</v>
      </c>
      <c r="AW45" s="28">
        <f t="shared" si="4"/>
        <v>475568.96978703095</v>
      </c>
      <c r="AX45" s="28">
        <f t="shared" si="4"/>
        <v>531274.28625894734</v>
      </c>
      <c r="AY45" s="28">
        <f t="shared" si="4"/>
        <v>592804.11907370633</v>
      </c>
      <c r="AZ45" s="28">
        <f t="shared" si="4"/>
        <v>660752.08473758528</v>
      </c>
      <c r="BA45" s="28">
        <f t="shared" si="4"/>
        <v>735771.70430745988</v>
      </c>
      <c r="BB45" s="28">
        <f t="shared" si="4"/>
        <v>818582.4208374283</v>
      </c>
      <c r="BC45" s="28">
        <f t="shared" si="4"/>
        <v>909976.219918138</v>
      </c>
      <c r="BD45" s="28">
        <f t="shared" si="4"/>
        <v>1010824.9136854785</v>
      </c>
      <c r="BE45" s="28">
        <f t="shared" si="4"/>
        <v>1122088.1547163278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topLeftCell="A10" zoomScale="62" zoomScaleNormal="62"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26" t="s">
        <v>606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6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6:57" x14ac:dyDescent="0.35">
      <c r="F3" s="32" t="s">
        <v>607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6:57" x14ac:dyDescent="0.35">
      <c r="F4" s="34" t="s">
        <v>34</v>
      </c>
      <c r="G4" s="52"/>
      <c r="H4" s="52"/>
      <c r="I4" s="53"/>
      <c r="J4" s="53"/>
      <c r="K4" s="53"/>
      <c r="L4" s="53"/>
      <c r="M4" s="53"/>
      <c r="N4" s="53"/>
      <c r="O4" s="53"/>
      <c r="P4" s="53"/>
      <c r="Q4" s="53"/>
      <c r="R4" s="37">
        <v>3.0929399623626539E-2</v>
      </c>
      <c r="S4" s="37">
        <v>2.4655371348758122E-2</v>
      </c>
      <c r="T4" s="37">
        <v>1.708663602997872E-2</v>
      </c>
      <c r="U4" s="37">
        <v>1.2489006156552331E-2</v>
      </c>
      <c r="V4" s="37">
        <v>1.07773851590106E-2</v>
      </c>
      <c r="W4" s="37">
        <v>8.3595454674261094E-3</v>
      </c>
      <c r="X4" s="37">
        <v>5.0418369939774343E-3</v>
      </c>
      <c r="Y4" s="37">
        <v>3.6674634159863024E-3</v>
      </c>
      <c r="Z4" s="37">
        <v>2.6427306949684606E-3</v>
      </c>
      <c r="AA4" s="37">
        <v>3.0106615362671817E-3</v>
      </c>
      <c r="AB4" s="5">
        <v>2.2365296210316563E-3</v>
      </c>
    </row>
    <row r="5" spans="6:57" x14ac:dyDescent="0.35">
      <c r="F5" s="34" t="s">
        <v>35</v>
      </c>
      <c r="G5" s="54"/>
      <c r="H5" s="54"/>
      <c r="I5" s="35"/>
      <c r="J5" s="35"/>
      <c r="K5" s="35"/>
      <c r="L5" s="35"/>
      <c r="M5" s="35"/>
      <c r="N5" s="35"/>
      <c r="O5" s="35"/>
      <c r="P5" s="35"/>
      <c r="Q5" s="35"/>
      <c r="R5" s="37">
        <v>3.3153961136023917E-2</v>
      </c>
      <c r="S5" s="37">
        <v>2.8430197723187538E-2</v>
      </c>
      <c r="T5" s="37">
        <v>2.2704628483439508E-2</v>
      </c>
      <c r="U5" s="37">
        <v>1.9517173198966738E-2</v>
      </c>
      <c r="V5" s="37">
        <v>1.5314081951033143E-2</v>
      </c>
      <c r="W5" s="37">
        <v>8.3511491181186524E-3</v>
      </c>
      <c r="X5" s="37">
        <v>2.0646718759926306E-3</v>
      </c>
      <c r="Y5" s="37">
        <v>1.56910464967337E-3</v>
      </c>
      <c r="Z5" s="37">
        <v>1.6753990495918119E-3</v>
      </c>
      <c r="AA5" s="37">
        <v>6.2869716800502959E-4</v>
      </c>
      <c r="AB5" s="5">
        <v>0</v>
      </c>
    </row>
    <row r="6" spans="6:57" x14ac:dyDescent="0.35">
      <c r="F6" s="34" t="s">
        <v>36</v>
      </c>
      <c r="G6" s="54"/>
      <c r="H6" s="54"/>
      <c r="I6" s="35"/>
      <c r="J6" s="35"/>
      <c r="K6" s="35"/>
      <c r="L6" s="35"/>
      <c r="M6" s="35"/>
      <c r="N6" s="35"/>
      <c r="O6" s="35"/>
      <c r="P6" s="35"/>
      <c r="Q6" s="35"/>
      <c r="R6" s="37">
        <v>5.4370988451838756E-2</v>
      </c>
      <c r="S6" s="37">
        <v>4.7670564225283929E-2</v>
      </c>
      <c r="T6" s="37">
        <v>3.998222256785277E-2</v>
      </c>
      <c r="U6" s="37">
        <v>3.5601162462029559E-2</v>
      </c>
      <c r="V6" s="37">
        <v>2.8004100511424629E-2</v>
      </c>
      <c r="W6" s="37">
        <v>2.9809681633672813E-2</v>
      </c>
      <c r="X6" s="37">
        <v>2.6090330786368968E-2</v>
      </c>
      <c r="Y6" s="37">
        <v>2.4533564636320154E-2</v>
      </c>
      <c r="Z6" s="37">
        <v>2.311819237731606E-2</v>
      </c>
      <c r="AA6" s="37">
        <v>1.6888695566694787E-2</v>
      </c>
      <c r="AB6" s="5">
        <v>1.792020152162618E-2</v>
      </c>
    </row>
    <row r="7" spans="6:57" x14ac:dyDescent="0.35">
      <c r="F7" s="34" t="s">
        <v>37</v>
      </c>
      <c r="G7" s="54"/>
      <c r="H7" s="54"/>
      <c r="I7" s="35"/>
      <c r="J7" s="35"/>
      <c r="K7" s="35"/>
      <c r="L7" s="35"/>
      <c r="M7" s="35"/>
      <c r="N7" s="35"/>
      <c r="O7" s="35"/>
      <c r="P7" s="35"/>
      <c r="Q7" s="35"/>
      <c r="R7" s="37">
        <v>3.3812193412754029E-3</v>
      </c>
      <c r="S7" s="37">
        <v>2.8187491136009079E-3</v>
      </c>
      <c r="T7" s="37">
        <v>2.7494108405341712E-3</v>
      </c>
      <c r="U7" s="37">
        <v>1.8207097457627118E-3</v>
      </c>
      <c r="V7" s="37">
        <v>1.9442867220702351E-3</v>
      </c>
      <c r="W7" s="37">
        <v>1.5963284445774716E-3</v>
      </c>
      <c r="X7" s="37">
        <v>8.5457705677867912E-4</v>
      </c>
      <c r="Y7" s="37">
        <v>1.1560693641618498E-3</v>
      </c>
      <c r="Z7" s="37">
        <v>8.3251995177125793E-4</v>
      </c>
      <c r="AA7" s="37">
        <v>8.8651309260753938E-4</v>
      </c>
      <c r="AB7" s="5">
        <v>5.4336866163257076E-3</v>
      </c>
    </row>
    <row r="8" spans="6:57" x14ac:dyDescent="0.35">
      <c r="F8" s="38" t="s">
        <v>594</v>
      </c>
      <c r="G8" s="55"/>
      <c r="H8" s="55"/>
      <c r="I8" s="39"/>
      <c r="J8" s="39"/>
      <c r="K8" s="39"/>
      <c r="L8" s="39"/>
      <c r="M8" s="39"/>
      <c r="N8" s="39"/>
      <c r="O8" s="39"/>
      <c r="P8" s="39"/>
      <c r="Q8" s="39"/>
      <c r="R8" s="40">
        <v>3.5792102634509514E-2</v>
      </c>
      <c r="S8" s="40">
        <v>3.0174052183002911E-2</v>
      </c>
      <c r="T8" s="40">
        <v>2.3498352693401853E-2</v>
      </c>
      <c r="U8" s="40">
        <v>1.955085168107892E-2</v>
      </c>
      <c r="V8" s="40">
        <v>1.5743394136200115E-2</v>
      </c>
      <c r="W8" s="40">
        <v>1.2882699083529663E-2</v>
      </c>
      <c r="X8" s="40">
        <v>8.6271143385469023E-3</v>
      </c>
      <c r="Y8" s="40">
        <v>7.5798559267997402E-3</v>
      </c>
      <c r="Z8" s="40">
        <v>6.8819638569766689E-3</v>
      </c>
      <c r="AA8" s="41">
        <v>5.2864855158491712E-3</v>
      </c>
      <c r="AB8" s="42">
        <v>5.1999999999999998E-3</v>
      </c>
    </row>
    <row r="9" spans="6:57" x14ac:dyDescent="0.35">
      <c r="F9" s="26"/>
      <c r="G9" s="56"/>
      <c r="H9" s="5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20.430591999999997</v>
      </c>
      <c r="AE12" s="13">
        <f t="shared" si="0"/>
        <v>16.344473599999997</v>
      </c>
      <c r="AF12" s="13">
        <f t="shared" si="0"/>
        <v>13.075578879999998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6:57" x14ac:dyDescent="0.35"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20.763392</v>
      </c>
      <c r="AE13" s="13">
        <f t="shared" si="11"/>
        <v>16.6107136</v>
      </c>
      <c r="AF13" s="13">
        <f t="shared" si="11"/>
        <v>13.28857088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6:57" x14ac:dyDescent="0.35"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3.3346559999999998</v>
      </c>
      <c r="AE14" s="13">
        <f t="shared" si="12"/>
        <v>2.6677247999999998</v>
      </c>
      <c r="AF14" s="13">
        <f t="shared" si="12"/>
        <v>2.1341798399999998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6:57" x14ac:dyDescent="0.35"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3.491072</v>
      </c>
      <c r="AE15" s="13">
        <f t="shared" si="13"/>
        <v>2.7928576000000001</v>
      </c>
      <c r="AF15" s="13">
        <f t="shared" si="13"/>
        <v>2.23428608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6:57" x14ac:dyDescent="0.35"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0.65561599999999998</v>
      </c>
      <c r="AE16" s="13">
        <f t="shared" si="14"/>
        <v>0.52449279999999998</v>
      </c>
      <c r="AF16" s="13">
        <f t="shared" si="14"/>
        <v>0.41959424000000001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6:57" x14ac:dyDescent="0.35"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17.325567999999997</v>
      </c>
      <c r="AE17" s="13">
        <f t="shared" si="15"/>
        <v>13.860454399999998</v>
      </c>
      <c r="AF17" s="13">
        <f t="shared" si="15"/>
        <v>11.088363519999998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6:57" x14ac:dyDescent="0.35"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17.019392</v>
      </c>
      <c r="AE18" s="13">
        <f t="shared" si="16"/>
        <v>13.6155136</v>
      </c>
      <c r="AF18" s="13">
        <f t="shared" si="16"/>
        <v>10.89241088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6:57" x14ac:dyDescent="0.35"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1.7305599999999999</v>
      </c>
      <c r="AE19" s="13">
        <f t="shared" si="17"/>
        <v>1.3844479999999999</v>
      </c>
      <c r="AF19" s="13">
        <f t="shared" si="17"/>
        <v>1.1075583999999998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6:57" x14ac:dyDescent="0.35"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13.531648000000001</v>
      </c>
      <c r="AE20" s="13">
        <f t="shared" si="18"/>
        <v>10.8253184</v>
      </c>
      <c r="AF20" s="13">
        <f t="shared" si="18"/>
        <v>8.6602547200000011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6:57" x14ac:dyDescent="0.35"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6:57" x14ac:dyDescent="0.35"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90.478895280020495</v>
      </c>
      <c r="AE22" s="13">
        <f t="shared" si="20"/>
        <v>72.383116224016391</v>
      </c>
      <c r="AF22" s="13">
        <f t="shared" si="20"/>
        <v>57.906492979213112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6:57" x14ac:dyDescent="0.35"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9.5580160000000003</v>
      </c>
      <c r="AE23" s="13">
        <f t="shared" si="21"/>
        <v>7.6464128000000002</v>
      </c>
      <c r="AF23" s="13">
        <f t="shared" si="21"/>
        <v>6.1171302399999998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6:57" x14ac:dyDescent="0.35"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10.559744</v>
      </c>
      <c r="AE24" s="13">
        <f t="shared" si="22"/>
        <v>8.4477951999999998</v>
      </c>
      <c r="AF24" s="13">
        <f t="shared" si="22"/>
        <v>6.75823616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6:57" x14ac:dyDescent="0.35"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1.1311871999999998</v>
      </c>
      <c r="AE25" s="13">
        <f t="shared" si="23"/>
        <v>0.90494975999999983</v>
      </c>
      <c r="AF25" s="13">
        <f t="shared" si="23"/>
        <v>0.72395980799999982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6:57" x14ac:dyDescent="0.35"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12.286975999999999</v>
      </c>
      <c r="AE26" s="13">
        <f t="shared" si="24"/>
        <v>9.8295807999999987</v>
      </c>
      <c r="AF26" s="13">
        <f t="shared" si="24"/>
        <v>7.8636646399999988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6:57" x14ac:dyDescent="0.35"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107.68076799999999</v>
      </c>
      <c r="AE27" s="13">
        <f t="shared" si="25"/>
        <v>86.144614399999995</v>
      </c>
      <c r="AF27" s="13">
        <f t="shared" si="25"/>
        <v>68.915691519999996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6:57" x14ac:dyDescent="0.35"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2.2796799999999999</v>
      </c>
      <c r="AE28" s="13">
        <f t="shared" si="26"/>
        <v>1.823744</v>
      </c>
      <c r="AF28" s="13">
        <f t="shared" si="26"/>
        <v>1.4589951999999999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6:57" x14ac:dyDescent="0.35"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3.0917120000000002</v>
      </c>
      <c r="AE29" s="13">
        <f t="shared" si="27"/>
        <v>2.4733696000000003</v>
      </c>
      <c r="AF29" s="13">
        <f t="shared" si="27"/>
        <v>1.9786956800000002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6:57" x14ac:dyDescent="0.35"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0.94847999999999999</v>
      </c>
      <c r="AE30" s="13">
        <f t="shared" si="28"/>
        <v>0.75878400000000001</v>
      </c>
      <c r="AF30" s="13">
        <f t="shared" si="28"/>
        <v>0.60702719999999999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6:57" x14ac:dyDescent="0.35"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0.54579199999999994</v>
      </c>
      <c r="AE31" s="13">
        <f t="shared" si="29"/>
        <v>0.43663359999999996</v>
      </c>
      <c r="AF31" s="13">
        <f t="shared" si="29"/>
        <v>0.34930687999999999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6:57" x14ac:dyDescent="0.35"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39.506687999999997</v>
      </c>
      <c r="AE32" s="13">
        <f t="shared" si="30"/>
        <v>31.605350399999999</v>
      </c>
      <c r="AF32" s="13">
        <f t="shared" si="30"/>
        <v>25.284280320000001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6:57" x14ac:dyDescent="0.35"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11.74784</v>
      </c>
      <c r="AE33" s="13">
        <f t="shared" si="31"/>
        <v>9.3982720000000004</v>
      </c>
      <c r="AF33" s="13">
        <f t="shared" si="31"/>
        <v>7.5186176000000007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6:57" x14ac:dyDescent="0.35"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69.37548799999999</v>
      </c>
      <c r="AE34" s="13">
        <f t="shared" si="32"/>
        <v>55.500390399999993</v>
      </c>
      <c r="AF34" s="13">
        <f t="shared" si="32"/>
        <v>44.400312319999998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6:57" x14ac:dyDescent="0.35"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9.551359999999999</v>
      </c>
      <c r="AE35" s="13">
        <f t="shared" si="33"/>
        <v>7.641087999999999</v>
      </c>
      <c r="AF35" s="13">
        <f t="shared" si="33"/>
        <v>6.1128703999999994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6:57" x14ac:dyDescent="0.35"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22.876671999999999</v>
      </c>
      <c r="AE36" s="13">
        <f t="shared" si="34"/>
        <v>18.3013376</v>
      </c>
      <c r="AF36" s="13">
        <f t="shared" si="34"/>
        <v>14.64107008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6:57" x14ac:dyDescent="0.35"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7.5545600000000004</v>
      </c>
      <c r="AE37" s="13">
        <f t="shared" si="35"/>
        <v>6.0436480000000001</v>
      </c>
      <c r="AF37" s="13">
        <f t="shared" si="35"/>
        <v>4.8349184000000003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6:57" x14ac:dyDescent="0.35"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2.9419519999999997</v>
      </c>
      <c r="AE38" s="13">
        <f t="shared" si="36"/>
        <v>2.3535615999999999</v>
      </c>
      <c r="AF38" s="13">
        <f t="shared" si="36"/>
        <v>1.8828492799999998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6:57" x14ac:dyDescent="0.35"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178.30743875630222</v>
      </c>
      <c r="AE39" s="13">
        <f t="shared" si="37"/>
        <v>142.64595100504178</v>
      </c>
      <c r="AF39" s="13">
        <f t="shared" si="37"/>
        <v>114.11676080403342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6:57" x14ac:dyDescent="0.35"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30.863339980730018</v>
      </c>
      <c r="AE40" s="13">
        <f t="shared" si="38"/>
        <v>24.690671984584014</v>
      </c>
      <c r="AF40" s="13">
        <f t="shared" si="38"/>
        <v>19.752537587667213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6:57" x14ac:dyDescent="0.35"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22.014719999999997</v>
      </c>
      <c r="AE41" s="13">
        <f t="shared" si="39"/>
        <v>17.611775999999999</v>
      </c>
      <c r="AF41" s="13">
        <f t="shared" si="39"/>
        <v>14.089420799999999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6:57" x14ac:dyDescent="0.35"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144.68024063999999</v>
      </c>
      <c r="AE42" s="13">
        <f t="shared" si="40"/>
        <v>115.744192512</v>
      </c>
      <c r="AF42" s="13">
        <f t="shared" si="40"/>
        <v>92.595354009600001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6:57" x14ac:dyDescent="0.35"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876.26404585705257</v>
      </c>
      <c r="AE43" s="16">
        <f t="shared" si="43"/>
        <v>701.01123668564219</v>
      </c>
      <c r="AF43" s="16">
        <f t="shared" si="43"/>
        <v>560.80898934851371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6:57" x14ac:dyDescent="0.35">
      <c r="F44" s="46" t="s">
        <v>69</v>
      </c>
      <c r="G44" s="47">
        <f t="shared" ref="G44:Q44" si="44">_xlfn.RRI(1,G43,H43)</f>
        <v>9.9999999999999867E-2</v>
      </c>
      <c r="H44" s="47">
        <f t="shared" si="44"/>
        <v>0.10000000000000009</v>
      </c>
      <c r="I44" s="47">
        <f t="shared" si="44"/>
        <v>0.10999999999999988</v>
      </c>
      <c r="J44" s="47">
        <f t="shared" si="44"/>
        <v>0.2300000000000002</v>
      </c>
      <c r="K44" s="47">
        <f t="shared" si="44"/>
        <v>-0.20999999999999985</v>
      </c>
      <c r="L44" s="47">
        <f t="shared" si="44"/>
        <v>0.36999999999999988</v>
      </c>
      <c r="M44" s="47">
        <f t="shared" si="44"/>
        <v>-0.3899999999999999</v>
      </c>
      <c r="N44" s="47">
        <f t="shared" si="44"/>
        <v>-7.999999999999996E-2</v>
      </c>
      <c r="O44" s="47">
        <f t="shared" si="44"/>
        <v>-0.22000000000000008</v>
      </c>
      <c r="P44" s="47">
        <f t="shared" si="44"/>
        <v>-0.38999999999999979</v>
      </c>
      <c r="Q44" s="47">
        <f t="shared" si="44"/>
        <v>0.45999999999999952</v>
      </c>
      <c r="R44" s="47">
        <f>_xlfn.RRI(1,R43,S43)</f>
        <v>-0.17288221715787366</v>
      </c>
      <c r="S44" s="47">
        <f t="shared" ref="S44:AA44" si="45">_xlfn.RRI(1,S43,T43)</f>
        <v>-0.24223467745550664</v>
      </c>
      <c r="T44" s="47">
        <f t="shared" si="45"/>
        <v>-0.17134934625190346</v>
      </c>
      <c r="U44" s="47">
        <f t="shared" si="45"/>
        <v>-0.16223945574798271</v>
      </c>
      <c r="V44" s="47">
        <f t="shared" si="45"/>
        <v>-0.19673527369170152</v>
      </c>
      <c r="W44" s="47">
        <f t="shared" si="45"/>
        <v>-0.31587438084331509</v>
      </c>
      <c r="X44" s="47">
        <f t="shared" si="45"/>
        <v>-0.12435756893734262</v>
      </c>
      <c r="Y44" s="47">
        <f t="shared" si="45"/>
        <v>-4.2332192483204856E-2</v>
      </c>
      <c r="Z44" s="47">
        <f t="shared" si="45"/>
        <v>-0.13973196998325055</v>
      </c>
      <c r="AA44" s="47">
        <f t="shared" si="45"/>
        <v>5.5338721400518764E-2</v>
      </c>
      <c r="AB44" s="5">
        <v>-0.2</v>
      </c>
      <c r="AC44" s="5">
        <v>-0.2</v>
      </c>
      <c r="AD44" s="5">
        <v>-0.2</v>
      </c>
      <c r="AE44" s="5">
        <v>-0.2</v>
      </c>
      <c r="AF44" s="5">
        <v>-0.2</v>
      </c>
    </row>
    <row r="45" spans="6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6:57" x14ac:dyDescent="0.35">
      <c r="F46" s="15" t="s">
        <v>608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</row>
    <row r="50" spans="27:27" x14ac:dyDescent="0.35">
      <c r="AA50">
        <f>SUM(W44:AA44)/5</f>
        <v>-0.11339147816931887</v>
      </c>
    </row>
    <row r="67" spans="6:18" x14ac:dyDescent="0.35">
      <c r="F67" s="26"/>
      <c r="R67" s="5"/>
    </row>
    <row r="68" spans="6:18" x14ac:dyDescent="0.35">
      <c r="F68" s="26"/>
      <c r="R68" s="5"/>
    </row>
    <row r="69" spans="6:18" x14ac:dyDescent="0.35">
      <c r="F69" s="26"/>
      <c r="R69" s="5"/>
    </row>
    <row r="70" spans="6:18" x14ac:dyDescent="0.35">
      <c r="F70" s="26"/>
      <c r="R70" s="5"/>
    </row>
    <row r="71" spans="6:18" x14ac:dyDescent="0.35">
      <c r="F71" s="26"/>
      <c r="R71" s="5"/>
    </row>
    <row r="72" spans="6:18" x14ac:dyDescent="0.35">
      <c r="F72" s="26"/>
      <c r="R72" s="5"/>
    </row>
    <row r="73" spans="6:18" x14ac:dyDescent="0.35">
      <c r="F73" s="26"/>
      <c r="R73" s="5"/>
    </row>
    <row r="74" spans="6:18" x14ac:dyDescent="0.35">
      <c r="F74" s="26"/>
      <c r="R74" s="5"/>
    </row>
    <row r="75" spans="6:18" x14ac:dyDescent="0.35">
      <c r="F75" s="26"/>
      <c r="R75" s="5"/>
    </row>
    <row r="76" spans="6:18" x14ac:dyDescent="0.35">
      <c r="F76" s="26"/>
      <c r="R76" s="5"/>
    </row>
    <row r="77" spans="6:18" x14ac:dyDescent="0.35">
      <c r="F77" s="26"/>
      <c r="R77" s="5"/>
    </row>
    <row r="78" spans="6:18" x14ac:dyDescent="0.35">
      <c r="F78" s="26"/>
      <c r="R78" s="5"/>
    </row>
    <row r="79" spans="6:18" x14ac:dyDescent="0.35">
      <c r="F79" s="26"/>
      <c r="R79" s="5"/>
    </row>
    <row r="80" spans="6:18" x14ac:dyDescent="0.35">
      <c r="F80" s="26"/>
      <c r="R80" s="5"/>
    </row>
    <row r="81" spans="6:18" x14ac:dyDescent="0.35">
      <c r="F81" s="26"/>
      <c r="R81" s="5"/>
    </row>
    <row r="82" spans="6:18" x14ac:dyDescent="0.35">
      <c r="F82" s="26"/>
      <c r="R82" s="5"/>
    </row>
    <row r="83" spans="6:18" x14ac:dyDescent="0.35">
      <c r="F83" s="26"/>
      <c r="R83" s="5"/>
    </row>
    <row r="84" spans="6:18" x14ac:dyDescent="0.35">
      <c r="F84" s="26"/>
      <c r="R84" s="5"/>
    </row>
    <row r="85" spans="6:18" x14ac:dyDescent="0.35">
      <c r="F85" s="26"/>
      <c r="R85" s="5"/>
    </row>
    <row r="86" spans="6:18" x14ac:dyDescent="0.35">
      <c r="F86" s="26"/>
      <c r="R86" s="5"/>
    </row>
    <row r="87" spans="6:18" x14ac:dyDescent="0.35">
      <c r="F87" s="26"/>
      <c r="R87" s="5"/>
    </row>
    <row r="88" spans="6:18" x14ac:dyDescent="0.35">
      <c r="F88" s="26"/>
      <c r="R88" s="5"/>
    </row>
    <row r="89" spans="6:18" x14ac:dyDescent="0.35">
      <c r="F89" s="26"/>
      <c r="R89" s="5"/>
    </row>
    <row r="90" spans="6:18" x14ac:dyDescent="0.35">
      <c r="F90" s="26"/>
      <c r="R90" s="5"/>
    </row>
    <row r="91" spans="6:18" x14ac:dyDescent="0.35">
      <c r="F91" s="26"/>
      <c r="R91" s="5"/>
    </row>
    <row r="92" spans="6:18" x14ac:dyDescent="0.35">
      <c r="F92" s="26"/>
      <c r="R92" s="5"/>
    </row>
    <row r="93" spans="6:18" x14ac:dyDescent="0.35">
      <c r="F93" s="26"/>
      <c r="R93" s="5"/>
    </row>
    <row r="94" spans="6:18" x14ac:dyDescent="0.35">
      <c r="F94" s="26"/>
      <c r="R94" s="5"/>
    </row>
    <row r="95" spans="6:18" x14ac:dyDescent="0.35">
      <c r="F95" s="26"/>
      <c r="R95" s="5"/>
    </row>
    <row r="96" spans="6:18" x14ac:dyDescent="0.35">
      <c r="F96" s="26"/>
      <c r="R96" s="5"/>
    </row>
    <row r="97" spans="6:18" x14ac:dyDescent="0.35">
      <c r="F97" s="26"/>
      <c r="R97" s="5"/>
    </row>
    <row r="98" spans="6:18" x14ac:dyDescent="0.35">
      <c r="F98" s="26"/>
      <c r="R98" s="5"/>
    </row>
    <row r="99" spans="6:18" x14ac:dyDescent="0.35">
      <c r="R99" s="5"/>
    </row>
    <row r="100" spans="6:18" x14ac:dyDescent="0.35">
      <c r="R100" s="5"/>
    </row>
    <row r="101" spans="6:18" x14ac:dyDescent="0.35">
      <c r="R101" s="5"/>
    </row>
    <row r="102" spans="6:18" x14ac:dyDescent="0.35">
      <c r="R102" s="5"/>
    </row>
    <row r="103" spans="6:18" x14ac:dyDescent="0.3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topLeftCell="A36" zoomScale="62" zoomScaleNormal="62" workbookViewId="0">
      <selection activeCell="E12" sqref="E12"/>
    </sheetView>
  </sheetViews>
  <sheetFormatPr baseColWidth="10" defaultRowHeight="14.5" x14ac:dyDescent="0.35"/>
  <cols>
    <col min="1" max="1" width="12.26953125" style="57" bestFit="1" customWidth="1"/>
    <col min="2" max="2" width="9.26953125" style="57" bestFit="1" customWidth="1"/>
    <col min="3" max="3" width="20.7265625" style="57" bestFit="1" customWidth="1"/>
    <col min="4" max="4" width="11.54296875" style="57"/>
    <col min="5" max="5" width="19.7265625" style="66" bestFit="1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69" t="s">
        <v>617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69" t="s">
        <v>617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69" t="s">
        <v>617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69" t="s">
        <v>617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69" t="s">
        <v>617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69" t="s">
        <v>617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69" t="s">
        <v>617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69" t="s">
        <v>617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69" t="s">
        <v>617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69" t="s">
        <v>617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69" t="s">
        <v>617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69" t="s">
        <v>617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69" t="s">
        <v>617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69" t="s">
        <v>617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69" t="s">
        <v>617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69" t="s">
        <v>617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69" t="s">
        <v>617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69" t="s">
        <v>617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69" t="s">
        <v>617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69" t="s">
        <v>617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69" t="s">
        <v>617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69" t="s">
        <v>617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69" t="s">
        <v>617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69" t="s">
        <v>617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69" t="s">
        <v>617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69" t="s">
        <v>617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69" t="s">
        <v>617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69" t="s">
        <v>617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69" t="s">
        <v>617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69" t="s">
        <v>617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69" t="s">
        <v>617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617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topLeftCell="A47" zoomScale="60" zoomScaleNormal="60" workbookViewId="0">
      <selection activeCell="F43" sqref="F43"/>
    </sheetView>
  </sheetViews>
  <sheetFormatPr baseColWidth="10" defaultRowHeight="14.5" x14ac:dyDescent="0.35"/>
  <cols>
    <col min="1" max="1" width="11.54296875" style="57"/>
    <col min="2" max="2" width="9.26953125" style="57" bestFit="1" customWidth="1"/>
    <col min="3" max="3" width="20.7265625" style="57" bestFit="1" customWidth="1"/>
    <col min="4" max="4" width="7.7265625" style="57" customWidth="1"/>
    <col min="5" max="5" width="19.7265625" style="68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8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1" t="s">
        <v>622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1" t="s">
        <v>622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1" t="s">
        <v>622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1" t="s">
        <v>622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1" t="s">
        <v>622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1" t="s">
        <v>622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1" t="s">
        <v>622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1" t="s">
        <v>622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1" t="s">
        <v>622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1" t="s">
        <v>622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1" t="s">
        <v>622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1" t="s">
        <v>622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1" t="s">
        <v>622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1" t="s">
        <v>622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1" t="s">
        <v>622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1" t="s">
        <v>622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1" t="s">
        <v>622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1" t="s">
        <v>622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1" t="s">
        <v>622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1" t="s">
        <v>622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1" t="s">
        <v>622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1" t="s">
        <v>622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1" t="s">
        <v>622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1" t="s">
        <v>622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1" t="s">
        <v>622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1" t="s">
        <v>622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1" t="s">
        <v>622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1" t="s">
        <v>622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1" t="s">
        <v>622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1" t="s">
        <v>622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86" t="s">
        <v>616</v>
      </c>
      <c r="B42" s="86"/>
      <c r="C42" s="86" t="s">
        <v>4</v>
      </c>
      <c r="D42" s="87" t="s">
        <v>621</v>
      </c>
      <c r="E42" s="87" t="s">
        <v>622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622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topLeftCell="A31" zoomScale="53" zoomScaleNormal="53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23.542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3" t="s">
        <v>623</v>
      </c>
      <c r="F12" s="26" t="s">
        <v>41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3" t="s">
        <v>623</v>
      </c>
      <c r="F13" s="26" t="s">
        <v>42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3" t="s">
        <v>623</v>
      </c>
      <c r="F14" s="26" t="s">
        <v>43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3" t="s">
        <v>623</v>
      </c>
      <c r="F15" s="26" t="s">
        <v>44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3" t="s">
        <v>623</v>
      </c>
      <c r="F16" s="26" t="s">
        <v>45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3" t="s">
        <v>623</v>
      </c>
      <c r="F17" s="26" t="s">
        <v>46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3" t="s">
        <v>623</v>
      </c>
      <c r="F18" s="26" t="s">
        <v>47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3" t="s">
        <v>623</v>
      </c>
      <c r="F19" s="26" t="s">
        <v>48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3" t="s">
        <v>623</v>
      </c>
      <c r="F20" s="26" t="s">
        <v>49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3" t="s">
        <v>623</v>
      </c>
      <c r="F21" s="26" t="s">
        <v>35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3" t="s">
        <v>623</v>
      </c>
      <c r="F22" s="26" t="s">
        <v>34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3" t="s">
        <v>623</v>
      </c>
      <c r="F23" s="26" t="s">
        <v>50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3" t="s">
        <v>623</v>
      </c>
      <c r="F24" s="26" t="s">
        <v>51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3" t="s">
        <v>623</v>
      </c>
      <c r="F25" s="26" t="s">
        <v>52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3" t="s">
        <v>623</v>
      </c>
      <c r="F26" s="26" t="s">
        <v>53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3" t="s">
        <v>623</v>
      </c>
      <c r="F27" s="26" t="s">
        <v>54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3" t="s">
        <v>623</v>
      </c>
      <c r="F28" s="26" t="s">
        <v>55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3" t="s">
        <v>623</v>
      </c>
      <c r="F29" s="26" t="s">
        <v>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3" t="s">
        <v>623</v>
      </c>
      <c r="F30" s="26" t="s">
        <v>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3" t="s">
        <v>623</v>
      </c>
      <c r="F31" s="26" t="s">
        <v>58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3" t="s">
        <v>623</v>
      </c>
      <c r="F32" s="26" t="s">
        <v>59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3" t="s">
        <v>623</v>
      </c>
      <c r="F33" s="26" t="s">
        <v>60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3" t="s">
        <v>623</v>
      </c>
      <c r="F34" s="26" t="s">
        <v>61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3" t="s">
        <v>623</v>
      </c>
      <c r="F35" s="26" t="s">
        <v>62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3" t="s">
        <v>623</v>
      </c>
      <c r="F36" s="26" t="s">
        <v>63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3" t="s">
        <v>623</v>
      </c>
      <c r="F37" s="26" t="s">
        <v>64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3" t="s">
        <v>623</v>
      </c>
      <c r="F38" s="26" t="s">
        <v>65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3" t="s">
        <v>623</v>
      </c>
      <c r="F39" s="26" t="s">
        <v>36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3" t="s">
        <v>623</v>
      </c>
      <c r="F40" s="26" t="s">
        <v>37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3" t="s">
        <v>623</v>
      </c>
      <c r="F41" s="26" t="s">
        <v>66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3" t="s">
        <v>623</v>
      </c>
      <c r="F42" s="26" t="s">
        <v>67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623</v>
      </c>
      <c r="F43" s="93" t="s">
        <v>630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5">
      <c r="F45" s="30" t="s">
        <v>587</v>
      </c>
      <c r="G45" s="28">
        <f>SUM(G12:G42)</f>
        <v>2811.0535707914214</v>
      </c>
      <c r="H45" s="28">
        <f t="shared" ref="H45:BE45" si="2">SUM(H12:H42)</f>
        <v>2959.0037587278139</v>
      </c>
      <c r="I45" s="28">
        <f t="shared" si="2"/>
        <v>3114.7407986608569</v>
      </c>
      <c r="J45" s="28">
        <f t="shared" si="2"/>
        <v>3278.6745249061651</v>
      </c>
      <c r="K45" s="28">
        <f t="shared" si="2"/>
        <v>3451.2363420064889</v>
      </c>
      <c r="L45" s="28">
        <f t="shared" si="2"/>
        <v>3632.8803600068322</v>
      </c>
      <c r="M45" s="28">
        <f t="shared" si="2"/>
        <v>3824.084589480874</v>
      </c>
      <c r="N45" s="28">
        <f t="shared" si="2"/>
        <v>4025.3521994535536</v>
      </c>
      <c r="O45" s="28">
        <f t="shared" si="2"/>
        <v>4237.212841530054</v>
      </c>
      <c r="P45" s="28">
        <f t="shared" si="2"/>
        <v>4460.2240437158443</v>
      </c>
      <c r="Q45" s="28">
        <f t="shared" si="2"/>
        <v>4694.9726775956306</v>
      </c>
      <c r="R45" s="28">
        <f t="shared" si="2"/>
        <v>4942.0765027322414</v>
      </c>
      <c r="S45" s="28">
        <f t="shared" si="2"/>
        <v>5202.1857923497282</v>
      </c>
      <c r="T45" s="28">
        <f t="shared" si="2"/>
        <v>4371.5846994535532</v>
      </c>
      <c r="U45" s="28">
        <f t="shared" si="2"/>
        <v>3666.666666666667</v>
      </c>
      <c r="V45" s="28">
        <f t="shared" si="2"/>
        <v>1777.7777777777776</v>
      </c>
      <c r="W45" s="28">
        <f t="shared" si="2"/>
        <v>1466.6666666666663</v>
      </c>
      <c r="X45" s="28">
        <f t="shared" si="2"/>
        <v>733.33333333333337</v>
      </c>
      <c r="Y45" s="28">
        <f t="shared" si="2"/>
        <v>293.33333333333337</v>
      </c>
      <c r="Z45" s="28">
        <f t="shared" si="2"/>
        <v>210.00000000000009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topLeftCell="A37" zoomScale="60" zoomScaleNormal="60" workbookViewId="0">
      <selection activeCell="E12" sqref="E12"/>
    </sheetView>
  </sheetViews>
  <sheetFormatPr baseColWidth="10" defaultRowHeight="14.5" x14ac:dyDescent="0.35"/>
  <cols>
    <col min="1" max="4" width="11.54296875" style="57"/>
    <col min="5" max="5" width="11.54296875" style="72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2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5" t="s">
        <v>624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5" t="s">
        <v>624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5" t="s">
        <v>624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5" t="s">
        <v>624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5" t="s">
        <v>624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5" t="s">
        <v>624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5" t="s">
        <v>624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5" t="s">
        <v>624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5" t="s">
        <v>624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5" t="s">
        <v>624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5" t="s">
        <v>624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5" t="s">
        <v>624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5" t="s">
        <v>624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5" t="s">
        <v>624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5" t="s">
        <v>624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5" t="s">
        <v>624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5" t="s">
        <v>624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5" t="s">
        <v>624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5" t="s">
        <v>624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5" t="s">
        <v>624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5" t="s">
        <v>624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5" t="s">
        <v>624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5" t="s">
        <v>624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5" t="s">
        <v>624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5" t="s">
        <v>624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5" t="s">
        <v>624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5" t="s">
        <v>624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5" t="s">
        <v>624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5" t="s">
        <v>624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5" t="s">
        <v>624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8" t="s">
        <v>624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78" t="s">
        <v>624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topLeftCell="A31" zoomScale="57" zoomScaleNormal="57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1.54296875" style="74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4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7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7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7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7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7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7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7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7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7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7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7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7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7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7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7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7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7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7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7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7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7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7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7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7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7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7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7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7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7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7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7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83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A30" zoomScale="70" zoomScaleNormal="70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3.542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86" t="s">
        <v>625</v>
      </c>
      <c r="F12" s="26" t="s">
        <v>41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20.430591999999997</v>
      </c>
      <c r="AE12" s="11">
        <f>'POM Portables NiCd'!AE12-'cameras games_NiCd'!AE12-cellphones_NiCd!AE12-'Cordless Tools_NiCd'!AE12-PortablePCs_NiCd!AE12-Tablets_NiCd!AE12</f>
        <v>16.344473599999997</v>
      </c>
      <c r="AF12" s="11">
        <f>'POM Portables NiCd'!AF12-'cameras games_NiCd'!AF12-cellphones_NiCd!AF12-'Cordless Tools_NiCd'!AF12-PortablePCs_NiCd!AF12-Tablets_NiCd!AF12</f>
        <v>13.075578879999998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86" t="s">
        <v>625</v>
      </c>
      <c r="F13" s="26" t="s">
        <v>42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20.763392</v>
      </c>
      <c r="AE13" s="11">
        <f>'POM Portables NiCd'!AE13-'cameras games_NiCd'!AE13-cellphones_NiCd!AE13-'Cordless Tools_NiCd'!AE13-PortablePCs_NiCd!AE13-Tablets_NiCd!AE13</f>
        <v>16.6107136</v>
      </c>
      <c r="AF13" s="11">
        <f>'POM Portables NiCd'!AF13-'cameras games_NiCd'!AF13-cellphones_NiCd!AF13-'Cordless Tools_NiCd'!AF13-PortablePCs_NiCd!AF13-Tablets_NiCd!AF13</f>
        <v>13.28857088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86" t="s">
        <v>625</v>
      </c>
      <c r="F14" s="26" t="s">
        <v>43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3.3346559999999998</v>
      </c>
      <c r="AE14" s="11">
        <f>'POM Portables NiCd'!AE14-'cameras games_NiCd'!AE14-cellphones_NiCd!AE14-'Cordless Tools_NiCd'!AE14-PortablePCs_NiCd!AE14-Tablets_NiCd!AE14</f>
        <v>2.6677247999999998</v>
      </c>
      <c r="AF14" s="11">
        <f>'POM Portables NiCd'!AF14-'cameras games_NiCd'!AF14-cellphones_NiCd!AF14-'Cordless Tools_NiCd'!AF14-PortablePCs_NiCd!AF14-Tablets_NiCd!AF14</f>
        <v>2.1341798399999998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86" t="s">
        <v>625</v>
      </c>
      <c r="F15" s="26" t="s">
        <v>44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3.491072</v>
      </c>
      <c r="AE15" s="11">
        <f>'POM Portables NiCd'!AE15-'cameras games_NiCd'!AE15-cellphones_NiCd!AE15-'Cordless Tools_NiCd'!AE15-PortablePCs_NiCd!AE15-Tablets_NiCd!AE15</f>
        <v>2.7928576000000001</v>
      </c>
      <c r="AF15" s="11">
        <f>'POM Portables NiCd'!AF15-'cameras games_NiCd'!AF15-cellphones_NiCd!AF15-'Cordless Tools_NiCd'!AF15-PortablePCs_NiCd!AF15-Tablets_NiCd!AF15</f>
        <v>2.23428608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86" t="s">
        <v>625</v>
      </c>
      <c r="F16" s="26" t="s">
        <v>45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0.65561599999999998</v>
      </c>
      <c r="AE16" s="11">
        <f>'POM Portables NiCd'!AE16-'cameras games_NiCd'!AE16-cellphones_NiCd!AE16-'Cordless Tools_NiCd'!AE16-PortablePCs_NiCd!AE16-Tablets_NiCd!AE16</f>
        <v>0.52449279999999998</v>
      </c>
      <c r="AF16" s="11">
        <f>'POM Portables NiCd'!AF16-'cameras games_NiCd'!AF16-cellphones_NiCd!AF16-'Cordless Tools_NiCd'!AF16-PortablePCs_NiCd!AF16-Tablets_NiCd!AF16</f>
        <v>0.41959424000000001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86" t="s">
        <v>625</v>
      </c>
      <c r="F17" s="26" t="s">
        <v>46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17.325567999999997</v>
      </c>
      <c r="AE17" s="11">
        <f>'POM Portables NiCd'!AE17-'cameras games_NiCd'!AE17-cellphones_NiCd!AE17-'Cordless Tools_NiCd'!AE17-PortablePCs_NiCd!AE17-Tablets_NiCd!AE17</f>
        <v>13.860454399999998</v>
      </c>
      <c r="AF17" s="11">
        <f>'POM Portables NiCd'!AF17-'cameras games_NiCd'!AF17-cellphones_NiCd!AF17-'Cordless Tools_NiCd'!AF17-PortablePCs_NiCd!AF17-Tablets_NiCd!AF17</f>
        <v>11.088363519999998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86" t="s">
        <v>625</v>
      </c>
      <c r="F18" s="26" t="s">
        <v>47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17.019392</v>
      </c>
      <c r="AE18" s="11">
        <f>'POM Portables NiCd'!AE18-'cameras games_NiCd'!AE18-cellphones_NiCd!AE18-'Cordless Tools_NiCd'!AE18-PortablePCs_NiCd!AE18-Tablets_NiCd!AE18</f>
        <v>13.6155136</v>
      </c>
      <c r="AF18" s="11">
        <f>'POM Portables NiCd'!AF18-'cameras games_NiCd'!AF18-cellphones_NiCd!AF18-'Cordless Tools_NiCd'!AF18-PortablePCs_NiCd!AF18-Tablets_NiCd!AF18</f>
        <v>10.89241088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86" t="s">
        <v>625</v>
      </c>
      <c r="F19" s="26" t="s">
        <v>48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1.7305599999999999</v>
      </c>
      <c r="AE19" s="11">
        <f>'POM Portables NiCd'!AE19-'cameras games_NiCd'!AE19-cellphones_NiCd!AE19-'Cordless Tools_NiCd'!AE19-PortablePCs_NiCd!AE19-Tablets_NiCd!AE19</f>
        <v>1.3844479999999999</v>
      </c>
      <c r="AF19" s="11">
        <f>'POM Portables NiCd'!AF19-'cameras games_NiCd'!AF19-cellphones_NiCd!AF19-'Cordless Tools_NiCd'!AF19-PortablePCs_NiCd!AF19-Tablets_NiCd!AF19</f>
        <v>1.1075583999999998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86" t="s">
        <v>625</v>
      </c>
      <c r="F20" s="26" t="s">
        <v>49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13.531648000000001</v>
      </c>
      <c r="AE20" s="11">
        <f>'POM Portables NiCd'!AE20-'cameras games_NiCd'!AE20-cellphones_NiCd!AE20-'Cordless Tools_NiCd'!AE20-PortablePCs_NiCd!AE20-Tablets_NiCd!AE20</f>
        <v>10.8253184</v>
      </c>
      <c r="AF20" s="11">
        <f>'POM Portables NiCd'!AF20-'cameras games_NiCd'!AF20-cellphones_NiCd!AF20-'Cordless Tools_NiCd'!AF20-PortablePCs_NiCd!AF20-Tablets_NiCd!AF20</f>
        <v>8.6602547200000011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86" t="s">
        <v>625</v>
      </c>
      <c r="F21" s="26" t="s">
        <v>35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86" t="s">
        <v>625</v>
      </c>
      <c r="F22" s="26" t="s">
        <v>34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90.478895280020495</v>
      </c>
      <c r="AE22" s="11">
        <f>'POM Portables NiCd'!AE22-'cameras games_NiCd'!AE22-cellphones_NiCd!AE22-'Cordless Tools_NiCd'!AE22-PortablePCs_NiCd!AE22-Tablets_NiCd!AE22</f>
        <v>72.383116224016391</v>
      </c>
      <c r="AF22" s="11">
        <f>'POM Portables NiCd'!AF22-'cameras games_NiCd'!AF22-cellphones_NiCd!AF22-'Cordless Tools_NiCd'!AF22-PortablePCs_NiCd!AF22-Tablets_NiCd!AF22</f>
        <v>57.906492979213112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86" t="s">
        <v>625</v>
      </c>
      <c r="F23" s="26" t="s">
        <v>50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9.5580160000000003</v>
      </c>
      <c r="AE23" s="11">
        <f>'POM Portables NiCd'!AE23-'cameras games_NiCd'!AE23-cellphones_NiCd!AE23-'Cordless Tools_NiCd'!AE23-PortablePCs_NiCd!AE23-Tablets_NiCd!AE23</f>
        <v>7.6464128000000002</v>
      </c>
      <c r="AF23" s="11">
        <f>'POM Portables NiCd'!AF23-'cameras games_NiCd'!AF23-cellphones_NiCd!AF23-'Cordless Tools_NiCd'!AF23-PortablePCs_NiCd!AF23-Tablets_NiCd!AF23</f>
        <v>6.1171302399999998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86" t="s">
        <v>625</v>
      </c>
      <c r="F24" s="26" t="s">
        <v>51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10.559744</v>
      </c>
      <c r="AE24" s="11">
        <f>'POM Portables NiCd'!AE24-'cameras games_NiCd'!AE24-cellphones_NiCd!AE24-'Cordless Tools_NiCd'!AE24-PortablePCs_NiCd!AE24-Tablets_NiCd!AE24</f>
        <v>8.4477951999999998</v>
      </c>
      <c r="AF24" s="11">
        <f>'POM Portables NiCd'!AF24-'cameras games_NiCd'!AF24-cellphones_NiCd!AF24-'Cordless Tools_NiCd'!AF24-PortablePCs_NiCd!AF24-Tablets_NiCd!AF24</f>
        <v>6.75823616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86" t="s">
        <v>625</v>
      </c>
      <c r="F25" s="26" t="s">
        <v>52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1.1311871999999998</v>
      </c>
      <c r="AE25" s="11">
        <f>'POM Portables NiCd'!AE25-'cameras games_NiCd'!AE25-cellphones_NiCd!AE25-'Cordless Tools_NiCd'!AE25-PortablePCs_NiCd!AE25-Tablets_NiCd!AE25</f>
        <v>0.90494975999999983</v>
      </c>
      <c r="AF25" s="11">
        <f>'POM Portables NiCd'!AF25-'cameras games_NiCd'!AF25-cellphones_NiCd!AF25-'Cordless Tools_NiCd'!AF25-PortablePCs_NiCd!AF25-Tablets_NiCd!AF25</f>
        <v>0.72395980799999982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86" t="s">
        <v>625</v>
      </c>
      <c r="F26" s="26" t="s">
        <v>53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12.286975999999999</v>
      </c>
      <c r="AE26" s="11">
        <f>'POM Portables NiCd'!AE26-'cameras games_NiCd'!AE26-cellphones_NiCd!AE26-'Cordless Tools_NiCd'!AE26-PortablePCs_NiCd!AE26-Tablets_NiCd!AE26</f>
        <v>9.8295807999999987</v>
      </c>
      <c r="AF26" s="11">
        <f>'POM Portables NiCd'!AF26-'cameras games_NiCd'!AF26-cellphones_NiCd!AF26-'Cordless Tools_NiCd'!AF26-PortablePCs_NiCd!AF26-Tablets_NiCd!AF26</f>
        <v>7.8636646399999988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86" t="s">
        <v>625</v>
      </c>
      <c r="F27" s="26" t="s">
        <v>54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107.68076799999999</v>
      </c>
      <c r="AE27" s="11">
        <f>'POM Portables NiCd'!AE27-'cameras games_NiCd'!AE27-cellphones_NiCd!AE27-'Cordless Tools_NiCd'!AE27-PortablePCs_NiCd!AE27-Tablets_NiCd!AE27</f>
        <v>86.144614399999995</v>
      </c>
      <c r="AF27" s="11">
        <f>'POM Portables NiCd'!AF27-'cameras games_NiCd'!AF27-cellphones_NiCd!AF27-'Cordless Tools_NiCd'!AF27-PortablePCs_NiCd!AF27-Tablets_NiCd!AF27</f>
        <v>68.915691519999996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86" t="s">
        <v>625</v>
      </c>
      <c r="F28" s="26" t="s">
        <v>55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2.2796799999999999</v>
      </c>
      <c r="AE28" s="11">
        <f>'POM Portables NiCd'!AE28-'cameras games_NiCd'!AE28-cellphones_NiCd!AE28-'Cordless Tools_NiCd'!AE28-PortablePCs_NiCd!AE28-Tablets_NiCd!AE28</f>
        <v>1.823744</v>
      </c>
      <c r="AF28" s="11">
        <f>'POM Portables NiCd'!AF28-'cameras games_NiCd'!AF28-cellphones_NiCd!AF28-'Cordless Tools_NiCd'!AF28-PortablePCs_NiCd!AF28-Tablets_NiCd!AF28</f>
        <v>1.4589951999999999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86" t="s">
        <v>625</v>
      </c>
      <c r="F29" s="26" t="s">
        <v>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3.0917120000000002</v>
      </c>
      <c r="AE29" s="11">
        <f>'POM Portables NiCd'!AE29-'cameras games_NiCd'!AE29-cellphones_NiCd!AE29-'Cordless Tools_NiCd'!AE29-PortablePCs_NiCd!AE29-Tablets_NiCd!AE29</f>
        <v>2.4733696000000003</v>
      </c>
      <c r="AF29" s="11">
        <f>'POM Portables NiCd'!AF29-'cameras games_NiCd'!AF29-cellphones_NiCd!AF29-'Cordless Tools_NiCd'!AF29-PortablePCs_NiCd!AF29-Tablets_NiCd!AF29</f>
        <v>1.9786956800000002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86" t="s">
        <v>625</v>
      </c>
      <c r="F30" s="26" t="s">
        <v>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0.94847999999999999</v>
      </c>
      <c r="AE30" s="11">
        <f>'POM Portables NiCd'!AE30-'cameras games_NiCd'!AE30-cellphones_NiCd!AE30-'Cordless Tools_NiCd'!AE30-PortablePCs_NiCd!AE30-Tablets_NiCd!AE30</f>
        <v>0.75878400000000001</v>
      </c>
      <c r="AF30" s="11">
        <f>'POM Portables NiCd'!AF30-'cameras games_NiCd'!AF30-cellphones_NiCd!AF30-'Cordless Tools_NiCd'!AF30-PortablePCs_NiCd!AF30-Tablets_NiCd!AF30</f>
        <v>0.60702719999999999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86" t="s">
        <v>625</v>
      </c>
      <c r="F31" s="26" t="s">
        <v>58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0.54579199999999994</v>
      </c>
      <c r="AE31" s="11">
        <f>'POM Portables NiCd'!AE31-'cameras games_NiCd'!AE31-cellphones_NiCd!AE31-'Cordless Tools_NiCd'!AE31-PortablePCs_NiCd!AE31-Tablets_NiCd!AE31</f>
        <v>0.43663359999999996</v>
      </c>
      <c r="AF31" s="11">
        <f>'POM Portables NiCd'!AF31-'cameras games_NiCd'!AF31-cellphones_NiCd!AF31-'Cordless Tools_NiCd'!AF31-PortablePCs_NiCd!AF31-Tablets_NiCd!AF31</f>
        <v>0.34930687999999999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86" t="s">
        <v>625</v>
      </c>
      <c r="F32" s="26" t="s">
        <v>59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39.506687999999997</v>
      </c>
      <c r="AE32" s="11">
        <f>'POM Portables NiCd'!AE32-'cameras games_NiCd'!AE32-cellphones_NiCd!AE32-'Cordless Tools_NiCd'!AE32-PortablePCs_NiCd!AE32-Tablets_NiCd!AE32</f>
        <v>31.605350399999999</v>
      </c>
      <c r="AF32" s="11">
        <f>'POM Portables NiCd'!AF32-'cameras games_NiCd'!AF32-cellphones_NiCd!AF32-'Cordless Tools_NiCd'!AF32-PortablePCs_NiCd!AF32-Tablets_NiCd!AF32</f>
        <v>25.284280320000001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86" t="s">
        <v>625</v>
      </c>
      <c r="F33" s="26" t="s">
        <v>60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11.74784</v>
      </c>
      <c r="AE33" s="11">
        <f>'POM Portables NiCd'!AE33-'cameras games_NiCd'!AE33-cellphones_NiCd!AE33-'Cordless Tools_NiCd'!AE33-PortablePCs_NiCd!AE33-Tablets_NiCd!AE33</f>
        <v>9.3982720000000004</v>
      </c>
      <c r="AF33" s="11">
        <f>'POM Portables NiCd'!AF33-'cameras games_NiCd'!AF33-cellphones_NiCd!AF33-'Cordless Tools_NiCd'!AF33-PortablePCs_NiCd!AF33-Tablets_NiCd!AF33</f>
        <v>7.5186176000000007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86" t="s">
        <v>625</v>
      </c>
      <c r="F34" s="26" t="s">
        <v>61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69.37548799999999</v>
      </c>
      <c r="AE34" s="11">
        <f>'POM Portables NiCd'!AE34-'cameras games_NiCd'!AE34-cellphones_NiCd!AE34-'Cordless Tools_NiCd'!AE34-PortablePCs_NiCd!AE34-Tablets_NiCd!AE34</f>
        <v>55.500390399999993</v>
      </c>
      <c r="AF34" s="11">
        <f>'POM Portables NiCd'!AF34-'cameras games_NiCd'!AF34-cellphones_NiCd!AF34-'Cordless Tools_NiCd'!AF34-PortablePCs_NiCd!AF34-Tablets_NiCd!AF34</f>
        <v>44.400312319999998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86" t="s">
        <v>625</v>
      </c>
      <c r="F35" s="26" t="s">
        <v>62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9.551359999999999</v>
      </c>
      <c r="AE35" s="11">
        <f>'POM Portables NiCd'!AE35-'cameras games_NiCd'!AE35-cellphones_NiCd!AE35-'Cordless Tools_NiCd'!AE35-PortablePCs_NiCd!AE35-Tablets_NiCd!AE35</f>
        <v>7.641087999999999</v>
      </c>
      <c r="AF35" s="11">
        <f>'POM Portables NiCd'!AF35-'cameras games_NiCd'!AF35-cellphones_NiCd!AF35-'Cordless Tools_NiCd'!AF35-PortablePCs_NiCd!AF35-Tablets_NiCd!AF35</f>
        <v>6.1128703999999994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86" t="s">
        <v>625</v>
      </c>
      <c r="F36" s="26" t="s">
        <v>63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22.876671999999999</v>
      </c>
      <c r="AE36" s="11">
        <f>'POM Portables NiCd'!AE36-'cameras games_NiCd'!AE36-cellphones_NiCd!AE36-'Cordless Tools_NiCd'!AE36-PortablePCs_NiCd!AE36-Tablets_NiCd!AE36</f>
        <v>18.3013376</v>
      </c>
      <c r="AF36" s="11">
        <f>'POM Portables NiCd'!AF36-'cameras games_NiCd'!AF36-cellphones_NiCd!AF36-'Cordless Tools_NiCd'!AF36-PortablePCs_NiCd!AF36-Tablets_NiCd!AF36</f>
        <v>14.64107008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86" t="s">
        <v>625</v>
      </c>
      <c r="F37" s="26" t="s">
        <v>64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7.5545600000000004</v>
      </c>
      <c r="AE37" s="11">
        <f>'POM Portables NiCd'!AE37-'cameras games_NiCd'!AE37-cellphones_NiCd!AE37-'Cordless Tools_NiCd'!AE37-PortablePCs_NiCd!AE37-Tablets_NiCd!AE37</f>
        <v>6.0436480000000001</v>
      </c>
      <c r="AF37" s="11">
        <f>'POM Portables NiCd'!AF37-'cameras games_NiCd'!AF37-cellphones_NiCd!AF37-'Cordless Tools_NiCd'!AF37-PortablePCs_NiCd!AF37-Tablets_NiCd!AF37</f>
        <v>4.8349184000000003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86" t="s">
        <v>625</v>
      </c>
      <c r="F38" s="26" t="s">
        <v>65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2.9419519999999997</v>
      </c>
      <c r="AE38" s="11">
        <f>'POM Portables NiCd'!AE38-'cameras games_NiCd'!AE38-cellphones_NiCd!AE38-'Cordless Tools_NiCd'!AE38-PortablePCs_NiCd!AE38-Tablets_NiCd!AE38</f>
        <v>2.3535615999999999</v>
      </c>
      <c r="AF38" s="11">
        <f>'POM Portables NiCd'!AF38-'cameras games_NiCd'!AF38-cellphones_NiCd!AF38-'Cordless Tools_NiCd'!AF38-PortablePCs_NiCd!AF38-Tablets_NiCd!AF38</f>
        <v>1.8828492799999998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86" t="s">
        <v>625</v>
      </c>
      <c r="F39" s="26" t="s">
        <v>36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178.30743875630222</v>
      </c>
      <c r="AE39" s="11">
        <f>'POM Portables NiCd'!AE39-'cameras games_NiCd'!AE39-cellphones_NiCd!AE39-'Cordless Tools_NiCd'!AE39-PortablePCs_NiCd!AE39-Tablets_NiCd!AE39</f>
        <v>142.64595100504178</v>
      </c>
      <c r="AF39" s="11">
        <f>'POM Portables NiCd'!AF39-'cameras games_NiCd'!AF39-cellphones_NiCd!AF39-'Cordless Tools_NiCd'!AF39-PortablePCs_NiCd!AF39-Tablets_NiCd!AF39</f>
        <v>114.11676080403342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86" t="s">
        <v>625</v>
      </c>
      <c r="F40" s="26" t="s">
        <v>37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30.863339980730018</v>
      </c>
      <c r="AE40" s="11">
        <f>'POM Portables NiCd'!AE40-'cameras games_NiCd'!AE40-cellphones_NiCd!AE40-'Cordless Tools_NiCd'!AE40-PortablePCs_NiCd!AE40-Tablets_NiCd!AE40</f>
        <v>24.690671984584014</v>
      </c>
      <c r="AF40" s="11">
        <f>'POM Portables NiCd'!AF40-'cameras games_NiCd'!AF40-cellphones_NiCd!AF40-'Cordless Tools_NiCd'!AF40-PortablePCs_NiCd!AF40-Tablets_NiCd!AF40</f>
        <v>19.752537587667213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86" t="s">
        <v>625</v>
      </c>
      <c r="F41" s="26" t="s">
        <v>66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22.014719999999997</v>
      </c>
      <c r="AE41" s="11">
        <f>'POM Portables NiCd'!AE41-'cameras games_NiCd'!AE41-cellphones_NiCd!AE41-'Cordless Tools_NiCd'!AE41-PortablePCs_NiCd!AE41-Tablets_NiCd!AE41</f>
        <v>17.611775999999999</v>
      </c>
      <c r="AF41" s="11">
        <f>'POM Portables NiCd'!AF41-'cameras games_NiCd'!AF41-cellphones_NiCd!AF41-'Cordless Tools_NiCd'!AF41-PortablePCs_NiCd!AF41-Tablets_NiCd!AF41</f>
        <v>14.089420799999999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86" t="s">
        <v>625</v>
      </c>
      <c r="F42" s="26" t="s">
        <v>67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144.68024063999999</v>
      </c>
      <c r="AE42" s="11">
        <f>'POM Portables NiCd'!AE42-'cameras games_NiCd'!AE42-cellphones_NiCd!AE42-'Cordless Tools_NiCd'!AE42-PortablePCs_NiCd!AE42-Tablets_NiCd!AE42</f>
        <v>115.744192512</v>
      </c>
      <c r="AF42" s="11">
        <f>'POM Portables NiCd'!AF42-'cameras games_NiCd'!AF42-cellphones_NiCd!AF42-'Cordless Tools_NiCd'!AF42-PortablePCs_NiCd!AF42-Tablets_NiCd!AF42</f>
        <v>92.595354009600001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6" t="s">
        <v>625</v>
      </c>
      <c r="F43" s="93" t="s">
        <v>630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7979.4965112951731</v>
      </c>
      <c r="H45" s="28">
        <f t="shared" ref="H45:BE45" si="2">SUM(H12:H42)</f>
        <v>8910.6013315674427</v>
      </c>
      <c r="I45" s="28">
        <f t="shared" si="2"/>
        <v>9941.8248006639242</v>
      </c>
      <c r="J45" s="28">
        <f t="shared" si="2"/>
        <v>11214.113290344343</v>
      </c>
      <c r="K45" s="28">
        <f t="shared" si="2"/>
        <v>14374.892670751637</v>
      </c>
      <c r="L45" s="28">
        <f t="shared" si="2"/>
        <v>10449.761560072089</v>
      </c>
      <c r="M45" s="28">
        <f t="shared" si="2"/>
        <v>15469.134841027248</v>
      </c>
      <c r="N45" s="28">
        <f t="shared" si="2"/>
        <v>7743.511653156399</v>
      </c>
      <c r="O45" s="28">
        <f t="shared" si="2"/>
        <v>6590.1419028711034</v>
      </c>
      <c r="P45" s="28">
        <f t="shared" si="2"/>
        <v>3985.1126569170583</v>
      </c>
      <c r="Q45" s="28">
        <f t="shared" si="2"/>
        <v>456.6827097904399</v>
      </c>
      <c r="R45" s="28">
        <f t="shared" si="2"/>
        <v>2579.3403628514229</v>
      </c>
      <c r="S45" s="28">
        <f t="shared" si="2"/>
        <v>1018.9118493432077</v>
      </c>
      <c r="T45" s="28">
        <f t="shared" si="2"/>
        <v>342.54736158468017</v>
      </c>
      <c r="U45" s="28">
        <f t="shared" si="2"/>
        <v>239.70194756752625</v>
      </c>
      <c r="V45" s="28">
        <f t="shared" si="2"/>
        <v>1494.823718532059</v>
      </c>
      <c r="W45" s="28">
        <f t="shared" si="2"/>
        <v>1162.0986785827829</v>
      </c>
      <c r="X45" s="28">
        <f t="shared" si="2"/>
        <v>1065.0723861030826</v>
      </c>
      <c r="Y45" s="28">
        <f t="shared" si="2"/>
        <v>1281.4270228709574</v>
      </c>
      <c r="Z45" s="28">
        <f t="shared" si="2"/>
        <v>1298.09729769053</v>
      </c>
      <c r="AA45" s="28">
        <f t="shared" si="2"/>
        <v>1297.367891357816</v>
      </c>
      <c r="AB45" s="28">
        <f t="shared" si="2"/>
        <v>1369.1625716516446</v>
      </c>
      <c r="AC45" s="28">
        <f t="shared" si="2"/>
        <v>1095.3300573213162</v>
      </c>
      <c r="AD45" s="28">
        <f t="shared" si="2"/>
        <v>876.26404585705257</v>
      </c>
      <c r="AE45" s="28">
        <f t="shared" si="2"/>
        <v>701.01123668564219</v>
      </c>
      <c r="AF45" s="28">
        <f t="shared" si="2"/>
        <v>560.80898934851371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N48"/>
  <sheetViews>
    <sheetView topLeftCell="A19" zoomScale="68" zoomScaleNormal="68"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0.1796875" customWidth="1"/>
    <col min="9" max="9" width="12" customWidth="1"/>
    <col min="10" max="17" width="11" customWidth="1"/>
    <col min="18" max="27" width="11.26953125" bestFit="1" customWidth="1"/>
  </cols>
  <sheetData>
    <row r="1" spans="1:66" x14ac:dyDescent="0.35">
      <c r="F1" s="26" t="s">
        <v>32</v>
      </c>
      <c r="G1" s="26" t="s">
        <v>33</v>
      </c>
      <c r="H1" s="26" t="s">
        <v>5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66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66" x14ac:dyDescent="0.35">
      <c r="F3" s="32" t="s">
        <v>599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66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8.022218175195775E-2</v>
      </c>
      <c r="S4" s="37">
        <v>6.4796259185036745E-2</v>
      </c>
      <c r="T4" s="37">
        <v>7.2633624279061157E-2</v>
      </c>
      <c r="U4" s="37">
        <v>6.7575491058340667E-2</v>
      </c>
      <c r="V4" s="37">
        <v>6.1837455830388695E-2</v>
      </c>
      <c r="W4" s="37">
        <v>4.7068491597948368E-2</v>
      </c>
      <c r="X4" s="37">
        <v>4.3999500719944011E-2</v>
      </c>
      <c r="Y4" s="37">
        <v>4.4429613487736379E-2</v>
      </c>
      <c r="Z4" s="37">
        <v>3.8299526378719577E-2</v>
      </c>
      <c r="AA4" s="37">
        <v>3.7999234603581622E-2</v>
      </c>
      <c r="AB4" s="5">
        <v>3.0931816435384365E-2</v>
      </c>
    </row>
    <row r="5" spans="1:66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5.868460388639761E-2</v>
      </c>
      <c r="S5" s="37">
        <v>5.2127022168963449E-2</v>
      </c>
      <c r="T5" s="37">
        <v>6.3434075058120223E-2</v>
      </c>
      <c r="U5" s="37">
        <v>5.4469496444175147E-2</v>
      </c>
      <c r="V5" s="37">
        <v>5.5429972300932856E-2</v>
      </c>
      <c r="W5" s="37">
        <v>5.2946285408872258E-2</v>
      </c>
      <c r="X5" s="49">
        <v>5.657200940219808E-2</v>
      </c>
      <c r="Y5" s="49">
        <v>4.6496733700525171E-2</v>
      </c>
      <c r="Z5" s="49">
        <v>4.4717923723650542E-2</v>
      </c>
      <c r="AA5" s="49">
        <v>4.1865515960334922E-2</v>
      </c>
      <c r="AB5" s="5"/>
    </row>
    <row r="6" spans="1:66" x14ac:dyDescent="0.35">
      <c r="F6" s="34" t="s">
        <v>36</v>
      </c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37">
        <v>3.8656264167938305E-2</v>
      </c>
      <c r="S6" s="37">
        <v>4.096572637042889E-2</v>
      </c>
      <c r="T6" s="37">
        <v>3.4861724769697816E-2</v>
      </c>
      <c r="U6" s="37">
        <v>3.6901262570015261E-2</v>
      </c>
      <c r="V6" s="37">
        <v>3.2433504156328952E-2</v>
      </c>
      <c r="W6" s="37">
        <v>4.13566281392964E-2</v>
      </c>
      <c r="X6" s="37">
        <v>4.5173049139832611E-2</v>
      </c>
      <c r="Y6" s="37">
        <v>4.7478199876154779E-2</v>
      </c>
      <c r="Z6" s="37">
        <v>4.2566137811304902E-2</v>
      </c>
      <c r="AA6" s="37">
        <v>3.6408195852338544E-2</v>
      </c>
      <c r="AB6" s="5">
        <v>2.9668018540051355E-2</v>
      </c>
    </row>
    <row r="7" spans="1:66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6.6853538892782061E-2</v>
      </c>
      <c r="S7" s="37">
        <v>5.9867394695787834E-2</v>
      </c>
      <c r="T7" s="37">
        <v>6.2379490109262296E-2</v>
      </c>
      <c r="U7" s="37">
        <v>6.9534560381355928E-2</v>
      </c>
      <c r="V7" s="37">
        <v>5.4577676835458278E-2</v>
      </c>
      <c r="W7" s="37">
        <v>5.1847417606172459E-2</v>
      </c>
      <c r="X7" s="37">
        <v>3.909327925840092E-2</v>
      </c>
      <c r="Y7" s="37">
        <v>4.2481890685593E-2</v>
      </c>
      <c r="Z7" s="49">
        <v>6.1721306769248432E-2</v>
      </c>
      <c r="AA7" s="49">
        <v>5.3786204797755935E-2</v>
      </c>
      <c r="AB7" s="5">
        <v>4.1968226937641448E-2</v>
      </c>
    </row>
    <row r="8" spans="1:66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6.2999895383725538E-2</v>
      </c>
      <c r="S8" s="40">
        <v>5.4949430698674973E-2</v>
      </c>
      <c r="T8" s="40">
        <v>6.0471810232332356E-2</v>
      </c>
      <c r="U8" s="40">
        <v>5.6390363037035762E-2</v>
      </c>
      <c r="V8" s="40">
        <v>5.2725471816537868E-2</v>
      </c>
      <c r="W8" s="40">
        <v>4.7915784118655248E-2</v>
      </c>
      <c r="X8" s="40">
        <v>4.8105004840643679E-2</v>
      </c>
      <c r="Y8" s="40">
        <v>4.5693507160245096E-2</v>
      </c>
      <c r="Z8" s="40">
        <v>4.2505400264707408E-2</v>
      </c>
      <c r="AA8" s="41">
        <v>3.9675108901314961E-2</v>
      </c>
      <c r="AB8" s="42">
        <v>3.1322017735416936E-2</v>
      </c>
    </row>
    <row r="9" spans="1:66" x14ac:dyDescent="0.35">
      <c r="F9" s="26"/>
      <c r="G9" s="31"/>
      <c r="H9" s="31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66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66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66" x14ac:dyDescent="0.35">
      <c r="A12" s="57" t="s">
        <v>615</v>
      </c>
      <c r="B12" s="57" t="s">
        <v>613</v>
      </c>
      <c r="C12" s="57" t="s">
        <v>618</v>
      </c>
      <c r="D12" s="57" t="s">
        <v>619</v>
      </c>
      <c r="E12" s="57" t="s">
        <v>620</v>
      </c>
      <c r="F12" s="26" t="s">
        <v>41</v>
      </c>
      <c r="G12" s="11">
        <f>H12/1.14</f>
        <v>81.322174884061937</v>
      </c>
      <c r="H12" s="11">
        <f>I12/1.14</f>
        <v>92.707279367830594</v>
      </c>
      <c r="I12" s="11">
        <f>J12/1.14</f>
        <v>105.68629847932687</v>
      </c>
      <c r="J12" s="11">
        <f>K12/1.06</f>
        <v>120.48238026643261</v>
      </c>
      <c r="K12" s="11">
        <f>L12/1.24</f>
        <v>127.71132308241857</v>
      </c>
      <c r="L12" s="11">
        <f>M12/1.14</f>
        <v>158.36204062219903</v>
      </c>
      <c r="M12" s="11">
        <f>N12/(1-0.21)</f>
        <v>180.5327263093069</v>
      </c>
      <c r="N12" s="11">
        <f>O12/1.16</f>
        <v>142.62085378435245</v>
      </c>
      <c r="O12" s="11">
        <f>P12/(1-0.14)</f>
        <v>165.44019038984882</v>
      </c>
      <c r="P12" s="11">
        <f>Q12/1.26</f>
        <v>142.27856373526998</v>
      </c>
      <c r="Q12" s="11">
        <f>R12/1.27</f>
        <v>179.27099030644018</v>
      </c>
      <c r="R12" s="9">
        <f>$R$8*'[3]Eurostat POM Portables GU'!M3</f>
        <v>227.67415768917903</v>
      </c>
      <c r="S12" s="9">
        <f>$S$8*'[3]Eurostat POM Portables GU'!N3</f>
        <v>204.25690667118852</v>
      </c>
      <c r="T12" s="9">
        <f>$T$8*'[3]Eurostat POM Portables GU'!O3</f>
        <v>235.3289521660125</v>
      </c>
      <c r="U12" s="9">
        <f>$U$8*'[3]Eurostat POM Portables GU'!P3</f>
        <v>230.44666207876753</v>
      </c>
      <c r="V12" s="9">
        <f>$V$8*'[3]Eurostat POM Portables GU'!Q3</f>
        <v>239.75805555327548</v>
      </c>
      <c r="W12" s="9">
        <f>$W$8*'[3]Eurostat POM Portables GU'!R3</f>
        <v>225.58989208678392</v>
      </c>
      <c r="X12" s="9">
        <f>$X$8*'[3]Eurostat POM Portables GU'!S3</f>
        <v>228.28830974847929</v>
      </c>
      <c r="Y12" s="9">
        <f>$Y$8*'[3]Eurostat POM Portables GU'!T3</f>
        <v>249.00408323314505</v>
      </c>
      <c r="Z12" s="9">
        <f>$Z$8*'[3]Eurostat POM Portables GU'!U3</f>
        <v>244.85004380580258</v>
      </c>
      <c r="AA12" s="9">
        <f>$AA$8*'[3]Eurostat POM Portables GU'!V3</f>
        <v>251.81728575916563</v>
      </c>
      <c r="AB12" s="9">
        <f>$AB$8*'[3]Eurostat POM Portables GU'!W3</f>
        <v>192.28586687772457</v>
      </c>
      <c r="AC12" s="13">
        <f>AB12+(AB12*AB$44)</f>
        <v>188.44014954017007</v>
      </c>
      <c r="AD12" s="13">
        <f t="shared" ref="AD12:BE12" si="0">AC12+(AC12*AC$44)</f>
        <v>184.67134654936666</v>
      </c>
      <c r="AE12" s="13">
        <f t="shared" si="0"/>
        <v>180.97791961837933</v>
      </c>
      <c r="AF12" s="13">
        <f t="shared" si="0"/>
        <v>177.35836122601174</v>
      </c>
      <c r="AG12" s="13">
        <f t="shared" si="0"/>
        <v>173.81119400149151</v>
      </c>
      <c r="AH12" s="13">
        <f t="shared" si="0"/>
        <v>170.33497012146168</v>
      </c>
      <c r="AI12" s="13">
        <f t="shared" si="0"/>
        <v>166.92827071903244</v>
      </c>
      <c r="AJ12" s="13">
        <f t="shared" si="0"/>
        <v>163.5897053046518</v>
      </c>
      <c r="AK12" s="13">
        <f t="shared" si="0"/>
        <v>160.31791119855876</v>
      </c>
      <c r="AL12" s="13">
        <f t="shared" si="0"/>
        <v>157.1115529745876</v>
      </c>
      <c r="AM12" s="13">
        <f t="shared" si="0"/>
        <v>153.96932191509583</v>
      </c>
      <c r="AN12" s="13">
        <f t="shared" si="0"/>
        <v>150.88993547679391</v>
      </c>
      <c r="AO12" s="13">
        <f t="shared" si="0"/>
        <v>147.87213676725804</v>
      </c>
      <c r="AP12" s="13">
        <f t="shared" si="0"/>
        <v>144.91469403191289</v>
      </c>
      <c r="AQ12" s="13">
        <f t="shared" si="0"/>
        <v>142.01640015127464</v>
      </c>
      <c r="AR12" s="13">
        <f t="shared" si="0"/>
        <v>139.17607214824915</v>
      </c>
      <c r="AS12" s="13">
        <f t="shared" si="0"/>
        <v>136.39255070528415</v>
      </c>
      <c r="AT12" s="13">
        <f t="shared" si="0"/>
        <v>133.66469969117847</v>
      </c>
      <c r="AU12" s="13">
        <f t="shared" si="0"/>
        <v>132.32805269426669</v>
      </c>
      <c r="AV12" s="13">
        <f t="shared" si="0"/>
        <v>131.00477216732403</v>
      </c>
      <c r="AW12" s="13">
        <f t="shared" si="0"/>
        <v>129.69472444565079</v>
      </c>
      <c r="AX12" s="13">
        <f t="shared" si="0"/>
        <v>128.39777720119429</v>
      </c>
      <c r="AY12" s="13">
        <f t="shared" si="0"/>
        <v>127.11379942918235</v>
      </c>
      <c r="AZ12" s="13">
        <f t="shared" si="0"/>
        <v>125.84266143489053</v>
      </c>
      <c r="BA12" s="13">
        <f t="shared" si="0"/>
        <v>124.58423482054162</v>
      </c>
      <c r="BB12" s="13">
        <f t="shared" si="0"/>
        <v>123.33839247233621</v>
      </c>
      <c r="BC12" s="13">
        <f t="shared" si="0"/>
        <v>122.10500854761285</v>
      </c>
      <c r="BD12" s="13">
        <f t="shared" si="0"/>
        <v>120.88395846213673</v>
      </c>
      <c r="BE12" s="13">
        <f t="shared" si="0"/>
        <v>119.67511887751536</v>
      </c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x14ac:dyDescent="0.35">
      <c r="A13" s="57" t="s">
        <v>616</v>
      </c>
      <c r="D13" s="58"/>
      <c r="E13" s="58" t="s">
        <v>621</v>
      </c>
      <c r="F13" s="26" t="s">
        <v>42</v>
      </c>
      <c r="G13" s="11">
        <f t="shared" ref="G13:I28" si="1">H13/1.14</f>
        <v>99.034484026127259</v>
      </c>
      <c r="H13" s="11">
        <f t="shared" si="1"/>
        <v>112.89931178978507</v>
      </c>
      <c r="I13" s="11">
        <f t="shared" si="1"/>
        <v>128.70521544035498</v>
      </c>
      <c r="J13" s="11">
        <f t="shared" ref="J13:J42" si="2">K13/1.06</f>
        <v>146.72394560200468</v>
      </c>
      <c r="K13" s="11">
        <f t="shared" ref="K13:K42" si="3">L13/1.24</f>
        <v>155.52738233812497</v>
      </c>
      <c r="L13" s="11">
        <f t="shared" ref="L13:L42" si="4">M13/1.14</f>
        <v>192.85395409927497</v>
      </c>
      <c r="M13" s="11">
        <f t="shared" ref="M13:M42" si="5">N13/(1-0.21)</f>
        <v>219.85350767317345</v>
      </c>
      <c r="N13" s="11">
        <f t="shared" ref="N13:N42" si="6">O13/1.16</f>
        <v>173.68427106180704</v>
      </c>
      <c r="O13" s="11">
        <f t="shared" ref="O13:O42" si="7">P13/(1-0.14)</f>
        <v>201.47375443169614</v>
      </c>
      <c r="P13" s="11">
        <f t="shared" ref="P13:P42" si="8">Q13/1.26</f>
        <v>173.26742881125867</v>
      </c>
      <c r="Q13" s="11">
        <f t="shared" ref="Q13:Q42" si="9">R13/1.27</f>
        <v>218.31696030218592</v>
      </c>
      <c r="R13" s="9">
        <f>$R$8*'[3]Eurostat POM Portables GU'!M4</f>
        <v>277.26253958377612</v>
      </c>
      <c r="S13" s="9">
        <f>$S$8*'[3]Eurostat POM Portables GU'!N4</f>
        <v>234.02962534565671</v>
      </c>
      <c r="T13" s="9">
        <f>$T$8*'[3]Eurostat POM Portables GU'!O4</f>
        <v>265.95502140179769</v>
      </c>
      <c r="U13" s="9">
        <f>$U$8*'[3]Eurostat POM Portables GU'!P4</f>
        <v>238.08011274236497</v>
      </c>
      <c r="V13" s="9">
        <f>$V$8*'[3]Eurostat POM Portables GU'!Q4</f>
        <v>240.74450431431191</v>
      </c>
      <c r="W13" s="9">
        <f>$W$8*'[3]Eurostat POM Portables GU'!R4</f>
        <v>219.69387018403432</v>
      </c>
      <c r="X13" s="9">
        <f>$X$8*'[3]Eurostat POM Portables GU'!S4</f>
        <v>230.23055316732064</v>
      </c>
      <c r="Y13" s="9">
        <f>$Y$8*'[3]Eurostat POM Portables GU'!T4</f>
        <v>224.81205522840588</v>
      </c>
      <c r="Z13" s="9">
        <f>$Z$8*'[3]Eurostat POM Portables GU'!U4</f>
        <v>230.08173163286119</v>
      </c>
      <c r="AA13" s="9">
        <f>$AA$8*'[3]Eurostat POM Portables GU'!V4</f>
        <v>222.61703604527824</v>
      </c>
      <c r="AB13" s="9">
        <f>$AB$8*'[3]Eurostat POM Portables GU'!W4</f>
        <v>195.41806865126625</v>
      </c>
      <c r="AC13" s="13">
        <f t="shared" ref="AC13:BE13" si="10">AB13+(AB13*AB$44)</f>
        <v>191.50970727824094</v>
      </c>
      <c r="AD13" s="13">
        <f t="shared" si="10"/>
        <v>187.67951313267611</v>
      </c>
      <c r="AE13" s="13">
        <f t="shared" si="10"/>
        <v>183.92592287002259</v>
      </c>
      <c r="AF13" s="13">
        <f t="shared" si="10"/>
        <v>180.24740441262213</v>
      </c>
      <c r="AG13" s="13">
        <f t="shared" si="10"/>
        <v>176.64245632436968</v>
      </c>
      <c r="AH13" s="13">
        <f t="shared" si="10"/>
        <v>173.10960719788227</v>
      </c>
      <c r="AI13" s="13">
        <f t="shared" si="10"/>
        <v>169.64741505392462</v>
      </c>
      <c r="AJ13" s="13">
        <f t="shared" si="10"/>
        <v>166.25446675284613</v>
      </c>
      <c r="AK13" s="13">
        <f t="shared" si="10"/>
        <v>162.9293774177892</v>
      </c>
      <c r="AL13" s="13">
        <f t="shared" si="10"/>
        <v>159.67078986943341</v>
      </c>
      <c r="AM13" s="13">
        <f t="shared" si="10"/>
        <v>156.47737407204474</v>
      </c>
      <c r="AN13" s="13">
        <f t="shared" si="10"/>
        <v>153.34782659060386</v>
      </c>
      <c r="AO13" s="13">
        <f t="shared" si="10"/>
        <v>150.28087005879178</v>
      </c>
      <c r="AP13" s="13">
        <f t="shared" si="10"/>
        <v>147.27525265761594</v>
      </c>
      <c r="AQ13" s="13">
        <f t="shared" si="10"/>
        <v>144.32974760446362</v>
      </c>
      <c r="AR13" s="13">
        <f t="shared" si="10"/>
        <v>141.44315265237435</v>
      </c>
      <c r="AS13" s="13">
        <f t="shared" si="10"/>
        <v>138.61428959932687</v>
      </c>
      <c r="AT13" s="13">
        <f t="shared" si="10"/>
        <v>135.84200380734032</v>
      </c>
      <c r="AU13" s="13">
        <f t="shared" si="10"/>
        <v>134.48358376926691</v>
      </c>
      <c r="AV13" s="13">
        <f t="shared" si="10"/>
        <v>133.13874793157424</v>
      </c>
      <c r="AW13" s="13">
        <f t="shared" si="10"/>
        <v>131.80736045225851</v>
      </c>
      <c r="AX13" s="13">
        <f t="shared" si="10"/>
        <v>130.48928684773591</v>
      </c>
      <c r="AY13" s="13">
        <f t="shared" si="10"/>
        <v>129.18439397925854</v>
      </c>
      <c r="AZ13" s="13">
        <f t="shared" si="10"/>
        <v>127.89255003946596</v>
      </c>
      <c r="BA13" s="13">
        <f t="shared" si="10"/>
        <v>126.6136245390713</v>
      </c>
      <c r="BB13" s="13">
        <f t="shared" si="10"/>
        <v>125.34748829368058</v>
      </c>
      <c r="BC13" s="13">
        <f t="shared" si="10"/>
        <v>124.09401341074378</v>
      </c>
      <c r="BD13" s="13">
        <f t="shared" si="10"/>
        <v>122.85307327663635</v>
      </c>
      <c r="BE13" s="13">
        <f t="shared" si="10"/>
        <v>121.62454254386999</v>
      </c>
    </row>
    <row r="14" spans="1:66" x14ac:dyDescent="0.35">
      <c r="A14" s="57" t="s">
        <v>616</v>
      </c>
      <c r="D14" s="58"/>
      <c r="E14" s="58" t="s">
        <v>621</v>
      </c>
      <c r="F14" s="26" t="s">
        <v>43</v>
      </c>
      <c r="G14" s="11">
        <f t="shared" si="1"/>
        <v>14.041699166621997</v>
      </c>
      <c r="H14" s="11">
        <f t="shared" si="1"/>
        <v>16.007537049949075</v>
      </c>
      <c r="I14" s="11">
        <f t="shared" si="1"/>
        <v>18.248592236941946</v>
      </c>
      <c r="J14" s="11">
        <f t="shared" si="2"/>
        <v>20.803395150113815</v>
      </c>
      <c r="K14" s="11">
        <f t="shared" si="3"/>
        <v>22.051598859120645</v>
      </c>
      <c r="L14" s="11">
        <f t="shared" si="4"/>
        <v>27.3439825853096</v>
      </c>
      <c r="M14" s="11">
        <f t="shared" si="5"/>
        <v>31.172140147252943</v>
      </c>
      <c r="N14" s="11">
        <f t="shared" si="6"/>
        <v>24.625990716329827</v>
      </c>
      <c r="O14" s="11">
        <f t="shared" si="7"/>
        <v>28.566149230942596</v>
      </c>
      <c r="P14" s="11">
        <f t="shared" si="8"/>
        <v>24.566888338610632</v>
      </c>
      <c r="Q14" s="11">
        <f t="shared" si="9"/>
        <v>30.954279306649397</v>
      </c>
      <c r="R14" s="9">
        <f>$R$8*'[3]Eurostat POM Portables GU'!M5</f>
        <v>39.311934719444736</v>
      </c>
      <c r="S14" s="9">
        <f>$S$8*'[3]Eurostat POM Portables GU'!N5</f>
        <v>33.100602912559928</v>
      </c>
      <c r="T14" s="9">
        <f>$T$8*'[3]Eurostat POM Portables GU'!O5</f>
        <v>40.939415527289007</v>
      </c>
      <c r="U14" s="9">
        <f>$U$8*'[3]Eurostat POM Portables GU'!P5</f>
        <v>41.16496501703611</v>
      </c>
      <c r="V14" s="9">
        <f>$V$8*'[3]Eurostat POM Portables GU'!Q5</f>
        <v>40.071358580568777</v>
      </c>
      <c r="W14" s="9">
        <f>$W$8*'[3]Eurostat POM Portables GU'!R5</f>
        <v>35.936838088991436</v>
      </c>
      <c r="X14" s="9">
        <f>$X$8*'[3]Eurostat POM Portables GU'!S5</f>
        <v>39.2055789451246</v>
      </c>
      <c r="Y14" s="9">
        <f>$Y$8*'[3]Eurostat POM Portables GU'!T5</f>
        <v>31.528519940569115</v>
      </c>
      <c r="Z14" s="9">
        <f>$Z$8*'[3]Eurostat POM Portables GU'!U5</f>
        <v>40.040087049354376</v>
      </c>
      <c r="AA14" s="9">
        <f>$AA$8*'[3]Eurostat POM Portables GU'!V5</f>
        <v>37.29460236723606</v>
      </c>
      <c r="AB14" s="9">
        <f>$AB$8*'[3]Eurostat POM Portables GU'!W5</f>
        <v>31.384661770887771</v>
      </c>
      <c r="AC14" s="13">
        <f t="shared" ref="AC14:BE14" si="11">AB14+(AB14*AB$44)</f>
        <v>30.756968535470016</v>
      </c>
      <c r="AD14" s="13">
        <f t="shared" si="11"/>
        <v>30.141829164760615</v>
      </c>
      <c r="AE14" s="13">
        <f t="shared" si="11"/>
        <v>29.538992581465404</v>
      </c>
      <c r="AF14" s="13">
        <f t="shared" si="11"/>
        <v>28.948212729836097</v>
      </c>
      <c r="AG14" s="13">
        <f t="shared" si="11"/>
        <v>28.369248475239374</v>
      </c>
      <c r="AH14" s="13">
        <f t="shared" si="11"/>
        <v>27.801863505734588</v>
      </c>
      <c r="AI14" s="13">
        <f t="shared" si="11"/>
        <v>27.245826235619894</v>
      </c>
      <c r="AJ14" s="13">
        <f t="shared" si="11"/>
        <v>26.700909710907496</v>
      </c>
      <c r="AK14" s="13">
        <f t="shared" si="11"/>
        <v>26.166891516689347</v>
      </c>
      <c r="AL14" s="13">
        <f t="shared" si="11"/>
        <v>25.64355368635556</v>
      </c>
      <c r="AM14" s="13">
        <f t="shared" si="11"/>
        <v>25.130682612628448</v>
      </c>
      <c r="AN14" s="13">
        <f t="shared" si="11"/>
        <v>24.628068960375877</v>
      </c>
      <c r="AO14" s="13">
        <f t="shared" si="11"/>
        <v>24.135507581168358</v>
      </c>
      <c r="AP14" s="13">
        <f t="shared" si="11"/>
        <v>23.652797429544989</v>
      </c>
      <c r="AQ14" s="13">
        <f t="shared" si="11"/>
        <v>23.179741480954089</v>
      </c>
      <c r="AR14" s="13">
        <f t="shared" si="11"/>
        <v>22.716146651335006</v>
      </c>
      <c r="AS14" s="13">
        <f t="shared" si="11"/>
        <v>22.261823718308307</v>
      </c>
      <c r="AT14" s="13">
        <f t="shared" si="11"/>
        <v>21.816587243942141</v>
      </c>
      <c r="AU14" s="13">
        <f t="shared" si="11"/>
        <v>21.59842137150272</v>
      </c>
      <c r="AV14" s="13">
        <f t="shared" si="11"/>
        <v>21.382437157787692</v>
      </c>
      <c r="AW14" s="13">
        <f t="shared" si="11"/>
        <v>21.168612786209813</v>
      </c>
      <c r="AX14" s="13">
        <f t="shared" si="11"/>
        <v>20.956926658347715</v>
      </c>
      <c r="AY14" s="13">
        <f t="shared" si="11"/>
        <v>20.74735739176424</v>
      </c>
      <c r="AZ14" s="13">
        <f t="shared" si="11"/>
        <v>20.539883817846597</v>
      </c>
      <c r="BA14" s="13">
        <f t="shared" si="11"/>
        <v>20.33448497966813</v>
      </c>
      <c r="BB14" s="13">
        <f t="shared" si="11"/>
        <v>20.131140129871447</v>
      </c>
      <c r="BC14" s="13">
        <f t="shared" si="11"/>
        <v>19.929828728572733</v>
      </c>
      <c r="BD14" s="13">
        <f t="shared" si="11"/>
        <v>19.730530441287005</v>
      </c>
      <c r="BE14" s="13">
        <f t="shared" si="11"/>
        <v>19.533225136874137</v>
      </c>
    </row>
    <row r="15" spans="1:66" x14ac:dyDescent="0.35">
      <c r="A15" s="57" t="s">
        <v>616</v>
      </c>
      <c r="D15" s="58"/>
      <c r="E15" s="58" t="s">
        <v>621</v>
      </c>
      <c r="F15" s="26" t="s">
        <v>44</v>
      </c>
      <c r="G15" s="11">
        <f t="shared" si="1"/>
        <v>7.4650533357935611</v>
      </c>
      <c r="H15" s="11">
        <f t="shared" si="1"/>
        <v>8.5101608028046591</v>
      </c>
      <c r="I15" s="11">
        <f t="shared" si="1"/>
        <v>9.7015833151973112</v>
      </c>
      <c r="J15" s="11">
        <f t="shared" si="2"/>
        <v>11.059804979324934</v>
      </c>
      <c r="K15" s="11">
        <f t="shared" si="3"/>
        <v>11.72339327808443</v>
      </c>
      <c r="L15" s="11">
        <f t="shared" si="4"/>
        <v>14.537007664824692</v>
      </c>
      <c r="M15" s="11">
        <f t="shared" si="5"/>
        <v>16.572188737900149</v>
      </c>
      <c r="N15" s="11">
        <f t="shared" si="6"/>
        <v>13.092029102941117</v>
      </c>
      <c r="O15" s="11">
        <f t="shared" si="7"/>
        <v>15.186753759411694</v>
      </c>
      <c r="P15" s="11">
        <f t="shared" si="8"/>
        <v>13.060608233094056</v>
      </c>
      <c r="Q15" s="11">
        <f t="shared" si="9"/>
        <v>16.456366373698511</v>
      </c>
      <c r="R15" s="9">
        <f>$R$8*'[3]Eurostat POM Portables GU'!M6</f>
        <v>20.899585294597109</v>
      </c>
      <c r="S15" s="9">
        <f>$S$8*'[3]Eurostat POM Portables GU'!N6</f>
        <v>22.353428408220978</v>
      </c>
      <c r="T15" s="9">
        <f>$T$8*'[3]Eurostat POM Portables GU'!O6</f>
        <v>23.800495071241368</v>
      </c>
      <c r="U15" s="9">
        <f>$U$8*'[3]Eurostat POM Portables GU'!P6</f>
        <v>19.567455973851409</v>
      </c>
      <c r="V15" s="9">
        <f>$V$8*'[3]Eurostat POM Portables GU'!Q6</f>
        <v>14.024975503199073</v>
      </c>
      <c r="W15" s="9">
        <f>$W$8*'[3]Eurostat POM Portables GU'!R6</f>
        <v>18.926734726868823</v>
      </c>
      <c r="X15" s="9">
        <f>$X$8*'[3]Eurostat POM Portables GU'!S6</f>
        <v>27.323642749485611</v>
      </c>
      <c r="Y15" s="9">
        <f>$Y$8*'[3]Eurostat POM Portables GU'!T6</f>
        <v>30.797423826005193</v>
      </c>
      <c r="Z15" s="9">
        <f>$Z$8*'[3]Eurostat POM Portables GU'!U6</f>
        <v>38.509892639824912</v>
      </c>
      <c r="AA15" s="9">
        <f>$AA$8*'[3]Eurostat POM Portables GU'!V6</f>
        <v>41.738214564183338</v>
      </c>
      <c r="AB15" s="9">
        <f>$AB$8*'[3]Eurostat POM Portables GU'!W6</f>
        <v>32.856796604452363</v>
      </c>
      <c r="AC15" s="13">
        <f t="shared" ref="AC15:BE15" si="12">AB15+(AB15*AB$44)</f>
        <v>32.199660672363315</v>
      </c>
      <c r="AD15" s="13">
        <f t="shared" si="12"/>
        <v>31.555667458916048</v>
      </c>
      <c r="AE15" s="13">
        <f t="shared" si="12"/>
        <v>30.924554109737727</v>
      </c>
      <c r="AF15" s="13">
        <f t="shared" si="12"/>
        <v>30.306063027542972</v>
      </c>
      <c r="AG15" s="13">
        <f t="shared" si="12"/>
        <v>29.699941766992112</v>
      </c>
      <c r="AH15" s="13">
        <f t="shared" si="12"/>
        <v>29.105942931652269</v>
      </c>
      <c r="AI15" s="13">
        <f t="shared" si="12"/>
        <v>28.523824073019224</v>
      </c>
      <c r="AJ15" s="13">
        <f t="shared" si="12"/>
        <v>27.953347591558838</v>
      </c>
      <c r="AK15" s="13">
        <f t="shared" si="12"/>
        <v>27.394280639727661</v>
      </c>
      <c r="AL15" s="13">
        <f t="shared" si="12"/>
        <v>26.846395026933109</v>
      </c>
      <c r="AM15" s="13">
        <f t="shared" si="12"/>
        <v>26.309467126394448</v>
      </c>
      <c r="AN15" s="13">
        <f t="shared" si="12"/>
        <v>25.783277783866559</v>
      </c>
      <c r="AO15" s="13">
        <f t="shared" si="12"/>
        <v>25.267612228189229</v>
      </c>
      <c r="AP15" s="13">
        <f t="shared" si="12"/>
        <v>24.762259983625444</v>
      </c>
      <c r="AQ15" s="13">
        <f t="shared" si="12"/>
        <v>24.267014783952934</v>
      </c>
      <c r="AR15" s="13">
        <f t="shared" si="12"/>
        <v>23.781674488273875</v>
      </c>
      <c r="AS15" s="13">
        <f t="shared" si="12"/>
        <v>23.306040998508397</v>
      </c>
      <c r="AT15" s="13">
        <f t="shared" si="12"/>
        <v>22.839920178538229</v>
      </c>
      <c r="AU15" s="13">
        <f t="shared" si="12"/>
        <v>22.611520976752846</v>
      </c>
      <c r="AV15" s="13">
        <f t="shared" si="12"/>
        <v>22.385405766985318</v>
      </c>
      <c r="AW15" s="13">
        <f t="shared" si="12"/>
        <v>22.161551709315464</v>
      </c>
      <c r="AX15" s="13">
        <f t="shared" si="12"/>
        <v>21.939936192222309</v>
      </c>
      <c r="AY15" s="13">
        <f t="shared" si="12"/>
        <v>21.720536830300084</v>
      </c>
      <c r="AZ15" s="13">
        <f t="shared" si="12"/>
        <v>21.503331461997082</v>
      </c>
      <c r="BA15" s="13">
        <f t="shared" si="12"/>
        <v>21.288298147377112</v>
      </c>
      <c r="BB15" s="13">
        <f t="shared" si="12"/>
        <v>21.07541516590334</v>
      </c>
      <c r="BC15" s="13">
        <f t="shared" si="12"/>
        <v>20.864661014244309</v>
      </c>
      <c r="BD15" s="13">
        <f t="shared" si="12"/>
        <v>20.656014404101867</v>
      </c>
      <c r="BE15" s="13">
        <f t="shared" si="12"/>
        <v>20.44945426006085</v>
      </c>
    </row>
    <row r="16" spans="1:66" x14ac:dyDescent="0.35">
      <c r="A16" s="57" t="s">
        <v>616</v>
      </c>
      <c r="D16" s="58"/>
      <c r="E16" s="58" t="s">
        <v>621</v>
      </c>
      <c r="F16" s="26" t="s">
        <v>45</v>
      </c>
      <c r="G16" s="11">
        <f t="shared" si="1"/>
        <v>6.2017504652580495</v>
      </c>
      <c r="H16" s="11">
        <f t="shared" si="1"/>
        <v>7.0699955303941762</v>
      </c>
      <c r="I16" s="11">
        <f t="shared" si="1"/>
        <v>8.05979490464936</v>
      </c>
      <c r="J16" s="11">
        <f t="shared" si="2"/>
        <v>9.1881661913002688</v>
      </c>
      <c r="K16" s="11">
        <f t="shared" si="3"/>
        <v>9.7394561627782856</v>
      </c>
      <c r="L16" s="11">
        <f t="shared" si="4"/>
        <v>12.076925641845074</v>
      </c>
      <c r="M16" s="11">
        <f t="shared" si="5"/>
        <v>13.767695231703383</v>
      </c>
      <c r="N16" s="11">
        <f t="shared" si="6"/>
        <v>10.876479233045673</v>
      </c>
      <c r="O16" s="11">
        <f t="shared" si="7"/>
        <v>12.61671591033298</v>
      </c>
      <c r="P16" s="11">
        <f t="shared" si="8"/>
        <v>10.850375682886362</v>
      </c>
      <c r="Q16" s="11">
        <f t="shared" si="9"/>
        <v>13.671473360436817</v>
      </c>
      <c r="R16" s="9">
        <f>$R$8*'[3]Eurostat POM Portables GU'!M7</f>
        <v>17.362771167754758</v>
      </c>
      <c r="S16" s="9">
        <f>$S$8*'[3]Eurostat POM Portables GU'!N7</f>
        <v>14.176953120258142</v>
      </c>
      <c r="T16" s="9">
        <f>$T$8*'[3]Eurostat POM Portables GU'!O7</f>
        <v>12.106456408512937</v>
      </c>
      <c r="U16" s="9">
        <f>$U$8*'[3]Eurostat POM Portables GU'!P7</f>
        <v>10.714168977036795</v>
      </c>
      <c r="V16" s="9">
        <f>$V$8*'[3]Eurostat POM Portables GU'!Q7</f>
        <v>10.8614471942068</v>
      </c>
      <c r="W16" s="9">
        <f>$W$8*'[3]Eurostat POM Portables GU'!R7</f>
        <v>10.110230449036257</v>
      </c>
      <c r="X16" s="9">
        <f>$X$8*'[3]Eurostat POM Portables GU'!S7</f>
        <v>11.208466127869977</v>
      </c>
      <c r="Y16" s="9">
        <f>$Y$8*'[3]Eurostat POM Portables GU'!T7</f>
        <v>9.2300884463695088</v>
      </c>
      <c r="Z16" s="9">
        <f>$Z$8*'[3]Eurostat POM Portables GU'!U7</f>
        <v>7.4384450463237961</v>
      </c>
      <c r="AA16" s="9">
        <f>$AA$8*'[3]Eurostat POM Portables GU'!V7</f>
        <v>8.0540471069669373</v>
      </c>
      <c r="AB16" s="9">
        <f>$AB$8*'[3]Eurostat POM Portables GU'!W7</f>
        <v>6.1704374938771362</v>
      </c>
      <c r="AC16" s="13">
        <f t="shared" ref="AC16:BE16" si="13">AB16+(AB16*AB$44)</f>
        <v>6.0470287439995936</v>
      </c>
      <c r="AD16" s="13">
        <f t="shared" si="13"/>
        <v>5.9260881691196019</v>
      </c>
      <c r="AE16" s="13">
        <f t="shared" si="13"/>
        <v>5.8075664057372096</v>
      </c>
      <c r="AF16" s="13">
        <f t="shared" si="13"/>
        <v>5.691415077622465</v>
      </c>
      <c r="AG16" s="13">
        <f t="shared" si="13"/>
        <v>5.5775867760700155</v>
      </c>
      <c r="AH16" s="13">
        <f t="shared" si="13"/>
        <v>5.4660350405486149</v>
      </c>
      <c r="AI16" s="13">
        <f t="shared" si="13"/>
        <v>5.3567143397376427</v>
      </c>
      <c r="AJ16" s="13">
        <f t="shared" si="13"/>
        <v>5.24958005294289</v>
      </c>
      <c r="AK16" s="13">
        <f t="shared" si="13"/>
        <v>5.1445884518840321</v>
      </c>
      <c r="AL16" s="13">
        <f t="shared" si="13"/>
        <v>5.0416966828463519</v>
      </c>
      <c r="AM16" s="13">
        <f t="shared" si="13"/>
        <v>4.9408627491894253</v>
      </c>
      <c r="AN16" s="13">
        <f t="shared" si="13"/>
        <v>4.842045494205637</v>
      </c>
      <c r="AO16" s="13">
        <f t="shared" si="13"/>
        <v>4.7452045843215247</v>
      </c>
      <c r="AP16" s="13">
        <f t="shared" si="13"/>
        <v>4.6503004926350942</v>
      </c>
      <c r="AQ16" s="13">
        <f t="shared" si="13"/>
        <v>4.5572944827823925</v>
      </c>
      <c r="AR16" s="13">
        <f t="shared" si="13"/>
        <v>4.4661485931267446</v>
      </c>
      <c r="AS16" s="13">
        <f t="shared" si="13"/>
        <v>4.37682562126421</v>
      </c>
      <c r="AT16" s="13">
        <f t="shared" si="13"/>
        <v>4.2892891088389256</v>
      </c>
      <c r="AU16" s="13">
        <f t="shared" si="13"/>
        <v>4.2463962177505366</v>
      </c>
      <c r="AV16" s="13">
        <f t="shared" si="13"/>
        <v>4.2039322555730312</v>
      </c>
      <c r="AW16" s="13">
        <f t="shared" si="13"/>
        <v>4.1618929330173007</v>
      </c>
      <c r="AX16" s="13">
        <f t="shared" si="13"/>
        <v>4.1202740036871273</v>
      </c>
      <c r="AY16" s="13">
        <f t="shared" si="13"/>
        <v>4.0790712636502562</v>
      </c>
      <c r="AZ16" s="13">
        <f t="shared" si="13"/>
        <v>4.038280551013754</v>
      </c>
      <c r="BA16" s="13">
        <f t="shared" si="13"/>
        <v>3.9978977455036167</v>
      </c>
      <c r="BB16" s="13">
        <f t="shared" si="13"/>
        <v>3.9579187680485806</v>
      </c>
      <c r="BC16" s="13">
        <f t="shared" si="13"/>
        <v>3.9183395803680949</v>
      </c>
      <c r="BD16" s="13">
        <f t="shared" si="13"/>
        <v>3.879156184564414</v>
      </c>
      <c r="BE16" s="13">
        <f t="shared" si="13"/>
        <v>3.84036462271877</v>
      </c>
    </row>
    <row r="17" spans="1:57" x14ac:dyDescent="0.35">
      <c r="A17" s="57" t="s">
        <v>616</v>
      </c>
      <c r="D17" s="58"/>
      <c r="E17" s="58" t="s">
        <v>621</v>
      </c>
      <c r="F17" s="26" t="s">
        <v>46</v>
      </c>
      <c r="G17" s="11">
        <f t="shared" si="1"/>
        <v>76.189719612738401</v>
      </c>
      <c r="H17" s="11">
        <f t="shared" si="1"/>
        <v>86.856280358521772</v>
      </c>
      <c r="I17" s="11">
        <f t="shared" si="1"/>
        <v>99.016159608714815</v>
      </c>
      <c r="J17" s="11">
        <f t="shared" si="2"/>
        <v>112.87842195393488</v>
      </c>
      <c r="K17" s="11">
        <f t="shared" si="3"/>
        <v>119.65112727117098</v>
      </c>
      <c r="L17" s="11">
        <f t="shared" si="4"/>
        <v>148.36739781625201</v>
      </c>
      <c r="M17" s="11">
        <f t="shared" si="5"/>
        <v>169.13883351052726</v>
      </c>
      <c r="N17" s="11">
        <f t="shared" si="6"/>
        <v>133.61967847331655</v>
      </c>
      <c r="O17" s="11">
        <f t="shared" si="7"/>
        <v>154.99882702904719</v>
      </c>
      <c r="P17" s="11">
        <f t="shared" si="8"/>
        <v>133.29899124498058</v>
      </c>
      <c r="Q17" s="11">
        <f t="shared" si="9"/>
        <v>167.95672896867555</v>
      </c>
      <c r="R17" s="9">
        <f>$R$8*'[3]Eurostat POM Portables GU'!M8</f>
        <v>213.30504579021795</v>
      </c>
      <c r="S17" s="9">
        <f>$S$8*'[3]Eurostat POM Portables GU'!N8</f>
        <v>205.44081578384663</v>
      </c>
      <c r="T17" s="9">
        <f>$T$8*'[3]Eurostat POM Portables GU'!O8</f>
        <v>221.99201536289209</v>
      </c>
      <c r="U17" s="9">
        <f>$U$8*'[3]Eurostat POM Portables GU'!P8</f>
        <v>223.92613162006901</v>
      </c>
      <c r="V17" s="9">
        <f>$V$8*'[3]Eurostat POM Portables GU'!Q8</f>
        <v>209.05649575257266</v>
      </c>
      <c r="W17" s="9">
        <f>$W$8*'[3]Eurostat POM Portables GU'!R8</f>
        <v>193.91517832819778</v>
      </c>
      <c r="X17" s="9">
        <f>$X$8*'[3]Eurostat POM Portables GU'!S8</f>
        <v>195.4987396723759</v>
      </c>
      <c r="Y17" s="9">
        <f>$Y$8*'[3]Eurostat POM Portables GU'!T8</f>
        <v>184.96731698467215</v>
      </c>
      <c r="Z17" s="9">
        <f>$Z$8*'[3]Eurostat POM Portables GU'!U8</f>
        <v>182.4756833363889</v>
      </c>
      <c r="AA17" s="9">
        <f>$AA$8*'[3]Eurostat POM Portables GU'!V8</f>
        <v>196.90756547722614</v>
      </c>
      <c r="AB17" s="9">
        <f>$AB$8*'[3]Eurostat POM Portables GU'!W8</f>
        <v>163.06242433058057</v>
      </c>
      <c r="AC17" s="13">
        <f t="shared" ref="AC17:BE17" si="14">AB17+(AB17*AB$44)</f>
        <v>159.80117584396896</v>
      </c>
      <c r="AD17" s="13">
        <f t="shared" si="14"/>
        <v>156.60515232708957</v>
      </c>
      <c r="AE17" s="13">
        <f t="shared" si="14"/>
        <v>153.47304928054777</v>
      </c>
      <c r="AF17" s="13">
        <f t="shared" si="14"/>
        <v>150.40358829493681</v>
      </c>
      <c r="AG17" s="13">
        <f t="shared" si="14"/>
        <v>147.39551652903808</v>
      </c>
      <c r="AH17" s="13">
        <f t="shared" si="14"/>
        <v>144.44760619845732</v>
      </c>
      <c r="AI17" s="13">
        <f t="shared" si="14"/>
        <v>141.55865407448817</v>
      </c>
      <c r="AJ17" s="13">
        <f t="shared" si="14"/>
        <v>138.72748099299841</v>
      </c>
      <c r="AK17" s="13">
        <f t="shared" si="14"/>
        <v>135.95293137313843</v>
      </c>
      <c r="AL17" s="13">
        <f t="shared" si="14"/>
        <v>133.23387274567565</v>
      </c>
      <c r="AM17" s="13">
        <f t="shared" si="14"/>
        <v>130.56919529076214</v>
      </c>
      <c r="AN17" s="13">
        <f t="shared" si="14"/>
        <v>127.95781138494689</v>
      </c>
      <c r="AO17" s="13">
        <f t="shared" si="14"/>
        <v>125.39865515724796</v>
      </c>
      <c r="AP17" s="13">
        <f t="shared" si="14"/>
        <v>122.890682054103</v>
      </c>
      <c r="AQ17" s="13">
        <f t="shared" si="14"/>
        <v>120.43286841302094</v>
      </c>
      <c r="AR17" s="13">
        <f t="shared" si="14"/>
        <v>118.02421104476052</v>
      </c>
      <c r="AS17" s="13">
        <f t="shared" si="14"/>
        <v>115.6637268238653</v>
      </c>
      <c r="AT17" s="13">
        <f t="shared" si="14"/>
        <v>113.35045228738799</v>
      </c>
      <c r="AU17" s="13">
        <f t="shared" si="14"/>
        <v>112.21694776451412</v>
      </c>
      <c r="AV17" s="13">
        <f t="shared" si="14"/>
        <v>111.09477828686897</v>
      </c>
      <c r="AW17" s="13">
        <f t="shared" si="14"/>
        <v>109.98383050400028</v>
      </c>
      <c r="AX17" s="13">
        <f t="shared" si="14"/>
        <v>108.88399219896027</v>
      </c>
      <c r="AY17" s="13">
        <f t="shared" si="14"/>
        <v>107.79515227697067</v>
      </c>
      <c r="AZ17" s="13">
        <f t="shared" si="14"/>
        <v>106.71720075420096</v>
      </c>
      <c r="BA17" s="13">
        <f t="shared" si="14"/>
        <v>105.65002874665895</v>
      </c>
      <c r="BB17" s="13">
        <f t="shared" si="14"/>
        <v>104.59352845919236</v>
      </c>
      <c r="BC17" s="13">
        <f t="shared" si="14"/>
        <v>103.54759317460044</v>
      </c>
      <c r="BD17" s="13">
        <f t="shared" si="14"/>
        <v>102.51211724285443</v>
      </c>
      <c r="BE17" s="13">
        <f t="shared" si="14"/>
        <v>101.48699607042589</v>
      </c>
    </row>
    <row r="18" spans="1:57" x14ac:dyDescent="0.35">
      <c r="A18" s="57" t="s">
        <v>616</v>
      </c>
      <c r="D18" s="58"/>
      <c r="E18" s="58" t="s">
        <v>621</v>
      </c>
      <c r="F18" s="26" t="s">
        <v>47</v>
      </c>
      <c r="G18" s="11">
        <f t="shared" si="1"/>
        <v>76.104209265249338</v>
      </c>
      <c r="H18" s="11">
        <f t="shared" si="1"/>
        <v>86.758798562384243</v>
      </c>
      <c r="I18" s="11">
        <f t="shared" si="1"/>
        <v>98.905030361118023</v>
      </c>
      <c r="J18" s="11">
        <f t="shared" si="2"/>
        <v>112.75173461167454</v>
      </c>
      <c r="K18" s="11">
        <f t="shared" si="3"/>
        <v>119.51683868837502</v>
      </c>
      <c r="L18" s="11">
        <f t="shared" si="4"/>
        <v>148.20087997358502</v>
      </c>
      <c r="M18" s="11">
        <f t="shared" si="5"/>
        <v>168.94900316988691</v>
      </c>
      <c r="N18" s="11">
        <f t="shared" si="6"/>
        <v>133.46971250421066</v>
      </c>
      <c r="O18" s="11">
        <f t="shared" si="7"/>
        <v>154.82486650488437</v>
      </c>
      <c r="P18" s="11">
        <f t="shared" si="8"/>
        <v>133.14938519420056</v>
      </c>
      <c r="Q18" s="11">
        <f t="shared" si="9"/>
        <v>167.76822534469272</v>
      </c>
      <c r="R18" s="9">
        <f>$R$8*'[3]Eurostat POM Portables GU'!M9</f>
        <v>213.06564618775977</v>
      </c>
      <c r="S18" s="9">
        <f>$S$8*'[3]Eurostat POM Portables GU'!N9</f>
        <v>203.53269130789209</v>
      </c>
      <c r="T18" s="9">
        <f>$T$8*'[3]Eurostat POM Portables GU'!O9</f>
        <v>189.39770964766493</v>
      </c>
      <c r="U18" s="9">
        <f>$U$8*'[3]Eurostat POM Portables GU'!P9</f>
        <v>198.32490680125477</v>
      </c>
      <c r="V18" s="9">
        <f>$V$8*'[3]Eurostat POM Portables GU'!Q9</f>
        <v>194.5042655312082</v>
      </c>
      <c r="W18" s="9">
        <f>$W$8*'[3]Eurostat POM Portables GU'!R9</f>
        <v>188.69235785926438</v>
      </c>
      <c r="X18" s="9">
        <f>$X$8*'[3]Eurostat POM Portables GU'!S9</f>
        <v>177.74799288617839</v>
      </c>
      <c r="Y18" s="9">
        <f>$Y$8*'[3]Eurostat POM Portables GU'!T9</f>
        <v>204.47844454209681</v>
      </c>
      <c r="Z18" s="9">
        <f>$Z$8*'[3]Eurostat POM Portables GU'!U9</f>
        <v>171.46678466782967</v>
      </c>
      <c r="AA18" s="9">
        <f>$AA$8*'[3]Eurostat POM Portables GU'!V9</f>
        <v>195.6776371012854</v>
      </c>
      <c r="AB18" s="9">
        <f>$AB$8*'[3]Eurostat POM Portables GU'!W9</f>
        <v>160.18079869892222</v>
      </c>
      <c r="AC18" s="13">
        <f t="shared" ref="AC18:BE18" si="15">AB18+(AB18*AB$44)</f>
        <v>156.97718272494376</v>
      </c>
      <c r="AD18" s="13">
        <f t="shared" si="15"/>
        <v>153.83763907044488</v>
      </c>
      <c r="AE18" s="13">
        <f t="shared" si="15"/>
        <v>150.76088628903599</v>
      </c>
      <c r="AF18" s="13">
        <f t="shared" si="15"/>
        <v>147.74566856325526</v>
      </c>
      <c r="AG18" s="13">
        <f t="shared" si="15"/>
        <v>144.79075519199017</v>
      </c>
      <c r="AH18" s="13">
        <f t="shared" si="15"/>
        <v>141.89494008815038</v>
      </c>
      <c r="AI18" s="13">
        <f t="shared" si="15"/>
        <v>139.05704128638737</v>
      </c>
      <c r="AJ18" s="13">
        <f t="shared" si="15"/>
        <v>136.27590046065961</v>
      </c>
      <c r="AK18" s="13">
        <f t="shared" si="15"/>
        <v>133.55038245144641</v>
      </c>
      <c r="AL18" s="13">
        <f t="shared" si="15"/>
        <v>130.87937480241749</v>
      </c>
      <c r="AM18" s="13">
        <f t="shared" si="15"/>
        <v>128.26178730636914</v>
      </c>
      <c r="AN18" s="13">
        <f t="shared" si="15"/>
        <v>125.69655156024176</v>
      </c>
      <c r="AO18" s="13">
        <f t="shared" si="15"/>
        <v>123.18262052903692</v>
      </c>
      <c r="AP18" s="13">
        <f t="shared" si="15"/>
        <v>120.71896811845619</v>
      </c>
      <c r="AQ18" s="13">
        <f t="shared" si="15"/>
        <v>118.30458875608707</v>
      </c>
      <c r="AR18" s="13">
        <f t="shared" si="15"/>
        <v>115.93849698096533</v>
      </c>
      <c r="AS18" s="13">
        <f t="shared" si="15"/>
        <v>113.61972704134602</v>
      </c>
      <c r="AT18" s="13">
        <f t="shared" si="15"/>
        <v>111.3473325005191</v>
      </c>
      <c r="AU18" s="13">
        <f t="shared" si="15"/>
        <v>110.23385917551391</v>
      </c>
      <c r="AV18" s="13">
        <f t="shared" si="15"/>
        <v>109.13152058375877</v>
      </c>
      <c r="AW18" s="13">
        <f t="shared" si="15"/>
        <v>108.04020537792118</v>
      </c>
      <c r="AX18" s="13">
        <f t="shared" si="15"/>
        <v>106.95980332414197</v>
      </c>
      <c r="AY18" s="13">
        <f t="shared" si="15"/>
        <v>105.89020529090055</v>
      </c>
      <c r="AZ18" s="13">
        <f t="shared" si="15"/>
        <v>104.83130323799155</v>
      </c>
      <c r="BA18" s="13">
        <f t="shared" si="15"/>
        <v>103.78299020561164</v>
      </c>
      <c r="BB18" s="13">
        <f t="shared" si="15"/>
        <v>102.74516030355552</v>
      </c>
      <c r="BC18" s="13">
        <f t="shared" si="15"/>
        <v>101.71770870051996</v>
      </c>
      <c r="BD18" s="13">
        <f t="shared" si="15"/>
        <v>100.70053161351477</v>
      </c>
      <c r="BE18" s="13">
        <f t="shared" si="15"/>
        <v>99.69352629737962</v>
      </c>
    </row>
    <row r="19" spans="1:57" x14ac:dyDescent="0.35">
      <c r="A19" s="57" t="s">
        <v>616</v>
      </c>
      <c r="D19" s="58"/>
      <c r="E19" s="58" t="s">
        <v>621</v>
      </c>
      <c r="F19" s="26" t="s">
        <v>48</v>
      </c>
      <c r="G19" s="11">
        <f t="shared" si="1"/>
        <v>10.736544214386255</v>
      </c>
      <c r="H19" s="11">
        <f t="shared" si="1"/>
        <v>12.239660404400329</v>
      </c>
      <c r="I19" s="11">
        <f t="shared" si="1"/>
        <v>13.953212861016373</v>
      </c>
      <c r="J19" s="11">
        <f t="shared" si="2"/>
        <v>15.906662661558665</v>
      </c>
      <c r="K19" s="11">
        <f t="shared" si="3"/>
        <v>16.861062421252186</v>
      </c>
      <c r="L19" s="11">
        <f t="shared" si="4"/>
        <v>20.907717402352709</v>
      </c>
      <c r="M19" s="11">
        <f t="shared" si="5"/>
        <v>23.834797838682086</v>
      </c>
      <c r="N19" s="11">
        <f t="shared" si="6"/>
        <v>18.829490292558848</v>
      </c>
      <c r="O19" s="11">
        <f t="shared" si="7"/>
        <v>21.84220873936826</v>
      </c>
      <c r="P19" s="11">
        <f t="shared" si="8"/>
        <v>18.784299515856702</v>
      </c>
      <c r="Q19" s="11">
        <f t="shared" si="9"/>
        <v>23.668217389979446</v>
      </c>
      <c r="R19" s="9">
        <f>$R$8*'[3]Eurostat POM Portables GU'!M10</f>
        <v>30.058636085273896</v>
      </c>
      <c r="S19" s="9">
        <f>$S$8*'[3]Eurostat POM Portables GU'!N10</f>
        <v>28.610410183017702</v>
      </c>
      <c r="T19" s="9">
        <f>$T$8*'[3]Eurostat POM Portables GU'!O10</f>
        <v>28.1827057433478</v>
      </c>
      <c r="U19" s="9">
        <f>$U$8*'[3]Eurostat POM Portables GU'!P10</f>
        <v>25.291190602836615</v>
      </c>
      <c r="V19" s="9">
        <f>$V$8*'[3]Eurostat POM Portables GU'!Q10</f>
        <v>24.464618922873569</v>
      </c>
      <c r="W19" s="9">
        <f>$W$8*'[3]Eurostat POM Portables GU'!R10</f>
        <v>22.951660592835864</v>
      </c>
      <c r="X19" s="9">
        <f>$X$8*'[3]Eurostat POM Portables GU'!S10</f>
        <v>23.523347367074759</v>
      </c>
      <c r="Y19" s="9">
        <f>$Y$8*'[3]Eurostat POM Portables GU'!T10</f>
        <v>22.069963958398382</v>
      </c>
      <c r="Z19" s="9">
        <f>$Z$8*'[3]Eurostat POM Portables GU'!U10</f>
        <v>20.19006512573602</v>
      </c>
      <c r="AA19" s="9">
        <f>$AA$8*'[3]Eurostat POM Portables GU'!V10</f>
        <v>21.503909024512708</v>
      </c>
      <c r="AB19" s="9">
        <f>$AB$8*'[3]Eurostat POM Portables GU'!W10</f>
        <v>16.287449222416807</v>
      </c>
      <c r="AC19" s="13">
        <f t="shared" ref="AC19:BE19" si="16">AB19+(AB19*AB$44)</f>
        <v>15.96170023796847</v>
      </c>
      <c r="AD19" s="13">
        <f t="shared" si="16"/>
        <v>15.642466233209101</v>
      </c>
      <c r="AE19" s="13">
        <f t="shared" si="16"/>
        <v>15.329616908544919</v>
      </c>
      <c r="AF19" s="13">
        <f t="shared" si="16"/>
        <v>15.023024570374021</v>
      </c>
      <c r="AG19" s="13">
        <f t="shared" si="16"/>
        <v>14.72256407896654</v>
      </c>
      <c r="AH19" s="13">
        <f t="shared" si="16"/>
        <v>14.428112797387209</v>
      </c>
      <c r="AI19" s="13">
        <f t="shared" si="16"/>
        <v>14.139550541439466</v>
      </c>
      <c r="AJ19" s="13">
        <f t="shared" si="16"/>
        <v>13.856759530610676</v>
      </c>
      <c r="AK19" s="13">
        <f t="shared" si="16"/>
        <v>13.579624339998462</v>
      </c>
      <c r="AL19" s="13">
        <f t="shared" si="16"/>
        <v>13.308031853198493</v>
      </c>
      <c r="AM19" s="13">
        <f t="shared" si="16"/>
        <v>13.041871216134522</v>
      </c>
      <c r="AN19" s="13">
        <f t="shared" si="16"/>
        <v>12.781033791811831</v>
      </c>
      <c r="AO19" s="13">
        <f t="shared" si="16"/>
        <v>12.525413115975594</v>
      </c>
      <c r="AP19" s="13">
        <f t="shared" si="16"/>
        <v>12.274904853656082</v>
      </c>
      <c r="AQ19" s="13">
        <f t="shared" si="16"/>
        <v>12.02940675658296</v>
      </c>
      <c r="AR19" s="13">
        <f t="shared" si="16"/>
        <v>11.7888186214513</v>
      </c>
      <c r="AS19" s="13">
        <f t="shared" si="16"/>
        <v>11.553042249022274</v>
      </c>
      <c r="AT19" s="13">
        <f t="shared" si="16"/>
        <v>11.321981404041829</v>
      </c>
      <c r="AU19" s="13">
        <f t="shared" si="16"/>
        <v>11.20876159000141</v>
      </c>
      <c r="AV19" s="13">
        <f t="shared" si="16"/>
        <v>11.096673974101396</v>
      </c>
      <c r="AW19" s="13">
        <f t="shared" si="16"/>
        <v>10.985707234360381</v>
      </c>
      <c r="AX19" s="13">
        <f t="shared" si="16"/>
        <v>10.875850162016778</v>
      </c>
      <c r="AY19" s="13">
        <f t="shared" si="16"/>
        <v>10.767091660396611</v>
      </c>
      <c r="AZ19" s="13">
        <f t="shared" si="16"/>
        <v>10.659420743792644</v>
      </c>
      <c r="BA19" s="13">
        <f t="shared" si="16"/>
        <v>10.552826536354718</v>
      </c>
      <c r="BB19" s="13">
        <f t="shared" si="16"/>
        <v>10.447298270991171</v>
      </c>
      <c r="BC19" s="13">
        <f t="shared" si="16"/>
        <v>10.34282528828126</v>
      </c>
      <c r="BD19" s="13">
        <f t="shared" si="16"/>
        <v>10.239397035398447</v>
      </c>
      <c r="BE19" s="13">
        <f t="shared" si="16"/>
        <v>10.137003065044462</v>
      </c>
    </row>
    <row r="20" spans="1:57" x14ac:dyDescent="0.35">
      <c r="A20" s="57" t="s">
        <v>616</v>
      </c>
      <c r="D20" s="58"/>
      <c r="E20" s="58" t="s">
        <v>621</v>
      </c>
      <c r="F20" s="26" t="s">
        <v>49</v>
      </c>
      <c r="G20" s="11">
        <f t="shared" si="1"/>
        <v>62.175023713744508</v>
      </c>
      <c r="H20" s="11">
        <f t="shared" si="1"/>
        <v>70.879527033668737</v>
      </c>
      <c r="I20" s="11">
        <f t="shared" si="1"/>
        <v>80.80266081838235</v>
      </c>
      <c r="J20" s="11">
        <f t="shared" si="2"/>
        <v>92.115033332955875</v>
      </c>
      <c r="K20" s="11">
        <f t="shared" si="3"/>
        <v>97.64193533293323</v>
      </c>
      <c r="L20" s="11">
        <f t="shared" si="4"/>
        <v>121.07599981283721</v>
      </c>
      <c r="M20" s="11">
        <f t="shared" si="5"/>
        <v>138.02663978663441</v>
      </c>
      <c r="N20" s="11">
        <f t="shared" si="6"/>
        <v>109.04104543144119</v>
      </c>
      <c r="O20" s="11">
        <f t="shared" si="7"/>
        <v>126.48761270047177</v>
      </c>
      <c r="P20" s="11">
        <f t="shared" si="8"/>
        <v>108.77934692240572</v>
      </c>
      <c r="Q20" s="11">
        <f t="shared" si="9"/>
        <v>137.06197712223121</v>
      </c>
      <c r="R20" s="9">
        <f>$R$8*'[3]Eurostat POM Portables GU'!M11</f>
        <v>174.06871094523365</v>
      </c>
      <c r="S20" s="9">
        <f>$S$8*'[3]Eurostat POM Portables GU'!N11</f>
        <v>151.22083328275352</v>
      </c>
      <c r="T20" s="9">
        <f>$T$8*'[3]Eurostat POM Portables GU'!O11</f>
        <v>163.45530305799437</v>
      </c>
      <c r="U20" s="9">
        <f>$U$8*'[3]Eurostat POM Portables GU'!P11</f>
        <v>149.49085241118181</v>
      </c>
      <c r="V20" s="9">
        <f>$V$8*'[3]Eurostat POM Portables GU'!Q11</f>
        <v>151.00575128256446</v>
      </c>
      <c r="W20" s="9">
        <f>$W$8*'[3]Eurostat POM Portables GU'!R11</f>
        <v>144.99316274305079</v>
      </c>
      <c r="X20" s="9">
        <f>$X$8*'[3]Eurostat POM Portables GU'!S11</f>
        <v>152.9739153932469</v>
      </c>
      <c r="Y20" s="9">
        <f>$Y$8*'[3]Eurostat POM Portables GU'!T11</f>
        <v>158.09953477444805</v>
      </c>
      <c r="Z20" s="9">
        <f>$Z$8*'[3]Eurostat POM Portables GU'!U11</f>
        <v>153.69952735718198</v>
      </c>
      <c r="AA20" s="9">
        <f>$AA$8*'[3]Eurostat POM Portables GU'!V11</f>
        <v>143.86194487616805</v>
      </c>
      <c r="AB20" s="9">
        <f>$AB$8*'[3]Eurostat POM Portables GU'!W11</f>
        <v>127.35532411220527</v>
      </c>
      <c r="AC20" s="13">
        <f t="shared" ref="AC20:BE20" si="17">AB20+(AB20*AB$44)</f>
        <v>124.80821762996116</v>
      </c>
      <c r="AD20" s="13">
        <f t="shared" si="17"/>
        <v>122.31205327736194</v>
      </c>
      <c r="AE20" s="13">
        <f t="shared" si="17"/>
        <v>119.8658122118147</v>
      </c>
      <c r="AF20" s="13">
        <f t="shared" si="17"/>
        <v>117.46849596757841</v>
      </c>
      <c r="AG20" s="13">
        <f t="shared" si="17"/>
        <v>115.11912604822683</v>
      </c>
      <c r="AH20" s="13">
        <f t="shared" si="17"/>
        <v>112.81674352726229</v>
      </c>
      <c r="AI20" s="13">
        <f t="shared" si="17"/>
        <v>110.56040865671704</v>
      </c>
      <c r="AJ20" s="13">
        <f t="shared" si="17"/>
        <v>108.34920048358271</v>
      </c>
      <c r="AK20" s="13">
        <f t="shared" si="17"/>
        <v>106.18221647391105</v>
      </c>
      <c r="AL20" s="13">
        <f t="shared" si="17"/>
        <v>104.05857214443283</v>
      </c>
      <c r="AM20" s="13">
        <f t="shared" si="17"/>
        <v>101.97740070154417</v>
      </c>
      <c r="AN20" s="13">
        <f t="shared" si="17"/>
        <v>99.937852687513285</v>
      </c>
      <c r="AO20" s="13">
        <f t="shared" si="17"/>
        <v>97.939095633763017</v>
      </c>
      <c r="AP20" s="13">
        <f t="shared" si="17"/>
        <v>95.980313721087754</v>
      </c>
      <c r="AQ20" s="13">
        <f t="shared" si="17"/>
        <v>94.060707446666001</v>
      </c>
      <c r="AR20" s="13">
        <f t="shared" si="17"/>
        <v>92.179493297732677</v>
      </c>
      <c r="AS20" s="13">
        <f t="shared" si="17"/>
        <v>90.335903431778021</v>
      </c>
      <c r="AT20" s="13">
        <f t="shared" si="17"/>
        <v>88.52918536314246</v>
      </c>
      <c r="AU20" s="13">
        <f t="shared" si="17"/>
        <v>87.643893509511031</v>
      </c>
      <c r="AV20" s="13">
        <f t="shared" si="17"/>
        <v>86.767454574415922</v>
      </c>
      <c r="AW20" s="13">
        <f t="shared" si="17"/>
        <v>85.899780028671756</v>
      </c>
      <c r="AX20" s="13">
        <f t="shared" si="17"/>
        <v>85.040782228385041</v>
      </c>
      <c r="AY20" s="13">
        <f t="shared" si="17"/>
        <v>84.190374406101185</v>
      </c>
      <c r="AZ20" s="13">
        <f t="shared" si="17"/>
        <v>83.348470662040171</v>
      </c>
      <c r="BA20" s="13">
        <f t="shared" si="17"/>
        <v>82.514985955419775</v>
      </c>
      <c r="BB20" s="13">
        <f t="shared" si="17"/>
        <v>81.689836095865573</v>
      </c>
      <c r="BC20" s="13">
        <f t="shared" si="17"/>
        <v>80.872937734906913</v>
      </c>
      <c r="BD20" s="13">
        <f t="shared" si="17"/>
        <v>80.064208357557845</v>
      </c>
      <c r="BE20" s="13">
        <f t="shared" si="17"/>
        <v>79.263566273982264</v>
      </c>
    </row>
    <row r="21" spans="1:57" x14ac:dyDescent="0.35">
      <c r="A21" s="57" t="s">
        <v>616</v>
      </c>
      <c r="D21" s="58"/>
      <c r="E21" s="58" t="s">
        <v>621</v>
      </c>
      <c r="F21" s="26" t="s">
        <v>35</v>
      </c>
      <c r="G21" s="11">
        <f t="shared" si="1"/>
        <v>752.89610691801067</v>
      </c>
      <c r="H21" s="11">
        <f t="shared" si="1"/>
        <v>858.30156188653211</v>
      </c>
      <c r="I21" s="11">
        <f t="shared" si="1"/>
        <v>978.46378055064656</v>
      </c>
      <c r="J21" s="11">
        <f t="shared" si="2"/>
        <v>1115.448709827737</v>
      </c>
      <c r="K21" s="11">
        <f t="shared" si="3"/>
        <v>1182.3756324174012</v>
      </c>
      <c r="L21" s="11">
        <f t="shared" si="4"/>
        <v>1466.1457841975775</v>
      </c>
      <c r="M21" s="11">
        <f t="shared" si="5"/>
        <v>1671.4061939852384</v>
      </c>
      <c r="N21" s="11">
        <f t="shared" si="6"/>
        <v>1320.4108932483384</v>
      </c>
      <c r="O21" s="11">
        <f t="shared" si="7"/>
        <v>1531.6766361680725</v>
      </c>
      <c r="P21" s="11">
        <f t="shared" si="8"/>
        <v>1317.2419071045424</v>
      </c>
      <c r="Q21" s="11">
        <f t="shared" si="9"/>
        <v>1659.7248029517234</v>
      </c>
      <c r="R21" s="9">
        <f>$R$8*'[3]Eurostat POM Portables GU'!M12</f>
        <v>2107.8504997486889</v>
      </c>
      <c r="S21" s="9">
        <f>S5*'[3]Eurostat POM Portables GU'!N12</f>
        <v>1738.592570401438</v>
      </c>
      <c r="T21" s="9">
        <f>T5*'[3]Eurostat POM Portables GU'!O12</f>
        <v>2044.2899368980404</v>
      </c>
      <c r="U21" s="9">
        <f>U5*'[3]Eurostat POM Portables GU'!P12</f>
        <v>1653.8573205344901</v>
      </c>
      <c r="V21" s="9">
        <f>V5*'[3]Eurostat POM Portables GU'!Q12</f>
        <v>1741</v>
      </c>
      <c r="W21" s="9">
        <f>W5*'[3]Eurostat POM Portables GU'!R12</f>
        <v>1585</v>
      </c>
      <c r="X21" s="9">
        <f>X5*'[3]Eurostat POM Portables GU'!S12</f>
        <v>1781</v>
      </c>
      <c r="Y21" s="9">
        <f>Y5*'[3]Eurostat POM Portables GU'!T12</f>
        <v>1456.696170103753</v>
      </c>
      <c r="Z21" s="9">
        <f>Z5*'[3]Eurostat POM Portables GU'!U12</f>
        <v>1475.8256366516389</v>
      </c>
      <c r="AA21" s="9">
        <f>AA5*'[3]Eurostat POM Portables GU'!V12</f>
        <v>1476.5130168890921</v>
      </c>
      <c r="AB21" s="9">
        <f>$AB$8*'[3]Eurostat POM Portables GU'!W12</f>
        <v>1180.6521365188059</v>
      </c>
      <c r="AC21" s="13">
        <f t="shared" ref="AC21:BE21" si="18">AB21+(AB21*AB$44)</f>
        <v>1157.0390937884299</v>
      </c>
      <c r="AD21" s="13">
        <f t="shared" si="18"/>
        <v>1133.8983119126613</v>
      </c>
      <c r="AE21" s="13">
        <f t="shared" si="18"/>
        <v>1111.220345674408</v>
      </c>
      <c r="AF21" s="13">
        <f t="shared" si="18"/>
        <v>1088.9959387609199</v>
      </c>
      <c r="AG21" s="13">
        <f t="shared" si="18"/>
        <v>1067.2160199857015</v>
      </c>
      <c r="AH21" s="13">
        <f t="shared" si="18"/>
        <v>1045.8716995859875</v>
      </c>
      <c r="AI21" s="13">
        <f t="shared" si="18"/>
        <v>1024.9542655942678</v>
      </c>
      <c r="AJ21" s="13">
        <f t="shared" si="18"/>
        <v>1004.4551802823825</v>
      </c>
      <c r="AK21" s="13">
        <f t="shared" si="18"/>
        <v>984.36607667673479</v>
      </c>
      <c r="AL21" s="13">
        <f t="shared" si="18"/>
        <v>964.67875514320008</v>
      </c>
      <c r="AM21" s="13">
        <f t="shared" si="18"/>
        <v>945.38518004033608</v>
      </c>
      <c r="AN21" s="13">
        <f t="shared" si="18"/>
        <v>926.47747643952937</v>
      </c>
      <c r="AO21" s="13">
        <f t="shared" si="18"/>
        <v>907.94792691073883</v>
      </c>
      <c r="AP21" s="13">
        <f t="shared" si="18"/>
        <v>889.7889683725241</v>
      </c>
      <c r="AQ21" s="13">
        <f t="shared" si="18"/>
        <v>871.99318900507365</v>
      </c>
      <c r="AR21" s="13">
        <f t="shared" si="18"/>
        <v>854.55332522497213</v>
      </c>
      <c r="AS21" s="13">
        <f t="shared" si="18"/>
        <v>837.46225872047273</v>
      </c>
      <c r="AT21" s="13">
        <f t="shared" si="18"/>
        <v>820.71301354606328</v>
      </c>
      <c r="AU21" s="13">
        <f t="shared" si="18"/>
        <v>812.50588341060268</v>
      </c>
      <c r="AV21" s="13">
        <f t="shared" si="18"/>
        <v>804.38082457649671</v>
      </c>
      <c r="AW21" s="13">
        <f t="shared" si="18"/>
        <v>796.33701633073179</v>
      </c>
      <c r="AX21" s="13">
        <f t="shared" si="18"/>
        <v>788.37364616742445</v>
      </c>
      <c r="AY21" s="13">
        <f t="shared" si="18"/>
        <v>780.48990970575016</v>
      </c>
      <c r="AZ21" s="13">
        <f t="shared" si="18"/>
        <v>772.68501060869266</v>
      </c>
      <c r="BA21" s="13">
        <f t="shared" si="18"/>
        <v>764.95816050260578</v>
      </c>
      <c r="BB21" s="13">
        <f t="shared" si="18"/>
        <v>757.30857889757976</v>
      </c>
      <c r="BC21" s="13">
        <f t="shared" si="18"/>
        <v>749.73549310860392</v>
      </c>
      <c r="BD21" s="13">
        <f t="shared" si="18"/>
        <v>742.23813817751784</v>
      </c>
      <c r="BE21" s="13">
        <f t="shared" si="18"/>
        <v>734.81575679574269</v>
      </c>
    </row>
    <row r="22" spans="1:57" x14ac:dyDescent="0.35">
      <c r="A22" s="57" t="s">
        <v>616</v>
      </c>
      <c r="D22" s="58"/>
      <c r="E22" s="58" t="s">
        <v>621</v>
      </c>
      <c r="F22" s="26" t="s">
        <v>34</v>
      </c>
      <c r="G22" s="11">
        <f t="shared" si="1"/>
        <v>975.20494070293819</v>
      </c>
      <c r="H22" s="11">
        <f t="shared" si="1"/>
        <v>1111.7336324013495</v>
      </c>
      <c r="I22" s="11">
        <f t="shared" si="1"/>
        <v>1267.3763409375383</v>
      </c>
      <c r="J22" s="11">
        <f t="shared" si="2"/>
        <v>1444.8090286687936</v>
      </c>
      <c r="K22" s="11">
        <f t="shared" si="3"/>
        <v>1531.4975703889213</v>
      </c>
      <c r="L22" s="11">
        <f t="shared" si="4"/>
        <v>1899.0569872822623</v>
      </c>
      <c r="M22" s="11">
        <f t="shared" si="5"/>
        <v>2164.9249655017788</v>
      </c>
      <c r="N22" s="11">
        <f t="shared" si="6"/>
        <v>1710.2907227464052</v>
      </c>
      <c r="O22" s="11">
        <f t="shared" si="7"/>
        <v>1983.9372383858299</v>
      </c>
      <c r="P22" s="11">
        <f t="shared" si="8"/>
        <v>1706.1860250118136</v>
      </c>
      <c r="Q22" s="11">
        <f t="shared" si="9"/>
        <v>2149.7943915148853</v>
      </c>
      <c r="R22" s="9">
        <f>$R$8*'[3]Eurostat POM Portables GU'!M13</f>
        <v>2730.2388772239042</v>
      </c>
      <c r="S22" s="9">
        <f>S4*'[3]Eurostat POM Portables GU'!N13</f>
        <v>2821.7769772879096</v>
      </c>
      <c r="T22" s="9">
        <f>T4*'[3]Eurostat POM Portables GU'!O13</f>
        <v>3082.6386363075594</v>
      </c>
      <c r="U22" s="9">
        <f>U4*'[3]Eurostat POM Portables GU'!P13</f>
        <v>2972.9279793315745</v>
      </c>
      <c r="V22" s="9">
        <f>V4*'[3]Eurostat POM Portables GU'!Q13</f>
        <v>2714.7879858657243</v>
      </c>
      <c r="W22" s="9">
        <f>W4*'[3]Eurostat POM Portables GU'!R13</f>
        <v>2142.134121114228</v>
      </c>
      <c r="X22" s="9">
        <f>X4*'[3]Eurostat POM Portables GU'!S13</f>
        <v>2228.2667149601248</v>
      </c>
      <c r="Y22" s="9">
        <f>Y4*'[3]Eurostat POM Portables GU'!T13</f>
        <v>2317.404209906842</v>
      </c>
      <c r="Z22" s="9">
        <f>Z4*'[3]Eurostat POM Portables GU'!U13</f>
        <v>2141.1350222023179</v>
      </c>
      <c r="AA22" s="9">
        <f>AA4*'[3]Eurostat POM Portables GU'!V13</f>
        <v>2483.9339675669235</v>
      </c>
      <c r="AB22" s="9">
        <f>AB4*'[3]Eurostat POM Portables GU'!W13</f>
        <v>1955.2310486970812</v>
      </c>
      <c r="AC22" s="13">
        <f t="shared" ref="AC22:BE22" si="19">AB22+(AB22*AB$44)</f>
        <v>1916.1264277231396</v>
      </c>
      <c r="AD22" s="13">
        <f t="shared" si="19"/>
        <v>1877.8038991686767</v>
      </c>
      <c r="AE22" s="13">
        <f t="shared" si="19"/>
        <v>1840.2478211853031</v>
      </c>
      <c r="AF22" s="13">
        <f t="shared" si="19"/>
        <v>1803.4428647615971</v>
      </c>
      <c r="AG22" s="13">
        <f t="shared" si="19"/>
        <v>1767.3740074663651</v>
      </c>
      <c r="AH22" s="13">
        <f t="shared" si="19"/>
        <v>1732.0265273170378</v>
      </c>
      <c r="AI22" s="13">
        <f t="shared" si="19"/>
        <v>1697.3859967706971</v>
      </c>
      <c r="AJ22" s="13">
        <f t="shared" si="19"/>
        <v>1663.4382768352832</v>
      </c>
      <c r="AK22" s="13">
        <f t="shared" si="19"/>
        <v>1630.1695112985776</v>
      </c>
      <c r="AL22" s="13">
        <f t="shared" si="19"/>
        <v>1597.5661210726062</v>
      </c>
      <c r="AM22" s="13">
        <f t="shared" si="19"/>
        <v>1565.6147986511539</v>
      </c>
      <c r="AN22" s="13">
        <f t="shared" si="19"/>
        <v>1534.3025026781308</v>
      </c>
      <c r="AO22" s="13">
        <f t="shared" si="19"/>
        <v>1503.6164526245682</v>
      </c>
      <c r="AP22" s="13">
        <f t="shared" si="19"/>
        <v>1473.5441235720768</v>
      </c>
      <c r="AQ22" s="13">
        <f t="shared" si="19"/>
        <v>1444.0732411006354</v>
      </c>
      <c r="AR22" s="13">
        <f t="shared" si="19"/>
        <v>1415.1917762786227</v>
      </c>
      <c r="AS22" s="13">
        <f t="shared" si="19"/>
        <v>1386.8879407530503</v>
      </c>
      <c r="AT22" s="13">
        <f t="shared" si="19"/>
        <v>1359.1501819379894</v>
      </c>
      <c r="AU22" s="13">
        <f t="shared" si="19"/>
        <v>1345.5586801186096</v>
      </c>
      <c r="AV22" s="13">
        <f t="shared" si="19"/>
        <v>1332.1030933174234</v>
      </c>
      <c r="AW22" s="13">
        <f t="shared" si="19"/>
        <v>1318.7820623842492</v>
      </c>
      <c r="AX22" s="13">
        <f t="shared" si="19"/>
        <v>1305.5942417604067</v>
      </c>
      <c r="AY22" s="13">
        <f t="shared" si="19"/>
        <v>1292.5382993428027</v>
      </c>
      <c r="AZ22" s="13">
        <f t="shared" si="19"/>
        <v>1279.6129163493747</v>
      </c>
      <c r="BA22" s="13">
        <f t="shared" si="19"/>
        <v>1266.8167871858809</v>
      </c>
      <c r="BB22" s="13">
        <f t="shared" si="19"/>
        <v>1254.1486193140222</v>
      </c>
      <c r="BC22" s="13">
        <f t="shared" si="19"/>
        <v>1241.6071331208821</v>
      </c>
      <c r="BD22" s="13">
        <f t="shared" si="19"/>
        <v>1229.1910617896733</v>
      </c>
      <c r="BE22" s="13">
        <f t="shared" si="19"/>
        <v>1216.8991511717766</v>
      </c>
    </row>
    <row r="23" spans="1:57" x14ac:dyDescent="0.35">
      <c r="A23" s="57" t="s">
        <v>616</v>
      </c>
      <c r="D23" s="58"/>
      <c r="E23" s="58" t="s">
        <v>621</v>
      </c>
      <c r="F23" s="26" t="s">
        <v>50</v>
      </c>
      <c r="G23" s="11">
        <f t="shared" si="1"/>
        <v>41.630037593350472</v>
      </c>
      <c r="H23" s="11">
        <f t="shared" si="1"/>
        <v>47.458242856419531</v>
      </c>
      <c r="I23" s="11">
        <f t="shared" si="1"/>
        <v>54.102396856318258</v>
      </c>
      <c r="J23" s="11">
        <f t="shared" si="2"/>
        <v>61.67673241620281</v>
      </c>
      <c r="K23" s="11">
        <f t="shared" si="3"/>
        <v>65.377336361174983</v>
      </c>
      <c r="L23" s="11">
        <f t="shared" si="4"/>
        <v>81.067897087856977</v>
      </c>
      <c r="M23" s="11">
        <f t="shared" si="5"/>
        <v>92.417402680156954</v>
      </c>
      <c r="N23" s="11">
        <f t="shared" si="6"/>
        <v>73.009748117323994</v>
      </c>
      <c r="O23" s="11">
        <f t="shared" si="7"/>
        <v>84.691307816095829</v>
      </c>
      <c r="P23" s="11">
        <f t="shared" si="8"/>
        <v>72.834524721842413</v>
      </c>
      <c r="Q23" s="11">
        <f t="shared" si="9"/>
        <v>91.771501149521441</v>
      </c>
      <c r="R23" s="9">
        <f>$R$8*'[3]Eurostat POM Portables GU'!M14</f>
        <v>116.54980645989224</v>
      </c>
      <c r="S23" s="9">
        <f>$S$8*'[3]Eurostat POM Portables GU'!N14</f>
        <v>87.314645380194534</v>
      </c>
      <c r="T23" s="9">
        <f>$T$8*'[3]Eurostat POM Portables GU'!O14</f>
        <v>95.968762838711442</v>
      </c>
      <c r="U23" s="9">
        <f>$U$8*'[3]Eurostat POM Portables GU'!P14</f>
        <v>86.559207261849892</v>
      </c>
      <c r="V23" s="9">
        <f>$V$8*'[3]Eurostat POM Portables GU'!Q14</f>
        <v>88.315165292700925</v>
      </c>
      <c r="W23" s="9">
        <f>$W$8*'[3]Eurostat POM Portables GU'!R14</f>
        <v>76.617338805729744</v>
      </c>
      <c r="X23" s="9">
        <f>$X$8*'[3]Eurostat POM Portables GU'!S14</f>
        <v>81.393668190369112</v>
      </c>
      <c r="Y23" s="9">
        <f>$Y$8*'[3]Eurostat POM Portables GU'!T14</f>
        <v>75.211512785763432</v>
      </c>
      <c r="Z23" s="9">
        <f>$Z$8*'[3]Eurostat POM Portables GU'!U14</f>
        <v>76.424709675943916</v>
      </c>
      <c r="AA23" s="9">
        <f>$AA$8*'[3]Eurostat POM Portables GU'!V14</f>
        <v>73.398951467432681</v>
      </c>
      <c r="AB23" s="9">
        <f>$AB$8*'[3]Eurostat POM Portables GU'!W14</f>
        <v>89.956834936117446</v>
      </c>
      <c r="AC23" s="13">
        <f t="shared" ref="AC23:BE23" si="20">AB23+(AB23*AB$44)</f>
        <v>88.157698237395095</v>
      </c>
      <c r="AD23" s="13">
        <f t="shared" si="20"/>
        <v>86.394544272647195</v>
      </c>
      <c r="AE23" s="13">
        <f t="shared" si="20"/>
        <v>84.666653387194245</v>
      </c>
      <c r="AF23" s="13">
        <f t="shared" si="20"/>
        <v>82.973320319450366</v>
      </c>
      <c r="AG23" s="13">
        <f t="shared" si="20"/>
        <v>81.313853913061365</v>
      </c>
      <c r="AH23" s="13">
        <f t="shared" si="20"/>
        <v>79.68757683480014</v>
      </c>
      <c r="AI23" s="13">
        <f t="shared" si="20"/>
        <v>78.093825298104136</v>
      </c>
      <c r="AJ23" s="13">
        <f t="shared" si="20"/>
        <v>76.53194879214206</v>
      </c>
      <c r="AK23" s="13">
        <f t="shared" si="20"/>
        <v>75.001309816299212</v>
      </c>
      <c r="AL23" s="13">
        <f t="shared" si="20"/>
        <v>73.501283619973222</v>
      </c>
      <c r="AM23" s="13">
        <f t="shared" si="20"/>
        <v>72.031257947573764</v>
      </c>
      <c r="AN23" s="13">
        <f t="shared" si="20"/>
        <v>70.590632788622287</v>
      </c>
      <c r="AO23" s="13">
        <f t="shared" si="20"/>
        <v>69.178820132849836</v>
      </c>
      <c r="AP23" s="13">
        <f t="shared" si="20"/>
        <v>67.795243730192837</v>
      </c>
      <c r="AQ23" s="13">
        <f t="shared" si="20"/>
        <v>66.439338855588986</v>
      </c>
      <c r="AR23" s="13">
        <f t="shared" si="20"/>
        <v>65.110552078477212</v>
      </c>
      <c r="AS23" s="13">
        <f t="shared" si="20"/>
        <v>63.80834103690767</v>
      </c>
      <c r="AT23" s="13">
        <f t="shared" si="20"/>
        <v>62.532174216169516</v>
      </c>
      <c r="AU23" s="13">
        <f t="shared" si="20"/>
        <v>61.90685247400782</v>
      </c>
      <c r="AV23" s="13">
        <f t="shared" si="20"/>
        <v>61.287783949267741</v>
      </c>
      <c r="AW23" s="13">
        <f t="shared" si="20"/>
        <v>60.674906109775065</v>
      </c>
      <c r="AX23" s="13">
        <f t="shared" si="20"/>
        <v>60.068157048677314</v>
      </c>
      <c r="AY23" s="13">
        <f t="shared" si="20"/>
        <v>59.467475478190543</v>
      </c>
      <c r="AZ23" s="13">
        <f t="shared" si="20"/>
        <v>58.872800723408638</v>
      </c>
      <c r="BA23" s="13">
        <f t="shared" si="20"/>
        <v>58.284072716174549</v>
      </c>
      <c r="BB23" s="13">
        <f t="shared" si="20"/>
        <v>57.701231989012804</v>
      </c>
      <c r="BC23" s="13">
        <f t="shared" si="20"/>
        <v>57.124219669122674</v>
      </c>
      <c r="BD23" s="13">
        <f t="shared" si="20"/>
        <v>56.552977472431444</v>
      </c>
      <c r="BE23" s="13">
        <f t="shared" si="20"/>
        <v>55.987447697707132</v>
      </c>
    </row>
    <row r="24" spans="1:57" x14ac:dyDescent="0.35">
      <c r="A24" s="57" t="s">
        <v>616</v>
      </c>
      <c r="D24" s="58"/>
      <c r="E24" s="58" t="s">
        <v>621</v>
      </c>
      <c r="F24" s="26" t="s">
        <v>51</v>
      </c>
      <c r="G24" s="11">
        <f t="shared" si="1"/>
        <v>45.973063136872995</v>
      </c>
      <c r="H24" s="11">
        <f t="shared" si="1"/>
        <v>52.409291976035213</v>
      </c>
      <c r="I24" s="11">
        <f t="shared" si="1"/>
        <v>59.746592852680138</v>
      </c>
      <c r="J24" s="11">
        <f t="shared" si="2"/>
        <v>68.111115852055349</v>
      </c>
      <c r="K24" s="11">
        <f t="shared" si="3"/>
        <v>72.197782803178669</v>
      </c>
      <c r="L24" s="11">
        <f t="shared" si="4"/>
        <v>89.52525067594155</v>
      </c>
      <c r="M24" s="11">
        <f t="shared" si="5"/>
        <v>102.05878577057335</v>
      </c>
      <c r="N24" s="11">
        <f t="shared" si="6"/>
        <v>80.626440758752949</v>
      </c>
      <c r="O24" s="11">
        <f t="shared" si="7"/>
        <v>93.526671280153408</v>
      </c>
      <c r="P24" s="11">
        <f t="shared" si="8"/>
        <v>80.432937300931926</v>
      </c>
      <c r="Q24" s="11">
        <f t="shared" si="9"/>
        <v>101.34550099917423</v>
      </c>
      <c r="R24" s="9">
        <f>$R$8*'[3]Eurostat POM Portables GU'!M15</f>
        <v>128.70878626895129</v>
      </c>
      <c r="S24" s="9">
        <f>$S$8*'[3]Eurostat POM Portables GU'!N15</f>
        <v>86.23763653850051</v>
      </c>
      <c r="T24" s="9">
        <f>$T$8*'[3]Eurostat POM Portables GU'!O15</f>
        <v>93.592220696580796</v>
      </c>
      <c r="U24" s="9">
        <f>$U$8*'[3]Eurostat POM Portables GU'!P15</f>
        <v>89.638948142329923</v>
      </c>
      <c r="V24" s="9">
        <f>$V$8*'[3]Eurostat POM Portables GU'!Q15</f>
        <v>95.116751157034315</v>
      </c>
      <c r="W24" s="9">
        <f>$W$8*'[3]Eurostat POM Portables GU'!R15</f>
        <v>80.690180455815437</v>
      </c>
      <c r="X24" s="9">
        <f>$X$8*'[3]Eurostat POM Portables GU'!S15</f>
        <v>113.38349640939715</v>
      </c>
      <c r="Y24" s="9">
        <f>$Y$8*'[3]Eurostat POM Portables GU'!T15</f>
        <v>129.86094734941656</v>
      </c>
      <c r="Z24" s="9">
        <f>$Z$8*'[3]Eurostat POM Portables GU'!U15</f>
        <v>124.11576877294563</v>
      </c>
      <c r="AA24" s="9">
        <f>$AA$8*'[3]Eurostat POM Portables GU'!V15</f>
        <v>99.465498015596609</v>
      </c>
      <c r="AB24" s="9">
        <f>$AB$8*'[3]Eurostat POM Portables GU'!W15</f>
        <v>99.384762274477936</v>
      </c>
      <c r="AC24" s="13">
        <f t="shared" ref="AC24:BE24" si="21">AB24+(AB24*AB$44)</f>
        <v>97.397067028988374</v>
      </c>
      <c r="AD24" s="13">
        <f t="shared" si="21"/>
        <v>95.4491256884086</v>
      </c>
      <c r="AE24" s="13">
        <f t="shared" si="21"/>
        <v>93.540143174640434</v>
      </c>
      <c r="AF24" s="13">
        <f t="shared" si="21"/>
        <v>91.669340311147621</v>
      </c>
      <c r="AG24" s="13">
        <f t="shared" si="21"/>
        <v>89.835953504924674</v>
      </c>
      <c r="AH24" s="13">
        <f t="shared" si="21"/>
        <v>88.039234434826184</v>
      </c>
      <c r="AI24" s="13">
        <f t="shared" si="21"/>
        <v>86.278449746129667</v>
      </c>
      <c r="AJ24" s="13">
        <f t="shared" si="21"/>
        <v>84.55288075120707</v>
      </c>
      <c r="AK24" s="13">
        <f t="shared" si="21"/>
        <v>82.861823136182934</v>
      </c>
      <c r="AL24" s="13">
        <f t="shared" si="21"/>
        <v>81.204586673459275</v>
      </c>
      <c r="AM24" s="13">
        <f t="shared" si="21"/>
        <v>79.580494939990089</v>
      </c>
      <c r="AN24" s="13">
        <f t="shared" si="21"/>
        <v>77.988885041190287</v>
      </c>
      <c r="AO24" s="13">
        <f t="shared" si="21"/>
        <v>76.429107340366485</v>
      </c>
      <c r="AP24" s="13">
        <f t="shared" si="21"/>
        <v>74.900525193559162</v>
      </c>
      <c r="AQ24" s="13">
        <f t="shared" si="21"/>
        <v>73.402514689687976</v>
      </c>
      <c r="AR24" s="13">
        <f t="shared" si="21"/>
        <v>71.93446439589421</v>
      </c>
      <c r="AS24" s="13">
        <f t="shared" si="21"/>
        <v>70.495775107976328</v>
      </c>
      <c r="AT24" s="13">
        <f t="shared" si="21"/>
        <v>69.085859605816808</v>
      </c>
      <c r="AU24" s="13">
        <f t="shared" si="21"/>
        <v>68.395001009758644</v>
      </c>
      <c r="AV24" s="13">
        <f t="shared" si="21"/>
        <v>67.711050999661055</v>
      </c>
      <c r="AW24" s="13">
        <f t="shared" si="21"/>
        <v>67.033940489664445</v>
      </c>
      <c r="AX24" s="13">
        <f t="shared" si="21"/>
        <v>66.363601084767794</v>
      </c>
      <c r="AY24" s="13">
        <f t="shared" si="21"/>
        <v>65.699965073920112</v>
      </c>
      <c r="AZ24" s="13">
        <f t="shared" si="21"/>
        <v>65.042965423180917</v>
      </c>
      <c r="BA24" s="13">
        <f t="shared" si="21"/>
        <v>64.392535768949102</v>
      </c>
      <c r="BB24" s="13">
        <f t="shared" si="21"/>
        <v>63.748610411259612</v>
      </c>
      <c r="BC24" s="13">
        <f t="shared" si="21"/>
        <v>63.111124307147016</v>
      </c>
      <c r="BD24" s="13">
        <f t="shared" si="21"/>
        <v>62.480013064075543</v>
      </c>
      <c r="BE24" s="13">
        <f t="shared" si="21"/>
        <v>61.855212933434785</v>
      </c>
    </row>
    <row r="25" spans="1:57" x14ac:dyDescent="0.35">
      <c r="A25" s="57" t="s">
        <v>616</v>
      </c>
      <c r="D25" s="58"/>
      <c r="E25" s="58" t="s">
        <v>621</v>
      </c>
      <c r="F25" s="26" t="s">
        <v>52</v>
      </c>
      <c r="G25" s="11">
        <f t="shared" si="1"/>
        <v>4.2147600222889432</v>
      </c>
      <c r="H25" s="11">
        <f t="shared" si="1"/>
        <v>4.8048264254093951</v>
      </c>
      <c r="I25" s="11">
        <f t="shared" si="1"/>
        <v>5.4775021249667102</v>
      </c>
      <c r="J25" s="11">
        <f t="shared" si="2"/>
        <v>6.2443524224620486</v>
      </c>
      <c r="K25" s="11">
        <f t="shared" si="3"/>
        <v>6.6190135678097715</v>
      </c>
      <c r="L25" s="11">
        <f t="shared" si="4"/>
        <v>8.207576824084116</v>
      </c>
      <c r="M25" s="11">
        <f t="shared" si="5"/>
        <v>9.3566375794558923</v>
      </c>
      <c r="N25" s="11">
        <f t="shared" si="6"/>
        <v>7.3917436877701546</v>
      </c>
      <c r="O25" s="11">
        <f t="shared" si="7"/>
        <v>8.574422677813379</v>
      </c>
      <c r="P25" s="11">
        <f t="shared" si="8"/>
        <v>7.3740035029195061</v>
      </c>
      <c r="Q25" s="11">
        <f t="shared" si="9"/>
        <v>9.2912444136785783</v>
      </c>
      <c r="R25" s="9">
        <f>$R$8*'[3]Eurostat POM Portables GU'!M16</f>
        <v>11.799880405371795</v>
      </c>
      <c r="S25" s="9">
        <f>$S$8*'[3]Eurostat POM Portables GU'!N16</f>
        <v>9.0941307806307083</v>
      </c>
      <c r="T25" s="9">
        <f>$T$8*'[3]Eurostat POM Portables GU'!O16</f>
        <v>12.457192907860465</v>
      </c>
      <c r="U25" s="9">
        <f>$U$8*'[3]Eurostat POM Portables GU'!P16</f>
        <v>10.404021980333098</v>
      </c>
      <c r="V25" s="9">
        <f>$V$8*'[3]Eurostat POM Portables GU'!Q16</f>
        <v>8.9369674729031683</v>
      </c>
      <c r="W25" s="9">
        <f>$W$8*'[3]Eurostat POM Portables GU'!R16</f>
        <v>10.608554603870273</v>
      </c>
      <c r="X25" s="9">
        <f>$X$8*'[3]Eurostat POM Portables GU'!S16</f>
        <v>12.685289776477738</v>
      </c>
      <c r="Y25" s="9">
        <f>$Y$8*'[3]Eurostat POM Portables GU'!T16</f>
        <v>11.642705624430452</v>
      </c>
      <c r="Z25" s="9">
        <f>$Z$8*'[3]Eurostat POM Portables GU'!U16</f>
        <v>7.1834126447355517</v>
      </c>
      <c r="AA25" s="9">
        <f>$AA$8*'[3]Eurostat POM Portables GU'!V16</f>
        <v>12.370698955430004</v>
      </c>
      <c r="AB25" s="9">
        <f>$AB$8*'[3]Eurostat POM Portables GU'!W16</f>
        <v>10.646353828268216</v>
      </c>
      <c r="AC25" s="13">
        <f t="shared" ref="AC25:BE25" si="22">AB25+(AB25*AB$44)</f>
        <v>10.433426751702852</v>
      </c>
      <c r="AD25" s="13">
        <f t="shared" si="22"/>
        <v>10.224758216668794</v>
      </c>
      <c r="AE25" s="13">
        <f t="shared" si="22"/>
        <v>10.020263052335419</v>
      </c>
      <c r="AF25" s="13">
        <f t="shared" si="22"/>
        <v>9.8198577912887117</v>
      </c>
      <c r="AG25" s="13">
        <f t="shared" si="22"/>
        <v>9.6234606354629371</v>
      </c>
      <c r="AH25" s="13">
        <f t="shared" si="22"/>
        <v>9.430991422753678</v>
      </c>
      <c r="AI25" s="13">
        <f t="shared" si="22"/>
        <v>9.2423715942986036</v>
      </c>
      <c r="AJ25" s="13">
        <f t="shared" si="22"/>
        <v>9.0575241624126317</v>
      </c>
      <c r="AK25" s="13">
        <f t="shared" si="22"/>
        <v>8.876373679164379</v>
      </c>
      <c r="AL25" s="13">
        <f t="shared" si="22"/>
        <v>8.6988462055810913</v>
      </c>
      <c r="AM25" s="13">
        <f t="shared" si="22"/>
        <v>8.5248692814694689</v>
      </c>
      <c r="AN25" s="13">
        <f t="shared" si="22"/>
        <v>8.3543718958400799</v>
      </c>
      <c r="AO25" s="13">
        <f t="shared" si="22"/>
        <v>8.187284457923278</v>
      </c>
      <c r="AP25" s="13">
        <f t="shared" si="22"/>
        <v>8.0235387687648121</v>
      </c>
      <c r="AQ25" s="13">
        <f t="shared" si="22"/>
        <v>7.8630679933895156</v>
      </c>
      <c r="AR25" s="13">
        <f t="shared" si="22"/>
        <v>7.7058066335217257</v>
      </c>
      <c r="AS25" s="13">
        <f t="shared" si="22"/>
        <v>7.5516905008512909</v>
      </c>
      <c r="AT25" s="13">
        <f t="shared" si="22"/>
        <v>7.400656690834265</v>
      </c>
      <c r="AU25" s="13">
        <f t="shared" si="22"/>
        <v>7.3266501239259227</v>
      </c>
      <c r="AV25" s="13">
        <f t="shared" si="22"/>
        <v>7.2533836226866635</v>
      </c>
      <c r="AW25" s="13">
        <f t="shared" si="22"/>
        <v>7.1808497864597971</v>
      </c>
      <c r="AX25" s="13">
        <f t="shared" si="22"/>
        <v>7.1090412885951988</v>
      </c>
      <c r="AY25" s="13">
        <f t="shared" si="22"/>
        <v>7.0379508757092468</v>
      </c>
      <c r="AZ25" s="13">
        <f t="shared" si="22"/>
        <v>6.9675713669521544</v>
      </c>
      <c r="BA25" s="13">
        <f t="shared" si="22"/>
        <v>6.8978956532826325</v>
      </c>
      <c r="BB25" s="13">
        <f t="shared" si="22"/>
        <v>6.8289166967498058</v>
      </c>
      <c r="BC25" s="13">
        <f t="shared" si="22"/>
        <v>6.7606275297823082</v>
      </c>
      <c r="BD25" s="13">
        <f t="shared" si="22"/>
        <v>6.6930212544844849</v>
      </c>
      <c r="BE25" s="13">
        <f t="shared" si="22"/>
        <v>6.6260910419396399</v>
      </c>
    </row>
    <row r="26" spans="1:57" x14ac:dyDescent="0.35">
      <c r="A26" s="57" t="s">
        <v>616</v>
      </c>
      <c r="D26" s="58"/>
      <c r="E26" s="58" t="s">
        <v>621</v>
      </c>
      <c r="F26" s="26" t="s">
        <v>53</v>
      </c>
      <c r="G26" s="11">
        <f t="shared" si="1"/>
        <v>47.165707457114912</v>
      </c>
      <c r="H26" s="11">
        <f t="shared" si="1"/>
        <v>53.768906501110997</v>
      </c>
      <c r="I26" s="11">
        <f t="shared" si="1"/>
        <v>61.29655341126653</v>
      </c>
      <c r="J26" s="11">
        <f t="shared" si="2"/>
        <v>69.878070888843837</v>
      </c>
      <c r="K26" s="11">
        <f t="shared" si="3"/>
        <v>74.070755142174477</v>
      </c>
      <c r="L26" s="11">
        <f t="shared" si="4"/>
        <v>91.847736376296353</v>
      </c>
      <c r="M26" s="11">
        <f t="shared" si="5"/>
        <v>104.70641946897783</v>
      </c>
      <c r="N26" s="11">
        <f t="shared" si="6"/>
        <v>82.718071380492489</v>
      </c>
      <c r="O26" s="11">
        <f t="shared" si="7"/>
        <v>95.952962801371285</v>
      </c>
      <c r="P26" s="11">
        <f t="shared" si="8"/>
        <v>82.519548009179303</v>
      </c>
      <c r="Q26" s="11">
        <f t="shared" si="9"/>
        <v>103.97463049156592</v>
      </c>
      <c r="R26" s="9">
        <f>$R$8*'[3]Eurostat POM Portables GU'!M17</f>
        <v>132.04778072428871</v>
      </c>
      <c r="S26" s="9">
        <f>$S$8*'[3]Eurostat POM Portables GU'!N17</f>
        <v>107.20633929311487</v>
      </c>
      <c r="T26" s="9">
        <f>$T$8*'[3]Eurostat POM Portables GU'!O17</f>
        <v>115.6825729744518</v>
      </c>
      <c r="U26" s="9">
        <f>$U$8*'[3]Eurostat POM Portables GU'!P17</f>
        <v>134.09628330207104</v>
      </c>
      <c r="V26" s="9">
        <f>$V$8*'[3]Eurostat POM Portables GU'!Q17</f>
        <v>142.51695032010187</v>
      </c>
      <c r="W26" s="9">
        <f>$W$8*'[3]Eurostat POM Portables GU'!R17</f>
        <v>94.298263145513531</v>
      </c>
      <c r="X26" s="9">
        <f>$X$8*'[3]Eurostat POM Portables GU'!S17</f>
        <v>143.88206947836525</v>
      </c>
      <c r="Y26" s="9">
        <f>$Y$8*'[3]Eurostat POM Portables GU'!T17</f>
        <v>106.74003272633254</v>
      </c>
      <c r="Z26" s="9">
        <f>$Z$8*'[3]Eurostat POM Portables GU'!U17</f>
        <v>113.31939710570995</v>
      </c>
      <c r="AA26" s="9">
        <f>$AA$8*'[3]Eurostat POM Portables GU'!V17</f>
        <v>140.56891083735891</v>
      </c>
      <c r="AB26" s="9">
        <f>$AB$8*'[3]Eurostat POM Portables GU'!W17</f>
        <v>115.64088947915933</v>
      </c>
      <c r="AC26" s="13">
        <f t="shared" ref="AC26:BE26" si="23">AB26+(AB26*AB$44)</f>
        <v>113.32807168957613</v>
      </c>
      <c r="AD26" s="13">
        <f t="shared" si="23"/>
        <v>111.06151025578461</v>
      </c>
      <c r="AE26" s="13">
        <f t="shared" si="23"/>
        <v>108.84028005066892</v>
      </c>
      <c r="AF26" s="13">
        <f t="shared" si="23"/>
        <v>106.66347444965554</v>
      </c>
      <c r="AG26" s="13">
        <f t="shared" si="23"/>
        <v>104.53020496066243</v>
      </c>
      <c r="AH26" s="13">
        <f t="shared" si="23"/>
        <v>102.43960086144918</v>
      </c>
      <c r="AI26" s="13">
        <f t="shared" si="23"/>
        <v>100.39080884422019</v>
      </c>
      <c r="AJ26" s="13">
        <f t="shared" si="23"/>
        <v>98.382992667335785</v>
      </c>
      <c r="AK26" s="13">
        <f t="shared" si="23"/>
        <v>96.415332813989068</v>
      </c>
      <c r="AL26" s="13">
        <f t="shared" si="23"/>
        <v>94.48702615770928</v>
      </c>
      <c r="AM26" s="13">
        <f t="shared" si="23"/>
        <v>92.597285634555092</v>
      </c>
      <c r="AN26" s="13">
        <f t="shared" si="23"/>
        <v>90.745339921863987</v>
      </c>
      <c r="AO26" s="13">
        <f t="shared" si="23"/>
        <v>88.93043312342671</v>
      </c>
      <c r="AP26" s="13">
        <f t="shared" si="23"/>
        <v>87.151824460958181</v>
      </c>
      <c r="AQ26" s="13">
        <f t="shared" si="23"/>
        <v>85.408787971739017</v>
      </c>
      <c r="AR26" s="13">
        <f t="shared" si="23"/>
        <v>83.700612212304236</v>
      </c>
      <c r="AS26" s="13">
        <f t="shared" si="23"/>
        <v>82.02659996805815</v>
      </c>
      <c r="AT26" s="13">
        <f t="shared" si="23"/>
        <v>80.386067968696992</v>
      </c>
      <c r="AU26" s="13">
        <f t="shared" si="23"/>
        <v>79.582207289010029</v>
      </c>
      <c r="AV26" s="13">
        <f t="shared" si="23"/>
        <v>78.786385216119925</v>
      </c>
      <c r="AW26" s="13">
        <f t="shared" si="23"/>
        <v>77.99852136395873</v>
      </c>
      <c r="AX26" s="13">
        <f t="shared" si="23"/>
        <v>77.218536150319139</v>
      </c>
      <c r="AY26" s="13">
        <f t="shared" si="23"/>
        <v>76.446350788815948</v>
      </c>
      <c r="AZ26" s="13">
        <f t="shared" si="23"/>
        <v>75.681887280927782</v>
      </c>
      <c r="BA26" s="13">
        <f t="shared" si="23"/>
        <v>74.925068408118506</v>
      </c>
      <c r="BB26" s="13">
        <f t="shared" si="23"/>
        <v>74.175817724037316</v>
      </c>
      <c r="BC26" s="13">
        <f t="shared" si="23"/>
        <v>73.434059546796945</v>
      </c>
      <c r="BD26" s="13">
        <f t="shared" si="23"/>
        <v>72.699718951328975</v>
      </c>
      <c r="BE26" s="13">
        <f t="shared" si="23"/>
        <v>71.972721761815691</v>
      </c>
    </row>
    <row r="27" spans="1:57" x14ac:dyDescent="0.35">
      <c r="A27" s="57" t="s">
        <v>616</v>
      </c>
      <c r="D27" s="58"/>
      <c r="E27" s="58" t="s">
        <v>621</v>
      </c>
      <c r="F27" s="26" t="s">
        <v>54</v>
      </c>
      <c r="G27" s="11">
        <f t="shared" si="1"/>
        <v>663.98890588041024</v>
      </c>
      <c r="H27" s="11">
        <f t="shared" si="1"/>
        <v>756.94735270366766</v>
      </c>
      <c r="I27" s="11">
        <f t="shared" si="1"/>
        <v>862.91998208218104</v>
      </c>
      <c r="J27" s="11">
        <f t="shared" si="2"/>
        <v>983.72877957368632</v>
      </c>
      <c r="K27" s="11">
        <f t="shared" si="3"/>
        <v>1042.7525063481075</v>
      </c>
      <c r="L27" s="11">
        <f t="shared" si="4"/>
        <v>1293.0131078716533</v>
      </c>
      <c r="M27" s="11">
        <f t="shared" si="5"/>
        <v>1474.0349429736848</v>
      </c>
      <c r="N27" s="11">
        <f t="shared" si="6"/>
        <v>1164.4876049492111</v>
      </c>
      <c r="O27" s="11">
        <f t="shared" si="7"/>
        <v>1350.8056217410849</v>
      </c>
      <c r="P27" s="11">
        <f t="shared" si="8"/>
        <v>1161.692834697333</v>
      </c>
      <c r="Q27" s="11">
        <f t="shared" si="9"/>
        <v>1463.7329717186396</v>
      </c>
      <c r="R27" s="9">
        <f>$R$8*'[3]Eurostat POM Portables GU'!M18</f>
        <v>1858.9408740826723</v>
      </c>
      <c r="S27" s="9">
        <f>$S$8*'[3]Eurostat POM Portables GU'!N18</f>
        <v>1617.3259343609323</v>
      </c>
      <c r="T27" s="9">
        <f>$T$8*'[3]Eurostat POM Portables GU'!O18</f>
        <v>1604.5611292180649</v>
      </c>
      <c r="U27" s="9">
        <f>$U$8*'[3]Eurostat POM Portables GU'!P18</f>
        <v>1385.3782513439273</v>
      </c>
      <c r="V27" s="9">
        <f>$V$8*'[3]Eurostat POM Portables GU'!Q18</f>
        <v>1293.0455342580337</v>
      </c>
      <c r="W27" s="9">
        <f>$W$8*'[3]Eurostat POM Portables GU'!R18</f>
        <v>1181.2216829771016</v>
      </c>
      <c r="X27" s="9">
        <f>$X$8*'[3]Eurostat POM Portables GU'!S18</f>
        <v>1231.8520863871024</v>
      </c>
      <c r="Y27" s="9">
        <f>$Y$8*'[3]Eurostat POM Portables GU'!T18</f>
        <v>1107.2855956479102</v>
      </c>
      <c r="Z27" s="9">
        <f>$Z$8*'[3]Eurostat POM Portables GU'!U18</f>
        <v>1094.3480307227819</v>
      </c>
      <c r="AA27" s="9">
        <f>$AA$8*'[3]Eurostat POM Portables GU'!V18</f>
        <v>1117.4277399209668</v>
      </c>
      <c r="AB27" s="9">
        <f>$AB$8*'[3]Eurostat POM Portables GU'!W18</f>
        <v>1013.4552058471504</v>
      </c>
      <c r="AC27" s="13">
        <f t="shared" ref="AC27:BE27" si="24">AB27+(AB27*AB$44)</f>
        <v>993.18610173020738</v>
      </c>
      <c r="AD27" s="13">
        <f t="shared" si="24"/>
        <v>973.32237969560322</v>
      </c>
      <c r="AE27" s="13">
        <f t="shared" si="24"/>
        <v>953.85593210169111</v>
      </c>
      <c r="AF27" s="13">
        <f t="shared" si="24"/>
        <v>934.77881345965727</v>
      </c>
      <c r="AG27" s="13">
        <f t="shared" si="24"/>
        <v>916.08323719046416</v>
      </c>
      <c r="AH27" s="13">
        <f t="shared" si="24"/>
        <v>897.7615724466549</v>
      </c>
      <c r="AI27" s="13">
        <f t="shared" si="24"/>
        <v>879.8063409977218</v>
      </c>
      <c r="AJ27" s="13">
        <f t="shared" si="24"/>
        <v>862.2102141777674</v>
      </c>
      <c r="AK27" s="13">
        <f t="shared" si="24"/>
        <v>844.96600989421199</v>
      </c>
      <c r="AL27" s="13">
        <f t="shared" si="24"/>
        <v>828.06668969632778</v>
      </c>
      <c r="AM27" s="13">
        <f t="shared" si="24"/>
        <v>811.50535590240122</v>
      </c>
      <c r="AN27" s="13">
        <f t="shared" si="24"/>
        <v>795.27524878435315</v>
      </c>
      <c r="AO27" s="13">
        <f t="shared" si="24"/>
        <v>779.36974380866604</v>
      </c>
      <c r="AP27" s="13">
        <f t="shared" si="24"/>
        <v>763.78234893249271</v>
      </c>
      <c r="AQ27" s="13">
        <f t="shared" si="24"/>
        <v>748.50670195384282</v>
      </c>
      <c r="AR27" s="13">
        <f t="shared" si="24"/>
        <v>733.53656791476601</v>
      </c>
      <c r="AS27" s="13">
        <f t="shared" si="24"/>
        <v>718.86583655647064</v>
      </c>
      <c r="AT27" s="13">
        <f t="shared" si="24"/>
        <v>704.4885198253412</v>
      </c>
      <c r="AU27" s="13">
        <f t="shared" si="24"/>
        <v>697.44363462708782</v>
      </c>
      <c r="AV27" s="13">
        <f t="shared" si="24"/>
        <v>690.46919828081695</v>
      </c>
      <c r="AW27" s="13">
        <f t="shared" si="24"/>
        <v>683.56450629800884</v>
      </c>
      <c r="AX27" s="13">
        <f t="shared" si="24"/>
        <v>676.72886123502872</v>
      </c>
      <c r="AY27" s="13">
        <f t="shared" si="24"/>
        <v>669.96157262267843</v>
      </c>
      <c r="AZ27" s="13">
        <f t="shared" si="24"/>
        <v>663.26195689645169</v>
      </c>
      <c r="BA27" s="13">
        <f t="shared" si="24"/>
        <v>656.62933732748718</v>
      </c>
      <c r="BB27" s="13">
        <f t="shared" si="24"/>
        <v>650.06304395421228</v>
      </c>
      <c r="BC27" s="13">
        <f t="shared" si="24"/>
        <v>643.5624135146702</v>
      </c>
      <c r="BD27" s="13">
        <f t="shared" si="24"/>
        <v>637.12678937952353</v>
      </c>
      <c r="BE27" s="13">
        <f t="shared" si="24"/>
        <v>630.75552148572831</v>
      </c>
    </row>
    <row r="28" spans="1:57" x14ac:dyDescent="0.35">
      <c r="A28" s="57" t="s">
        <v>616</v>
      </c>
      <c r="D28" s="58"/>
      <c r="E28" s="58" t="s">
        <v>621</v>
      </c>
      <c r="F28" s="26" t="s">
        <v>55</v>
      </c>
      <c r="G28" s="11">
        <f t="shared" si="1"/>
        <v>25.902591936874074</v>
      </c>
      <c r="H28" s="11">
        <f t="shared" si="1"/>
        <v>29.528954808036442</v>
      </c>
      <c r="I28" s="11">
        <f t="shared" si="1"/>
        <v>33.66300848116154</v>
      </c>
      <c r="J28" s="11">
        <f t="shared" si="2"/>
        <v>38.375829668524155</v>
      </c>
      <c r="K28" s="11">
        <f t="shared" si="3"/>
        <v>40.678379448635603</v>
      </c>
      <c r="L28" s="11">
        <f t="shared" si="4"/>
        <v>50.441190516308147</v>
      </c>
      <c r="M28" s="11">
        <f t="shared" si="5"/>
        <v>57.502957188591282</v>
      </c>
      <c r="N28" s="11">
        <f t="shared" si="6"/>
        <v>45.427336178987112</v>
      </c>
      <c r="O28" s="11">
        <f t="shared" si="7"/>
        <v>52.695709967625042</v>
      </c>
      <c r="P28" s="11">
        <f t="shared" si="8"/>
        <v>45.318310572157536</v>
      </c>
      <c r="Q28" s="11">
        <f t="shared" si="9"/>
        <v>57.101071320918493</v>
      </c>
      <c r="R28" s="9">
        <f>$R$8*'[3]Eurostat POM Portables GU'!M19</f>
        <v>72.518360577566483</v>
      </c>
      <c r="S28" s="9">
        <f>$S$8*'[3]Eurostat POM Portables GU'!N19</f>
        <v>26.515573036492114</v>
      </c>
      <c r="T28" s="9">
        <f>$T$8*'[3]Eurostat POM Portables GU'!O19</f>
        <v>31.176362708899411</v>
      </c>
      <c r="U28" s="9">
        <f>$U$8*'[3]Eurostat POM Portables GU'!P19</f>
        <v>31.183757978754706</v>
      </c>
      <c r="V28" s="9">
        <f>$V$8*'[3]Eurostat POM Portables GU'!Q19</f>
        <v>26.836632448955978</v>
      </c>
      <c r="W28" s="9">
        <f>$W$8*'[3]Eurostat POM Portables GU'!R19</f>
        <v>20.3819850063365</v>
      </c>
      <c r="X28" s="9">
        <f>$X$8*'[3]Eurostat POM Portables GU'!S19</f>
        <v>23.602143365003734</v>
      </c>
      <c r="Y28" s="9">
        <f>$Y$8*'[3]Eurostat POM Portables GU'!T19</f>
        <v>23.84255218166577</v>
      </c>
      <c r="Z28" s="9">
        <f>$Z$8*'[3]Eurostat POM Portables GU'!U19</f>
        <v>24.023584670209715</v>
      </c>
      <c r="AA28" s="9">
        <f>$AA$8*'[3]Eurostat POM Portables GU'!V19</f>
        <v>26.447983045141171</v>
      </c>
      <c r="AB28" s="9">
        <f>$AB$8*'[3]Eurostat POM Portables GU'!W19</f>
        <v>21.455582148760602</v>
      </c>
      <c r="AC28" s="13">
        <f t="shared" ref="AC28:BE28" si="25">AB28+(AB28*AB$44)</f>
        <v>21.02647050578539</v>
      </c>
      <c r="AD28" s="13">
        <f t="shared" si="25"/>
        <v>20.605941095669682</v>
      </c>
      <c r="AE28" s="13">
        <f t="shared" si="25"/>
        <v>20.19382227375629</v>
      </c>
      <c r="AF28" s="13">
        <f t="shared" si="25"/>
        <v>19.789945828281162</v>
      </c>
      <c r="AG28" s="13">
        <f t="shared" si="25"/>
        <v>19.394146911715538</v>
      </c>
      <c r="AH28" s="13">
        <f t="shared" si="25"/>
        <v>19.006263973481229</v>
      </c>
      <c r="AI28" s="13">
        <f t="shared" si="25"/>
        <v>18.626138694011605</v>
      </c>
      <c r="AJ28" s="13">
        <f t="shared" si="25"/>
        <v>18.253615920131374</v>
      </c>
      <c r="AK28" s="13">
        <f t="shared" si="25"/>
        <v>17.888543601728745</v>
      </c>
      <c r="AL28" s="13">
        <f t="shared" si="25"/>
        <v>17.530772729694171</v>
      </c>
      <c r="AM28" s="13">
        <f t="shared" si="25"/>
        <v>17.180157275100289</v>
      </c>
      <c r="AN28" s="13">
        <f t="shared" si="25"/>
        <v>16.836554129598284</v>
      </c>
      <c r="AO28" s="13">
        <f t="shared" si="25"/>
        <v>16.499823047006316</v>
      </c>
      <c r="AP28" s="13">
        <f t="shared" si="25"/>
        <v>16.16982658606619</v>
      </c>
      <c r="AQ28" s="13">
        <f t="shared" si="25"/>
        <v>15.846430054344866</v>
      </c>
      <c r="AR28" s="13">
        <f t="shared" si="25"/>
        <v>15.52950145325797</v>
      </c>
      <c r="AS28" s="13">
        <f t="shared" si="25"/>
        <v>15.218911424192811</v>
      </c>
      <c r="AT28" s="13">
        <f t="shared" si="25"/>
        <v>14.914533195708955</v>
      </c>
      <c r="AU28" s="13">
        <f t="shared" si="25"/>
        <v>14.765387863751865</v>
      </c>
      <c r="AV28" s="13">
        <f t="shared" si="25"/>
        <v>14.617733985114347</v>
      </c>
      <c r="AW28" s="13">
        <f t="shared" si="25"/>
        <v>14.471556645263203</v>
      </c>
      <c r="AX28" s="13">
        <f t="shared" si="25"/>
        <v>14.32684107881057</v>
      </c>
      <c r="AY28" s="13">
        <f t="shared" si="25"/>
        <v>14.183572668022464</v>
      </c>
      <c r="AZ28" s="13">
        <f t="shared" si="25"/>
        <v>14.04173694134224</v>
      </c>
      <c r="BA28" s="13">
        <f t="shared" si="25"/>
        <v>13.901319571928818</v>
      </c>
      <c r="BB28" s="13">
        <f t="shared" si="25"/>
        <v>13.76230637620953</v>
      </c>
      <c r="BC28" s="13">
        <f t="shared" si="25"/>
        <v>13.624683312447434</v>
      </c>
      <c r="BD28" s="13">
        <f t="shared" si="25"/>
        <v>13.48843647932296</v>
      </c>
      <c r="BE28" s="13">
        <f t="shared" si="25"/>
        <v>13.35355211452973</v>
      </c>
    </row>
    <row r="29" spans="1:57" x14ac:dyDescent="0.35">
      <c r="A29" s="57" t="s">
        <v>616</v>
      </c>
      <c r="D29" s="58"/>
      <c r="E29" s="58" t="s">
        <v>621</v>
      </c>
      <c r="F29" s="26" t="s">
        <v>56</v>
      </c>
      <c r="G29" s="11">
        <f t="shared" ref="G29:I42" si="26">H29/1.14</f>
        <v>15.931927900590345</v>
      </c>
      <c r="H29" s="11">
        <f t="shared" si="26"/>
        <v>18.162397806672992</v>
      </c>
      <c r="I29" s="11">
        <f t="shared" si="26"/>
        <v>20.705133499607211</v>
      </c>
      <c r="J29" s="11">
        <f t="shared" si="2"/>
        <v>23.603852189552217</v>
      </c>
      <c r="K29" s="11">
        <f t="shared" si="3"/>
        <v>25.020083320925352</v>
      </c>
      <c r="L29" s="11">
        <f t="shared" si="4"/>
        <v>31.024903317947434</v>
      </c>
      <c r="M29" s="11">
        <f t="shared" si="5"/>
        <v>35.368389782460071</v>
      </c>
      <c r="N29" s="11">
        <f t="shared" si="6"/>
        <v>27.941027928143455</v>
      </c>
      <c r="O29" s="11">
        <f t="shared" si="7"/>
        <v>32.411592396646405</v>
      </c>
      <c r="P29" s="11">
        <f t="shared" si="8"/>
        <v>27.873969461115905</v>
      </c>
      <c r="Q29" s="11">
        <f t="shared" si="9"/>
        <v>35.121201521006043</v>
      </c>
      <c r="R29" s="9">
        <f>$R$8*'[3]Eurostat POM Portables GU'!M20</f>
        <v>44.603925931677679</v>
      </c>
      <c r="S29" s="9">
        <f>$S$8*'[3]Eurostat POM Portables GU'!N20</f>
        <v>42.970454806363826</v>
      </c>
      <c r="T29" s="9">
        <f>$T$8*'[3]Eurostat POM Portables GU'!O20</f>
        <v>48.075089134704221</v>
      </c>
      <c r="U29" s="9">
        <f>$U$8*'[3]Eurostat POM Portables GU'!P20</f>
        <v>38.683789043406534</v>
      </c>
      <c r="V29" s="9">
        <f>$V$8*'[3]Eurostat POM Portables GU'!Q20</f>
        <v>36.90809389893559</v>
      </c>
      <c r="W29" s="9">
        <f>$W$8*'[3]Eurostat POM Portables GU'!R20</f>
        <v>35.824571406801432</v>
      </c>
      <c r="X29" s="9">
        <f>$X$8*'[3]Eurostat POM Portables GU'!S20</f>
        <v>39.999888785053308</v>
      </c>
      <c r="Y29" s="9">
        <f>$Y$8*'[3]Eurostat POM Portables GU'!T20</f>
        <v>34.820188809378855</v>
      </c>
      <c r="Z29" s="9">
        <f>$Z$8*'[3]Eurostat POM Portables GU'!U20</f>
        <v>31.879687779534525</v>
      </c>
      <c r="AA29" s="9">
        <f>$AA$8*'[3]Eurostat POM Portables GU'!V20</f>
        <v>32.414563972374324</v>
      </c>
      <c r="AB29" s="9">
        <f>$AB$8*'[3]Eurostat POM Portables GU'!W20</f>
        <v>29.098154476202335</v>
      </c>
      <c r="AC29" s="13">
        <f t="shared" ref="AC29:BE29" si="27">AB29+(AB29*AB$44)</f>
        <v>28.51619138667829</v>
      </c>
      <c r="AD29" s="13">
        <f t="shared" si="27"/>
        <v>27.945867558944723</v>
      </c>
      <c r="AE29" s="13">
        <f t="shared" si="27"/>
        <v>27.386950207765828</v>
      </c>
      <c r="AF29" s="13">
        <f t="shared" si="27"/>
        <v>26.83921120361051</v>
      </c>
      <c r="AG29" s="13">
        <f t="shared" si="27"/>
        <v>26.3024269795383</v>
      </c>
      <c r="AH29" s="13">
        <f t="shared" si="27"/>
        <v>25.776378439947536</v>
      </c>
      <c r="AI29" s="13">
        <f t="shared" si="27"/>
        <v>25.260850871148584</v>
      </c>
      <c r="AJ29" s="13">
        <f t="shared" si="27"/>
        <v>24.755633853725612</v>
      </c>
      <c r="AK29" s="13">
        <f t="shared" si="27"/>
        <v>24.2605211766511</v>
      </c>
      <c r="AL29" s="13">
        <f t="shared" si="27"/>
        <v>23.775310753118077</v>
      </c>
      <c r="AM29" s="13">
        <f t="shared" si="27"/>
        <v>23.299804538055717</v>
      </c>
      <c r="AN29" s="13">
        <f t="shared" si="27"/>
        <v>22.833808447294604</v>
      </c>
      <c r="AO29" s="13">
        <f t="shared" si="27"/>
        <v>22.377132278348711</v>
      </c>
      <c r="AP29" s="13">
        <f t="shared" si="27"/>
        <v>21.929589632781738</v>
      </c>
      <c r="AQ29" s="13">
        <f t="shared" si="27"/>
        <v>21.490997840126102</v>
      </c>
      <c r="AR29" s="13">
        <f t="shared" si="27"/>
        <v>21.06117788332358</v>
      </c>
      <c r="AS29" s="13">
        <f t="shared" si="27"/>
        <v>20.639954325657108</v>
      </c>
      <c r="AT29" s="13">
        <f t="shared" si="27"/>
        <v>20.227155239143965</v>
      </c>
      <c r="AU29" s="13">
        <f t="shared" si="27"/>
        <v>20.024883686752524</v>
      </c>
      <c r="AV29" s="13">
        <f t="shared" si="27"/>
        <v>19.824634849884998</v>
      </c>
      <c r="AW29" s="13">
        <f t="shared" si="27"/>
        <v>19.626388501386149</v>
      </c>
      <c r="AX29" s="13">
        <f t="shared" si="27"/>
        <v>19.430124616372286</v>
      </c>
      <c r="AY29" s="13">
        <f t="shared" si="27"/>
        <v>19.235823370208564</v>
      </c>
      <c r="AZ29" s="13">
        <f t="shared" si="27"/>
        <v>19.04346513650648</v>
      </c>
      <c r="BA29" s="13">
        <f t="shared" si="27"/>
        <v>18.853030485141414</v>
      </c>
      <c r="BB29" s="13">
        <f t="shared" si="27"/>
        <v>18.664500180289998</v>
      </c>
      <c r="BC29" s="13">
        <f t="shared" si="27"/>
        <v>18.477855178487097</v>
      </c>
      <c r="BD29" s="13">
        <f t="shared" si="27"/>
        <v>18.293076626702227</v>
      </c>
      <c r="BE29" s="13">
        <f t="shared" si="27"/>
        <v>18.110145860435203</v>
      </c>
    </row>
    <row r="30" spans="1:57" x14ac:dyDescent="0.35">
      <c r="A30" s="57" t="s">
        <v>616</v>
      </c>
      <c r="D30" s="58"/>
      <c r="E30" s="58" t="s">
        <v>621</v>
      </c>
      <c r="F30" s="26" t="s">
        <v>57</v>
      </c>
      <c r="G30" s="11">
        <f t="shared" si="26"/>
        <v>4.1112474963811527</v>
      </c>
      <c r="H30" s="11">
        <f t="shared" si="26"/>
        <v>4.6868221458745136</v>
      </c>
      <c r="I30" s="11">
        <f t="shared" si="26"/>
        <v>5.3429772462969449</v>
      </c>
      <c r="J30" s="11">
        <f t="shared" si="2"/>
        <v>6.0909940607785167</v>
      </c>
      <c r="K30" s="11">
        <f t="shared" si="3"/>
        <v>6.4564537044252281</v>
      </c>
      <c r="L30" s="11">
        <f t="shared" si="4"/>
        <v>8.0060025934872829</v>
      </c>
      <c r="M30" s="11">
        <f t="shared" si="5"/>
        <v>9.1268429565755014</v>
      </c>
      <c r="N30" s="11">
        <f t="shared" si="6"/>
        <v>7.2102059356946464</v>
      </c>
      <c r="O30" s="11">
        <f t="shared" si="7"/>
        <v>8.363838885405789</v>
      </c>
      <c r="P30" s="11">
        <f t="shared" si="8"/>
        <v>7.1929014414489787</v>
      </c>
      <c r="Q30" s="11">
        <f t="shared" si="9"/>
        <v>9.0630558162257131</v>
      </c>
      <c r="R30" s="9">
        <f>$R$8*'[3]Eurostat POM Portables GU'!M21</f>
        <v>11.510080886606655</v>
      </c>
      <c r="S30" s="9">
        <f>$S$8*'[3]Eurostat POM Portables GU'!N21</f>
        <v>10.259058711442616</v>
      </c>
      <c r="T30" s="9">
        <f>$T$8*'[3]Eurostat POM Portables GU'!O21</f>
        <v>11.042152548423887</v>
      </c>
      <c r="U30" s="9">
        <f>$U$8*'[3]Eurostat POM Portables GU'!P21</f>
        <v>9.6483911156368194</v>
      </c>
      <c r="V30" s="9">
        <f>$V$8*'[3]Eurostat POM Portables GU'!Q21</f>
        <v>9.0687811524445134</v>
      </c>
      <c r="W30" s="9">
        <f>$W$8*'[3]Eurostat POM Portables GU'!R21</f>
        <v>9.3914936872564283</v>
      </c>
      <c r="X30" s="9">
        <f>$X$8*'[3]Eurostat POM Portables GU'!S21</f>
        <v>9.6691059729693798</v>
      </c>
      <c r="Y30" s="9">
        <f>$Y$8*'[3]Eurostat POM Portables GU'!T21</f>
        <v>9.5499429964912252</v>
      </c>
      <c r="Z30" s="9">
        <f>$Z$8*'[3]Eurostat POM Portables GU'!U21</f>
        <v>10.286306864059192</v>
      </c>
      <c r="AA30" s="9">
        <f>$AA$8*'[3]Eurostat POM Portables GU'!V21</f>
        <v>10.355203423243205</v>
      </c>
      <c r="AB30" s="9">
        <f>$AB$8*'[3]Eurostat POM Portables GU'!W21</f>
        <v>8.9267750545938274</v>
      </c>
      <c r="AC30" s="13">
        <f t="shared" ref="AC30:BE30" si="28">AB30+(AB30*AB$44)</f>
        <v>8.7482395535019499</v>
      </c>
      <c r="AD30" s="13">
        <f t="shared" si="28"/>
        <v>8.573274762431911</v>
      </c>
      <c r="AE30" s="13">
        <f t="shared" si="28"/>
        <v>8.4018092671832729</v>
      </c>
      <c r="AF30" s="13">
        <f t="shared" si="28"/>
        <v>8.2337730818396082</v>
      </c>
      <c r="AG30" s="13">
        <f t="shared" si="28"/>
        <v>8.0690976202028164</v>
      </c>
      <c r="AH30" s="13">
        <f t="shared" si="28"/>
        <v>7.9077156677987599</v>
      </c>
      <c r="AI30" s="13">
        <f t="shared" si="28"/>
        <v>7.7495613544427844</v>
      </c>
      <c r="AJ30" s="13">
        <f t="shared" si="28"/>
        <v>7.5945701273539283</v>
      </c>
      <c r="AK30" s="13">
        <f t="shared" si="28"/>
        <v>7.44267872480685</v>
      </c>
      <c r="AL30" s="13">
        <f t="shared" si="28"/>
        <v>7.2938251503107132</v>
      </c>
      <c r="AM30" s="13">
        <f t="shared" si="28"/>
        <v>7.1479486473044993</v>
      </c>
      <c r="AN30" s="13">
        <f t="shared" si="28"/>
        <v>7.0049896743584092</v>
      </c>
      <c r="AO30" s="13">
        <f t="shared" si="28"/>
        <v>6.8648898808712406</v>
      </c>
      <c r="AP30" s="13">
        <f t="shared" si="28"/>
        <v>6.7275920832538159</v>
      </c>
      <c r="AQ30" s="13">
        <f t="shared" si="28"/>
        <v>6.5930402415887395</v>
      </c>
      <c r="AR30" s="13">
        <f t="shared" si="28"/>
        <v>6.4611794367569644</v>
      </c>
      <c r="AS30" s="13">
        <f t="shared" si="28"/>
        <v>6.331955848021825</v>
      </c>
      <c r="AT30" s="13">
        <f t="shared" si="28"/>
        <v>6.2053167310613881</v>
      </c>
      <c r="AU30" s="13">
        <f t="shared" si="28"/>
        <v>6.1432635637507742</v>
      </c>
      <c r="AV30" s="13">
        <f t="shared" si="28"/>
        <v>6.0818309281132663</v>
      </c>
      <c r="AW30" s="13">
        <f t="shared" si="28"/>
        <v>6.0210126188321338</v>
      </c>
      <c r="AX30" s="13">
        <f t="shared" si="28"/>
        <v>5.9608024926438121</v>
      </c>
      <c r="AY30" s="13">
        <f t="shared" si="28"/>
        <v>5.9011944677173744</v>
      </c>
      <c r="AZ30" s="13">
        <f t="shared" si="28"/>
        <v>5.8421825230402007</v>
      </c>
      <c r="BA30" s="13">
        <f t="shared" si="28"/>
        <v>5.7837606978097984</v>
      </c>
      <c r="BB30" s="13">
        <f t="shared" si="28"/>
        <v>5.7259230908317003</v>
      </c>
      <c r="BC30" s="13">
        <f t="shared" si="28"/>
        <v>5.6686638599233836</v>
      </c>
      <c r="BD30" s="13">
        <f t="shared" si="28"/>
        <v>5.6119772213241497</v>
      </c>
      <c r="BE30" s="13">
        <f t="shared" si="28"/>
        <v>5.5558574491109081</v>
      </c>
    </row>
    <row r="31" spans="1:57" x14ac:dyDescent="0.35">
      <c r="A31" s="57" t="s">
        <v>616</v>
      </c>
      <c r="D31" s="58"/>
      <c r="E31" s="58" t="s">
        <v>621</v>
      </c>
      <c r="F31" s="26" t="s">
        <v>58</v>
      </c>
      <c r="G31" s="11">
        <f t="shared" si="26"/>
        <v>1.964712747175908</v>
      </c>
      <c r="H31" s="11">
        <f t="shared" si="26"/>
        <v>2.239772531780535</v>
      </c>
      <c r="I31" s="11">
        <f t="shared" si="26"/>
        <v>2.5533406862298098</v>
      </c>
      <c r="J31" s="11">
        <f t="shared" si="2"/>
        <v>2.9108083823019828</v>
      </c>
      <c r="K31" s="11">
        <f t="shared" si="3"/>
        <v>3.0854568852401019</v>
      </c>
      <c r="L31" s="11">
        <f t="shared" si="4"/>
        <v>3.8259665376977265</v>
      </c>
      <c r="M31" s="11">
        <f t="shared" si="5"/>
        <v>4.3616018529754079</v>
      </c>
      <c r="N31" s="11">
        <f t="shared" si="6"/>
        <v>3.4456654638505726</v>
      </c>
      <c r="O31" s="11">
        <f t="shared" si="7"/>
        <v>3.9969719380666637</v>
      </c>
      <c r="P31" s="11">
        <f t="shared" si="8"/>
        <v>3.4373958667373308</v>
      </c>
      <c r="Q31" s="11">
        <f t="shared" si="9"/>
        <v>4.3311187920890371</v>
      </c>
      <c r="R31" s="9">
        <f>$R$8*'[3]Eurostat POM Portables GU'!M22</f>
        <v>5.5005208659530771</v>
      </c>
      <c r="S31" s="9">
        <f>$S$8*'[3]Eurostat POM Portables GU'!N22</f>
        <v>5.7295771389508392</v>
      </c>
      <c r="T31" s="9">
        <f>$T$8*'[3]Eurostat POM Portables GU'!O22</f>
        <v>5.3807816744729333</v>
      </c>
      <c r="U31" s="9">
        <f>$U$8*'[3]Eurostat POM Portables GU'!P22</f>
        <v>5.7884707657517209</v>
      </c>
      <c r="V31" s="9">
        <f>$V$8*'[3]Eurostat POM Portables GU'!Q22</f>
        <v>3.8964123672421489</v>
      </c>
      <c r="W31" s="9">
        <f>$W$8*'[3]Eurostat POM Portables GU'!R22</f>
        <v>3.6128501225466061</v>
      </c>
      <c r="X31" s="9">
        <f>$X$8*'[3]Eurostat POM Portables GU'!S22</f>
        <v>3.2759508296478344</v>
      </c>
      <c r="Y31" s="9">
        <f>$Y$8*'[3]Eurostat POM Portables GU'!T22</f>
        <v>3.6783273263997303</v>
      </c>
      <c r="Z31" s="9">
        <f>$Z$8*'[3]Eurostat POM Portables GU'!U22</f>
        <v>7.2939266854237905</v>
      </c>
      <c r="AA31" s="9">
        <f>$AA$8*'[3]Eurostat POM Portables GU'!V22</f>
        <v>5.6775080837781706</v>
      </c>
      <c r="AB31" s="9">
        <f>$AB$8*'[3]Eurostat POM Portables GU'!W22</f>
        <v>5.1368109086083775</v>
      </c>
      <c r="AC31" s="13">
        <f t="shared" ref="AC31:BE31" si="29">AB31+(AB31*AB$44)</f>
        <v>5.0340746904362099</v>
      </c>
      <c r="AD31" s="13">
        <f t="shared" si="29"/>
        <v>4.9333931966274855</v>
      </c>
      <c r="AE31" s="13">
        <f t="shared" si="29"/>
        <v>4.8347253326949362</v>
      </c>
      <c r="AF31" s="13">
        <f t="shared" si="29"/>
        <v>4.7380308260410375</v>
      </c>
      <c r="AG31" s="13">
        <f t="shared" si="29"/>
        <v>4.6432702095202165</v>
      </c>
      <c r="AH31" s="13">
        <f t="shared" si="29"/>
        <v>4.5504048053298121</v>
      </c>
      <c r="AI31" s="13">
        <f t="shared" si="29"/>
        <v>4.4593967092232161</v>
      </c>
      <c r="AJ31" s="13">
        <f t="shared" si="29"/>
        <v>4.3702087750387522</v>
      </c>
      <c r="AK31" s="13">
        <f t="shared" si="29"/>
        <v>4.2828045995379771</v>
      </c>
      <c r="AL31" s="13">
        <f t="shared" si="29"/>
        <v>4.1971485075472179</v>
      </c>
      <c r="AM31" s="13">
        <f t="shared" si="29"/>
        <v>4.1132055373962739</v>
      </c>
      <c r="AN31" s="13">
        <f t="shared" si="29"/>
        <v>4.0309414266483481</v>
      </c>
      <c r="AO31" s="13">
        <f t="shared" si="29"/>
        <v>3.9503225981153811</v>
      </c>
      <c r="AP31" s="13">
        <f t="shared" si="29"/>
        <v>3.8713161461530734</v>
      </c>
      <c r="AQ31" s="13">
        <f t="shared" si="29"/>
        <v>3.7938898232300118</v>
      </c>
      <c r="AR31" s="13">
        <f t="shared" si="29"/>
        <v>3.7180120267654115</v>
      </c>
      <c r="AS31" s="13">
        <f t="shared" si="29"/>
        <v>3.6436517862301034</v>
      </c>
      <c r="AT31" s="13">
        <f t="shared" si="29"/>
        <v>3.5707787505055015</v>
      </c>
      <c r="AU31" s="13">
        <f t="shared" si="29"/>
        <v>3.5350709630004467</v>
      </c>
      <c r="AV31" s="13">
        <f t="shared" si="29"/>
        <v>3.4997202533704423</v>
      </c>
      <c r="AW31" s="13">
        <f t="shared" si="29"/>
        <v>3.4647230508367377</v>
      </c>
      <c r="AX31" s="13">
        <f t="shared" si="29"/>
        <v>3.4300758203283701</v>
      </c>
      <c r="AY31" s="13">
        <f t="shared" si="29"/>
        <v>3.3957750621250864</v>
      </c>
      <c r="AZ31" s="13">
        <f t="shared" si="29"/>
        <v>3.3618173115038354</v>
      </c>
      <c r="BA31" s="13">
        <f t="shared" si="29"/>
        <v>3.328199138388797</v>
      </c>
      <c r="BB31" s="13">
        <f t="shared" si="29"/>
        <v>3.294917147004909</v>
      </c>
      <c r="BC31" s="13">
        <f t="shared" si="29"/>
        <v>3.2619679755348598</v>
      </c>
      <c r="BD31" s="13">
        <f t="shared" si="29"/>
        <v>3.2293482957795114</v>
      </c>
      <c r="BE31" s="13">
        <f t="shared" si="29"/>
        <v>3.1970548128217162</v>
      </c>
    </row>
    <row r="32" spans="1:57" x14ac:dyDescent="0.35">
      <c r="A32" s="57" t="s">
        <v>616</v>
      </c>
      <c r="D32" s="58"/>
      <c r="E32" s="58" t="s">
        <v>621</v>
      </c>
      <c r="F32" s="26" t="s">
        <v>59</v>
      </c>
      <c r="G32" s="11">
        <f t="shared" si="26"/>
        <v>175.00367695323598</v>
      </c>
      <c r="H32" s="11">
        <f t="shared" si="26"/>
        <v>199.50419172668902</v>
      </c>
      <c r="I32" s="11">
        <f t="shared" si="26"/>
        <v>227.43477856842546</v>
      </c>
      <c r="J32" s="11">
        <f t="shared" si="2"/>
        <v>259.27564756800501</v>
      </c>
      <c r="K32" s="11">
        <f t="shared" si="3"/>
        <v>274.83218642208533</v>
      </c>
      <c r="L32" s="11">
        <f t="shared" si="4"/>
        <v>340.79191116338581</v>
      </c>
      <c r="M32" s="11">
        <f t="shared" si="5"/>
        <v>388.50277872625981</v>
      </c>
      <c r="N32" s="11">
        <f t="shared" si="6"/>
        <v>306.91719519374527</v>
      </c>
      <c r="O32" s="11">
        <f t="shared" si="7"/>
        <v>356.02394642474451</v>
      </c>
      <c r="P32" s="11">
        <f t="shared" si="8"/>
        <v>306.18059392528028</v>
      </c>
      <c r="Q32" s="11">
        <f t="shared" si="9"/>
        <v>385.78754834585317</v>
      </c>
      <c r="R32" s="9">
        <f>$R$8*'[3]Eurostat POM Portables GU'!M23</f>
        <v>489.95018639923353</v>
      </c>
      <c r="S32" s="9">
        <f>$S$8*'[3]Eurostat POM Portables GU'!N23</f>
        <v>407.94457350696302</v>
      </c>
      <c r="T32" s="9">
        <f>$T$8*'[3]Eurostat POM Portables GU'!O23</f>
        <v>410.54311966730438</v>
      </c>
      <c r="U32" s="9">
        <f>$U$8*'[3]Eurostat POM Portables GU'!P23</f>
        <v>434.03662429606425</v>
      </c>
      <c r="V32" s="9">
        <f>$V$8*'[3]Eurostat POM Portables GU'!Q23</f>
        <v>437.62141607726431</v>
      </c>
      <c r="W32" s="9">
        <f>$W$8*'[3]Eurostat POM Portables GU'!R23</f>
        <v>420.70058456179311</v>
      </c>
      <c r="X32" s="9">
        <f>$X$8*'[3]Eurostat POM Portables GU'!S23</f>
        <v>427.65349303332232</v>
      </c>
      <c r="Y32" s="9">
        <f>$Y$8*'[3]Eurostat POM Portables GU'!T23</f>
        <v>437.74379859514801</v>
      </c>
      <c r="Z32" s="9">
        <f>$Z$8*'[3]Eurostat POM Portables GU'!U23</f>
        <v>372.3473063188369</v>
      </c>
      <c r="AA32" s="9">
        <f>$AA$8*'[3]Eurostat POM Portables GU'!V23</f>
        <v>432.06193593531992</v>
      </c>
      <c r="AB32" s="9">
        <f>$AB$8*'[3]Eurostat POM Portables GU'!W23</f>
        <v>371.82367253713443</v>
      </c>
      <c r="AC32" s="13">
        <f t="shared" ref="AC32:BE32" si="30">AB32+(AB32*AB$44)</f>
        <v>364.38719908639172</v>
      </c>
      <c r="AD32" s="13">
        <f t="shared" si="30"/>
        <v>357.09945510466389</v>
      </c>
      <c r="AE32" s="13">
        <f t="shared" si="30"/>
        <v>349.95746600257058</v>
      </c>
      <c r="AF32" s="13">
        <f t="shared" si="30"/>
        <v>342.95831668251918</v>
      </c>
      <c r="AG32" s="13">
        <f t="shared" si="30"/>
        <v>336.09915034886882</v>
      </c>
      <c r="AH32" s="13">
        <f t="shared" si="30"/>
        <v>329.37716734189144</v>
      </c>
      <c r="AI32" s="13">
        <f t="shared" si="30"/>
        <v>322.7896239950536</v>
      </c>
      <c r="AJ32" s="13">
        <f t="shared" si="30"/>
        <v>316.33383151515255</v>
      </c>
      <c r="AK32" s="13">
        <f t="shared" si="30"/>
        <v>310.00715488484951</v>
      </c>
      <c r="AL32" s="13">
        <f t="shared" si="30"/>
        <v>303.80701178715253</v>
      </c>
      <c r="AM32" s="13">
        <f t="shared" si="30"/>
        <v>297.73087155140951</v>
      </c>
      <c r="AN32" s="13">
        <f t="shared" si="30"/>
        <v>291.77625412038134</v>
      </c>
      <c r="AO32" s="13">
        <f t="shared" si="30"/>
        <v>285.94072903797371</v>
      </c>
      <c r="AP32" s="13">
        <f t="shared" si="30"/>
        <v>280.22191445721421</v>
      </c>
      <c r="AQ32" s="13">
        <f t="shared" si="30"/>
        <v>274.61747616806991</v>
      </c>
      <c r="AR32" s="13">
        <f t="shared" si="30"/>
        <v>269.12512664470853</v>
      </c>
      <c r="AS32" s="13">
        <f t="shared" si="30"/>
        <v>263.74262411181434</v>
      </c>
      <c r="AT32" s="13">
        <f t="shared" si="30"/>
        <v>258.46777162957807</v>
      </c>
      <c r="AU32" s="13">
        <f t="shared" si="30"/>
        <v>255.88309391328229</v>
      </c>
      <c r="AV32" s="13">
        <f t="shared" si="30"/>
        <v>253.32426297414946</v>
      </c>
      <c r="AW32" s="13">
        <f t="shared" si="30"/>
        <v>250.79102034440797</v>
      </c>
      <c r="AX32" s="13">
        <f t="shared" si="30"/>
        <v>248.28311014096388</v>
      </c>
      <c r="AY32" s="13">
        <f t="shared" si="30"/>
        <v>245.80027903955425</v>
      </c>
      <c r="AZ32" s="13">
        <f t="shared" si="30"/>
        <v>243.34227624915872</v>
      </c>
      <c r="BA32" s="13">
        <f t="shared" si="30"/>
        <v>240.90885348666714</v>
      </c>
      <c r="BB32" s="13">
        <f t="shared" si="30"/>
        <v>238.49976495180047</v>
      </c>
      <c r="BC32" s="13">
        <f t="shared" si="30"/>
        <v>236.11476730228247</v>
      </c>
      <c r="BD32" s="13">
        <f t="shared" si="30"/>
        <v>233.75361962925965</v>
      </c>
      <c r="BE32" s="13">
        <f t="shared" si="30"/>
        <v>231.41608343296704</v>
      </c>
    </row>
    <row r="33" spans="1:57" x14ac:dyDescent="0.35">
      <c r="A33" s="57" t="s">
        <v>616</v>
      </c>
      <c r="D33" s="58"/>
      <c r="E33" s="58" t="s">
        <v>621</v>
      </c>
      <c r="F33" s="26" t="s">
        <v>60</v>
      </c>
      <c r="G33" s="11">
        <f t="shared" si="26"/>
        <v>61.900040438398165</v>
      </c>
      <c r="H33" s="11">
        <f t="shared" si="26"/>
        <v>70.566046099773899</v>
      </c>
      <c r="I33" s="11">
        <f t="shared" si="26"/>
        <v>80.445292553742235</v>
      </c>
      <c r="J33" s="11">
        <f t="shared" si="2"/>
        <v>91.707633511266138</v>
      </c>
      <c r="K33" s="11">
        <f t="shared" si="3"/>
        <v>97.210091521942118</v>
      </c>
      <c r="L33" s="11">
        <f t="shared" si="4"/>
        <v>120.54051348720823</v>
      </c>
      <c r="M33" s="11">
        <f t="shared" si="5"/>
        <v>137.41618537541737</v>
      </c>
      <c r="N33" s="11">
        <f t="shared" si="6"/>
        <v>108.55878644657973</v>
      </c>
      <c r="O33" s="11">
        <f t="shared" si="7"/>
        <v>125.92819227803248</v>
      </c>
      <c r="P33" s="11">
        <f t="shared" si="8"/>
        <v>108.29824535910794</v>
      </c>
      <c r="Q33" s="11">
        <f t="shared" si="9"/>
        <v>136.455789152476</v>
      </c>
      <c r="R33" s="9">
        <f>$R$8*'[3]Eurostat POM Portables GU'!M24</f>
        <v>173.29885222364453</v>
      </c>
      <c r="S33" s="9">
        <f>$S$8*'[3]Eurostat POM Portables GU'!N24</f>
        <v>147.59417085664097</v>
      </c>
      <c r="T33" s="9">
        <f>$T$8*'[3]Eurostat POM Portables GU'!O24</f>
        <v>176.75910130910748</v>
      </c>
      <c r="U33" s="9">
        <f>$U$8*'[3]Eurostat POM Portables GU'!P24</f>
        <v>175.07516012108493</v>
      </c>
      <c r="V33" s="9">
        <f>$V$8*'[3]Eurostat POM Portables GU'!Q24</f>
        <v>103.60555211949691</v>
      </c>
      <c r="W33" s="9">
        <f>$W$8*'[3]Eurostat POM Portables GU'!R24</f>
        <v>106.8521985846012</v>
      </c>
      <c r="X33" s="9">
        <f>$X$8*'[3]Eurostat POM Portables GU'!S24</f>
        <v>173.1299124214766</v>
      </c>
      <c r="Y33" s="9">
        <f>$Y$8*'[3]Eurostat POM Portables GU'!T24</f>
        <v>142.65512935428518</v>
      </c>
      <c r="Z33" s="9">
        <f>$Z$8*'[3]Eurostat POM Portables GU'!U24</f>
        <v>185.62108295597724</v>
      </c>
      <c r="AA33" s="9">
        <f>$AA$8*'[3]Eurostat POM Portables GU'!V24</f>
        <v>139.89443398603655</v>
      </c>
      <c r="AB33" s="9">
        <f>$AB$8*'[3]Eurostat POM Portables GU'!W24</f>
        <v>110.56672260602178</v>
      </c>
      <c r="AC33" s="13">
        <f t="shared" ref="AC33:BE33" si="31">AB33+(AB33*AB$44)</f>
        <v>108.35538815390134</v>
      </c>
      <c r="AD33" s="13">
        <f t="shared" si="31"/>
        <v>106.18828039082332</v>
      </c>
      <c r="AE33" s="13">
        <f t="shared" si="31"/>
        <v>104.06451478300686</v>
      </c>
      <c r="AF33" s="13">
        <f t="shared" si="31"/>
        <v>101.98322448734672</v>
      </c>
      <c r="AG33" s="13">
        <f t="shared" si="31"/>
        <v>99.943559997599777</v>
      </c>
      <c r="AH33" s="13">
        <f t="shared" si="31"/>
        <v>97.944688797647785</v>
      </c>
      <c r="AI33" s="13">
        <f t="shared" si="31"/>
        <v>95.985795021694827</v>
      </c>
      <c r="AJ33" s="13">
        <f t="shared" si="31"/>
        <v>94.066079121260927</v>
      </c>
      <c r="AK33" s="13">
        <f t="shared" si="31"/>
        <v>92.184757538835711</v>
      </c>
      <c r="AL33" s="13">
        <f t="shared" si="31"/>
        <v>90.341062388059001</v>
      </c>
      <c r="AM33" s="13">
        <f t="shared" si="31"/>
        <v>88.534241140297823</v>
      </c>
      <c r="AN33" s="13">
        <f t="shared" si="31"/>
        <v>86.763556317491862</v>
      </c>
      <c r="AO33" s="13">
        <f t="shared" si="31"/>
        <v>85.028285191142018</v>
      </c>
      <c r="AP33" s="13">
        <f t="shared" si="31"/>
        <v>83.327719487319172</v>
      </c>
      <c r="AQ33" s="13">
        <f t="shared" si="31"/>
        <v>81.661165097572791</v>
      </c>
      <c r="AR33" s="13">
        <f t="shared" si="31"/>
        <v>80.027941795621331</v>
      </c>
      <c r="AS33" s="13">
        <f t="shared" si="31"/>
        <v>78.427382959708908</v>
      </c>
      <c r="AT33" s="13">
        <f t="shared" si="31"/>
        <v>76.858835300514727</v>
      </c>
      <c r="AU33" s="13">
        <f t="shared" si="31"/>
        <v>76.090246947509584</v>
      </c>
      <c r="AV33" s="13">
        <f t="shared" si="31"/>
        <v>75.329344478034486</v>
      </c>
      <c r="AW33" s="13">
        <f t="shared" si="31"/>
        <v>74.576051033254146</v>
      </c>
      <c r="AX33" s="13">
        <f t="shared" si="31"/>
        <v>73.830290522921601</v>
      </c>
      <c r="AY33" s="13">
        <f t="shared" si="31"/>
        <v>73.091987617692382</v>
      </c>
      <c r="AZ33" s="13">
        <f t="shared" si="31"/>
        <v>72.361067741515456</v>
      </c>
      <c r="BA33" s="13">
        <f t="shared" si="31"/>
        <v>71.637457064100303</v>
      </c>
      <c r="BB33" s="13">
        <f t="shared" si="31"/>
        <v>70.921082493459295</v>
      </c>
      <c r="BC33" s="13">
        <f t="shared" si="31"/>
        <v>70.211871668524708</v>
      </c>
      <c r="BD33" s="13">
        <f t="shared" si="31"/>
        <v>69.509752951839459</v>
      </c>
      <c r="BE33" s="13">
        <f t="shared" si="31"/>
        <v>68.814655422321067</v>
      </c>
    </row>
    <row r="34" spans="1:57" x14ac:dyDescent="0.35">
      <c r="A34" s="57" t="s">
        <v>616</v>
      </c>
      <c r="D34" s="58"/>
      <c r="E34" s="58" t="s">
        <v>621</v>
      </c>
      <c r="F34" s="26" t="s">
        <v>61</v>
      </c>
      <c r="G34" s="11">
        <f t="shared" si="26"/>
        <v>224.98222478828004</v>
      </c>
      <c r="H34" s="11">
        <f t="shared" si="26"/>
        <v>256.47973625863921</v>
      </c>
      <c r="I34" s="11">
        <f t="shared" si="26"/>
        <v>292.38689933484869</v>
      </c>
      <c r="J34" s="11">
        <f t="shared" si="2"/>
        <v>333.32106524172747</v>
      </c>
      <c r="K34" s="11">
        <f t="shared" si="3"/>
        <v>353.32032915623114</v>
      </c>
      <c r="L34" s="11">
        <f t="shared" si="4"/>
        <v>438.11720815372661</v>
      </c>
      <c r="M34" s="11">
        <f t="shared" si="5"/>
        <v>499.45361729524831</v>
      </c>
      <c r="N34" s="11">
        <f t="shared" si="6"/>
        <v>394.56835766324616</v>
      </c>
      <c r="O34" s="11">
        <f t="shared" si="7"/>
        <v>457.69929488936555</v>
      </c>
      <c r="P34" s="11">
        <f t="shared" si="8"/>
        <v>393.62139360485435</v>
      </c>
      <c r="Q34" s="11">
        <f t="shared" si="9"/>
        <v>495.96295594211648</v>
      </c>
      <c r="R34" s="9">
        <f>$R$8*'[3]Eurostat POM Portables GU'!M25</f>
        <v>629.87295404648796</v>
      </c>
      <c r="S34" s="9">
        <f>$S$8*'[3]Eurostat POM Portables GU'!N25</f>
        <v>582.40901597525601</v>
      </c>
      <c r="T34" s="9">
        <f>$T$8*'[3]Eurostat POM Portables GU'!O25</f>
        <v>681.1544704569917</v>
      </c>
      <c r="U34" s="9">
        <f>$U$8*'[3]Eurostat POM Portables GU'!P25</f>
        <v>665.34989347398493</v>
      </c>
      <c r="V34" s="9">
        <f>$V$8*'[3]Eurostat POM Portables GU'!Q25</f>
        <v>648.73420523068194</v>
      </c>
      <c r="W34" s="9">
        <f>$W$8*'[3]Eurostat POM Portables GU'!R25</f>
        <v>613.94494191232968</v>
      </c>
      <c r="X34" s="9">
        <f>$X$8*'[3]Eurostat POM Portables GU'!S25</f>
        <v>645.85779499048203</v>
      </c>
      <c r="Y34" s="9">
        <f>$Y$8*'[3]Eurostat POM Portables GU'!T25</f>
        <v>609.45999850334908</v>
      </c>
      <c r="Z34" s="9">
        <f>$Z$8*'[3]Eurostat POM Portables GU'!U25</f>
        <v>824.60476513532376</v>
      </c>
      <c r="AA34" s="9">
        <f>$AA$8*'[3]Eurostat POM Portables GU'!V25</f>
        <v>775.92610478301674</v>
      </c>
      <c r="AB34" s="9">
        <f>$AB$8*'[3]Eurostat POM Portables GU'!W25</f>
        <v>652.93878171250151</v>
      </c>
      <c r="AC34" s="13">
        <f t="shared" ref="AC34:BE34" si="32">AB34+(AB34*AB$44)</f>
        <v>639.88000607825143</v>
      </c>
      <c r="AD34" s="13">
        <f t="shared" si="32"/>
        <v>627.08240595668644</v>
      </c>
      <c r="AE34" s="13">
        <f t="shared" si="32"/>
        <v>614.54075783755275</v>
      </c>
      <c r="AF34" s="13">
        <f t="shared" si="32"/>
        <v>602.24994268080172</v>
      </c>
      <c r="AG34" s="13">
        <f t="shared" si="32"/>
        <v>590.20494382718573</v>
      </c>
      <c r="AH34" s="13">
        <f t="shared" si="32"/>
        <v>578.40084495064207</v>
      </c>
      <c r="AI34" s="13">
        <f t="shared" si="32"/>
        <v>566.83282805162924</v>
      </c>
      <c r="AJ34" s="13">
        <f t="shared" si="32"/>
        <v>555.49617149059668</v>
      </c>
      <c r="AK34" s="13">
        <f t="shared" si="32"/>
        <v>544.38624806078474</v>
      </c>
      <c r="AL34" s="13">
        <f t="shared" si="32"/>
        <v>533.49852309956907</v>
      </c>
      <c r="AM34" s="13">
        <f t="shared" si="32"/>
        <v>522.82855263757767</v>
      </c>
      <c r="AN34" s="13">
        <f t="shared" si="32"/>
        <v>512.37198158482613</v>
      </c>
      <c r="AO34" s="13">
        <f t="shared" si="32"/>
        <v>502.12454195312961</v>
      </c>
      <c r="AP34" s="13">
        <f t="shared" si="32"/>
        <v>492.08205111406704</v>
      </c>
      <c r="AQ34" s="13">
        <f t="shared" si="32"/>
        <v>482.24041009178569</v>
      </c>
      <c r="AR34" s="13">
        <f t="shared" si="32"/>
        <v>472.59560188994999</v>
      </c>
      <c r="AS34" s="13">
        <f t="shared" si="32"/>
        <v>463.143689852151</v>
      </c>
      <c r="AT34" s="13">
        <f t="shared" si="32"/>
        <v>453.88081605510797</v>
      </c>
      <c r="AU34" s="13">
        <f t="shared" si="32"/>
        <v>449.3420078945569</v>
      </c>
      <c r="AV34" s="13">
        <f t="shared" si="32"/>
        <v>444.84858781561132</v>
      </c>
      <c r="AW34" s="13">
        <f t="shared" si="32"/>
        <v>440.40010193745519</v>
      </c>
      <c r="AX34" s="13">
        <f t="shared" si="32"/>
        <v>435.99610091808063</v>
      </c>
      <c r="AY34" s="13">
        <f t="shared" si="32"/>
        <v>431.63613990889985</v>
      </c>
      <c r="AZ34" s="13">
        <f t="shared" si="32"/>
        <v>427.31977850981087</v>
      </c>
      <c r="BA34" s="13">
        <f t="shared" si="32"/>
        <v>423.04658072471278</v>
      </c>
      <c r="BB34" s="13">
        <f t="shared" si="32"/>
        <v>418.81611491746565</v>
      </c>
      <c r="BC34" s="13">
        <f t="shared" si="32"/>
        <v>414.62795376829098</v>
      </c>
      <c r="BD34" s="13">
        <f t="shared" si="32"/>
        <v>410.48167423060806</v>
      </c>
      <c r="BE34" s="13">
        <f t="shared" si="32"/>
        <v>406.37685748830199</v>
      </c>
    </row>
    <row r="35" spans="1:57" x14ac:dyDescent="0.35">
      <c r="A35" s="57" t="s">
        <v>616</v>
      </c>
      <c r="D35" s="58"/>
      <c r="E35" s="58" t="s">
        <v>621</v>
      </c>
      <c r="F35" s="26" t="s">
        <v>62</v>
      </c>
      <c r="G35" s="11">
        <f t="shared" si="26"/>
        <v>38.254629139835572</v>
      </c>
      <c r="H35" s="11">
        <f t="shared" si="26"/>
        <v>43.610277219412545</v>
      </c>
      <c r="I35" s="11">
        <f t="shared" si="26"/>
        <v>49.715716030130295</v>
      </c>
      <c r="J35" s="11">
        <f t="shared" si="2"/>
        <v>56.675916274348531</v>
      </c>
      <c r="K35" s="11">
        <f t="shared" si="3"/>
        <v>60.076471250809448</v>
      </c>
      <c r="L35" s="11">
        <f t="shared" si="4"/>
        <v>74.494824351003714</v>
      </c>
      <c r="M35" s="11">
        <f t="shared" si="5"/>
        <v>84.92409976014423</v>
      </c>
      <c r="N35" s="11">
        <f t="shared" si="6"/>
        <v>67.090038810513946</v>
      </c>
      <c r="O35" s="11">
        <f t="shared" si="7"/>
        <v>77.82444502019618</v>
      </c>
      <c r="P35" s="11">
        <f t="shared" si="8"/>
        <v>66.92902271736871</v>
      </c>
      <c r="Q35" s="11">
        <f t="shared" si="9"/>
        <v>84.330568623884574</v>
      </c>
      <c r="R35" s="9">
        <f>$R$8*'[3]Eurostat POM Portables GU'!M26</f>
        <v>107.09982215233342</v>
      </c>
      <c r="S35" s="9">
        <f>$S$8*'[3]Eurostat POM Portables GU'!N26</f>
        <v>95.082846398066209</v>
      </c>
      <c r="T35" s="9">
        <f>$T$8*'[3]Eurostat POM Portables GU'!O26</f>
        <v>104.42151247298686</v>
      </c>
      <c r="U35" s="9">
        <f>$U$8*'[3]Eurostat POM Portables GU'!P26</f>
        <v>102.63046072740509</v>
      </c>
      <c r="V35" s="9">
        <f>$V$8*'[3]Eurostat POM Portables GU'!Q26</f>
        <v>81.566304900184079</v>
      </c>
      <c r="W35" s="9">
        <f>$W$8*'[3]Eurostat POM Portables GU'!R26</f>
        <v>85.194264162969034</v>
      </c>
      <c r="X35" s="9">
        <f>$X$8*'[3]Eurostat POM Portables GU'!S26</f>
        <v>107.80331584788249</v>
      </c>
      <c r="Y35" s="9">
        <f>$Y$8*'[3]Eurostat POM Portables GU'!T26</f>
        <v>112.22325358556196</v>
      </c>
      <c r="Z35" s="9">
        <f>$Z$8*'[3]Eurostat POM Portables GU'!U26</f>
        <v>109.91896508453335</v>
      </c>
      <c r="AA35" s="9">
        <f>$AA$8*'[3]Eurostat POM Portables GU'!V26</f>
        <v>96.489864847997978</v>
      </c>
      <c r="AB35" s="9">
        <f>$AB$8*'[3]Eurostat POM Portables GU'!W26</f>
        <v>89.894190900646606</v>
      </c>
      <c r="AC35" s="13">
        <f t="shared" ref="AC35:BE35" si="33">AB35+(AB35*AB$44)</f>
        <v>88.096307082633672</v>
      </c>
      <c r="AD35" s="13">
        <f t="shared" si="33"/>
        <v>86.334380940980992</v>
      </c>
      <c r="AE35" s="13">
        <f t="shared" si="33"/>
        <v>84.607693322161367</v>
      </c>
      <c r="AF35" s="13">
        <f t="shared" si="33"/>
        <v>82.915539455718147</v>
      </c>
      <c r="AG35" s="13">
        <f t="shared" si="33"/>
        <v>81.25722866660378</v>
      </c>
      <c r="AH35" s="13">
        <f t="shared" si="33"/>
        <v>79.6320840932717</v>
      </c>
      <c r="AI35" s="13">
        <f t="shared" si="33"/>
        <v>78.03944241140627</v>
      </c>
      <c r="AJ35" s="13">
        <f t="shared" si="33"/>
        <v>76.478653563178142</v>
      </c>
      <c r="AK35" s="13">
        <f t="shared" si="33"/>
        <v>74.949080491914586</v>
      </c>
      <c r="AL35" s="13">
        <f t="shared" si="33"/>
        <v>73.45009888207629</v>
      </c>
      <c r="AM35" s="13">
        <f t="shared" si="33"/>
        <v>71.981096904434764</v>
      </c>
      <c r="AN35" s="13">
        <f t="shared" si="33"/>
        <v>70.541474966346073</v>
      </c>
      <c r="AO35" s="13">
        <f t="shared" si="33"/>
        <v>69.13064546701915</v>
      </c>
      <c r="AP35" s="13">
        <f t="shared" si="33"/>
        <v>67.748032557678769</v>
      </c>
      <c r="AQ35" s="13">
        <f t="shared" si="33"/>
        <v>66.393071906525194</v>
      </c>
      <c r="AR35" s="13">
        <f t="shared" si="33"/>
        <v>65.065210468394696</v>
      </c>
      <c r="AS35" s="13">
        <f t="shared" si="33"/>
        <v>63.763906259026804</v>
      </c>
      <c r="AT35" s="13">
        <f t="shared" si="33"/>
        <v>62.488628133846269</v>
      </c>
      <c r="AU35" s="13">
        <f t="shared" si="33"/>
        <v>61.863741852507808</v>
      </c>
      <c r="AV35" s="13">
        <f t="shared" si="33"/>
        <v>61.245104433982732</v>
      </c>
      <c r="AW35" s="13">
        <f t="shared" si="33"/>
        <v>60.632653389642904</v>
      </c>
      <c r="AX35" s="13">
        <f t="shared" si="33"/>
        <v>60.026326855746476</v>
      </c>
      <c r="AY35" s="13">
        <f t="shared" si="33"/>
        <v>59.426063587189013</v>
      </c>
      <c r="AZ35" s="13">
        <f t="shared" si="33"/>
        <v>58.831802951317123</v>
      </c>
      <c r="BA35" s="13">
        <f t="shared" si="33"/>
        <v>58.243484921803955</v>
      </c>
      <c r="BB35" s="13">
        <f t="shared" si="33"/>
        <v>57.661050072585915</v>
      </c>
      <c r="BC35" s="13">
        <f t="shared" si="33"/>
        <v>57.084439571860059</v>
      </c>
      <c r="BD35" s="13">
        <f t="shared" si="33"/>
        <v>56.513595176141457</v>
      </c>
      <c r="BE35" s="13">
        <f t="shared" si="33"/>
        <v>55.948459224380045</v>
      </c>
    </row>
    <row r="36" spans="1:57" x14ac:dyDescent="0.35">
      <c r="A36" s="57" t="s">
        <v>616</v>
      </c>
      <c r="D36" s="58"/>
      <c r="E36" s="58" t="s">
        <v>621</v>
      </c>
      <c r="F36" s="26" t="s">
        <v>63</v>
      </c>
      <c r="G36" s="11">
        <f t="shared" si="26"/>
        <v>60.676567387614121</v>
      </c>
      <c r="H36" s="11">
        <f t="shared" si="26"/>
        <v>69.171286821880088</v>
      </c>
      <c r="I36" s="11">
        <f t="shared" si="26"/>
        <v>78.855266976943298</v>
      </c>
      <c r="J36" s="11">
        <f t="shared" si="2"/>
        <v>89.89500435371535</v>
      </c>
      <c r="K36" s="11">
        <f t="shared" si="3"/>
        <v>95.288704614938283</v>
      </c>
      <c r="L36" s="11">
        <f t="shared" si="4"/>
        <v>118.15799372252347</v>
      </c>
      <c r="M36" s="11">
        <f t="shared" si="5"/>
        <v>134.70011284367675</v>
      </c>
      <c r="N36" s="11">
        <f t="shared" si="6"/>
        <v>106.41308914650465</v>
      </c>
      <c r="O36" s="11">
        <f t="shared" si="7"/>
        <v>123.43918340994539</v>
      </c>
      <c r="P36" s="11">
        <f t="shared" si="8"/>
        <v>106.15769773255303</v>
      </c>
      <c r="Q36" s="11">
        <f t="shared" si="9"/>
        <v>133.75869914301683</v>
      </c>
      <c r="R36" s="9">
        <f>$R$8*'[3]Eurostat POM Portables GU'!M27</f>
        <v>169.87354791163136</v>
      </c>
      <c r="S36" s="9">
        <f>$S$8*'[3]Eurostat POM Portables GU'!N27</f>
        <v>150.53726236486202</v>
      </c>
      <c r="T36" s="9">
        <f>$T$8*'[3]Eurostat POM Portables GU'!O27</f>
        <v>105.0395343735613</v>
      </c>
      <c r="U36" s="9">
        <f>$U$8*'[3]Eurostat POM Portables GU'!P27</f>
        <v>97.950060595331124</v>
      </c>
      <c r="V36" s="9">
        <f>$V$8*'[3]Eurostat POM Portables GU'!Q27</f>
        <v>139.5115984265592</v>
      </c>
      <c r="W36" s="9">
        <f>$W$8*'[3]Eurostat POM Portables GU'!R27</f>
        <v>112.12293483765328</v>
      </c>
      <c r="X36" s="9">
        <f>$X$8*'[3]Eurostat POM Portables GU'!S27</f>
        <v>174.38064254733334</v>
      </c>
      <c r="Y36" s="9">
        <f>$Y$8*'[3]Eurostat POM Portables GU'!T27</f>
        <v>128.03320706300676</v>
      </c>
      <c r="Z36" s="9">
        <f>$Z$8*'[3]Eurostat POM Portables GU'!U27</f>
        <v>181.75309153188888</v>
      </c>
      <c r="AA36" s="9">
        <f>$AA$8*'[3]Eurostat POM Portables GU'!V27</f>
        <v>196.94724058612746</v>
      </c>
      <c r="AB36" s="9">
        <f>$AB$8*'[3]Eurostat POM Portables GU'!W27</f>
        <v>215.30754991325603</v>
      </c>
      <c r="AC36" s="13">
        <f t="shared" ref="AC36:BE36" si="34">AB36+(AB36*AB$44)</f>
        <v>211.00139891499092</v>
      </c>
      <c r="AD36" s="13">
        <f t="shared" si="34"/>
        <v>206.7813709366911</v>
      </c>
      <c r="AE36" s="13">
        <f t="shared" si="34"/>
        <v>202.64574351795727</v>
      </c>
      <c r="AF36" s="13">
        <f t="shared" si="34"/>
        <v>198.59282864759814</v>
      </c>
      <c r="AG36" s="13">
        <f t="shared" si="34"/>
        <v>194.62097207464618</v>
      </c>
      <c r="AH36" s="13">
        <f t="shared" si="34"/>
        <v>190.72855263315324</v>
      </c>
      <c r="AI36" s="13">
        <f t="shared" si="34"/>
        <v>186.91398158049017</v>
      </c>
      <c r="AJ36" s="13">
        <f t="shared" si="34"/>
        <v>183.17570194888037</v>
      </c>
      <c r="AK36" s="13">
        <f t="shared" si="34"/>
        <v>179.51218790990276</v>
      </c>
      <c r="AL36" s="13">
        <f t="shared" si="34"/>
        <v>175.92194415170471</v>
      </c>
      <c r="AM36" s="13">
        <f t="shared" si="34"/>
        <v>172.40350526867061</v>
      </c>
      <c r="AN36" s="13">
        <f t="shared" si="34"/>
        <v>168.95543516329721</v>
      </c>
      <c r="AO36" s="13">
        <f t="shared" si="34"/>
        <v>165.57632646003125</v>
      </c>
      <c r="AP36" s="13">
        <f t="shared" si="34"/>
        <v>162.26479993083063</v>
      </c>
      <c r="AQ36" s="13">
        <f t="shared" si="34"/>
        <v>159.01950393221401</v>
      </c>
      <c r="AR36" s="13">
        <f t="shared" si="34"/>
        <v>155.83911385356973</v>
      </c>
      <c r="AS36" s="13">
        <f t="shared" si="34"/>
        <v>152.72233157649833</v>
      </c>
      <c r="AT36" s="13">
        <f t="shared" si="34"/>
        <v>149.66788494496836</v>
      </c>
      <c r="AU36" s="13">
        <f t="shared" si="34"/>
        <v>148.17120609551867</v>
      </c>
      <c r="AV36" s="13">
        <f t="shared" si="34"/>
        <v>146.6894940345635</v>
      </c>
      <c r="AW36" s="13">
        <f t="shared" si="34"/>
        <v>145.22259909421786</v>
      </c>
      <c r="AX36" s="13">
        <f t="shared" si="34"/>
        <v>143.77037310327569</v>
      </c>
      <c r="AY36" s="13">
        <f t="shared" si="34"/>
        <v>142.33266937224292</v>
      </c>
      <c r="AZ36" s="13">
        <f t="shared" si="34"/>
        <v>140.90934267852049</v>
      </c>
      <c r="BA36" s="13">
        <f t="shared" si="34"/>
        <v>139.50024925173528</v>
      </c>
      <c r="BB36" s="13">
        <f t="shared" si="34"/>
        <v>138.10524675921792</v>
      </c>
      <c r="BC36" s="13">
        <f t="shared" si="34"/>
        <v>136.72419429162574</v>
      </c>
      <c r="BD36" s="13">
        <f t="shared" si="34"/>
        <v>135.35695234870948</v>
      </c>
      <c r="BE36" s="13">
        <f t="shared" si="34"/>
        <v>134.00338282522239</v>
      </c>
    </row>
    <row r="37" spans="1:57" x14ac:dyDescent="0.35">
      <c r="A37" s="57" t="s">
        <v>616</v>
      </c>
      <c r="D37" s="58"/>
      <c r="E37" s="58" t="s">
        <v>621</v>
      </c>
      <c r="F37" s="26" t="s">
        <v>64</v>
      </c>
      <c r="G37" s="11">
        <f t="shared" si="26"/>
        <v>22.052668562964037</v>
      </c>
      <c r="H37" s="11">
        <f t="shared" si="26"/>
        <v>25.140042161779</v>
      </c>
      <c r="I37" s="11">
        <f t="shared" si="26"/>
        <v>28.659648064428058</v>
      </c>
      <c r="J37" s="11">
        <f t="shared" si="2"/>
        <v>32.671998793447983</v>
      </c>
      <c r="K37" s="11">
        <f t="shared" si="3"/>
        <v>34.632318721054865</v>
      </c>
      <c r="L37" s="11">
        <f t="shared" si="4"/>
        <v>42.944075214108032</v>
      </c>
      <c r="M37" s="11">
        <f t="shared" si="5"/>
        <v>48.956245744083155</v>
      </c>
      <c r="N37" s="11">
        <f t="shared" si="6"/>
        <v>38.675434137825697</v>
      </c>
      <c r="O37" s="11">
        <f t="shared" si="7"/>
        <v>44.863503599877802</v>
      </c>
      <c r="P37" s="11">
        <f t="shared" si="8"/>
        <v>38.582613095894907</v>
      </c>
      <c r="Q37" s="11">
        <f t="shared" si="9"/>
        <v>48.614092500827581</v>
      </c>
      <c r="R37" s="9">
        <f>$R$8*'[3]Eurostat POM Portables GU'!M28</f>
        <v>61.739897476051027</v>
      </c>
      <c r="S37" s="9">
        <f>$S$8*'[3]Eurostat POM Portables GU'!N28</f>
        <v>54.949430698674973</v>
      </c>
      <c r="T37" s="9">
        <f>$T$8*'[3]Eurostat POM Portables GU'!O28</f>
        <v>57.448219720715741</v>
      </c>
      <c r="U37" s="9">
        <f>$U$8*'[3]Eurostat POM Portables GU'!P28</f>
        <v>47.480685677184113</v>
      </c>
      <c r="V37" s="9">
        <f>$V$8*'[3]Eurostat POM Portables GU'!Q28</f>
        <v>49.509218035729056</v>
      </c>
      <c r="W37" s="9">
        <f>$W$8*'[3]Eurostat POM Portables GU'!R28</f>
        <v>59.22390917065789</v>
      </c>
      <c r="X37" s="9">
        <f>$X$8*'[3]Eurostat POM Portables GU'!S28</f>
        <v>70.233307067339766</v>
      </c>
      <c r="Y37" s="9">
        <f>$Y$8*'[3]Eurostat POM Portables GU'!T28</f>
        <v>70.093839983815982</v>
      </c>
      <c r="Z37" s="9">
        <f>$Z$8*'[3]Eurostat POM Portables GU'!U28</f>
        <v>74.299439662708551</v>
      </c>
      <c r="AA37" s="9">
        <f>$AA$8*'[3]Eurostat POM Portables GU'!V28</f>
        <v>80.540471069669366</v>
      </c>
      <c r="AB37" s="9">
        <f>$AB$8*'[3]Eurostat POM Portables GU'!W28</f>
        <v>71.100980259396451</v>
      </c>
      <c r="AC37" s="13">
        <f t="shared" ref="AC37:BE37" si="35">AB37+(AB37*AB$44)</f>
        <v>69.678960654208524</v>
      </c>
      <c r="AD37" s="13">
        <f t="shared" si="35"/>
        <v>68.285381441124358</v>
      </c>
      <c r="AE37" s="13">
        <f t="shared" si="35"/>
        <v>66.919673812301866</v>
      </c>
      <c r="AF37" s="13">
        <f t="shared" si="35"/>
        <v>65.581280336055826</v>
      </c>
      <c r="AG37" s="13">
        <f t="shared" si="35"/>
        <v>64.269654729334704</v>
      </c>
      <c r="AH37" s="13">
        <f t="shared" si="35"/>
        <v>62.984261634748009</v>
      </c>
      <c r="AI37" s="13">
        <f t="shared" si="35"/>
        <v>61.724576402053046</v>
      </c>
      <c r="AJ37" s="13">
        <f t="shared" si="35"/>
        <v>60.490084874011984</v>
      </c>
      <c r="AK37" s="13">
        <f t="shared" si="35"/>
        <v>59.280283176531746</v>
      </c>
      <c r="AL37" s="13">
        <f t="shared" si="35"/>
        <v>58.094677513001109</v>
      </c>
      <c r="AM37" s="13">
        <f t="shared" si="35"/>
        <v>56.932783962741084</v>
      </c>
      <c r="AN37" s="13">
        <f t="shared" si="35"/>
        <v>55.794128283486259</v>
      </c>
      <c r="AO37" s="13">
        <f t="shared" si="35"/>
        <v>54.678245717816537</v>
      </c>
      <c r="AP37" s="13">
        <f t="shared" si="35"/>
        <v>53.584680803460209</v>
      </c>
      <c r="AQ37" s="13">
        <f t="shared" si="35"/>
        <v>52.512987187391005</v>
      </c>
      <c r="AR37" s="13">
        <f t="shared" si="35"/>
        <v>51.462727443643182</v>
      </c>
      <c r="AS37" s="13">
        <f t="shared" si="35"/>
        <v>50.433472894770318</v>
      </c>
      <c r="AT37" s="13">
        <f t="shared" si="35"/>
        <v>49.42480343687491</v>
      </c>
      <c r="AU37" s="13">
        <f t="shared" si="35"/>
        <v>48.930555402506158</v>
      </c>
      <c r="AV37" s="13">
        <f t="shared" si="35"/>
        <v>48.4412498484811</v>
      </c>
      <c r="AW37" s="13">
        <f t="shared" si="35"/>
        <v>47.956837349996292</v>
      </c>
      <c r="AX37" s="13">
        <f t="shared" si="35"/>
        <v>47.477268976496326</v>
      </c>
      <c r="AY37" s="13">
        <f t="shared" si="35"/>
        <v>47.002496286731365</v>
      </c>
      <c r="AZ37" s="13">
        <f t="shared" si="35"/>
        <v>46.532471323864051</v>
      </c>
      <c r="BA37" s="13">
        <f t="shared" si="35"/>
        <v>46.067146610625407</v>
      </c>
      <c r="BB37" s="13">
        <f t="shared" si="35"/>
        <v>45.606475144519152</v>
      </c>
      <c r="BC37" s="13">
        <f t="shared" si="35"/>
        <v>45.150410393073962</v>
      </c>
      <c r="BD37" s="13">
        <f t="shared" si="35"/>
        <v>44.698906289143224</v>
      </c>
      <c r="BE37" s="13">
        <f t="shared" si="35"/>
        <v>44.251917226251791</v>
      </c>
    </row>
    <row r="38" spans="1:57" x14ac:dyDescent="0.35">
      <c r="A38" s="57" t="s">
        <v>616</v>
      </c>
      <c r="D38" s="58"/>
      <c r="E38" s="58" t="s">
        <v>621</v>
      </c>
      <c r="F38" s="26" t="s">
        <v>65</v>
      </c>
      <c r="G38" s="11">
        <f t="shared" si="26"/>
        <v>15.076824425699904</v>
      </c>
      <c r="H38" s="11">
        <f t="shared" si="26"/>
        <v>17.18757984529789</v>
      </c>
      <c r="I38" s="11">
        <f t="shared" si="26"/>
        <v>19.593841023639591</v>
      </c>
      <c r="J38" s="11">
        <f t="shared" si="2"/>
        <v>22.33697876694913</v>
      </c>
      <c r="K38" s="11">
        <f t="shared" si="3"/>
        <v>23.67719749296608</v>
      </c>
      <c r="L38" s="11">
        <f t="shared" si="4"/>
        <v>29.359724891277938</v>
      </c>
      <c r="M38" s="11">
        <f t="shared" si="5"/>
        <v>33.470086376056848</v>
      </c>
      <c r="N38" s="11">
        <f t="shared" si="6"/>
        <v>26.441368237084909</v>
      </c>
      <c r="O38" s="11">
        <f t="shared" si="7"/>
        <v>30.671987155018492</v>
      </c>
      <c r="P38" s="11">
        <f t="shared" si="8"/>
        <v>26.377908953315902</v>
      </c>
      <c r="Q38" s="11">
        <f t="shared" si="9"/>
        <v>33.236165281178039</v>
      </c>
      <c r="R38" s="9">
        <f>$R$8*'[3]Eurostat POM Portables GU'!M29</f>
        <v>42.209929907096111</v>
      </c>
      <c r="S38" s="9">
        <f>$S$8*'[3]Eurostat POM Portables GU'!N29</f>
        <v>39.67348896444333</v>
      </c>
      <c r="T38" s="9">
        <f>$T$8*'[3]Eurostat POM Portables GU'!O29</f>
        <v>43.539703367279294</v>
      </c>
      <c r="U38" s="9">
        <f>$U$8*'[3]Eurostat POM Portables GU'!P29</f>
        <v>40.544671023628716</v>
      </c>
      <c r="V38" s="9">
        <f>$V$8*'[3]Eurostat POM Portables GU'!Q29</f>
        <v>34.956987814364609</v>
      </c>
      <c r="W38" s="9">
        <f>$W$8*'[3]Eurostat POM Portables GU'!R29</f>
        <v>41.782563751467379</v>
      </c>
      <c r="X38" s="9">
        <f>$X$8*'[3]Eurostat POM Portables GU'!S29</f>
        <v>38.002953824108509</v>
      </c>
      <c r="Y38" s="9">
        <f>$Y$8*'[3]Eurostat POM Portables GU'!T29</f>
        <v>37.605756392881716</v>
      </c>
      <c r="Z38" s="9">
        <f>$Z$8*'[3]Eurostat POM Portables GU'!U29</f>
        <v>35.406998420501267</v>
      </c>
      <c r="AA38" s="9">
        <f>$AA$8*'[3]Eurostat POM Portables GU'!V29</f>
        <v>32.771639952486154</v>
      </c>
      <c r="AB38" s="9">
        <f>$AB$8*'[3]Eurostat POM Portables GU'!W29</f>
        <v>27.688663678108572</v>
      </c>
      <c r="AC38" s="13">
        <f t="shared" ref="AC38:BE38" si="36">AB38+(AB38*AB$44)</f>
        <v>27.1348904045464</v>
      </c>
      <c r="AD38" s="13">
        <f t="shared" si="36"/>
        <v>26.592192596455472</v>
      </c>
      <c r="AE38" s="13">
        <f t="shared" si="36"/>
        <v>26.060348744526362</v>
      </c>
      <c r="AF38" s="13">
        <f t="shared" si="36"/>
        <v>25.539141769635833</v>
      </c>
      <c r="AG38" s="13">
        <f t="shared" si="36"/>
        <v>25.028358934243116</v>
      </c>
      <c r="AH38" s="13">
        <f t="shared" si="36"/>
        <v>24.527791755558255</v>
      </c>
      <c r="AI38" s="13">
        <f t="shared" si="36"/>
        <v>24.037235920447088</v>
      </c>
      <c r="AJ38" s="13">
        <f t="shared" si="36"/>
        <v>23.556491202038146</v>
      </c>
      <c r="AK38" s="13">
        <f t="shared" si="36"/>
        <v>23.085361377997383</v>
      </c>
      <c r="AL38" s="13">
        <f t="shared" si="36"/>
        <v>22.623654150437435</v>
      </c>
      <c r="AM38" s="13">
        <f t="shared" si="36"/>
        <v>22.171181067428687</v>
      </c>
      <c r="AN38" s="13">
        <f t="shared" si="36"/>
        <v>21.727757446080112</v>
      </c>
      <c r="AO38" s="13">
        <f t="shared" si="36"/>
        <v>21.293202297158508</v>
      </c>
      <c r="AP38" s="13">
        <f t="shared" si="36"/>
        <v>20.867338251215337</v>
      </c>
      <c r="AQ38" s="13">
        <f t="shared" si="36"/>
        <v>20.449991486191031</v>
      </c>
      <c r="AR38" s="13">
        <f t="shared" si="36"/>
        <v>20.040991656467209</v>
      </c>
      <c r="AS38" s="13">
        <f t="shared" si="36"/>
        <v>19.640171823337866</v>
      </c>
      <c r="AT38" s="13">
        <f t="shared" si="36"/>
        <v>19.247368386871109</v>
      </c>
      <c r="AU38" s="13">
        <f t="shared" si="36"/>
        <v>19.054894703002397</v>
      </c>
      <c r="AV38" s="13">
        <f t="shared" si="36"/>
        <v>18.864345755972373</v>
      </c>
      <c r="AW38" s="13">
        <f t="shared" si="36"/>
        <v>18.675702298412649</v>
      </c>
      <c r="AX38" s="13">
        <f t="shared" si="36"/>
        <v>18.488945275428524</v>
      </c>
      <c r="AY38" s="13">
        <f t="shared" si="36"/>
        <v>18.30405582267424</v>
      </c>
      <c r="AZ38" s="13">
        <f t="shared" si="36"/>
        <v>18.121015264447497</v>
      </c>
      <c r="BA38" s="13">
        <f t="shared" si="36"/>
        <v>17.939805111803022</v>
      </c>
      <c r="BB38" s="13">
        <f t="shared" si="36"/>
        <v>17.76040706068499</v>
      </c>
      <c r="BC38" s="13">
        <f t="shared" si="36"/>
        <v>17.58280299007814</v>
      </c>
      <c r="BD38" s="13">
        <f t="shared" si="36"/>
        <v>17.406974960177358</v>
      </c>
      <c r="BE38" s="13">
        <f t="shared" si="36"/>
        <v>17.232905210575584</v>
      </c>
    </row>
    <row r="39" spans="1:57" x14ac:dyDescent="0.35">
      <c r="A39" s="57" t="s">
        <v>616</v>
      </c>
      <c r="D39" s="58"/>
      <c r="E39" s="58" t="s">
        <v>621</v>
      </c>
      <c r="F39" s="26" t="s">
        <v>36</v>
      </c>
      <c r="G39" s="11">
        <f t="shared" si="26"/>
        <v>248.95284543997727</v>
      </c>
      <c r="H39" s="11">
        <f t="shared" si="26"/>
        <v>283.80624380157406</v>
      </c>
      <c r="I39" s="11">
        <f t="shared" si="26"/>
        <v>323.53911793379439</v>
      </c>
      <c r="J39" s="11">
        <f t="shared" si="2"/>
        <v>368.83459444452558</v>
      </c>
      <c r="K39" s="11">
        <f t="shared" si="3"/>
        <v>390.96467011119711</v>
      </c>
      <c r="L39" s="11">
        <f t="shared" si="4"/>
        <v>484.79619093788443</v>
      </c>
      <c r="M39" s="11">
        <f t="shared" si="5"/>
        <v>552.6676576691882</v>
      </c>
      <c r="N39" s="11">
        <f t="shared" si="6"/>
        <v>436.60744955865874</v>
      </c>
      <c r="O39" s="11">
        <f t="shared" si="7"/>
        <v>506.46464148804409</v>
      </c>
      <c r="P39" s="11">
        <f t="shared" si="8"/>
        <v>435.55959167971793</v>
      </c>
      <c r="Q39" s="11">
        <f t="shared" si="9"/>
        <v>548.80508551644459</v>
      </c>
      <c r="R39" s="9">
        <f>$R$8*'[3]Eurostat POM Portables GU'!M30</f>
        <v>696.98245860588463</v>
      </c>
      <c r="S39" s="9">
        <f>S6*'[3]Eurostat POM Portables GU'!N30</f>
        <v>430.71364705868933</v>
      </c>
      <c r="T39" s="9">
        <f>T6*'[3]Eurostat POM Portables GU'!O30</f>
        <v>370.30124050373018</v>
      </c>
      <c r="U39" s="9">
        <f>U6*'[3]Eurostat POM Portables GU'!P30</f>
        <v>399.08715469471503</v>
      </c>
      <c r="V39" s="9">
        <f>V6*'[3]Eurostat POM Portables GU'!Q30</f>
        <v>410.90006415653147</v>
      </c>
      <c r="W39" s="9">
        <f>W6*'[3]Eurostat POM Portables GU'!R30</f>
        <v>492.76422427971659</v>
      </c>
      <c r="X39" s="9">
        <f>X6*'[3]Eurostat POM Portables GU'!S30</f>
        <v>542.84453151336845</v>
      </c>
      <c r="Y39" s="9">
        <f>Y6*'[3]Eurostat POM Portables GU'!T30</f>
        <v>606.48652521800113</v>
      </c>
      <c r="Z39" s="9">
        <f>Z6*'[3]Eurostat POM Portables GU'!U30</f>
        <v>551.14635238077585</v>
      </c>
      <c r="AA39" s="9">
        <f>AA6*'[3]Eurostat POM Portables GU'!V30</f>
        <v>522.96732522299089</v>
      </c>
      <c r="AB39" s="9">
        <f>AB6*'[3]Eurostat POM Portables GU'!W30</f>
        <v>461.2486842421784</v>
      </c>
      <c r="AC39" s="13">
        <f t="shared" ref="AC39:BE39" si="37">AB39+(AB39*AB$44)</f>
        <v>452.02371055733482</v>
      </c>
      <c r="AD39" s="13">
        <f t="shared" si="37"/>
        <v>442.98323634618811</v>
      </c>
      <c r="AE39" s="13">
        <f t="shared" si="37"/>
        <v>434.12357161926434</v>
      </c>
      <c r="AF39" s="13">
        <f t="shared" si="37"/>
        <v>425.44110018687905</v>
      </c>
      <c r="AG39" s="13">
        <f t="shared" si="37"/>
        <v>416.93227818314148</v>
      </c>
      <c r="AH39" s="13">
        <f t="shared" si="37"/>
        <v>408.59363261947863</v>
      </c>
      <c r="AI39" s="13">
        <f t="shared" si="37"/>
        <v>400.42175996708903</v>
      </c>
      <c r="AJ39" s="13">
        <f t="shared" si="37"/>
        <v>392.41332476774727</v>
      </c>
      <c r="AK39" s="13">
        <f t="shared" si="37"/>
        <v>384.56505827239232</v>
      </c>
      <c r="AL39" s="13">
        <f t="shared" si="37"/>
        <v>376.87375710694448</v>
      </c>
      <c r="AM39" s="13">
        <f t="shared" si="37"/>
        <v>369.33628196480561</v>
      </c>
      <c r="AN39" s="13">
        <f t="shared" si="37"/>
        <v>361.94955632550949</v>
      </c>
      <c r="AO39" s="13">
        <f t="shared" si="37"/>
        <v>354.71056519899929</v>
      </c>
      <c r="AP39" s="13">
        <f t="shared" si="37"/>
        <v>347.6163538950193</v>
      </c>
      <c r="AQ39" s="13">
        <f t="shared" si="37"/>
        <v>340.66402681711889</v>
      </c>
      <c r="AR39" s="13">
        <f t="shared" si="37"/>
        <v>333.85074628077649</v>
      </c>
      <c r="AS39" s="13">
        <f t="shared" si="37"/>
        <v>327.17373135516095</v>
      </c>
      <c r="AT39" s="13">
        <f t="shared" si="37"/>
        <v>320.63025672805776</v>
      </c>
      <c r="AU39" s="13">
        <f t="shared" si="37"/>
        <v>317.42395416077716</v>
      </c>
      <c r="AV39" s="13">
        <f t="shared" si="37"/>
        <v>314.24971461916937</v>
      </c>
      <c r="AW39" s="13">
        <f t="shared" si="37"/>
        <v>311.10721747297765</v>
      </c>
      <c r="AX39" s="13">
        <f t="shared" si="37"/>
        <v>307.99614529824788</v>
      </c>
      <c r="AY39" s="13">
        <f t="shared" si="37"/>
        <v>304.91618384526538</v>
      </c>
      <c r="AZ39" s="13">
        <f t="shared" si="37"/>
        <v>301.8670220068127</v>
      </c>
      <c r="BA39" s="13">
        <f t="shared" si="37"/>
        <v>298.84835178674456</v>
      </c>
      <c r="BB39" s="13">
        <f t="shared" si="37"/>
        <v>295.85986826887711</v>
      </c>
      <c r="BC39" s="13">
        <f t="shared" si="37"/>
        <v>292.90126958618833</v>
      </c>
      <c r="BD39" s="13">
        <f t="shared" si="37"/>
        <v>289.97225689032643</v>
      </c>
      <c r="BE39" s="13">
        <f t="shared" si="37"/>
        <v>287.07253432142318</v>
      </c>
    </row>
    <row r="40" spans="1:57" x14ac:dyDescent="0.35">
      <c r="A40" s="57" t="s">
        <v>616</v>
      </c>
      <c r="D40" s="58"/>
      <c r="E40" s="58" t="s">
        <v>621</v>
      </c>
      <c r="F40" s="26" t="s">
        <v>37</v>
      </c>
      <c r="G40" s="11">
        <f t="shared" si="26"/>
        <v>128.44554301775381</v>
      </c>
      <c r="H40" s="11">
        <f t="shared" si="26"/>
        <v>146.42791904023932</v>
      </c>
      <c r="I40" s="11">
        <f t="shared" si="26"/>
        <v>166.9278277058728</v>
      </c>
      <c r="J40" s="11">
        <f t="shared" si="2"/>
        <v>190.29772358469498</v>
      </c>
      <c r="K40" s="11">
        <f t="shared" si="3"/>
        <v>201.71558699977669</v>
      </c>
      <c r="L40" s="11">
        <f t="shared" si="4"/>
        <v>250.12732787972308</v>
      </c>
      <c r="M40" s="11">
        <f t="shared" si="5"/>
        <v>285.14515378288428</v>
      </c>
      <c r="N40" s="11">
        <f t="shared" si="6"/>
        <v>225.26467148847857</v>
      </c>
      <c r="O40" s="11">
        <f t="shared" si="7"/>
        <v>261.30701892663512</v>
      </c>
      <c r="P40" s="11">
        <f t="shared" si="8"/>
        <v>224.72403627690622</v>
      </c>
      <c r="Q40" s="11">
        <f t="shared" si="9"/>
        <v>283.15228570890184</v>
      </c>
      <c r="R40" s="9">
        <f>$R$8*'[3]Eurostat POM Portables GU'!M31</f>
        <v>359.60340285030537</v>
      </c>
      <c r="S40" s="9">
        <f>S7*'[3]Eurostat POM Portables GU'!N31</f>
        <v>337.7</v>
      </c>
      <c r="T40" s="9">
        <f>T7*'[3]Eurostat POM Portables GU'!O31</f>
        <v>349.4</v>
      </c>
      <c r="U40" s="9">
        <f>U7*'[3]Eurostat POM Portables GU'!P31</f>
        <v>420.1</v>
      </c>
      <c r="V40" s="9">
        <f>V7*'[3]Eurostat POM Portables GU'!Q31</f>
        <v>317.2</v>
      </c>
      <c r="W40" s="9">
        <f>W7*'[3]Eurostat POM Portables GU'!R31</f>
        <v>311.8</v>
      </c>
      <c r="X40" s="9">
        <f>X7*'[3]Eurostat POM Portables GU'!S31</f>
        <v>269.89999999999998</v>
      </c>
      <c r="Y40" s="9">
        <f>Y7*'[3]Eurostat POM Portables GU'!T31</f>
        <v>290.29999999999978</v>
      </c>
      <c r="Z40" s="9">
        <f>Z7*'[3]Eurostat POM Portables GU'!U31</f>
        <v>455.87357179766894</v>
      </c>
      <c r="AA40" s="9">
        <f>AA7*'[3]Eurostat POM Portables GU'!V31</f>
        <v>406.51613586143935</v>
      </c>
      <c r="AB40" s="9">
        <f>AB7*'[3]Eurostat POM Portables GU'!W31</f>
        <v>372.46801407156784</v>
      </c>
      <c r="AC40" s="13">
        <f t="shared" ref="AC40:BE40" si="38">AB40+(AB40*AB$44)</f>
        <v>365.01865379013645</v>
      </c>
      <c r="AD40" s="13">
        <f t="shared" si="38"/>
        <v>357.71828071433373</v>
      </c>
      <c r="AE40" s="13">
        <f t="shared" si="38"/>
        <v>350.56391510004704</v>
      </c>
      <c r="AF40" s="13">
        <f t="shared" si="38"/>
        <v>343.55263679804608</v>
      </c>
      <c r="AG40" s="13">
        <f t="shared" si="38"/>
        <v>336.68158406208516</v>
      </c>
      <c r="AH40" s="13">
        <f t="shared" si="38"/>
        <v>329.94795238084345</v>
      </c>
      <c r="AI40" s="13">
        <f t="shared" si="38"/>
        <v>323.34899333322659</v>
      </c>
      <c r="AJ40" s="13">
        <f t="shared" si="38"/>
        <v>316.88201346656206</v>
      </c>
      <c r="AK40" s="13">
        <f t="shared" si="38"/>
        <v>310.54437319723081</v>
      </c>
      <c r="AL40" s="13">
        <f t="shared" si="38"/>
        <v>304.33348573328618</v>
      </c>
      <c r="AM40" s="13">
        <f t="shared" si="38"/>
        <v>298.24681601862045</v>
      </c>
      <c r="AN40" s="13">
        <f t="shared" si="38"/>
        <v>292.28187969824802</v>
      </c>
      <c r="AO40" s="13">
        <f t="shared" si="38"/>
        <v>286.43624210428305</v>
      </c>
      <c r="AP40" s="13">
        <f t="shared" si="38"/>
        <v>280.70751726219737</v>
      </c>
      <c r="AQ40" s="13">
        <f t="shared" si="38"/>
        <v>275.09336691695341</v>
      </c>
      <c r="AR40" s="13">
        <f t="shared" si="38"/>
        <v>269.59149957861433</v>
      </c>
      <c r="AS40" s="13">
        <f t="shared" si="38"/>
        <v>264.19966958704202</v>
      </c>
      <c r="AT40" s="13">
        <f t="shared" si="38"/>
        <v>258.91567619530116</v>
      </c>
      <c r="AU40" s="13">
        <f t="shared" si="38"/>
        <v>256.32651943334815</v>
      </c>
      <c r="AV40" s="13">
        <f t="shared" si="38"/>
        <v>253.76325423901469</v>
      </c>
      <c r="AW40" s="13">
        <f t="shared" si="38"/>
        <v>251.22562169662453</v>
      </c>
      <c r="AX40" s="13">
        <f t="shared" si="38"/>
        <v>248.71336547965828</v>
      </c>
      <c r="AY40" s="13">
        <f t="shared" si="38"/>
        <v>246.22623182486169</v>
      </c>
      <c r="AZ40" s="13">
        <f t="shared" si="38"/>
        <v>243.76396950661308</v>
      </c>
      <c r="BA40" s="13">
        <f t="shared" si="38"/>
        <v>241.32632981154694</v>
      </c>
      <c r="BB40" s="13">
        <f t="shared" si="38"/>
        <v>238.91306651343146</v>
      </c>
      <c r="BC40" s="13">
        <f t="shared" si="38"/>
        <v>236.52393584829716</v>
      </c>
      <c r="BD40" s="13">
        <f t="shared" si="38"/>
        <v>234.15869648981419</v>
      </c>
      <c r="BE40" s="13">
        <f t="shared" si="38"/>
        <v>231.81710952491605</v>
      </c>
    </row>
    <row r="41" spans="1:57" x14ac:dyDescent="0.35">
      <c r="A41" s="57" t="s">
        <v>616</v>
      </c>
      <c r="D41" s="58"/>
      <c r="E41" s="58" t="s">
        <v>621</v>
      </c>
      <c r="F41" s="26" t="s">
        <v>66</v>
      </c>
      <c r="G41" s="11">
        <f t="shared" si="26"/>
        <v>79.547125887834554</v>
      </c>
      <c r="H41" s="11">
        <f t="shared" si="26"/>
        <v>90.68372351213138</v>
      </c>
      <c r="I41" s="11">
        <f t="shared" si="26"/>
        <v>103.37944480382977</v>
      </c>
      <c r="J41" s="11">
        <f t="shared" si="2"/>
        <v>117.85256707636593</v>
      </c>
      <c r="K41" s="11">
        <f t="shared" si="3"/>
        <v>124.92372110094789</v>
      </c>
      <c r="L41" s="11">
        <f t="shared" si="4"/>
        <v>154.90541416517539</v>
      </c>
      <c r="M41" s="11">
        <f t="shared" si="5"/>
        <v>176.59217214829994</v>
      </c>
      <c r="N41" s="11">
        <f t="shared" si="6"/>
        <v>139.50781599715697</v>
      </c>
      <c r="O41" s="11">
        <f t="shared" si="7"/>
        <v>161.82906655670206</v>
      </c>
      <c r="P41" s="11">
        <f t="shared" si="8"/>
        <v>139.17299723876377</v>
      </c>
      <c r="Q41" s="11">
        <f t="shared" si="9"/>
        <v>175.35797652084236</v>
      </c>
      <c r="R41" s="9">
        <f>$R$8*'[3]Eurostat POM Portables GU'!M32</f>
        <v>222.70463018146978</v>
      </c>
      <c r="S41" s="9">
        <f>$S$8*'[3]Eurostat POM Portables GU'!N32</f>
        <v>193.80664207422663</v>
      </c>
      <c r="T41" s="9">
        <f>$T$8*'[3]Eurostat POM Portables GU'!O32</f>
        <v>217.63804502616415</v>
      </c>
      <c r="U41" s="9">
        <f>$U$8*'[3]Eurostat POM Portables GU'!P32</f>
        <v>215.8623097057729</v>
      </c>
      <c r="V41" s="9">
        <f>$V$8*'[3]Eurostat POM Portables GU'!Q32</f>
        <v>213.010906138813</v>
      </c>
      <c r="W41" s="9">
        <f>$W$8*'[3]Eurostat POM Portables GU'!R32</f>
        <v>197.65260948945289</v>
      </c>
      <c r="X41" s="9">
        <f>$X$8*'[3]Eurostat POM Portables GU'!S32</f>
        <v>201.07892023389059</v>
      </c>
      <c r="Y41" s="9">
        <f>$Y$8*'[3]Eurostat POM Portables GU'!T32</f>
        <v>207.40282900035248</v>
      </c>
      <c r="Z41" s="9">
        <f>$Z$8*'[3]Eurostat POM Portables GU'!U32</f>
        <v>207.6388802930957</v>
      </c>
      <c r="AA41" s="9">
        <f>$AA$8*'[3]Eurostat POM Portables GU'!V32</f>
        <v>228.60797748937679</v>
      </c>
      <c r="AB41" s="9">
        <f>$AB$8*'[3]Eurostat POM Portables GU'!W32</f>
        <v>207.19514731978305</v>
      </c>
      <c r="AC41" s="13">
        <f t="shared" ref="AC41:BE41" si="39">AB41+(AB41*AB$44)</f>
        <v>203.05124437338739</v>
      </c>
      <c r="AD41" s="13">
        <f t="shared" si="39"/>
        <v>198.99021948591965</v>
      </c>
      <c r="AE41" s="13">
        <f t="shared" si="39"/>
        <v>195.01041509620126</v>
      </c>
      <c r="AF41" s="13">
        <f t="shared" si="39"/>
        <v>191.11020679427722</v>
      </c>
      <c r="AG41" s="13">
        <f t="shared" si="39"/>
        <v>187.28800265839166</v>
      </c>
      <c r="AH41" s="13">
        <f t="shared" si="39"/>
        <v>183.54224260522383</v>
      </c>
      <c r="AI41" s="13">
        <f t="shared" si="39"/>
        <v>179.87139775311937</v>
      </c>
      <c r="AJ41" s="13">
        <f t="shared" si="39"/>
        <v>176.27396979805698</v>
      </c>
      <c r="AK41" s="13">
        <f t="shared" si="39"/>
        <v>172.74849040209585</v>
      </c>
      <c r="AL41" s="13">
        <f t="shared" si="39"/>
        <v>169.29352059405394</v>
      </c>
      <c r="AM41" s="13">
        <f t="shared" si="39"/>
        <v>165.90765018217286</v>
      </c>
      <c r="AN41" s="13">
        <f t="shared" si="39"/>
        <v>162.5894971785294</v>
      </c>
      <c r="AO41" s="13">
        <f t="shared" si="39"/>
        <v>159.3377072349588</v>
      </c>
      <c r="AP41" s="13">
        <f t="shared" si="39"/>
        <v>156.15095309025963</v>
      </c>
      <c r="AQ41" s="13">
        <f t="shared" si="39"/>
        <v>153.02793402845444</v>
      </c>
      <c r="AR41" s="13">
        <f t="shared" si="39"/>
        <v>149.96737534788534</v>
      </c>
      <c r="AS41" s="13">
        <f t="shared" si="39"/>
        <v>146.96802784092762</v>
      </c>
      <c r="AT41" s="13">
        <f t="shared" si="39"/>
        <v>144.02866728410908</v>
      </c>
      <c r="AU41" s="13">
        <f t="shared" si="39"/>
        <v>142.58838061126798</v>
      </c>
      <c r="AV41" s="13">
        <f t="shared" si="39"/>
        <v>141.16249680515529</v>
      </c>
      <c r="AW41" s="13">
        <f t="shared" si="39"/>
        <v>139.75087183710374</v>
      </c>
      <c r="AX41" s="13">
        <f t="shared" si="39"/>
        <v>138.35336311873272</v>
      </c>
      <c r="AY41" s="13">
        <f t="shared" si="39"/>
        <v>136.96982948754538</v>
      </c>
      <c r="AZ41" s="13">
        <f t="shared" si="39"/>
        <v>135.60013119266992</v>
      </c>
      <c r="BA41" s="13">
        <f t="shared" si="39"/>
        <v>134.24412988074323</v>
      </c>
      <c r="BB41" s="13">
        <f t="shared" si="39"/>
        <v>132.90168858193579</v>
      </c>
      <c r="BC41" s="13">
        <f t="shared" si="39"/>
        <v>131.57267169611643</v>
      </c>
      <c r="BD41" s="13">
        <f t="shared" si="39"/>
        <v>130.25694497915526</v>
      </c>
      <c r="BE41" s="13">
        <f t="shared" si="39"/>
        <v>128.95437552936372</v>
      </c>
    </row>
    <row r="42" spans="1:57" x14ac:dyDescent="0.35">
      <c r="A42" s="57" t="s">
        <v>616</v>
      </c>
      <c r="D42" s="58"/>
      <c r="E42" s="58" t="s">
        <v>621</v>
      </c>
      <c r="F42" s="26" t="s">
        <v>67</v>
      </c>
      <c r="G42" s="11">
        <f t="shared" si="26"/>
        <v>836.68652628092809</v>
      </c>
      <c r="H42" s="11">
        <f t="shared" si="26"/>
        <v>953.8226399602579</v>
      </c>
      <c r="I42" s="11">
        <f t="shared" si="26"/>
        <v>1087.3578095546939</v>
      </c>
      <c r="J42" s="11">
        <f t="shared" si="2"/>
        <v>1239.5879028923509</v>
      </c>
      <c r="K42" s="11">
        <f t="shared" si="3"/>
        <v>1313.9631770658921</v>
      </c>
      <c r="L42" s="11">
        <f t="shared" si="4"/>
        <v>1629.3143395617062</v>
      </c>
      <c r="M42" s="11">
        <f t="shared" si="5"/>
        <v>1857.418347100345</v>
      </c>
      <c r="N42" s="11">
        <f t="shared" si="6"/>
        <v>1467.3604942092727</v>
      </c>
      <c r="O42" s="11">
        <f t="shared" si="7"/>
        <v>1702.1381732827563</v>
      </c>
      <c r="P42" s="11">
        <f t="shared" si="8"/>
        <v>1463.8388290231703</v>
      </c>
      <c r="Q42" s="11">
        <f t="shared" si="9"/>
        <v>1844.4369245691946</v>
      </c>
      <c r="R42" s="9">
        <f>$R$8*'[3]Eurostat POM Portables GU'!M33</f>
        <v>2342.4348942028773</v>
      </c>
      <c r="S42" s="9">
        <f>$S$8*'[3]Eurostat POM Portables GU'!N33</f>
        <v>1943.9494166917277</v>
      </c>
      <c r="T42" s="9">
        <f>$T$8*'[3]Eurostat POM Portables GU'!O33</f>
        <v>2254.1949709505043</v>
      </c>
      <c r="U42" s="9">
        <f>$U$8*'[3]Eurostat POM Portables GU'!P33</f>
        <v>2123.546994270343</v>
      </c>
      <c r="V42" s="9">
        <f>$V$8*'[3]Eurostat POM Portables GU'!Q33</f>
        <v>2000.9388788272511</v>
      </c>
      <c r="W42" s="9">
        <f>$W$8*'[3]Eurostat POM Portables GU'!R33</f>
        <v>1864.8109233797256</v>
      </c>
      <c r="X42" s="9">
        <f>$X$8*'[3]Eurostat POM Portables GU'!S33</f>
        <v>1876.7458570805779</v>
      </c>
      <c r="Y42" s="9">
        <f>$Y$8*'[3]Eurostat POM Portables GU'!T33</f>
        <v>1743.926285498517</v>
      </c>
      <c r="Z42" s="9">
        <f>$Z$8*'[3]Eurostat POM Portables GU'!U33</f>
        <v>1604.529001158194</v>
      </c>
      <c r="AA42" s="9">
        <f>$AA$8*'[3]Eurostat POM Portables GU'!V33</f>
        <v>1601.596464355413</v>
      </c>
      <c r="AB42" s="9">
        <f>$AB$8*'[3]Eurostat POM Portables GU'!W33</f>
        <v>1361.6818098829538</v>
      </c>
      <c r="AC42" s="13">
        <f t="shared" ref="AC42:BE42" si="40">AB42+(AB42*AB$44)</f>
        <v>1334.4481736852947</v>
      </c>
      <c r="AD42" s="13">
        <f t="shared" si="40"/>
        <v>1307.7592102115889</v>
      </c>
      <c r="AE42" s="13">
        <f t="shared" si="40"/>
        <v>1281.6040260073571</v>
      </c>
      <c r="AF42" s="13">
        <f t="shared" si="40"/>
        <v>1255.97194548721</v>
      </c>
      <c r="AG42" s="13">
        <f t="shared" si="40"/>
        <v>1230.8525065774656</v>
      </c>
      <c r="AH42" s="13">
        <f t="shared" si="40"/>
        <v>1206.2354564459163</v>
      </c>
      <c r="AI42" s="13">
        <f t="shared" si="40"/>
        <v>1182.110747316998</v>
      </c>
      <c r="AJ42" s="13">
        <f t="shared" si="40"/>
        <v>1158.4685323706581</v>
      </c>
      <c r="AK42" s="13">
        <f t="shared" si="40"/>
        <v>1135.2991617232449</v>
      </c>
      <c r="AL42" s="13">
        <f t="shared" si="40"/>
        <v>1112.59317848878</v>
      </c>
      <c r="AM42" s="13">
        <f t="shared" si="40"/>
        <v>1090.3413149190044</v>
      </c>
      <c r="AN42" s="13">
        <f t="shared" si="40"/>
        <v>1068.5344886206244</v>
      </c>
      <c r="AO42" s="13">
        <f t="shared" si="40"/>
        <v>1047.1637988482119</v>
      </c>
      <c r="AP42" s="13">
        <f t="shared" si="40"/>
        <v>1026.2205228712476</v>
      </c>
      <c r="AQ42" s="13">
        <f t="shared" si="40"/>
        <v>1005.6961124138226</v>
      </c>
      <c r="AR42" s="13">
        <f t="shared" si="40"/>
        <v>985.58219016554608</v>
      </c>
      <c r="AS42" s="13">
        <f t="shared" si="40"/>
        <v>965.87054636223513</v>
      </c>
      <c r="AT42" s="13">
        <f t="shared" si="40"/>
        <v>946.55313543499039</v>
      </c>
      <c r="AU42" s="13">
        <f t="shared" si="40"/>
        <v>937.08760408064052</v>
      </c>
      <c r="AV42" s="13">
        <f t="shared" si="40"/>
        <v>927.71672803983415</v>
      </c>
      <c r="AW42" s="13">
        <f t="shared" si="40"/>
        <v>918.43956075943584</v>
      </c>
      <c r="AX42" s="13">
        <f t="shared" si="40"/>
        <v>909.25516515184142</v>
      </c>
      <c r="AY42" s="13">
        <f t="shared" si="40"/>
        <v>900.162613500323</v>
      </c>
      <c r="AZ42" s="13">
        <f t="shared" si="40"/>
        <v>891.16098736531978</v>
      </c>
      <c r="BA42" s="13">
        <f t="shared" si="40"/>
        <v>882.24937749166656</v>
      </c>
      <c r="BB42" s="13">
        <f t="shared" si="40"/>
        <v>873.4268837167499</v>
      </c>
      <c r="BC42" s="13">
        <f t="shared" si="40"/>
        <v>864.69261487958238</v>
      </c>
      <c r="BD42" s="13">
        <f t="shared" si="40"/>
        <v>856.04568873078654</v>
      </c>
      <c r="BE42" s="13">
        <f t="shared" si="40"/>
        <v>847.48523184347869</v>
      </c>
    </row>
    <row r="43" spans="1:57" x14ac:dyDescent="0.35">
      <c r="A43" s="57" t="s">
        <v>616</v>
      </c>
      <c r="D43" s="58"/>
      <c r="E43" s="58" t="s">
        <v>621</v>
      </c>
      <c r="F43" s="26" t="s">
        <v>68</v>
      </c>
      <c r="G43" s="12">
        <f t="shared" ref="G43:R43" si="41">SUM(G12:G42)</f>
        <v>4903.833332798511</v>
      </c>
      <c r="H43" s="12">
        <f t="shared" si="41"/>
        <v>5590.369999390301</v>
      </c>
      <c r="I43" s="12">
        <f t="shared" si="41"/>
        <v>6373.0217993049437</v>
      </c>
      <c r="J43" s="12">
        <f t="shared" si="41"/>
        <v>7265.2448512076353</v>
      </c>
      <c r="K43" s="12">
        <f t="shared" si="41"/>
        <v>7701.1595422800947</v>
      </c>
      <c r="L43" s="12">
        <f t="shared" si="41"/>
        <v>9549.4378324273166</v>
      </c>
      <c r="M43" s="12">
        <f t="shared" si="41"/>
        <v>10886.35912896714</v>
      </c>
      <c r="N43" s="12">
        <f t="shared" si="41"/>
        <v>8600.2237118840421</v>
      </c>
      <c r="O43" s="12">
        <f t="shared" si="41"/>
        <v>9976.2595057854887</v>
      </c>
      <c r="P43" s="12">
        <f t="shared" si="41"/>
        <v>8579.583174975518</v>
      </c>
      <c r="Q43" s="12">
        <f t="shared" si="41"/>
        <v>10810.274800469151</v>
      </c>
      <c r="R43" s="9">
        <f t="shared" si="41"/>
        <v>13729.048996595826</v>
      </c>
      <c r="S43" s="9">
        <f t="shared" ref="S43:BE43" si="42">SUM(S12:S42)</f>
        <v>12034.105659340918</v>
      </c>
      <c r="T43" s="9">
        <f t="shared" si="42"/>
        <v>13096.462830142867</v>
      </c>
      <c r="U43" s="9">
        <f t="shared" si="42"/>
        <v>12276.836881610037</v>
      </c>
      <c r="V43" s="9">
        <f t="shared" si="42"/>
        <v>11722.475878595735</v>
      </c>
      <c r="W43" s="9">
        <f t="shared" si="42"/>
        <v>10607.44012051463</v>
      </c>
      <c r="X43" s="9">
        <f t="shared" si="42"/>
        <v>11282.641688771449</v>
      </c>
      <c r="Y43" s="9">
        <f t="shared" si="42"/>
        <v>10777.650239587412</v>
      </c>
      <c r="Z43" s="9">
        <f t="shared" si="42"/>
        <v>10797.727199176108</v>
      </c>
      <c r="AA43" s="9">
        <f t="shared" si="42"/>
        <v>11112.365878589235</v>
      </c>
      <c r="AB43" s="9">
        <f t="shared" si="42"/>
        <v>9396.5005990551072</v>
      </c>
      <c r="AC43" s="12">
        <f t="shared" si="42"/>
        <v>9208.5705870740039</v>
      </c>
      <c r="AD43" s="12">
        <f t="shared" si="42"/>
        <v>9024.3991753325245</v>
      </c>
      <c r="AE43" s="12">
        <f t="shared" si="42"/>
        <v>8843.9111918258732</v>
      </c>
      <c r="AF43" s="12">
        <f t="shared" si="42"/>
        <v>8667.0329679893584</v>
      </c>
      <c r="AG43" s="12">
        <f t="shared" si="42"/>
        <v>8493.6923086295683</v>
      </c>
      <c r="AH43" s="12">
        <f t="shared" si="42"/>
        <v>8323.8184624569767</v>
      </c>
      <c r="AI43" s="12">
        <f t="shared" si="42"/>
        <v>8157.3420932078379</v>
      </c>
      <c r="AJ43" s="12">
        <f t="shared" si="42"/>
        <v>7994.1952513436827</v>
      </c>
      <c r="AK43" s="12">
        <f t="shared" si="42"/>
        <v>7834.3113463168074</v>
      </c>
      <c r="AL43" s="12">
        <f t="shared" si="42"/>
        <v>7677.6251193904718</v>
      </c>
      <c r="AM43" s="12">
        <f t="shared" si="42"/>
        <v>7524.0726170026619</v>
      </c>
      <c r="AN43" s="12">
        <f t="shared" si="42"/>
        <v>7373.5911646626082</v>
      </c>
      <c r="AO43" s="12">
        <f t="shared" si="42"/>
        <v>7226.1193413693582</v>
      </c>
      <c r="AP43" s="12">
        <f t="shared" si="42"/>
        <v>7081.5969545419712</v>
      </c>
      <c r="AQ43" s="12">
        <f t="shared" si="42"/>
        <v>6939.965015451131</v>
      </c>
      <c r="AR43" s="12">
        <f t="shared" si="42"/>
        <v>6801.1657151421086</v>
      </c>
      <c r="AS43" s="12">
        <f t="shared" si="42"/>
        <v>6665.1424008392669</v>
      </c>
      <c r="AT43" s="12">
        <f t="shared" si="42"/>
        <v>6531.8395528224801</v>
      </c>
      <c r="AU43" s="12">
        <f t="shared" si="42"/>
        <v>6466.5211572942562</v>
      </c>
      <c r="AV43" s="12">
        <f t="shared" si="42"/>
        <v>6401.8559457213114</v>
      </c>
      <c r="AW43" s="12">
        <f t="shared" si="42"/>
        <v>6337.837386264101</v>
      </c>
      <c r="AX43" s="12">
        <f t="shared" si="42"/>
        <v>6274.4590124014585</v>
      </c>
      <c r="AY43" s="12">
        <f t="shared" si="42"/>
        <v>6211.7144222774441</v>
      </c>
      <c r="AZ43" s="12">
        <f t="shared" si="42"/>
        <v>6149.597278054669</v>
      </c>
      <c r="BA43" s="12">
        <f t="shared" si="42"/>
        <v>6088.1013052741237</v>
      </c>
      <c r="BB43" s="12">
        <f t="shared" si="42"/>
        <v>6027.2202922213819</v>
      </c>
      <c r="BC43" s="12">
        <f t="shared" si="42"/>
        <v>5966.9480892991687</v>
      </c>
      <c r="BD43" s="12">
        <f t="shared" si="42"/>
        <v>5907.2786084061763</v>
      </c>
      <c r="BE43" s="12">
        <f t="shared" si="42"/>
        <v>5848.2058223221147</v>
      </c>
    </row>
    <row r="44" spans="1:57" x14ac:dyDescent="0.35">
      <c r="F44" s="46" t="s">
        <v>69</v>
      </c>
      <c r="G44" s="47">
        <f t="shared" ref="G44:P44" si="43">_xlfn.RRI(1,G43,H43)</f>
        <v>0.13999999999999968</v>
      </c>
      <c r="H44" s="47">
        <f t="shared" si="43"/>
        <v>0.14000000000000012</v>
      </c>
      <c r="I44" s="47">
        <f>_xlfn.RRI(1,I43,J43)</f>
        <v>0.1399999999999999</v>
      </c>
      <c r="J44" s="47">
        <f t="shared" si="43"/>
        <v>6.0000000000000275E-2</v>
      </c>
      <c r="K44" s="47">
        <f t="shared" si="43"/>
        <v>0.24</v>
      </c>
      <c r="L44" s="47">
        <f t="shared" si="43"/>
        <v>0.1399999999999999</v>
      </c>
      <c r="M44" s="47">
        <f t="shared" si="43"/>
        <v>-0.20999999999999985</v>
      </c>
      <c r="N44" s="47">
        <f t="shared" si="43"/>
        <v>0.15999999999999992</v>
      </c>
      <c r="O44" s="47">
        <f t="shared" si="43"/>
        <v>-0.14000000000000024</v>
      </c>
      <c r="P44" s="47">
        <f t="shared" si="43"/>
        <v>0.25999999999999979</v>
      </c>
      <c r="Q44" s="47">
        <f>_xlfn.RRI(1,Q43,R43)</f>
        <v>0.27000000000000046</v>
      </c>
      <c r="R44" s="47">
        <f>_xlfn.RRI(1,R43,S43)</f>
        <v>-0.12345671850068973</v>
      </c>
      <c r="S44" s="47">
        <f t="shared" ref="S44:AA44" si="44">_xlfn.RRI(1,S43,T43)</f>
        <v>8.8278863496378257E-2</v>
      </c>
      <c r="T44" s="47">
        <f t="shared" si="44"/>
        <v>-6.2583764728165847E-2</v>
      </c>
      <c r="U44" s="47">
        <f t="shared" si="44"/>
        <v>-4.5155035320596504E-2</v>
      </c>
      <c r="V44" s="47">
        <f t="shared" si="44"/>
        <v>-9.5119475580842772E-2</v>
      </c>
      <c r="W44" s="47">
        <f t="shared" si="44"/>
        <v>6.365358282353073E-2</v>
      </c>
      <c r="X44" s="47">
        <f t="shared" si="44"/>
        <v>-4.4758263455854319E-2</v>
      </c>
      <c r="Y44" s="47">
        <f t="shared" si="44"/>
        <v>1.8628327272072198E-3</v>
      </c>
      <c r="Z44" s="47">
        <f t="shared" si="44"/>
        <v>2.9139343271900264E-2</v>
      </c>
      <c r="AA44" s="47">
        <f t="shared" si="44"/>
        <v>-0.15441043773047225</v>
      </c>
      <c r="AB44" s="47">
        <v>-0.02</v>
      </c>
      <c r="AC44" s="47">
        <v>-0.02</v>
      </c>
      <c r="AD44" s="47">
        <v>-0.02</v>
      </c>
      <c r="AE44" s="47">
        <v>-0.02</v>
      </c>
      <c r="AF44" s="47">
        <v>-0.02</v>
      </c>
      <c r="AG44" s="47">
        <v>-0.02</v>
      </c>
      <c r="AH44" s="47">
        <v>-0.02</v>
      </c>
      <c r="AI44" s="47">
        <v>-0.02</v>
      </c>
      <c r="AJ44" s="47">
        <v>-0.02</v>
      </c>
      <c r="AK44" s="47">
        <v>-0.02</v>
      </c>
      <c r="AL44" s="47">
        <v>-0.02</v>
      </c>
      <c r="AM44" s="47">
        <v>-0.02</v>
      </c>
      <c r="AN44" s="47">
        <v>-0.02</v>
      </c>
      <c r="AO44" s="47">
        <v>-0.02</v>
      </c>
      <c r="AP44" s="47">
        <v>-0.02</v>
      </c>
      <c r="AQ44" s="47">
        <v>-0.02</v>
      </c>
      <c r="AR44" s="47">
        <v>-0.02</v>
      </c>
      <c r="AS44" s="47">
        <v>-0.02</v>
      </c>
      <c r="AT44" s="47">
        <v>-0.01</v>
      </c>
      <c r="AU44" s="47">
        <v>-0.01</v>
      </c>
      <c r="AV44" s="47">
        <v>-0.01</v>
      </c>
      <c r="AW44" s="47">
        <v>-0.01</v>
      </c>
      <c r="AX44" s="47">
        <v>-0.01</v>
      </c>
      <c r="AY44" s="47">
        <v>-0.01</v>
      </c>
      <c r="AZ44" s="47">
        <v>-0.01</v>
      </c>
      <c r="BA44" s="47">
        <v>-0.01</v>
      </c>
      <c r="BB44" s="47">
        <v>-0.01</v>
      </c>
      <c r="BC44" s="47">
        <v>-0.01</v>
      </c>
      <c r="BD44" s="47">
        <v>-0.01</v>
      </c>
      <c r="BE44" s="47">
        <v>-0.01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 t="s">
        <v>600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U46" s="16"/>
      <c r="V46" s="16"/>
      <c r="W46" s="45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-1.0632962694402615E-2</v>
      </c>
      <c r="AB48" s="89">
        <f>SUM(W44:AA44)/5</f>
        <v>-2.0902588472737672E-2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opLeftCell="A30" zoomScale="60" zoomScaleNormal="60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3.54296875" bestFit="1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6" t="s">
        <v>617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6" t="s">
        <v>617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6" t="s">
        <v>617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6" t="s">
        <v>617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6" t="s">
        <v>617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6" t="s">
        <v>617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6" t="s">
        <v>617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6" t="s">
        <v>617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6" t="s">
        <v>617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6" t="s">
        <v>617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6" t="s">
        <v>617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6" t="s">
        <v>617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6" t="s">
        <v>617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6" t="s">
        <v>617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6" t="s">
        <v>617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6" t="s">
        <v>617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6" t="s">
        <v>617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6" t="s">
        <v>617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6" t="s">
        <v>617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6" t="s">
        <v>617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6" t="s">
        <v>617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6" t="s">
        <v>617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6" t="s">
        <v>617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6" t="s">
        <v>617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6" t="s">
        <v>617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6" t="s">
        <v>617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6" t="s">
        <v>617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6" t="s">
        <v>617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6" t="s">
        <v>617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6" t="s">
        <v>617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6" t="s">
        <v>617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6" t="s">
        <v>617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6">
        <v>0</v>
      </c>
      <c r="AV45" s="86">
        <v>0</v>
      </c>
      <c r="AW45" s="86">
        <v>0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topLeftCell="A37" zoomScale="63" zoomScaleNormal="63" workbookViewId="0">
      <selection activeCell="F43" sqref="F43"/>
    </sheetView>
  </sheetViews>
  <sheetFormatPr baseColWidth="10" defaultRowHeight="14.5" x14ac:dyDescent="0.35"/>
  <cols>
    <col min="1" max="3" width="11.54296875" style="57"/>
    <col min="5" max="5" width="19.7265625" style="76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79" t="s">
        <v>622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79" t="s">
        <v>622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79" t="s">
        <v>622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79" t="s">
        <v>622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79" t="s">
        <v>622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79" t="s">
        <v>622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79" t="s">
        <v>622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79" t="s">
        <v>622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79" t="s">
        <v>622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79" t="s">
        <v>622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79" t="s">
        <v>622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79" t="s">
        <v>622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79" t="s">
        <v>622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79" t="s">
        <v>622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79" t="s">
        <v>622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79" t="s">
        <v>622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79" t="s">
        <v>622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79" t="s">
        <v>622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79" t="s">
        <v>622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79" t="s">
        <v>622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79" t="s">
        <v>622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79" t="s">
        <v>622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79" t="s">
        <v>622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79" t="s">
        <v>622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79" t="s">
        <v>622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79" t="s">
        <v>622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79" t="s">
        <v>622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79" t="s">
        <v>622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79" t="s">
        <v>622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79" t="s">
        <v>622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79" t="s">
        <v>622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622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6">
        <v>0</v>
      </c>
      <c r="AV45" s="86">
        <v>0</v>
      </c>
      <c r="AW45" s="86">
        <v>0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topLeftCell="A34" zoomScale="66" zoomScaleNormal="66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2" t="s">
        <v>623</v>
      </c>
      <c r="F12" s="26" t="s">
        <v>41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2" t="s">
        <v>623</v>
      </c>
      <c r="F13" s="26" t="s">
        <v>42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2" t="s">
        <v>623</v>
      </c>
      <c r="F14" s="26" t="s">
        <v>43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2" t="s">
        <v>623</v>
      </c>
      <c r="F15" s="26" t="s">
        <v>44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2" t="s">
        <v>623</v>
      </c>
      <c r="F16" s="26" t="s">
        <v>45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2" t="s">
        <v>623</v>
      </c>
      <c r="F17" s="26" t="s">
        <v>46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2" t="s">
        <v>623</v>
      </c>
      <c r="F18" s="26" t="s">
        <v>47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2" t="s">
        <v>623</v>
      </c>
      <c r="F19" s="26" t="s">
        <v>48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2" t="s">
        <v>623</v>
      </c>
      <c r="F20" s="26" t="s">
        <v>49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2" t="s">
        <v>623</v>
      </c>
      <c r="F21" s="26" t="s">
        <v>35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2" t="s">
        <v>623</v>
      </c>
      <c r="F22" s="26" t="s">
        <v>34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2" t="s">
        <v>623</v>
      </c>
      <c r="F23" s="26" t="s">
        <v>50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2" t="s">
        <v>623</v>
      </c>
      <c r="F24" s="26" t="s">
        <v>51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2" t="s">
        <v>623</v>
      </c>
      <c r="F25" s="26" t="s">
        <v>52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2" t="s">
        <v>623</v>
      </c>
      <c r="F26" s="26" t="s">
        <v>53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2" t="s">
        <v>623</v>
      </c>
      <c r="F27" s="26" t="s">
        <v>54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2" t="s">
        <v>623</v>
      </c>
      <c r="F28" s="26" t="s">
        <v>55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2" t="s">
        <v>623</v>
      </c>
      <c r="F29" s="26" t="s">
        <v>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2" t="s">
        <v>623</v>
      </c>
      <c r="F30" s="26" t="s">
        <v>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2" t="s">
        <v>623</v>
      </c>
      <c r="F31" s="26" t="s">
        <v>58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2" t="s">
        <v>623</v>
      </c>
      <c r="F32" s="26" t="s">
        <v>59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2" t="s">
        <v>623</v>
      </c>
      <c r="F33" s="26" t="s">
        <v>60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2" t="s">
        <v>623</v>
      </c>
      <c r="F34" s="26" t="s">
        <v>61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2" t="s">
        <v>623</v>
      </c>
      <c r="F35" s="26" t="s">
        <v>62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2" t="s">
        <v>623</v>
      </c>
      <c r="F36" s="26" t="s">
        <v>63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2" t="s">
        <v>623</v>
      </c>
      <c r="F37" s="26" t="s">
        <v>64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2" t="s">
        <v>623</v>
      </c>
      <c r="F38" s="26" t="s">
        <v>65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2" t="s">
        <v>623</v>
      </c>
      <c r="F39" s="26" t="s">
        <v>36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2" t="s">
        <v>623</v>
      </c>
      <c r="F40" s="26" t="s">
        <v>37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2" t="s">
        <v>623</v>
      </c>
      <c r="F41" s="26" t="s">
        <v>66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2" t="s">
        <v>623</v>
      </c>
      <c r="F42" s="26" t="s">
        <v>67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623</v>
      </c>
      <c r="F43" s="93" t="s">
        <v>630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148.0586640195624</v>
      </c>
      <c r="H45" s="28">
        <f t="shared" ref="H45:AB45" si="2">SUM(H12:H42)</f>
        <v>155.85122528374998</v>
      </c>
      <c r="I45" s="28">
        <f t="shared" si="2"/>
        <v>164.05392135131575</v>
      </c>
      <c r="J45" s="28">
        <f t="shared" si="2"/>
        <v>172.68833826454298</v>
      </c>
      <c r="K45" s="28">
        <f t="shared" si="2"/>
        <v>181.77719817320309</v>
      </c>
      <c r="L45" s="28">
        <f t="shared" si="2"/>
        <v>191.34441912968748</v>
      </c>
      <c r="M45" s="28">
        <f t="shared" si="2"/>
        <v>201.41517803124998</v>
      </c>
      <c r="N45" s="28">
        <f t="shared" si="2"/>
        <v>212.01597687500004</v>
      </c>
      <c r="O45" s="28">
        <f t="shared" si="2"/>
        <v>223.1747125</v>
      </c>
      <c r="P45" s="28">
        <f t="shared" si="2"/>
        <v>234.9207499999998</v>
      </c>
      <c r="Q45" s="28">
        <f t="shared" si="2"/>
        <v>247.28500000000017</v>
      </c>
      <c r="R45" s="28">
        <f t="shared" si="2"/>
        <v>260.2999999999999</v>
      </c>
      <c r="S45" s="28">
        <f t="shared" si="2"/>
        <v>274.00000000000006</v>
      </c>
      <c r="T45" s="28">
        <f t="shared" si="2"/>
        <v>70.400000000000034</v>
      </c>
      <c r="U45" s="28">
        <f t="shared" si="2"/>
        <v>74</v>
      </c>
      <c r="V45" s="28">
        <f t="shared" si="2"/>
        <v>74.40000000000002</v>
      </c>
      <c r="W45" s="28">
        <f t="shared" si="2"/>
        <v>79.999999999999986</v>
      </c>
      <c r="X45" s="28">
        <f t="shared" si="2"/>
        <v>112.00000000000003</v>
      </c>
      <c r="Y45" s="28">
        <f t="shared" si="2"/>
        <v>109.20000000000002</v>
      </c>
      <c r="Z45" s="28">
        <f t="shared" si="2"/>
        <v>156.00000000000009</v>
      </c>
      <c r="AA45" s="28">
        <f t="shared" si="2"/>
        <v>78.000000000000014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40" zoomScale="59" zoomScaleNormal="59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6" t="s">
        <v>624</v>
      </c>
      <c r="F12" s="26" t="s">
        <v>41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6" t="s">
        <v>624</v>
      </c>
      <c r="F13" s="26" t="s">
        <v>42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6" t="s">
        <v>624</v>
      </c>
      <c r="F14" s="26" t="s">
        <v>43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6" t="s">
        <v>624</v>
      </c>
      <c r="F15" s="26" t="s">
        <v>44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6" t="s">
        <v>624</v>
      </c>
      <c r="F16" s="26" t="s">
        <v>45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6" t="s">
        <v>624</v>
      </c>
      <c r="F17" s="26" t="s">
        <v>46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6" t="s">
        <v>624</v>
      </c>
      <c r="F18" s="26" t="s">
        <v>47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6" t="s">
        <v>624</v>
      </c>
      <c r="F19" s="26" t="s">
        <v>48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6" t="s">
        <v>624</v>
      </c>
      <c r="F20" s="26" t="s">
        <v>49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6" t="s">
        <v>624</v>
      </c>
      <c r="F21" s="26" t="s">
        <v>35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6" t="s">
        <v>624</v>
      </c>
      <c r="F22" s="26" t="s">
        <v>34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6" t="s">
        <v>624</v>
      </c>
      <c r="F23" s="26" t="s">
        <v>50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6" t="s">
        <v>624</v>
      </c>
      <c r="F24" s="26" t="s">
        <v>51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6" t="s">
        <v>624</v>
      </c>
      <c r="F25" s="26" t="s">
        <v>52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6" t="s">
        <v>624</v>
      </c>
      <c r="F26" s="26" t="s">
        <v>53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6" t="s">
        <v>624</v>
      </c>
      <c r="F27" s="26" t="s">
        <v>54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6" t="s">
        <v>624</v>
      </c>
      <c r="F28" s="26" t="s">
        <v>55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6" t="s">
        <v>624</v>
      </c>
      <c r="F29" s="26" t="s">
        <v>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6" t="s">
        <v>624</v>
      </c>
      <c r="F30" s="26" t="s">
        <v>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6" t="s">
        <v>624</v>
      </c>
      <c r="F31" s="26" t="s">
        <v>58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6" t="s">
        <v>624</v>
      </c>
      <c r="F32" s="26" t="s">
        <v>59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6" t="s">
        <v>624</v>
      </c>
      <c r="F33" s="26" t="s">
        <v>60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6" t="s">
        <v>624</v>
      </c>
      <c r="F34" s="26" t="s">
        <v>61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6" t="s">
        <v>624</v>
      </c>
      <c r="F35" s="26" t="s">
        <v>62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6" t="s">
        <v>624</v>
      </c>
      <c r="F36" s="26" t="s">
        <v>63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6" t="s">
        <v>624</v>
      </c>
      <c r="F37" s="26" t="s">
        <v>64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6" t="s">
        <v>624</v>
      </c>
      <c r="F38" s="26" t="s">
        <v>65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6" t="s">
        <v>624</v>
      </c>
      <c r="F39" s="26" t="s">
        <v>36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6" t="s">
        <v>624</v>
      </c>
      <c r="F40" s="26" t="s">
        <v>37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6" t="s">
        <v>624</v>
      </c>
      <c r="F41" s="26" t="s">
        <v>66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6" t="s">
        <v>624</v>
      </c>
      <c r="F42" s="26" t="s">
        <v>67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6" t="s">
        <v>624</v>
      </c>
      <c r="F43" s="93" t="s">
        <v>630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36.169698601968427</v>
      </c>
      <c r="H45" s="28">
        <f t="shared" ref="H45:AB45" si="2">SUM(H12:H42)</f>
        <v>51.670998002812034</v>
      </c>
      <c r="I45" s="28">
        <f t="shared" si="2"/>
        <v>73.815711432588657</v>
      </c>
      <c r="J45" s="28">
        <f t="shared" si="2"/>
        <v>127.26846798722175</v>
      </c>
      <c r="K45" s="28">
        <f t="shared" si="2"/>
        <v>131.20460617239362</v>
      </c>
      <c r="L45" s="28">
        <f t="shared" si="2"/>
        <v>161.98099527455994</v>
      </c>
      <c r="M45" s="28">
        <f t="shared" si="2"/>
        <v>199.97653737599992</v>
      </c>
      <c r="N45" s="28">
        <f t="shared" si="2"/>
        <v>259.70978879999984</v>
      </c>
      <c r="O45" s="28">
        <f t="shared" si="2"/>
        <v>337.28544000000005</v>
      </c>
      <c r="P45" s="28">
        <f t="shared" si="2"/>
        <v>396.8064</v>
      </c>
      <c r="Q45" s="28">
        <f t="shared" si="2"/>
        <v>413.34</v>
      </c>
      <c r="R45" s="28">
        <f t="shared" si="2"/>
        <v>497.99999999999994</v>
      </c>
      <c r="S45" s="28">
        <f t="shared" si="2"/>
        <v>600</v>
      </c>
      <c r="T45" s="28">
        <f t="shared" si="2"/>
        <v>200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topLeftCell="A40" zoomScale="59" zoomScaleNormal="59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style="81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2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2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2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2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2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2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2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2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2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2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2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2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2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2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2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2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2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2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2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2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2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2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2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2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2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2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2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2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2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2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2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83</v>
      </c>
      <c r="F43" s="93" t="s">
        <v>630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A31" zoomScale="60" zoomScaleNormal="60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20.81640625" style="81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4" t="s">
        <v>625</v>
      </c>
      <c r="F12" s="26" t="s">
        <v>41</v>
      </c>
      <c r="G12" s="11">
        <f>'POM Portables NiMH'!G12-'cameras games_NiMH'!G12-cellphones_NiMH!G12-'Cordless Tools_NiMH'!G12-PortablePCs_NiMH!G12-Tablets_NiMH!G12</f>
        <v>78.331503847689618</v>
      </c>
      <c r="H12" s="11">
        <f>'POM Portables NiMH'!H12-'cameras games_NiMH'!H12-cellphones_NiMH!H12-'Cordless Tools_NiMH'!H12-PortablePCs_NiMH!H12-Tablets_NiMH!H12</f>
        <v>88.80467898588681</v>
      </c>
      <c r="I12" s="11">
        <f>'POM Portables NiMH'!I12-'cameras games_NiMH'!I12-cellphones_NiMH!I12-'Cordless Tools_NiMH'!I12-PortablePCs_NiMH!I12-Tablets_NiMH!I12</f>
        <v>101.60159259595406</v>
      </c>
      <c r="J12" s="11">
        <f>'POM Portables NiMH'!J12-'cameras games_NiMH'!J12-cellphones_NiMH!J12-'Cordless Tools_NiMH'!J12-PortablePCs_NiMH!J12-Tablets_NiMH!J12</f>
        <v>115.53067069324506</v>
      </c>
      <c r="K12" s="11">
        <f>'POM Portables NiMH'!K12-'cameras games_NiMH'!K12-cellphones_NiMH!K12-'Cordless Tools_NiMH'!K12-PortablePCs_NiMH!K12-Tablets_NiMH!K12</f>
        <v>121.98423023135682</v>
      </c>
      <c r="L12" s="11">
        <f>'POM Portables NiMH'!L12-'cameras games_NiMH'!L12-cellphones_NiMH!L12-'Cordless Tools_NiMH'!L12-PortablePCs_NiMH!L12-Tablets_NiMH!L12</f>
        <v>151.36393634658393</v>
      </c>
      <c r="M12" s="11">
        <f>'POM Portables NiMH'!M12-'cameras games_NiMH'!M12-cellphones_NiMH!M12-'Cordless Tools_NiMH'!M12-PortablePCs_NiMH!M12-Tablets_NiMH!M12</f>
        <v>172.28127801125333</v>
      </c>
      <c r="N12" s="11">
        <f>'POM Portables NiMH'!N12-'cameras games_NiMH'!N12-cellphones_NiMH!N12-'Cordless Tools_NiMH'!N12-PortablePCs_NiMH!N12-Tablets_NiMH!N12</f>
        <v>134.44951867686189</v>
      </c>
      <c r="O12" s="11">
        <f>'POM Portables NiMH'!O12-'cameras games_NiMH'!O12-cellphones_NiMH!O12-'Cordless Tools_NiMH'!O12-PortablePCs_NiMH!O12-Tablets_NiMH!O12</f>
        <v>158.01160500955865</v>
      </c>
      <c r="P12" s="11">
        <f>'POM Portables NiMH'!P12-'cameras games_NiMH'!P12-cellphones_NiMH!P12-'Cordless Tools_NiMH'!P12-PortablePCs_NiMH!P12-Tablets_NiMH!P12</f>
        <v>133.14927570742387</v>
      </c>
      <c r="Q12" s="11">
        <f>'POM Portables NiMH'!Q12-'cameras games_NiMH'!Q12-cellphones_NiMH!Q12-'Cordless Tools_NiMH'!Q12-PortablePCs_NiMH!Q12-Tablets_NiMH!Q12</f>
        <v>169.80691884997381</v>
      </c>
      <c r="R12" s="11">
        <f>'POM Portables NiMH'!R12-'cameras games_NiMH'!R12-cellphones_NiMH!R12-'Cordless Tools_NiMH'!R12-PortablePCs_NiMH!R12-Tablets_NiMH!R12</f>
        <v>216.97632194155358</v>
      </c>
      <c r="S12" s="11">
        <f>'POM Portables NiMH'!S12-'cameras games_NiMH'!S12-cellphones_NiMH!S12-'Cordless Tools_NiMH'!S12-PortablePCs_NiMH!S12-Tablets_NiMH!S12</f>
        <v>191.3032635264353</v>
      </c>
      <c r="T12" s="11">
        <f>'POM Portables NiMH'!T12-'cameras games_NiMH'!T12-cellphones_NiMH!T12-'Cordless Tools_NiMH'!T12-PortablePCs_NiMH!T12-Tablets_NiMH!T12</f>
        <v>231.2465782196422</v>
      </c>
      <c r="U12" s="11">
        <f>'POM Portables NiMH'!U12-'cameras games_NiMH'!U12-cellphones_NiMH!U12-'Cordless Tools_NiMH'!U12-PortablePCs_NiMH!U12-Tablets_NiMH!U12</f>
        <v>229.49620754160824</v>
      </c>
      <c r="V12" s="11">
        <f>'POM Portables NiMH'!V12-'cameras games_NiMH'!V12-cellphones_NiMH!V12-'Cordless Tools_NiMH'!V12-PortablePCs_NiMH!V12-Tablets_NiMH!V12</f>
        <v>238.7967406411924</v>
      </c>
      <c r="W12" s="11">
        <f>'POM Portables NiMH'!W12-'cameras games_NiMH'!W12-cellphones_NiMH!W12-'Cordless Tools_NiMH'!W12-PortablePCs_NiMH!W12-Tablets_NiMH!W12</f>
        <v>224.8803515987241</v>
      </c>
      <c r="X12" s="11">
        <f>'POM Portables NiMH'!X12-'cameras games_NiMH'!X12-cellphones_NiMH!X12-'Cordless Tools_NiMH'!X12-PortablePCs_NiMH!X12-Tablets_NiMH!X12</f>
        <v>227.8513717507237</v>
      </c>
      <c r="Y12" s="11">
        <f>'POM Portables NiMH'!Y12-'cameras games_NiMH'!Y12-cellphones_NiMH!Y12-'Cordless Tools_NiMH'!Y12-PortablePCs_NiMH!Y12-Tablets_NiMH!Y12</f>
        <v>248.22896552805005</v>
      </c>
      <c r="Z12" s="11">
        <f>'POM Portables NiMH'!Z12-'cameras games_NiMH'!Z12-cellphones_NiMH!Z12-'Cordless Tools_NiMH'!Z12-PortablePCs_NiMH!Z12-Tablets_NiMH!Z12</f>
        <v>243.20266397149967</v>
      </c>
      <c r="AA12" s="11">
        <f>'POM Portables NiMH'!AA12-'cameras games_NiMH'!AA12-cellphones_NiMH!AA12-'Cordless Tools_NiMH'!AA12-PortablePCs_NiMH!AA12-Tablets_NiMH!AA12</f>
        <v>250.87186778549355</v>
      </c>
      <c r="AB12" s="11">
        <f>'POM Portables NiMH'!AB12-'cameras games_NiMH'!AB12-cellphones_NiMH!AB12-'Cordless Tools_NiMH'!AB12-PortablePCs_NiMH!AB12-Tablets_NiMH!AB12</f>
        <v>192.28586687772457</v>
      </c>
      <c r="AC12" s="11">
        <f>'POM Portables NiMH'!AC12-'cameras games_NiMH'!AC12-cellphones_NiMH!AC12-'Cordless Tools_NiMH'!AC12-PortablePCs_NiMH!AC12-Tablets_NiMH!AC12</f>
        <v>188.44014954017007</v>
      </c>
      <c r="AD12" s="11">
        <f>'POM Portables NiMH'!AD12-'cameras games_NiMH'!AD12-cellphones_NiMH!AD12-'Cordless Tools_NiMH'!AD12-PortablePCs_NiMH!AD12-Tablets_NiMH!AD12</f>
        <v>184.67134654936666</v>
      </c>
      <c r="AE12" s="11">
        <f>'POM Portables NiMH'!AE12-'cameras games_NiMH'!AE12-cellphones_NiMH!AE12-'Cordless Tools_NiMH'!AE12-PortablePCs_NiMH!AE12-Tablets_NiMH!AE12</f>
        <v>180.97791961837933</v>
      </c>
      <c r="AF12" s="11">
        <f>'POM Portables NiMH'!AF12-'cameras games_NiMH'!AF12-cellphones_NiMH!AF12-'Cordless Tools_NiMH'!AF12-PortablePCs_NiMH!AF12-Tablets_NiMH!AF12</f>
        <v>177.35836122601174</v>
      </c>
      <c r="AG12" s="11">
        <f>'POM Portables NiMH'!AG12-'cameras games_NiMH'!AG12-cellphones_NiMH!AG12-'Cordless Tools_NiMH'!AG12-PortablePCs_NiMH!AG12-Tablets_NiMH!AG12</f>
        <v>173.81119400149151</v>
      </c>
      <c r="AH12" s="11">
        <f>'POM Portables NiMH'!AH12-'cameras games_NiMH'!AH12-cellphones_NiMH!AH12-'Cordless Tools_NiMH'!AH12-PortablePCs_NiMH!AH12-Tablets_NiMH!AH12</f>
        <v>170.33497012146168</v>
      </c>
      <c r="AI12" s="11">
        <f>'POM Portables NiMH'!AI12-'cameras games_NiMH'!AI12-cellphones_NiMH!AI12-'Cordless Tools_NiMH'!AI12-PortablePCs_NiMH!AI12-Tablets_NiMH!AI12</f>
        <v>166.92827071903244</v>
      </c>
      <c r="AJ12" s="11">
        <f>'POM Portables NiMH'!AJ12-'cameras games_NiMH'!AJ12-cellphones_NiMH!AJ12-'Cordless Tools_NiMH'!AJ12-PortablePCs_NiMH!AJ12-Tablets_NiMH!AJ12</f>
        <v>163.5897053046518</v>
      </c>
      <c r="AK12" s="11">
        <f>'POM Portables NiMH'!AK12-'cameras games_NiMH'!AK12-cellphones_NiMH!AK12-'Cordless Tools_NiMH'!AK12-PortablePCs_NiMH!AK12-Tablets_NiMH!AK12</f>
        <v>160.31791119855876</v>
      </c>
      <c r="AL12" s="11">
        <f>'POM Portables NiMH'!AL12-'cameras games_NiMH'!AL12-cellphones_NiMH!AL12-'Cordless Tools_NiMH'!AL12-PortablePCs_NiMH!AL12-Tablets_NiMH!AL12</f>
        <v>157.1115529745876</v>
      </c>
      <c r="AM12" s="11">
        <f>'POM Portables NiMH'!AM12-'cameras games_NiMH'!AM12-cellphones_NiMH!AM12-'Cordless Tools_NiMH'!AM12-PortablePCs_NiMH!AM12-Tablets_NiMH!AM12</f>
        <v>153.96932191509583</v>
      </c>
      <c r="AN12" s="11">
        <f>'POM Portables NiMH'!AN12-'cameras games_NiMH'!AN12-cellphones_NiMH!AN12-'Cordless Tools_NiMH'!AN12-PortablePCs_NiMH!AN12-Tablets_NiMH!AN12</f>
        <v>150.88993547679391</v>
      </c>
      <c r="AO12" s="11">
        <f>'POM Portables NiMH'!AO12-'cameras games_NiMH'!AO12-cellphones_NiMH!AO12-'Cordless Tools_NiMH'!AO12-PortablePCs_NiMH!AO12-Tablets_NiMH!AO12</f>
        <v>147.87213676725804</v>
      </c>
      <c r="AP12" s="11">
        <f>'POM Portables NiMH'!AP12-'cameras games_NiMH'!AP12-cellphones_NiMH!AP12-'Cordless Tools_NiMH'!AP12-PortablePCs_NiMH!AP12-Tablets_NiMH!AP12</f>
        <v>144.91469403191289</v>
      </c>
      <c r="AQ12" s="11">
        <f>'POM Portables NiMH'!AQ12-'cameras games_NiMH'!AQ12-cellphones_NiMH!AQ12-'Cordless Tools_NiMH'!AQ12-PortablePCs_NiMH!AQ12-Tablets_NiMH!AQ12</f>
        <v>142.01640015127464</v>
      </c>
      <c r="AR12" s="11">
        <f>'POM Portables NiMH'!AR12-'cameras games_NiMH'!AR12-cellphones_NiMH!AR12-'Cordless Tools_NiMH'!AR12-PortablePCs_NiMH!AR12-Tablets_NiMH!AR12</f>
        <v>139.17607214824915</v>
      </c>
      <c r="AS12" s="11">
        <f>'POM Portables NiMH'!AS12-'cameras games_NiMH'!AS12-cellphones_NiMH!AS12-'Cordless Tools_NiMH'!AS12-PortablePCs_NiMH!AS12-Tablets_NiMH!AS12</f>
        <v>136.39255070528415</v>
      </c>
      <c r="AT12" s="11">
        <f>'POM Portables NiMH'!AT12-'cameras games_NiMH'!AT12-cellphones_NiMH!AT12-'Cordless Tools_NiMH'!AT12-PortablePCs_NiMH!AT12-Tablets_NiMH!AT12</f>
        <v>133.66469969117847</v>
      </c>
      <c r="AU12" s="11">
        <f>'POM Portables NiMH'!AU12-'cameras games_NiMH'!AU12-cellphones_NiMH!AU12-'Cordless Tools_NiMH'!AU12-PortablePCs_NiMH!AU12-Tablets_NiMH!AU12</f>
        <v>132.32805269426669</v>
      </c>
      <c r="AV12" s="11">
        <f>'POM Portables NiMH'!AV12-'cameras games_NiMH'!AV12-cellphones_NiMH!AV12-'Cordless Tools_NiMH'!AV12-PortablePCs_NiMH!AV12-Tablets_NiMH!AV12</f>
        <v>131.00477216732403</v>
      </c>
      <c r="AW12" s="11">
        <f>'POM Portables NiMH'!AW12-'cameras games_NiMH'!AW12-cellphones_NiMH!AW12-'Cordless Tools_NiMH'!AW12-PortablePCs_NiMH!AW12-Tablets_NiMH!AW12</f>
        <v>129.69472444565079</v>
      </c>
      <c r="AX12" s="11">
        <f>'POM Portables NiMH'!AX12-'cameras games_NiMH'!AX12-cellphones_NiMH!AX12-'Cordless Tools_NiMH'!AX12-PortablePCs_NiMH!AX12-Tablets_NiMH!AX12</f>
        <v>128.39777720119429</v>
      </c>
      <c r="AY12" s="11">
        <f>'POM Portables NiMH'!AY12-'cameras games_NiMH'!AY12-cellphones_NiMH!AY12-'Cordless Tools_NiMH'!AY12-PortablePCs_NiMH!AY12-Tablets_NiMH!AY12</f>
        <v>127.11379942918235</v>
      </c>
      <c r="AZ12" s="11">
        <f>'POM Portables NiMH'!AZ12-'cameras games_NiMH'!AZ12-cellphones_NiMH!AZ12-'Cordless Tools_NiMH'!AZ12-PortablePCs_NiMH!AZ12-Tablets_NiMH!AZ12</f>
        <v>125.84266143489053</v>
      </c>
      <c r="BA12" s="11">
        <f>'POM Portables NiMH'!BA12-'cameras games_NiMH'!BA12-cellphones_NiMH!BA12-'Cordless Tools_NiMH'!BA12-PortablePCs_NiMH!BA12-Tablets_NiMH!BA12</f>
        <v>124.58423482054162</v>
      </c>
      <c r="BB12" s="11">
        <f>'POM Portables NiMH'!BB12-'cameras games_NiMH'!BB12-cellphones_NiMH!BB12-'Cordless Tools_NiMH'!BB12-PortablePCs_NiMH!BB12-Tablets_NiMH!BB12</f>
        <v>123.33839247233621</v>
      </c>
      <c r="BC12" s="11">
        <f>'POM Portables NiMH'!BC12-'cameras games_NiMH'!BC12-cellphones_NiMH!BC12-'Cordless Tools_NiMH'!BC12-PortablePCs_NiMH!BC12-Tablets_NiMH!BC12</f>
        <v>122.10500854761285</v>
      </c>
      <c r="BD12" s="11">
        <f>'POM Portables NiMH'!BD12-'cameras games_NiMH'!BD12-cellphones_NiMH!BD12-'Cordless Tools_NiMH'!BD12-PortablePCs_NiMH!BD12-Tablets_NiMH!BD12</f>
        <v>120.88395846213673</v>
      </c>
      <c r="BE12" s="11">
        <f>'POM Portables NiMH'!BE12-'cameras games_NiMH'!BE12-cellphones_NiMH!BE12-'Cordless Tools_NiMH'!BE12-PortablePCs_NiMH!BE12-Tablets_NiMH!BE12</f>
        <v>119.67511887751536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4" t="s">
        <v>625</v>
      </c>
      <c r="F13" s="26" t="s">
        <v>42</v>
      </c>
      <c r="G13" s="11">
        <f>'POM Portables NiMH'!G13-'cameras games_NiMH'!G13-cellphones_NiMH!G13-'Cordless Tools_NiMH'!G13-PortablePCs_NiMH!G13-Tablets_NiMH!G13</f>
        <v>91.065787320707045</v>
      </c>
      <c r="H13" s="11">
        <f>'POM Portables NiMH'!H13-'cameras games_NiMH'!H13-cellphones_NiMH!H13-'Cordless Tools_NiMH'!H13-PortablePCs_NiMH!H13-Tablets_NiMH!H13</f>
        <v>104.41778294743818</v>
      </c>
      <c r="I13" s="11">
        <f>'POM Portables NiMH'!I13-'cameras games_NiMH'!I13-cellphones_NiMH!I13-'Cordless Tools_NiMH'!I13-PortablePCs_NiMH!I13-Tablets_NiMH!I13</f>
        <v>118.64510052565912</v>
      </c>
      <c r="J13" s="11">
        <f>'POM Portables NiMH'!J13-'cameras games_NiMH'!J13-cellphones_NiMH!J13-'Cordless Tools_NiMH'!J13-PortablePCs_NiMH!J13-Tablets_NiMH!J13</f>
        <v>136.00874629368539</v>
      </c>
      <c r="K13" s="11">
        <f>'POM Portables NiMH'!K13-'cameras games_NiMH'!K13-cellphones_NiMH!K13-'Cordless Tools_NiMH'!K13-PortablePCs_NiMH!K13-Tablets_NiMH!K13</f>
        <v>145.71650180086419</v>
      </c>
      <c r="L13" s="11">
        <f>'POM Portables NiMH'!L13-'cameras games_NiMH'!L13-cellphones_NiMH!L13-'Cordless Tools_NiMH'!L13-PortablePCs_NiMH!L13-Tablets_NiMH!L13</f>
        <v>182.83615129127199</v>
      </c>
      <c r="M13" s="11">
        <f>'POM Portables NiMH'!M13-'cameras games_NiMH'!M13-cellphones_NiMH!M13-'Cordless Tools_NiMH'!M13-PortablePCs_NiMH!M13-Tablets_NiMH!M13</f>
        <v>208.91179587273894</v>
      </c>
      <c r="N13" s="11">
        <f>'POM Portables NiMH'!N13-'cameras games_NiMH'!N13-cellphones_NiMH!N13-'Cordless Tools_NiMH'!N13-PortablePCs_NiMH!N13-Tablets_NiMH!N13</f>
        <v>161.93215373121842</v>
      </c>
      <c r="O13" s="11">
        <f>'POM Portables NiMH'!O13-'cameras games_NiMH'!O13-cellphones_NiMH!O13-'Cordless Tools_NiMH'!O13-PortablePCs_NiMH!O13-Tablets_NiMH!O13</f>
        <v>188.61845737898142</v>
      </c>
      <c r="P13" s="11">
        <f>'POM Portables NiMH'!P13-'cameras games_NiMH'!P13-cellphones_NiMH!P13-'Cordless Tools_NiMH'!P13-PortablePCs_NiMH!P13-Tablets_NiMH!P13</f>
        <v>159.78495226089007</v>
      </c>
      <c r="Q13" s="11">
        <f>'POM Portables NiMH'!Q13-'cameras games_NiMH'!Q13-cellphones_NiMH!Q13-'Cordless Tools_NiMH'!Q13-PortablePCs_NiMH!Q13-Tablets_NiMH!Q13</f>
        <v>206.37121543226976</v>
      </c>
      <c r="R13" s="11">
        <f>'POM Portables NiMH'!R13-'cameras games_NiMH'!R13-cellphones_NiMH!R13-'Cordless Tools_NiMH'!R13-PortablePCs_NiMH!R13-Tablets_NiMH!R13</f>
        <v>263.34418318106293</v>
      </c>
      <c r="S13" s="11">
        <f>'POM Portables NiMH'!S13-'cameras games_NiMH'!S13-cellphones_NiMH!S13-'Cordless Tools_NiMH'!S13-PortablePCs_NiMH!S13-Tablets_NiMH!S13</f>
        <v>217.33881872146603</v>
      </c>
      <c r="T13" s="11">
        <f>'POM Portables NiMH'!T13-'cameras games_NiMH'!T13-cellphones_NiMH!T13-'Cordless Tools_NiMH'!T13-PortablePCs_NiMH!T13-Tablets_NiMH!T13</f>
        <v>260.75524683847004</v>
      </c>
      <c r="U13" s="11">
        <f>'POM Portables NiMH'!U13-'cameras games_NiMH'!U13-cellphones_NiMH!U13-'Cordless Tools_NiMH'!U13-PortablePCs_NiMH!U13-Tablets_NiMH!U13</f>
        <v>236.84564664997555</v>
      </c>
      <c r="V13" s="11">
        <f>'POM Portables NiMH'!V13-'cameras games_NiMH'!V13-cellphones_NiMH!V13-'Cordless Tools_NiMH'!V13-PortablePCs_NiMH!V13-Tablets_NiMH!V13</f>
        <v>239.53026009892193</v>
      </c>
      <c r="W13" s="11">
        <f>'POM Portables NiMH'!W13-'cameras games_NiMH'!W13-cellphones_NiMH!W13-'Cordless Tools_NiMH'!W13-PortablePCs_NiMH!W13-Tablets_NiMH!W13</f>
        <v>218.2752187170797</v>
      </c>
      <c r="X13" s="11">
        <f>'POM Portables NiMH'!X13-'cameras games_NiMH'!X13-cellphones_NiMH!X13-'Cordless Tools_NiMH'!X13-PortablePCs_NiMH!X13-Tablets_NiMH!X13</f>
        <v>227.82613247619497</v>
      </c>
      <c r="Y13" s="11">
        <f>'POM Portables NiMH'!Y13-'cameras games_NiMH'!Y13-cellphones_NiMH!Y13-'Cordless Tools_NiMH'!Y13-PortablePCs_NiMH!Y13-Tablets_NiMH!Y13</f>
        <v>222.01374344886028</v>
      </c>
      <c r="Z13" s="11">
        <f>'POM Portables NiMH'!Z13-'cameras games_NiMH'!Z13-cellphones_NiMH!Z13-'Cordless Tools_NiMH'!Z13-PortablePCs_NiMH!Z13-Tablets_NiMH!Z13</f>
        <v>225.97201197902615</v>
      </c>
      <c r="AA13" s="11">
        <f>'POM Portables NiMH'!AA13-'cameras games_NiMH'!AA13-cellphones_NiMH!AA13-'Cordless Tools_NiMH'!AA13-PortablePCs_NiMH!AA13-Tablets_NiMH!AA13</f>
        <v>220.47372774825593</v>
      </c>
      <c r="AB13" s="11">
        <f>'POM Portables NiMH'!AB13-'cameras games_NiMH'!AB13-cellphones_NiMH!AB13-'Cordless Tools_NiMH'!AB13-PortablePCs_NiMH!AB13-Tablets_NiMH!AB13</f>
        <v>195.41806865126625</v>
      </c>
      <c r="AC13" s="11">
        <f>'POM Portables NiMH'!AC13-'cameras games_NiMH'!AC13-cellphones_NiMH!AC13-'Cordless Tools_NiMH'!AC13-PortablePCs_NiMH!AC13-Tablets_NiMH!AC13</f>
        <v>191.50970727824094</v>
      </c>
      <c r="AD13" s="11">
        <f>'POM Portables NiMH'!AD13-'cameras games_NiMH'!AD13-cellphones_NiMH!AD13-'Cordless Tools_NiMH'!AD13-PortablePCs_NiMH!AD13-Tablets_NiMH!AD13</f>
        <v>187.67951313267611</v>
      </c>
      <c r="AE13" s="11">
        <f>'POM Portables NiMH'!AE13-'cameras games_NiMH'!AE13-cellphones_NiMH!AE13-'Cordless Tools_NiMH'!AE13-PortablePCs_NiMH!AE13-Tablets_NiMH!AE13</f>
        <v>183.92592287002259</v>
      </c>
      <c r="AF13" s="11">
        <f>'POM Portables NiMH'!AF13-'cameras games_NiMH'!AF13-cellphones_NiMH!AF13-'Cordless Tools_NiMH'!AF13-PortablePCs_NiMH!AF13-Tablets_NiMH!AF13</f>
        <v>180.24740441262213</v>
      </c>
      <c r="AG13" s="11">
        <f>'POM Portables NiMH'!AG13-'cameras games_NiMH'!AG13-cellphones_NiMH!AG13-'Cordless Tools_NiMH'!AG13-PortablePCs_NiMH!AG13-Tablets_NiMH!AG13</f>
        <v>176.64245632436968</v>
      </c>
      <c r="AH13" s="11">
        <f>'POM Portables NiMH'!AH13-'cameras games_NiMH'!AH13-cellphones_NiMH!AH13-'Cordless Tools_NiMH'!AH13-PortablePCs_NiMH!AH13-Tablets_NiMH!AH13</f>
        <v>173.10960719788227</v>
      </c>
      <c r="AI13" s="11">
        <f>'POM Portables NiMH'!AI13-'cameras games_NiMH'!AI13-cellphones_NiMH!AI13-'Cordless Tools_NiMH'!AI13-PortablePCs_NiMH!AI13-Tablets_NiMH!AI13</f>
        <v>169.64741505392462</v>
      </c>
      <c r="AJ13" s="11">
        <f>'POM Portables NiMH'!AJ13-'cameras games_NiMH'!AJ13-cellphones_NiMH!AJ13-'Cordless Tools_NiMH'!AJ13-PortablePCs_NiMH!AJ13-Tablets_NiMH!AJ13</f>
        <v>166.25446675284613</v>
      </c>
      <c r="AK13" s="11">
        <f>'POM Portables NiMH'!AK13-'cameras games_NiMH'!AK13-cellphones_NiMH!AK13-'Cordless Tools_NiMH'!AK13-PortablePCs_NiMH!AK13-Tablets_NiMH!AK13</f>
        <v>162.9293774177892</v>
      </c>
      <c r="AL13" s="11">
        <f>'POM Portables NiMH'!AL13-'cameras games_NiMH'!AL13-cellphones_NiMH!AL13-'Cordless Tools_NiMH'!AL13-PortablePCs_NiMH!AL13-Tablets_NiMH!AL13</f>
        <v>159.67078986943341</v>
      </c>
      <c r="AM13" s="11">
        <f>'POM Portables NiMH'!AM13-'cameras games_NiMH'!AM13-cellphones_NiMH!AM13-'Cordless Tools_NiMH'!AM13-PortablePCs_NiMH!AM13-Tablets_NiMH!AM13</f>
        <v>156.47737407204474</v>
      </c>
      <c r="AN13" s="11">
        <f>'POM Portables NiMH'!AN13-'cameras games_NiMH'!AN13-cellphones_NiMH!AN13-'Cordless Tools_NiMH'!AN13-PortablePCs_NiMH!AN13-Tablets_NiMH!AN13</f>
        <v>153.34782659060386</v>
      </c>
      <c r="AO13" s="11">
        <f>'POM Portables NiMH'!AO13-'cameras games_NiMH'!AO13-cellphones_NiMH!AO13-'Cordless Tools_NiMH'!AO13-PortablePCs_NiMH!AO13-Tablets_NiMH!AO13</f>
        <v>150.28087005879178</v>
      </c>
      <c r="AP13" s="11">
        <f>'POM Portables NiMH'!AP13-'cameras games_NiMH'!AP13-cellphones_NiMH!AP13-'Cordless Tools_NiMH'!AP13-PortablePCs_NiMH!AP13-Tablets_NiMH!AP13</f>
        <v>147.27525265761594</v>
      </c>
      <c r="AQ13" s="11">
        <f>'POM Portables NiMH'!AQ13-'cameras games_NiMH'!AQ13-cellphones_NiMH!AQ13-'Cordless Tools_NiMH'!AQ13-PortablePCs_NiMH!AQ13-Tablets_NiMH!AQ13</f>
        <v>144.32974760446362</v>
      </c>
      <c r="AR13" s="11">
        <f>'POM Portables NiMH'!AR13-'cameras games_NiMH'!AR13-cellphones_NiMH!AR13-'Cordless Tools_NiMH'!AR13-PortablePCs_NiMH!AR13-Tablets_NiMH!AR13</f>
        <v>141.44315265237435</v>
      </c>
      <c r="AS13" s="11">
        <f>'POM Portables NiMH'!AS13-'cameras games_NiMH'!AS13-cellphones_NiMH!AS13-'Cordless Tools_NiMH'!AS13-PortablePCs_NiMH!AS13-Tablets_NiMH!AS13</f>
        <v>138.61428959932687</v>
      </c>
      <c r="AT13" s="11">
        <f>'POM Portables NiMH'!AT13-'cameras games_NiMH'!AT13-cellphones_NiMH!AT13-'Cordless Tools_NiMH'!AT13-PortablePCs_NiMH!AT13-Tablets_NiMH!AT13</f>
        <v>135.84200380734032</v>
      </c>
      <c r="AU13" s="11">
        <f>'POM Portables NiMH'!AU13-'cameras games_NiMH'!AU13-cellphones_NiMH!AU13-'Cordless Tools_NiMH'!AU13-PortablePCs_NiMH!AU13-Tablets_NiMH!AU13</f>
        <v>134.48358376926691</v>
      </c>
      <c r="AV13" s="11">
        <f>'POM Portables NiMH'!AV13-'cameras games_NiMH'!AV13-cellphones_NiMH!AV13-'Cordless Tools_NiMH'!AV13-PortablePCs_NiMH!AV13-Tablets_NiMH!AV13</f>
        <v>133.13874793157424</v>
      </c>
      <c r="AW13" s="11">
        <f>'POM Portables NiMH'!AW13-'cameras games_NiMH'!AW13-cellphones_NiMH!AW13-'Cordless Tools_NiMH'!AW13-PortablePCs_NiMH!AW13-Tablets_NiMH!AW13</f>
        <v>131.80736045225851</v>
      </c>
      <c r="AX13" s="11">
        <f>'POM Portables NiMH'!AX13-'cameras games_NiMH'!AX13-cellphones_NiMH!AX13-'Cordless Tools_NiMH'!AX13-PortablePCs_NiMH!AX13-Tablets_NiMH!AX13</f>
        <v>130.48928684773591</v>
      </c>
      <c r="AY13" s="11">
        <f>'POM Portables NiMH'!AY13-'cameras games_NiMH'!AY13-cellphones_NiMH!AY13-'Cordless Tools_NiMH'!AY13-PortablePCs_NiMH!AY13-Tablets_NiMH!AY13</f>
        <v>129.18439397925854</v>
      </c>
      <c r="AZ13" s="11">
        <f>'POM Portables NiMH'!AZ13-'cameras games_NiMH'!AZ13-cellphones_NiMH!AZ13-'Cordless Tools_NiMH'!AZ13-PortablePCs_NiMH!AZ13-Tablets_NiMH!AZ13</f>
        <v>127.89255003946596</v>
      </c>
      <c r="BA13" s="11">
        <f>'POM Portables NiMH'!BA13-'cameras games_NiMH'!BA13-cellphones_NiMH!BA13-'Cordless Tools_NiMH'!BA13-PortablePCs_NiMH!BA13-Tablets_NiMH!BA13</f>
        <v>126.6136245390713</v>
      </c>
      <c r="BB13" s="11">
        <f>'POM Portables NiMH'!BB13-'cameras games_NiMH'!BB13-cellphones_NiMH!BB13-'Cordless Tools_NiMH'!BB13-PortablePCs_NiMH!BB13-Tablets_NiMH!BB13</f>
        <v>125.34748829368058</v>
      </c>
      <c r="BC13" s="11">
        <f>'POM Portables NiMH'!BC13-'cameras games_NiMH'!BC13-cellphones_NiMH!BC13-'Cordless Tools_NiMH'!BC13-PortablePCs_NiMH!BC13-Tablets_NiMH!BC13</f>
        <v>124.09401341074378</v>
      </c>
      <c r="BD13" s="11">
        <f>'POM Portables NiMH'!BD13-'cameras games_NiMH'!BD13-cellphones_NiMH!BD13-'Cordless Tools_NiMH'!BD13-PortablePCs_NiMH!BD13-Tablets_NiMH!BD13</f>
        <v>122.85307327663635</v>
      </c>
      <c r="BE13" s="11">
        <f>'POM Portables NiMH'!BE13-'cameras games_NiMH'!BE13-cellphones_NiMH!BE13-'Cordless Tools_NiMH'!BE13-PortablePCs_NiMH!BE13-Tablets_NiMH!BE13</f>
        <v>121.62454254386999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4" t="s">
        <v>625</v>
      </c>
      <c r="F14" s="26" t="s">
        <v>43</v>
      </c>
      <c r="G14" s="11">
        <f>'POM Portables NiMH'!G14-'cameras games_NiMH'!G14-cellphones_NiMH!G14-'Cordless Tools_NiMH'!G14-PortablePCs_NiMH!G14-Tablets_NiMH!G14</f>
        <v>13.359784227593849</v>
      </c>
      <c r="H14" s="11">
        <f>'POM Portables NiMH'!H14-'cameras games_NiMH'!H14-cellphones_NiMH!H14-'Cordless Tools_NiMH'!H14-PortablePCs_NiMH!H14-Tablets_NiMH!H14</f>
        <v>15.231142816586321</v>
      </c>
      <c r="I14" s="11">
        <f>'POM Portables NiMH'!I14-'cameras games_NiMH'!I14-cellphones_NiMH!I14-'Cordless Tools_NiMH'!I14-PortablePCs_NiMH!I14-Tablets_NiMH!I14</f>
        <v>17.497540660186178</v>
      </c>
      <c r="J14" s="11">
        <f>'POM Portables NiMH'!J14-'cameras games_NiMH'!J14-cellphones_NiMH!J14-'Cordless Tools_NiMH'!J14-PortablePCs_NiMH!J14-Tablets_NiMH!J14</f>
        <v>19.790919222830521</v>
      </c>
      <c r="K14" s="11">
        <f>'POM Portables NiMH'!K14-'cameras games_NiMH'!K14-cellphones_NiMH!K14-'Cordless Tools_NiMH'!K14-PortablePCs_NiMH!K14-Tablets_NiMH!K14</f>
        <v>20.904497005242732</v>
      </c>
      <c r="L14" s="11">
        <f>'POM Portables NiMH'!L14-'cameras games_NiMH'!L14-cellphones_NiMH!L14-'Cordless Tools_NiMH'!L14-PortablePCs_NiMH!L14-Tablets_NiMH!L14</f>
        <v>25.836735210647486</v>
      </c>
      <c r="M14" s="11">
        <f>'POM Portables NiMH'!M14-'cameras games_NiMH'!M14-cellphones_NiMH!M14-'Cordless Tools_NiMH'!M14-PortablePCs_NiMH!M14-Tablets_NiMH!M14</f>
        <v>29.335247933954534</v>
      </c>
      <c r="N14" s="11">
        <f>'POM Portables NiMH'!N14-'cameras games_NiMH'!N14-cellphones_NiMH!N14-'Cordless Tools_NiMH'!N14-PortablePCs_NiMH!N14-Tablets_NiMH!N14</f>
        <v>22.314227697604288</v>
      </c>
      <c r="O14" s="11">
        <f>'POM Portables NiMH'!O14-'cameras games_NiMH'!O14-cellphones_NiMH!O14-'Cordless Tools_NiMH'!O14-PortablePCs_NiMH!O14-Tablets_NiMH!O14</f>
        <v>25.654772042564758</v>
      </c>
      <c r="P14" s="11">
        <f>'POM Portables NiMH'!P14-'cameras games_NiMH'!P14-cellphones_NiMH!P14-'Cordless Tools_NiMH'!P14-PortablePCs_NiMH!P14-Tablets_NiMH!P14</f>
        <v>20.899689884125312</v>
      </c>
      <c r="Q14" s="11">
        <f>'POM Portables NiMH'!Q14-'cameras games_NiMH'!Q14-cellphones_NiMH!Q14-'Cordless Tools_NiMH'!Q14-PortablePCs_NiMH!Q14-Tablets_NiMH!Q14</f>
        <v>27.342571551410373</v>
      </c>
      <c r="R14" s="11">
        <f>'POM Portables NiMH'!R14-'cameras games_NiMH'!R14-cellphones_NiMH!R14-'Cordless Tools_NiMH'!R14-PortablePCs_NiMH!R14-Tablets_NiMH!R14</f>
        <v>35.041393123351796</v>
      </c>
      <c r="S14" s="11">
        <f>'POM Portables NiMH'!S14-'cameras games_NiMH'!S14-cellphones_NiMH!S14-'Cordless Tools_NiMH'!S14-PortablePCs_NiMH!S14-Tablets_NiMH!S14</f>
        <v>27.652724955443411</v>
      </c>
      <c r="T14" s="11">
        <f>'POM Portables NiMH'!T14-'cameras games_NiMH'!T14-cellphones_NiMH!T14-'Cordless Tools_NiMH'!T14-PortablePCs_NiMH!T14-Tablets_NiMH!T14</f>
        <v>39.267260736209465</v>
      </c>
      <c r="U14" s="11">
        <f>'POM Portables NiMH'!U14-'cameras games_NiMH'!U14-cellphones_NiMH!U14-'Cordless Tools_NiMH'!U14-PortablePCs_NiMH!U14-Tablets_NiMH!U14</f>
        <v>40.667476567263883</v>
      </c>
      <c r="V14" s="11">
        <f>'POM Portables NiMH'!V14-'cameras games_NiMH'!V14-cellphones_NiMH!V14-'Cordless Tools_NiMH'!V14-PortablePCs_NiMH!V14-Tablets_NiMH!V14</f>
        <v>39.538423483800479</v>
      </c>
      <c r="W14" s="11">
        <f>'POM Portables NiMH'!W14-'cameras games_NiMH'!W14-cellphones_NiMH!W14-'Cordless Tools_NiMH'!W14-PortablePCs_NiMH!W14-Tablets_NiMH!W14</f>
        <v>35.26605272212872</v>
      </c>
      <c r="X14" s="11">
        <f>'POM Portables NiMH'!X14-'cameras games_NiMH'!X14-cellphones_NiMH!X14-'Cordless Tools_NiMH'!X14-PortablePCs_NiMH!X14-Tablets_NiMH!X14</f>
        <v>38.146519740076648</v>
      </c>
      <c r="Y14" s="11">
        <f>'POM Portables NiMH'!Y14-'cameras games_NiMH'!Y14-cellphones_NiMH!Y14-'Cordless Tools_NiMH'!Y14-PortablePCs_NiMH!Y14-Tablets_NiMH!Y14</f>
        <v>30.445935452307189</v>
      </c>
      <c r="Z14" s="11">
        <f>'POM Portables NiMH'!Z14-'cameras games_NiMH'!Z14-cellphones_NiMH!Z14-'Cordless Tools_NiMH'!Z14-PortablePCs_NiMH!Z14-Tablets_NiMH!Z14</f>
        <v>38.382886635374078</v>
      </c>
      <c r="AA14" s="11">
        <f>'POM Portables NiMH'!AA14-'cameras games_NiMH'!AA14-cellphones_NiMH!AA14-'Cordless Tools_NiMH'!AA14-PortablePCs_NiMH!AA14-Tablets_NiMH!AA14</f>
        <v>36.396833686914555</v>
      </c>
      <c r="AB14" s="11">
        <f>'POM Portables NiMH'!AB14-'cameras games_NiMH'!AB14-cellphones_NiMH!AB14-'Cordless Tools_NiMH'!AB14-PortablePCs_NiMH!AB14-Tablets_NiMH!AB14</f>
        <v>31.384661770887771</v>
      </c>
      <c r="AC14" s="11">
        <f>'POM Portables NiMH'!AC14-'cameras games_NiMH'!AC14-cellphones_NiMH!AC14-'Cordless Tools_NiMH'!AC14-PortablePCs_NiMH!AC14-Tablets_NiMH!AC14</f>
        <v>30.756968535470016</v>
      </c>
      <c r="AD14" s="11">
        <f>'POM Portables NiMH'!AD14-'cameras games_NiMH'!AD14-cellphones_NiMH!AD14-'Cordless Tools_NiMH'!AD14-PortablePCs_NiMH!AD14-Tablets_NiMH!AD14</f>
        <v>30.141829164760615</v>
      </c>
      <c r="AE14" s="11">
        <f>'POM Portables NiMH'!AE14-'cameras games_NiMH'!AE14-cellphones_NiMH!AE14-'Cordless Tools_NiMH'!AE14-PortablePCs_NiMH!AE14-Tablets_NiMH!AE14</f>
        <v>29.538992581465404</v>
      </c>
      <c r="AF14" s="11">
        <f>'POM Portables NiMH'!AF14-'cameras games_NiMH'!AF14-cellphones_NiMH!AF14-'Cordless Tools_NiMH'!AF14-PortablePCs_NiMH!AF14-Tablets_NiMH!AF14</f>
        <v>28.948212729836097</v>
      </c>
      <c r="AG14" s="11">
        <f>'POM Portables NiMH'!AG14-'cameras games_NiMH'!AG14-cellphones_NiMH!AG14-'Cordless Tools_NiMH'!AG14-PortablePCs_NiMH!AG14-Tablets_NiMH!AG14</f>
        <v>28.369248475239374</v>
      </c>
      <c r="AH14" s="11">
        <f>'POM Portables NiMH'!AH14-'cameras games_NiMH'!AH14-cellphones_NiMH!AH14-'Cordless Tools_NiMH'!AH14-PortablePCs_NiMH!AH14-Tablets_NiMH!AH14</f>
        <v>27.801863505734588</v>
      </c>
      <c r="AI14" s="11">
        <f>'POM Portables NiMH'!AI14-'cameras games_NiMH'!AI14-cellphones_NiMH!AI14-'Cordless Tools_NiMH'!AI14-PortablePCs_NiMH!AI14-Tablets_NiMH!AI14</f>
        <v>27.245826235619894</v>
      </c>
      <c r="AJ14" s="11">
        <f>'POM Portables NiMH'!AJ14-'cameras games_NiMH'!AJ14-cellphones_NiMH!AJ14-'Cordless Tools_NiMH'!AJ14-PortablePCs_NiMH!AJ14-Tablets_NiMH!AJ14</f>
        <v>26.700909710907496</v>
      </c>
      <c r="AK14" s="11">
        <f>'POM Portables NiMH'!AK14-'cameras games_NiMH'!AK14-cellphones_NiMH!AK14-'Cordless Tools_NiMH'!AK14-PortablePCs_NiMH!AK14-Tablets_NiMH!AK14</f>
        <v>26.166891516689347</v>
      </c>
      <c r="AL14" s="11">
        <f>'POM Portables NiMH'!AL14-'cameras games_NiMH'!AL14-cellphones_NiMH!AL14-'Cordless Tools_NiMH'!AL14-PortablePCs_NiMH!AL14-Tablets_NiMH!AL14</f>
        <v>25.64355368635556</v>
      </c>
      <c r="AM14" s="11">
        <f>'POM Portables NiMH'!AM14-'cameras games_NiMH'!AM14-cellphones_NiMH!AM14-'Cordless Tools_NiMH'!AM14-PortablePCs_NiMH!AM14-Tablets_NiMH!AM14</f>
        <v>25.130682612628448</v>
      </c>
      <c r="AN14" s="11">
        <f>'POM Portables NiMH'!AN14-'cameras games_NiMH'!AN14-cellphones_NiMH!AN14-'Cordless Tools_NiMH'!AN14-PortablePCs_NiMH!AN14-Tablets_NiMH!AN14</f>
        <v>24.628068960375877</v>
      </c>
      <c r="AO14" s="11">
        <f>'POM Portables NiMH'!AO14-'cameras games_NiMH'!AO14-cellphones_NiMH!AO14-'Cordless Tools_NiMH'!AO14-PortablePCs_NiMH!AO14-Tablets_NiMH!AO14</f>
        <v>24.135507581168358</v>
      </c>
      <c r="AP14" s="11">
        <f>'POM Portables NiMH'!AP14-'cameras games_NiMH'!AP14-cellphones_NiMH!AP14-'Cordless Tools_NiMH'!AP14-PortablePCs_NiMH!AP14-Tablets_NiMH!AP14</f>
        <v>23.652797429544989</v>
      </c>
      <c r="AQ14" s="11">
        <f>'POM Portables NiMH'!AQ14-'cameras games_NiMH'!AQ14-cellphones_NiMH!AQ14-'Cordless Tools_NiMH'!AQ14-PortablePCs_NiMH!AQ14-Tablets_NiMH!AQ14</f>
        <v>23.179741480954089</v>
      </c>
      <c r="AR14" s="11">
        <f>'POM Portables NiMH'!AR14-'cameras games_NiMH'!AR14-cellphones_NiMH!AR14-'Cordless Tools_NiMH'!AR14-PortablePCs_NiMH!AR14-Tablets_NiMH!AR14</f>
        <v>22.716146651335006</v>
      </c>
      <c r="AS14" s="11">
        <f>'POM Portables NiMH'!AS14-'cameras games_NiMH'!AS14-cellphones_NiMH!AS14-'Cordless Tools_NiMH'!AS14-PortablePCs_NiMH!AS14-Tablets_NiMH!AS14</f>
        <v>22.261823718308307</v>
      </c>
      <c r="AT14" s="11">
        <f>'POM Portables NiMH'!AT14-'cameras games_NiMH'!AT14-cellphones_NiMH!AT14-'Cordless Tools_NiMH'!AT14-PortablePCs_NiMH!AT14-Tablets_NiMH!AT14</f>
        <v>21.816587243942141</v>
      </c>
      <c r="AU14" s="11">
        <f>'POM Portables NiMH'!AU14-'cameras games_NiMH'!AU14-cellphones_NiMH!AU14-'Cordless Tools_NiMH'!AU14-PortablePCs_NiMH!AU14-Tablets_NiMH!AU14</f>
        <v>21.59842137150272</v>
      </c>
      <c r="AV14" s="11">
        <f>'POM Portables NiMH'!AV14-'cameras games_NiMH'!AV14-cellphones_NiMH!AV14-'Cordless Tools_NiMH'!AV14-PortablePCs_NiMH!AV14-Tablets_NiMH!AV14</f>
        <v>21.382437157787692</v>
      </c>
      <c r="AW14" s="11">
        <f>'POM Portables NiMH'!AW14-'cameras games_NiMH'!AW14-cellphones_NiMH!AW14-'Cordless Tools_NiMH'!AW14-PortablePCs_NiMH!AW14-Tablets_NiMH!AW14</f>
        <v>21.168612786209813</v>
      </c>
      <c r="AX14" s="11">
        <f>'POM Portables NiMH'!AX14-'cameras games_NiMH'!AX14-cellphones_NiMH!AX14-'Cordless Tools_NiMH'!AX14-PortablePCs_NiMH!AX14-Tablets_NiMH!AX14</f>
        <v>20.956926658347715</v>
      </c>
      <c r="AY14" s="11">
        <f>'POM Portables NiMH'!AY14-'cameras games_NiMH'!AY14-cellphones_NiMH!AY14-'Cordless Tools_NiMH'!AY14-PortablePCs_NiMH!AY14-Tablets_NiMH!AY14</f>
        <v>20.74735739176424</v>
      </c>
      <c r="AZ14" s="11">
        <f>'POM Portables NiMH'!AZ14-'cameras games_NiMH'!AZ14-cellphones_NiMH!AZ14-'Cordless Tools_NiMH'!AZ14-PortablePCs_NiMH!AZ14-Tablets_NiMH!AZ14</f>
        <v>20.539883817846597</v>
      </c>
      <c r="BA14" s="11">
        <f>'POM Portables NiMH'!BA14-'cameras games_NiMH'!BA14-cellphones_NiMH!BA14-'Cordless Tools_NiMH'!BA14-PortablePCs_NiMH!BA14-Tablets_NiMH!BA14</f>
        <v>20.33448497966813</v>
      </c>
      <c r="BB14" s="11">
        <f>'POM Portables NiMH'!BB14-'cameras games_NiMH'!BB14-cellphones_NiMH!BB14-'Cordless Tools_NiMH'!BB14-PortablePCs_NiMH!BB14-Tablets_NiMH!BB14</f>
        <v>20.131140129871447</v>
      </c>
      <c r="BC14" s="11">
        <f>'POM Portables NiMH'!BC14-'cameras games_NiMH'!BC14-cellphones_NiMH!BC14-'Cordless Tools_NiMH'!BC14-PortablePCs_NiMH!BC14-Tablets_NiMH!BC14</f>
        <v>19.929828728572733</v>
      </c>
      <c r="BD14" s="11">
        <f>'POM Portables NiMH'!BD14-'cameras games_NiMH'!BD14-cellphones_NiMH!BD14-'Cordless Tools_NiMH'!BD14-PortablePCs_NiMH!BD14-Tablets_NiMH!BD14</f>
        <v>19.730530441287005</v>
      </c>
      <c r="BE14" s="11">
        <f>'POM Portables NiMH'!BE14-'cameras games_NiMH'!BE14-cellphones_NiMH!BE14-'Cordless Tools_NiMH'!BE14-PortablePCs_NiMH!BE14-Tablets_NiMH!BE14</f>
        <v>19.533225136874137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4" t="s">
        <v>625</v>
      </c>
      <c r="F15" s="26" t="s">
        <v>44</v>
      </c>
      <c r="G15" s="11">
        <f>'POM Portables NiMH'!G15-'cameras games_NiMH'!G15-cellphones_NiMH!G15-'Cordless Tools_NiMH'!G15-PortablePCs_NiMH!G15-Tablets_NiMH!G15</f>
        <v>6.803454365263728</v>
      </c>
      <c r="H15" s="11">
        <f>'POM Portables NiMH'!H15-'cameras games_NiMH'!H15-cellphones_NiMH!H15-'Cordless Tools_NiMH'!H15-PortablePCs_NiMH!H15-Tablets_NiMH!H15</f>
        <v>7.5781839900251944</v>
      </c>
      <c r="I15" s="11">
        <f>'POM Portables NiMH'!I15-'cameras games_NiMH'!I15-cellphones_NiMH!I15-'Cordless Tools_NiMH'!I15-PortablePCs_NiMH!I15-Tablets_NiMH!I15</f>
        <v>8.5458378515515445</v>
      </c>
      <c r="J15" s="11">
        <f>'POM Portables NiMH'!J15-'cameras games_NiMH'!J15-cellphones_NiMH!J15-'Cordless Tools_NiMH'!J15-PortablePCs_NiMH!J15-Tablets_NiMH!J15</f>
        <v>9.6935634276866054</v>
      </c>
      <c r="K15" s="11">
        <f>'POM Portables NiMH'!K15-'cameras games_NiMH'!K15-cellphones_NiMH!K15-'Cordless Tools_NiMH'!K15-PortablePCs_NiMH!K15-Tablets_NiMH!K15</f>
        <v>10.019117816247896</v>
      </c>
      <c r="L15" s="11">
        <f>'POM Portables NiMH'!L15-'cameras games_NiMH'!L15-cellphones_NiMH!L15-'Cordless Tools_NiMH'!L15-PortablePCs_NiMH!L15-Tablets_NiMH!L15</f>
        <v>12.751023895116901</v>
      </c>
      <c r="M15" s="11">
        <f>'POM Portables NiMH'!M15-'cameras games_NiMH'!M15-cellphones_NiMH!M15-'Cordless Tools_NiMH'!M15-PortablePCs_NiMH!M15-Tablets_NiMH!M15</f>
        <v>14.495076921464017</v>
      </c>
      <c r="N15" s="11">
        <f>'POM Portables NiMH'!N15-'cameras games_NiMH'!N15-cellphones_NiMH!N15-'Cordless Tools_NiMH'!N15-PortablePCs_NiMH!N15-Tablets_NiMH!N15</f>
        <v>10.933633359337914</v>
      </c>
      <c r="O15" s="11">
        <f>'POM Portables NiMH'!O15-'cameras games_NiMH'!O15-cellphones_NiMH!O15-'Cordless Tools_NiMH'!O15-PortablePCs_NiMH!O15-Tablets_NiMH!O15</f>
        <v>12.859763991068203</v>
      </c>
      <c r="P15" s="11">
        <f>'POM Portables NiMH'!P15-'cameras games_NiMH'!P15-cellphones_NiMH!P15-'Cordless Tools_NiMH'!P15-PortablePCs_NiMH!P15-Tablets_NiMH!P15</f>
        <v>10.660975494875659</v>
      </c>
      <c r="Q15" s="11">
        <f>'POM Portables NiMH'!Q15-'cameras games_NiMH'!Q15-cellphones_NiMH!Q15-'Cordless Tools_NiMH'!Q15-PortablePCs_NiMH!Q15-Tablets_NiMH!Q15</f>
        <v>14.294076802841619</v>
      </c>
      <c r="R15" s="11">
        <f>'POM Portables NiMH'!R15-'cameras games_NiMH'!R15-cellphones_NiMH!R15-'Cordless Tools_NiMH'!R15-PortablePCs_NiMH!R15-Tablets_NiMH!R15</f>
        <v>18.635793299506162</v>
      </c>
      <c r="S15" s="11">
        <f>'POM Portables NiMH'!S15-'cameras games_NiMH'!S15-cellphones_NiMH!S15-'Cordless Tools_NiMH'!S15-PortablePCs_NiMH!S15-Tablets_NiMH!S15</f>
        <v>19.595978710195038</v>
      </c>
      <c r="T15" s="11">
        <f>'POM Portables NiMH'!T15-'cameras games_NiMH'!T15-cellphones_NiMH!T15-'Cordless Tools_NiMH'!T15-PortablePCs_NiMH!T15-Tablets_NiMH!T15</f>
        <v>22.96856486953326</v>
      </c>
      <c r="U15" s="11">
        <f>'POM Portables NiMH'!U15-'cameras games_NiMH'!U15-cellphones_NiMH!U15-'Cordless Tools_NiMH'!U15-PortablePCs_NiMH!U15-Tablets_NiMH!U15</f>
        <v>19.30025439239574</v>
      </c>
      <c r="V15" s="11">
        <f>'POM Portables NiMH'!V15-'cameras games_NiMH'!V15-cellphones_NiMH!V15-'Cordless Tools_NiMH'!V15-PortablePCs_NiMH!V15-Tablets_NiMH!V15</f>
        <v>13.710608311141172</v>
      </c>
      <c r="W15" s="11">
        <f>'POM Portables NiMH'!W15-'cameras games_NiMH'!W15-cellphones_NiMH!W15-'Cordless Tools_NiMH'!W15-PortablePCs_NiMH!W15-Tablets_NiMH!W15</f>
        <v>18.533153384499229</v>
      </c>
      <c r="X15" s="11">
        <f>'POM Portables NiMH'!X15-'cameras games_NiMH'!X15-cellphones_NiMH!X15-'Cordless Tools_NiMH'!X15-PortablePCs_NiMH!X15-Tablets_NiMH!X15</f>
        <v>26.619704233355545</v>
      </c>
      <c r="Y15" s="11">
        <f>'POM Portables NiMH'!Y15-'cameras games_NiMH'!Y15-cellphones_NiMH!Y15-'Cordless Tools_NiMH'!Y15-PortablePCs_NiMH!Y15-Tablets_NiMH!Y15</f>
        <v>30.005486645570123</v>
      </c>
      <c r="Z15" s="11">
        <f>'POM Portables NiMH'!Z15-'cameras games_NiMH'!Z15-cellphones_NiMH!Z15-'Cordless Tools_NiMH'!Z15-PortablePCs_NiMH!Z15-Tablets_NiMH!Z15</f>
        <v>37.388459064329894</v>
      </c>
      <c r="AA15" s="11">
        <f>'POM Portables NiMH'!AA15-'cameras games_NiMH'!AA15-cellphones_NiMH!AA15-'Cordless Tools_NiMH'!AA15-PortablePCs_NiMH!AA15-Tablets_NiMH!AA15</f>
        <v>41.115157941399445</v>
      </c>
      <c r="AB15" s="11">
        <f>'POM Portables NiMH'!AB15-'cameras games_NiMH'!AB15-cellphones_NiMH!AB15-'Cordless Tools_NiMH'!AB15-PortablePCs_NiMH!AB15-Tablets_NiMH!AB15</f>
        <v>32.856796604452363</v>
      </c>
      <c r="AC15" s="11">
        <f>'POM Portables NiMH'!AC15-'cameras games_NiMH'!AC15-cellphones_NiMH!AC15-'Cordless Tools_NiMH'!AC15-PortablePCs_NiMH!AC15-Tablets_NiMH!AC15</f>
        <v>32.199660672363315</v>
      </c>
      <c r="AD15" s="11">
        <f>'POM Portables NiMH'!AD15-'cameras games_NiMH'!AD15-cellphones_NiMH!AD15-'Cordless Tools_NiMH'!AD15-PortablePCs_NiMH!AD15-Tablets_NiMH!AD15</f>
        <v>31.555667458916048</v>
      </c>
      <c r="AE15" s="11">
        <f>'POM Portables NiMH'!AE15-'cameras games_NiMH'!AE15-cellphones_NiMH!AE15-'Cordless Tools_NiMH'!AE15-PortablePCs_NiMH!AE15-Tablets_NiMH!AE15</f>
        <v>30.924554109737727</v>
      </c>
      <c r="AF15" s="11">
        <f>'POM Portables NiMH'!AF15-'cameras games_NiMH'!AF15-cellphones_NiMH!AF15-'Cordless Tools_NiMH'!AF15-PortablePCs_NiMH!AF15-Tablets_NiMH!AF15</f>
        <v>30.306063027542972</v>
      </c>
      <c r="AG15" s="11">
        <f>'POM Portables NiMH'!AG15-'cameras games_NiMH'!AG15-cellphones_NiMH!AG15-'Cordless Tools_NiMH'!AG15-PortablePCs_NiMH!AG15-Tablets_NiMH!AG15</f>
        <v>29.699941766992112</v>
      </c>
      <c r="AH15" s="11">
        <f>'POM Portables NiMH'!AH15-'cameras games_NiMH'!AH15-cellphones_NiMH!AH15-'Cordless Tools_NiMH'!AH15-PortablePCs_NiMH!AH15-Tablets_NiMH!AH15</f>
        <v>29.105942931652269</v>
      </c>
      <c r="AI15" s="11">
        <f>'POM Portables NiMH'!AI15-'cameras games_NiMH'!AI15-cellphones_NiMH!AI15-'Cordless Tools_NiMH'!AI15-PortablePCs_NiMH!AI15-Tablets_NiMH!AI15</f>
        <v>28.523824073019224</v>
      </c>
      <c r="AJ15" s="11">
        <f>'POM Portables NiMH'!AJ15-'cameras games_NiMH'!AJ15-cellphones_NiMH!AJ15-'Cordless Tools_NiMH'!AJ15-PortablePCs_NiMH!AJ15-Tablets_NiMH!AJ15</f>
        <v>27.953347591558838</v>
      </c>
      <c r="AK15" s="11">
        <f>'POM Portables NiMH'!AK15-'cameras games_NiMH'!AK15-cellphones_NiMH!AK15-'Cordless Tools_NiMH'!AK15-PortablePCs_NiMH!AK15-Tablets_NiMH!AK15</f>
        <v>27.394280639727661</v>
      </c>
      <c r="AL15" s="11">
        <f>'POM Portables NiMH'!AL15-'cameras games_NiMH'!AL15-cellphones_NiMH!AL15-'Cordless Tools_NiMH'!AL15-PortablePCs_NiMH!AL15-Tablets_NiMH!AL15</f>
        <v>26.846395026933109</v>
      </c>
      <c r="AM15" s="11">
        <f>'POM Portables NiMH'!AM15-'cameras games_NiMH'!AM15-cellphones_NiMH!AM15-'Cordless Tools_NiMH'!AM15-PortablePCs_NiMH!AM15-Tablets_NiMH!AM15</f>
        <v>26.309467126394448</v>
      </c>
      <c r="AN15" s="11">
        <f>'POM Portables NiMH'!AN15-'cameras games_NiMH'!AN15-cellphones_NiMH!AN15-'Cordless Tools_NiMH'!AN15-PortablePCs_NiMH!AN15-Tablets_NiMH!AN15</f>
        <v>25.783277783866559</v>
      </c>
      <c r="AO15" s="11">
        <f>'POM Portables NiMH'!AO15-'cameras games_NiMH'!AO15-cellphones_NiMH!AO15-'Cordless Tools_NiMH'!AO15-PortablePCs_NiMH!AO15-Tablets_NiMH!AO15</f>
        <v>25.267612228189229</v>
      </c>
      <c r="AP15" s="11">
        <f>'POM Portables NiMH'!AP15-'cameras games_NiMH'!AP15-cellphones_NiMH!AP15-'Cordless Tools_NiMH'!AP15-PortablePCs_NiMH!AP15-Tablets_NiMH!AP15</f>
        <v>24.762259983625444</v>
      </c>
      <c r="AQ15" s="11">
        <f>'POM Portables NiMH'!AQ15-'cameras games_NiMH'!AQ15-cellphones_NiMH!AQ15-'Cordless Tools_NiMH'!AQ15-PortablePCs_NiMH!AQ15-Tablets_NiMH!AQ15</f>
        <v>24.267014783952934</v>
      </c>
      <c r="AR15" s="11">
        <f>'POM Portables NiMH'!AR15-'cameras games_NiMH'!AR15-cellphones_NiMH!AR15-'Cordless Tools_NiMH'!AR15-PortablePCs_NiMH!AR15-Tablets_NiMH!AR15</f>
        <v>23.781674488273875</v>
      </c>
      <c r="AS15" s="11">
        <f>'POM Portables NiMH'!AS15-'cameras games_NiMH'!AS15-cellphones_NiMH!AS15-'Cordless Tools_NiMH'!AS15-PortablePCs_NiMH!AS15-Tablets_NiMH!AS15</f>
        <v>23.306040998508397</v>
      </c>
      <c r="AT15" s="11">
        <f>'POM Portables NiMH'!AT15-'cameras games_NiMH'!AT15-cellphones_NiMH!AT15-'Cordless Tools_NiMH'!AT15-PortablePCs_NiMH!AT15-Tablets_NiMH!AT15</f>
        <v>22.839920178538229</v>
      </c>
      <c r="AU15" s="11">
        <f>'POM Portables NiMH'!AU15-'cameras games_NiMH'!AU15-cellphones_NiMH!AU15-'Cordless Tools_NiMH'!AU15-PortablePCs_NiMH!AU15-Tablets_NiMH!AU15</f>
        <v>22.611520976752846</v>
      </c>
      <c r="AV15" s="11">
        <f>'POM Portables NiMH'!AV15-'cameras games_NiMH'!AV15-cellphones_NiMH!AV15-'Cordless Tools_NiMH'!AV15-PortablePCs_NiMH!AV15-Tablets_NiMH!AV15</f>
        <v>22.385405766985318</v>
      </c>
      <c r="AW15" s="11">
        <f>'POM Portables NiMH'!AW15-'cameras games_NiMH'!AW15-cellphones_NiMH!AW15-'Cordless Tools_NiMH'!AW15-PortablePCs_NiMH!AW15-Tablets_NiMH!AW15</f>
        <v>22.161551709315464</v>
      </c>
      <c r="AX15" s="11">
        <f>'POM Portables NiMH'!AX15-'cameras games_NiMH'!AX15-cellphones_NiMH!AX15-'Cordless Tools_NiMH'!AX15-PortablePCs_NiMH!AX15-Tablets_NiMH!AX15</f>
        <v>21.939936192222309</v>
      </c>
      <c r="AY15" s="11">
        <f>'POM Portables NiMH'!AY15-'cameras games_NiMH'!AY15-cellphones_NiMH!AY15-'Cordless Tools_NiMH'!AY15-PortablePCs_NiMH!AY15-Tablets_NiMH!AY15</f>
        <v>21.720536830300084</v>
      </c>
      <c r="AZ15" s="11">
        <f>'POM Portables NiMH'!AZ15-'cameras games_NiMH'!AZ15-cellphones_NiMH!AZ15-'Cordless Tools_NiMH'!AZ15-PortablePCs_NiMH!AZ15-Tablets_NiMH!AZ15</f>
        <v>21.503331461997082</v>
      </c>
      <c r="BA15" s="11">
        <f>'POM Portables NiMH'!BA15-'cameras games_NiMH'!BA15-cellphones_NiMH!BA15-'Cordless Tools_NiMH'!BA15-PortablePCs_NiMH!BA15-Tablets_NiMH!BA15</f>
        <v>21.288298147377112</v>
      </c>
      <c r="BB15" s="11">
        <f>'POM Portables NiMH'!BB15-'cameras games_NiMH'!BB15-cellphones_NiMH!BB15-'Cordless Tools_NiMH'!BB15-PortablePCs_NiMH!BB15-Tablets_NiMH!BB15</f>
        <v>21.07541516590334</v>
      </c>
      <c r="BC15" s="11">
        <f>'POM Portables NiMH'!BC15-'cameras games_NiMH'!BC15-cellphones_NiMH!BC15-'Cordless Tools_NiMH'!BC15-PortablePCs_NiMH!BC15-Tablets_NiMH!BC15</f>
        <v>20.864661014244309</v>
      </c>
      <c r="BD15" s="11">
        <f>'POM Portables NiMH'!BD15-'cameras games_NiMH'!BD15-cellphones_NiMH!BD15-'Cordless Tools_NiMH'!BD15-PortablePCs_NiMH!BD15-Tablets_NiMH!BD15</f>
        <v>20.656014404101867</v>
      </c>
      <c r="BE15" s="11">
        <f>'POM Portables NiMH'!BE15-'cameras games_NiMH'!BE15-cellphones_NiMH!BE15-'Cordless Tools_NiMH'!BE15-PortablePCs_NiMH!BE15-Tablets_NiMH!BE15</f>
        <v>20.44945426006085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4" t="s">
        <v>625</v>
      </c>
      <c r="F16" s="26" t="s">
        <v>45</v>
      </c>
      <c r="G16" s="11">
        <f>'POM Portables NiMH'!G16-'cameras games_NiMH'!G16-cellphones_NiMH!G16-'Cordless Tools_NiMH'!G16-PortablePCs_NiMH!G16-Tablets_NiMH!G16</f>
        <v>6.0007990194102874</v>
      </c>
      <c r="H16" s="11">
        <f>'POM Portables NiMH'!H16-'cameras games_NiMH'!H16-cellphones_NiMH!H16-'Cordless Tools_NiMH'!H16-PortablePCs_NiMH!H16-Tablets_NiMH!H16</f>
        <v>6.8344489496234271</v>
      </c>
      <c r="I16" s="11">
        <f>'POM Portables NiMH'!I16-'cameras games_NiMH'!I16-cellphones_NiMH!I16-'Cordless Tools_NiMH'!I16-PortablePCs_NiMH!I16-Tablets_NiMH!I16</f>
        <v>7.8363393746214056</v>
      </c>
      <c r="J16" s="11">
        <f>'POM Portables NiMH'!J16-'cameras games_NiMH'!J16-cellphones_NiMH!J16-'Cordless Tools_NiMH'!J16-PortablePCs_NiMH!J16-Tablets_NiMH!J16</f>
        <v>8.9496493071605077</v>
      </c>
      <c r="K16" s="11">
        <f>'POM Portables NiMH'!K16-'cameras games_NiMH'!K16-cellphones_NiMH!K16-'Cordless Tools_NiMH'!K16-PortablePCs_NiMH!K16-Tablets_NiMH!K16</f>
        <v>9.4529348880461939</v>
      </c>
      <c r="L16" s="11">
        <f>'POM Portables NiMH'!L16-'cameras games_NiMH'!L16-cellphones_NiMH!L16-'Cordless Tools_NiMH'!L16-PortablePCs_NiMH!L16-Tablets_NiMH!L16</f>
        <v>11.709965094296033</v>
      </c>
      <c r="M16" s="11">
        <f>'POM Portables NiMH'!M16-'cameras games_NiMH'!M16-cellphones_NiMH!M16-'Cordless Tools_NiMH'!M16-PortablePCs_NiMH!M16-Tablets_NiMH!M16</f>
        <v>13.277230919969467</v>
      </c>
      <c r="N16" s="11">
        <f>'POM Portables NiMH'!N16-'cameras games_NiMH'!N16-cellphones_NiMH!N16-'Cordless Tools_NiMH'!N16-PortablePCs_NiMH!N16-Tablets_NiMH!N16</f>
        <v>10.218461209606547</v>
      </c>
      <c r="O16" s="11">
        <f>'POM Portables NiMH'!O16-'cameras games_NiMH'!O16-cellphones_NiMH!O16-'Cordless Tools_NiMH'!O16-PortablePCs_NiMH!O16-Tablets_NiMH!O16</f>
        <v>11.901380349062311</v>
      </c>
      <c r="P16" s="11">
        <f>'POM Portables NiMH'!P16-'cameras games_NiMH'!P16-cellphones_NiMH!P16-'Cordless Tools_NiMH'!P16-PortablePCs_NiMH!P16-Tablets_NiMH!P16</f>
        <v>10.10912435801051</v>
      </c>
      <c r="Q16" s="11">
        <f>'POM Portables NiMH'!Q16-'cameras games_NiMH'!Q16-cellphones_NiMH!Q16-'Cordless Tools_NiMH'!Q16-PortablePCs_NiMH!Q16-Tablets_NiMH!Q16</f>
        <v>12.85525668024364</v>
      </c>
      <c r="R16" s="11">
        <f>'POM Portables NiMH'!R16-'cameras games_NiMH'!R16-cellphones_NiMH!R16-'Cordless Tools_NiMH'!R16-PortablePCs_NiMH!R16-Tablets_NiMH!R16</f>
        <v>16.385117232427579</v>
      </c>
      <c r="S16" s="11">
        <f>'POM Portables NiMH'!S16-'cameras games_NiMH'!S16-cellphones_NiMH!S16-'Cordless Tools_NiMH'!S16-PortablePCs_NiMH!S16-Tablets_NiMH!S16</f>
        <v>13.147155271766481</v>
      </c>
      <c r="T16" s="11">
        <f>'POM Portables NiMH'!T16-'cameras games_NiMH'!T16-cellphones_NiMH!T16-'Cordless Tools_NiMH'!T16-PortablePCs_NiMH!T16-Tablets_NiMH!T16</f>
        <v>11.794524245715049</v>
      </c>
      <c r="U16" s="11">
        <f>'POM Portables NiMH'!U16-'cameras games_NiMH'!U16-cellphones_NiMH!U16-'Cordless Tools_NiMH'!U16-PortablePCs_NiMH!U16-Tablets_NiMH!U16</f>
        <v>10.638683679571136</v>
      </c>
      <c r="V16" s="11">
        <f>'POM Portables NiMH'!V16-'cameras games_NiMH'!V16-cellphones_NiMH!V16-'Cordless Tools_NiMH'!V16-PortablePCs_NiMH!V16-Tablets_NiMH!V16</f>
        <v>10.779550207252733</v>
      </c>
      <c r="W16" s="11">
        <f>'POM Portables NiMH'!W16-'cameras games_NiMH'!W16-cellphones_NiMH!W16-'Cordless Tools_NiMH'!W16-PortablePCs_NiMH!W16-Tablets_NiMH!W16</f>
        <v>10.020527552788025</v>
      </c>
      <c r="X16" s="11">
        <f>'POM Portables NiMH'!X16-'cameras games_NiMH'!X16-cellphones_NiMH!X16-'Cordless Tools_NiMH'!X16-PortablePCs_NiMH!X16-Tablets_NiMH!X16</f>
        <v>10.996785866441462</v>
      </c>
      <c r="Y16" s="11">
        <f>'POM Portables NiMH'!Y16-'cameras games_NiMH'!Y16-cellphones_NiMH!Y16-'Cordless Tools_NiMH'!Y16-PortablePCs_NiMH!Y16-Tablets_NiMH!Y16</f>
        <v>9.0310172560375257</v>
      </c>
      <c r="Z16" s="11">
        <f>'POM Portables NiMH'!Z16-'cameras games_NiMH'!Z16-cellphones_NiMH!Z16-'Cordless Tools_NiMH'!Z16-PortablePCs_NiMH!Z16-Tablets_NiMH!Z16</f>
        <v>7.1431155798998676</v>
      </c>
      <c r="AA16" s="11">
        <f>'POM Portables NiMH'!AA16-'cameras games_NiMH'!AA16-cellphones_NiMH!AA16-'Cordless Tools_NiMH'!AA16-PortablePCs_NiMH!AA16-Tablets_NiMH!AA16</f>
        <v>7.9080927715305629</v>
      </c>
      <c r="AB16" s="11">
        <f>'POM Portables NiMH'!AB16-'cameras games_NiMH'!AB16-cellphones_NiMH!AB16-'Cordless Tools_NiMH'!AB16-PortablePCs_NiMH!AB16-Tablets_NiMH!AB16</f>
        <v>6.1704374938771362</v>
      </c>
      <c r="AC16" s="11">
        <f>'POM Portables NiMH'!AC16-'cameras games_NiMH'!AC16-cellphones_NiMH!AC16-'Cordless Tools_NiMH'!AC16-PortablePCs_NiMH!AC16-Tablets_NiMH!AC16</f>
        <v>6.0470287439995936</v>
      </c>
      <c r="AD16" s="11">
        <f>'POM Portables NiMH'!AD16-'cameras games_NiMH'!AD16-cellphones_NiMH!AD16-'Cordless Tools_NiMH'!AD16-PortablePCs_NiMH!AD16-Tablets_NiMH!AD16</f>
        <v>5.9260881691196019</v>
      </c>
      <c r="AE16" s="11">
        <f>'POM Portables NiMH'!AE16-'cameras games_NiMH'!AE16-cellphones_NiMH!AE16-'Cordless Tools_NiMH'!AE16-PortablePCs_NiMH!AE16-Tablets_NiMH!AE16</f>
        <v>5.8075664057372096</v>
      </c>
      <c r="AF16" s="11">
        <f>'POM Portables NiMH'!AF16-'cameras games_NiMH'!AF16-cellphones_NiMH!AF16-'Cordless Tools_NiMH'!AF16-PortablePCs_NiMH!AF16-Tablets_NiMH!AF16</f>
        <v>5.691415077622465</v>
      </c>
      <c r="AG16" s="11">
        <f>'POM Portables NiMH'!AG16-'cameras games_NiMH'!AG16-cellphones_NiMH!AG16-'Cordless Tools_NiMH'!AG16-PortablePCs_NiMH!AG16-Tablets_NiMH!AG16</f>
        <v>5.5775867760700155</v>
      </c>
      <c r="AH16" s="11">
        <f>'POM Portables NiMH'!AH16-'cameras games_NiMH'!AH16-cellphones_NiMH!AH16-'Cordless Tools_NiMH'!AH16-PortablePCs_NiMH!AH16-Tablets_NiMH!AH16</f>
        <v>5.4660350405486149</v>
      </c>
      <c r="AI16" s="11">
        <f>'POM Portables NiMH'!AI16-'cameras games_NiMH'!AI16-cellphones_NiMH!AI16-'Cordless Tools_NiMH'!AI16-PortablePCs_NiMH!AI16-Tablets_NiMH!AI16</f>
        <v>5.3567143397376427</v>
      </c>
      <c r="AJ16" s="11">
        <f>'POM Portables NiMH'!AJ16-'cameras games_NiMH'!AJ16-cellphones_NiMH!AJ16-'Cordless Tools_NiMH'!AJ16-PortablePCs_NiMH!AJ16-Tablets_NiMH!AJ16</f>
        <v>5.24958005294289</v>
      </c>
      <c r="AK16" s="11">
        <f>'POM Portables NiMH'!AK16-'cameras games_NiMH'!AK16-cellphones_NiMH!AK16-'Cordless Tools_NiMH'!AK16-PortablePCs_NiMH!AK16-Tablets_NiMH!AK16</f>
        <v>5.1445884518840321</v>
      </c>
      <c r="AL16" s="11">
        <f>'POM Portables NiMH'!AL16-'cameras games_NiMH'!AL16-cellphones_NiMH!AL16-'Cordless Tools_NiMH'!AL16-PortablePCs_NiMH!AL16-Tablets_NiMH!AL16</f>
        <v>5.0416966828463519</v>
      </c>
      <c r="AM16" s="11">
        <f>'POM Portables NiMH'!AM16-'cameras games_NiMH'!AM16-cellphones_NiMH!AM16-'Cordless Tools_NiMH'!AM16-PortablePCs_NiMH!AM16-Tablets_NiMH!AM16</f>
        <v>4.9408627491894253</v>
      </c>
      <c r="AN16" s="11">
        <f>'POM Portables NiMH'!AN16-'cameras games_NiMH'!AN16-cellphones_NiMH!AN16-'Cordless Tools_NiMH'!AN16-PortablePCs_NiMH!AN16-Tablets_NiMH!AN16</f>
        <v>4.842045494205637</v>
      </c>
      <c r="AO16" s="11">
        <f>'POM Portables NiMH'!AO16-'cameras games_NiMH'!AO16-cellphones_NiMH!AO16-'Cordless Tools_NiMH'!AO16-PortablePCs_NiMH!AO16-Tablets_NiMH!AO16</f>
        <v>4.7452045843215247</v>
      </c>
      <c r="AP16" s="11">
        <f>'POM Portables NiMH'!AP16-'cameras games_NiMH'!AP16-cellphones_NiMH!AP16-'Cordless Tools_NiMH'!AP16-PortablePCs_NiMH!AP16-Tablets_NiMH!AP16</f>
        <v>4.6503004926350942</v>
      </c>
      <c r="AQ16" s="11">
        <f>'POM Portables NiMH'!AQ16-'cameras games_NiMH'!AQ16-cellphones_NiMH!AQ16-'Cordless Tools_NiMH'!AQ16-PortablePCs_NiMH!AQ16-Tablets_NiMH!AQ16</f>
        <v>4.5572944827823925</v>
      </c>
      <c r="AR16" s="11">
        <f>'POM Portables NiMH'!AR16-'cameras games_NiMH'!AR16-cellphones_NiMH!AR16-'Cordless Tools_NiMH'!AR16-PortablePCs_NiMH!AR16-Tablets_NiMH!AR16</f>
        <v>4.4661485931267446</v>
      </c>
      <c r="AS16" s="11">
        <f>'POM Portables NiMH'!AS16-'cameras games_NiMH'!AS16-cellphones_NiMH!AS16-'Cordless Tools_NiMH'!AS16-PortablePCs_NiMH!AS16-Tablets_NiMH!AS16</f>
        <v>4.37682562126421</v>
      </c>
      <c r="AT16" s="11">
        <f>'POM Portables NiMH'!AT16-'cameras games_NiMH'!AT16-cellphones_NiMH!AT16-'Cordless Tools_NiMH'!AT16-PortablePCs_NiMH!AT16-Tablets_NiMH!AT16</f>
        <v>4.2892891088389256</v>
      </c>
      <c r="AU16" s="11">
        <f>'POM Portables NiMH'!AU16-'cameras games_NiMH'!AU16-cellphones_NiMH!AU16-'Cordless Tools_NiMH'!AU16-PortablePCs_NiMH!AU16-Tablets_NiMH!AU16</f>
        <v>4.2463962177505366</v>
      </c>
      <c r="AV16" s="11">
        <f>'POM Portables NiMH'!AV16-'cameras games_NiMH'!AV16-cellphones_NiMH!AV16-'Cordless Tools_NiMH'!AV16-PortablePCs_NiMH!AV16-Tablets_NiMH!AV16</f>
        <v>4.2039322555730312</v>
      </c>
      <c r="AW16" s="11">
        <f>'POM Portables NiMH'!AW16-'cameras games_NiMH'!AW16-cellphones_NiMH!AW16-'Cordless Tools_NiMH'!AW16-PortablePCs_NiMH!AW16-Tablets_NiMH!AW16</f>
        <v>4.1618929330173007</v>
      </c>
      <c r="AX16" s="11">
        <f>'POM Portables NiMH'!AX16-'cameras games_NiMH'!AX16-cellphones_NiMH!AX16-'Cordless Tools_NiMH'!AX16-PortablePCs_NiMH!AX16-Tablets_NiMH!AX16</f>
        <v>4.1202740036871273</v>
      </c>
      <c r="AY16" s="11">
        <f>'POM Portables NiMH'!AY16-'cameras games_NiMH'!AY16-cellphones_NiMH!AY16-'Cordless Tools_NiMH'!AY16-PortablePCs_NiMH!AY16-Tablets_NiMH!AY16</f>
        <v>4.0790712636502562</v>
      </c>
      <c r="AZ16" s="11">
        <f>'POM Portables NiMH'!AZ16-'cameras games_NiMH'!AZ16-cellphones_NiMH!AZ16-'Cordless Tools_NiMH'!AZ16-PortablePCs_NiMH!AZ16-Tablets_NiMH!AZ16</f>
        <v>4.038280551013754</v>
      </c>
      <c r="BA16" s="11">
        <f>'POM Portables NiMH'!BA16-'cameras games_NiMH'!BA16-cellphones_NiMH!BA16-'Cordless Tools_NiMH'!BA16-PortablePCs_NiMH!BA16-Tablets_NiMH!BA16</f>
        <v>3.9978977455036167</v>
      </c>
      <c r="BB16" s="11">
        <f>'POM Portables NiMH'!BB16-'cameras games_NiMH'!BB16-cellphones_NiMH!BB16-'Cordless Tools_NiMH'!BB16-PortablePCs_NiMH!BB16-Tablets_NiMH!BB16</f>
        <v>3.9579187680485806</v>
      </c>
      <c r="BC16" s="11">
        <f>'POM Portables NiMH'!BC16-'cameras games_NiMH'!BC16-cellphones_NiMH!BC16-'Cordless Tools_NiMH'!BC16-PortablePCs_NiMH!BC16-Tablets_NiMH!BC16</f>
        <v>3.9183395803680949</v>
      </c>
      <c r="BD16" s="11">
        <f>'POM Portables NiMH'!BD16-'cameras games_NiMH'!BD16-cellphones_NiMH!BD16-'Cordless Tools_NiMH'!BD16-PortablePCs_NiMH!BD16-Tablets_NiMH!BD16</f>
        <v>3.879156184564414</v>
      </c>
      <c r="BE16" s="11">
        <f>'POM Portables NiMH'!BE16-'cameras games_NiMH'!BE16-cellphones_NiMH!BE16-'Cordless Tools_NiMH'!BE16-PortablePCs_NiMH!BE16-Tablets_NiMH!BE16</f>
        <v>3.84036462271877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4" t="s">
        <v>625</v>
      </c>
      <c r="F17" s="26" t="s">
        <v>46</v>
      </c>
      <c r="G17" s="11">
        <f>'POM Portables NiMH'!G17-'cameras games_NiMH'!G17-cellphones_NiMH!G17-'Cordless Tools_NiMH'!G17-PortablePCs_NiMH!G17-Tablets_NiMH!G17</f>
        <v>73.173555539092959</v>
      </c>
      <c r="H17" s="11">
        <f>'POM Portables NiMH'!H17-'cameras games_NiMH'!H17-cellphones_NiMH!H17-'Cordless Tools_NiMH'!H17-PortablePCs_NiMH!H17-Tablets_NiMH!H17</f>
        <v>83.096774678071711</v>
      </c>
      <c r="I17" s="11">
        <f>'POM Portables NiMH'!I17-'cameras games_NiMH'!I17-cellphones_NiMH!I17-'Cordless Tools_NiMH'!I17-PortablePCs_NiMH!I17-Tablets_NiMH!I17</f>
        <v>95.164261250643122</v>
      </c>
      <c r="J17" s="11">
        <f>'POM Portables NiMH'!J17-'cameras games_NiMH'!J17-cellphones_NiMH!J17-'Cordless Tools_NiMH'!J17-PortablePCs_NiMH!J17-Tablets_NiMH!J17</f>
        <v>108.50101644508256</v>
      </c>
      <c r="K17" s="11">
        <f>'POM Portables NiMH'!K17-'cameras games_NiMH'!K17-cellphones_NiMH!K17-'Cordless Tools_NiMH'!K17-PortablePCs_NiMH!K17-Tablets_NiMH!K17</f>
        <v>114.68596310321429</v>
      </c>
      <c r="L17" s="11">
        <f>'POM Portables NiMH'!L17-'cameras games_NiMH'!L17-cellphones_NiMH!L17-'Cordless Tools_NiMH'!L17-PortablePCs_NiMH!L17-Tablets_NiMH!L17</f>
        <v>142.57322627287189</v>
      </c>
      <c r="M17" s="11">
        <f>'POM Portables NiMH'!M17-'cameras games_NiMH'!M17-cellphones_NiMH!M17-'Cordless Tools_NiMH'!M17-PortablePCs_NiMH!M17-Tablets_NiMH!M17</f>
        <v>161.98262933037341</v>
      </c>
      <c r="N17" s="11">
        <f>'POM Portables NiMH'!N17-'cameras games_NiMH'!N17-cellphones_NiMH!N17-'Cordless Tools_NiMH'!N17-PortablePCs_NiMH!N17-Tablets_NiMH!N17</f>
        <v>125.08042135230652</v>
      </c>
      <c r="O17" s="11">
        <f>'POM Portables NiMH'!O17-'cameras games_NiMH'!O17-cellphones_NiMH!O17-'Cordless Tools_NiMH'!O17-PortablePCs_NiMH!O17-Tablets_NiMH!O17</f>
        <v>144.8337243467208</v>
      </c>
      <c r="P17" s="11">
        <f>'POM Portables NiMH'!P17-'cameras games_NiMH'!P17-cellphones_NiMH!P17-'Cordless Tools_NiMH'!P17-PortablePCs_NiMH!P17-Tablets_NiMH!P17</f>
        <v>121.46871568759984</v>
      </c>
      <c r="Q17" s="11">
        <f>'POM Portables NiMH'!Q17-'cameras games_NiMH'!Q17-cellphones_NiMH!Q17-'Cordless Tools_NiMH'!Q17-PortablePCs_NiMH!Q17-Tablets_NiMH!Q17</f>
        <v>154.83476887467037</v>
      </c>
      <c r="R17" s="11">
        <f>'POM Portables NiMH'!R17-'cameras games_NiMH'!R17-cellphones_NiMH!R17-'Cordless Tools_NiMH'!R17-PortablePCs_NiMH!R17-Tablets_NiMH!R17</f>
        <v>199.49768371542697</v>
      </c>
      <c r="S17" s="11">
        <f>'POM Portables NiMH'!S17-'cameras games_NiMH'!S17-cellphones_NiMH!S17-'Cordless Tools_NiMH'!S17-PortablePCs_NiMH!S17-Tablets_NiMH!S17</f>
        <v>190.22057144088916</v>
      </c>
      <c r="T17" s="11">
        <f>'POM Portables NiMH'!T17-'cameras games_NiMH'!T17-cellphones_NiMH!T17-'Cordless Tools_NiMH'!T17-PortablePCs_NiMH!T17-Tablets_NiMH!T17</f>
        <v>217.02145423229797</v>
      </c>
      <c r="U17" s="11">
        <f>'POM Portables NiMH'!U17-'cameras games_NiMH'!U17-cellphones_NiMH!U17-'Cordless Tools_NiMH'!U17-PortablePCs_NiMH!U17-Tablets_NiMH!U17</f>
        <v>222.58855034149497</v>
      </c>
      <c r="V17" s="11">
        <f>'POM Portables NiMH'!V17-'cameras games_NiMH'!V17-cellphones_NiMH!V17-'Cordless Tools_NiMH'!V17-PortablePCs_NiMH!V17-Tablets_NiMH!V17</f>
        <v>207.6836415240362</v>
      </c>
      <c r="W17" s="11">
        <f>'POM Portables NiMH'!W17-'cameras games_NiMH'!W17-cellphones_NiMH!W17-'Cordless Tools_NiMH'!W17-PortablePCs_NiMH!W17-Tablets_NiMH!W17</f>
        <v>192.2490549409498</v>
      </c>
      <c r="X17" s="11">
        <f>'POM Portables NiMH'!X17-'cameras games_NiMH'!X17-cellphones_NiMH!X17-'Cordless Tools_NiMH'!X17-PortablePCs_NiMH!X17-Tablets_NiMH!X17</f>
        <v>192.8895269250693</v>
      </c>
      <c r="Y17" s="11">
        <f>'POM Portables NiMH'!Y17-'cameras games_NiMH'!Y17-cellphones_NiMH!Y17-'Cordless Tools_NiMH'!Y17-PortablePCs_NiMH!Y17-Tablets_NiMH!Y17</f>
        <v>182.31564515181472</v>
      </c>
      <c r="Z17" s="11">
        <f>'POM Portables NiMH'!Z17-'cameras games_NiMH'!Z17-cellphones_NiMH!Z17-'Cordless Tools_NiMH'!Z17-PortablePCs_NiMH!Z17-Tablets_NiMH!Z17</f>
        <v>178.43190758964008</v>
      </c>
      <c r="AA17" s="11">
        <f>'POM Portables NiMH'!AA17-'cameras games_NiMH'!AA17-cellphones_NiMH!AA17-'Cordless Tools_NiMH'!AA17-PortablePCs_NiMH!AA17-Tablets_NiMH!AA17</f>
        <v>194.72189492351171</v>
      </c>
      <c r="AB17" s="11">
        <f>'POM Portables NiMH'!AB17-'cameras games_NiMH'!AB17-cellphones_NiMH!AB17-'Cordless Tools_NiMH'!AB17-PortablePCs_NiMH!AB17-Tablets_NiMH!AB17</f>
        <v>163.06242433058057</v>
      </c>
      <c r="AC17" s="11">
        <f>'POM Portables NiMH'!AC17-'cameras games_NiMH'!AC17-cellphones_NiMH!AC17-'Cordless Tools_NiMH'!AC17-PortablePCs_NiMH!AC17-Tablets_NiMH!AC17</f>
        <v>159.80117584396896</v>
      </c>
      <c r="AD17" s="11">
        <f>'POM Portables NiMH'!AD17-'cameras games_NiMH'!AD17-cellphones_NiMH!AD17-'Cordless Tools_NiMH'!AD17-PortablePCs_NiMH!AD17-Tablets_NiMH!AD17</f>
        <v>156.60515232708957</v>
      </c>
      <c r="AE17" s="11">
        <f>'POM Portables NiMH'!AE17-'cameras games_NiMH'!AE17-cellphones_NiMH!AE17-'Cordless Tools_NiMH'!AE17-PortablePCs_NiMH!AE17-Tablets_NiMH!AE17</f>
        <v>153.47304928054777</v>
      </c>
      <c r="AF17" s="11">
        <f>'POM Portables NiMH'!AF17-'cameras games_NiMH'!AF17-cellphones_NiMH!AF17-'Cordless Tools_NiMH'!AF17-PortablePCs_NiMH!AF17-Tablets_NiMH!AF17</f>
        <v>150.40358829493681</v>
      </c>
      <c r="AG17" s="11">
        <f>'POM Portables NiMH'!AG17-'cameras games_NiMH'!AG17-cellphones_NiMH!AG17-'Cordless Tools_NiMH'!AG17-PortablePCs_NiMH!AG17-Tablets_NiMH!AG17</f>
        <v>147.39551652903808</v>
      </c>
      <c r="AH17" s="11">
        <f>'POM Portables NiMH'!AH17-'cameras games_NiMH'!AH17-cellphones_NiMH!AH17-'Cordless Tools_NiMH'!AH17-PortablePCs_NiMH!AH17-Tablets_NiMH!AH17</f>
        <v>144.44760619845732</v>
      </c>
      <c r="AI17" s="11">
        <f>'POM Portables NiMH'!AI17-'cameras games_NiMH'!AI17-cellphones_NiMH!AI17-'Cordless Tools_NiMH'!AI17-PortablePCs_NiMH!AI17-Tablets_NiMH!AI17</f>
        <v>141.55865407448817</v>
      </c>
      <c r="AJ17" s="11">
        <f>'POM Portables NiMH'!AJ17-'cameras games_NiMH'!AJ17-cellphones_NiMH!AJ17-'Cordless Tools_NiMH'!AJ17-PortablePCs_NiMH!AJ17-Tablets_NiMH!AJ17</f>
        <v>138.72748099299841</v>
      </c>
      <c r="AK17" s="11">
        <f>'POM Portables NiMH'!AK17-'cameras games_NiMH'!AK17-cellphones_NiMH!AK17-'Cordless Tools_NiMH'!AK17-PortablePCs_NiMH!AK17-Tablets_NiMH!AK17</f>
        <v>135.95293137313843</v>
      </c>
      <c r="AL17" s="11">
        <f>'POM Portables NiMH'!AL17-'cameras games_NiMH'!AL17-cellphones_NiMH!AL17-'Cordless Tools_NiMH'!AL17-PortablePCs_NiMH!AL17-Tablets_NiMH!AL17</f>
        <v>133.23387274567565</v>
      </c>
      <c r="AM17" s="11">
        <f>'POM Portables NiMH'!AM17-'cameras games_NiMH'!AM17-cellphones_NiMH!AM17-'Cordless Tools_NiMH'!AM17-PortablePCs_NiMH!AM17-Tablets_NiMH!AM17</f>
        <v>130.56919529076214</v>
      </c>
      <c r="AN17" s="11">
        <f>'POM Portables NiMH'!AN17-'cameras games_NiMH'!AN17-cellphones_NiMH!AN17-'Cordless Tools_NiMH'!AN17-PortablePCs_NiMH!AN17-Tablets_NiMH!AN17</f>
        <v>127.95781138494689</v>
      </c>
      <c r="AO17" s="11">
        <f>'POM Portables NiMH'!AO17-'cameras games_NiMH'!AO17-cellphones_NiMH!AO17-'Cordless Tools_NiMH'!AO17-PortablePCs_NiMH!AO17-Tablets_NiMH!AO17</f>
        <v>125.39865515724796</v>
      </c>
      <c r="AP17" s="11">
        <f>'POM Portables NiMH'!AP17-'cameras games_NiMH'!AP17-cellphones_NiMH!AP17-'Cordless Tools_NiMH'!AP17-PortablePCs_NiMH!AP17-Tablets_NiMH!AP17</f>
        <v>122.890682054103</v>
      </c>
      <c r="AQ17" s="11">
        <f>'POM Portables NiMH'!AQ17-'cameras games_NiMH'!AQ17-cellphones_NiMH!AQ17-'Cordless Tools_NiMH'!AQ17-PortablePCs_NiMH!AQ17-Tablets_NiMH!AQ17</f>
        <v>120.43286841302094</v>
      </c>
      <c r="AR17" s="11">
        <f>'POM Portables NiMH'!AR17-'cameras games_NiMH'!AR17-cellphones_NiMH!AR17-'Cordless Tools_NiMH'!AR17-PortablePCs_NiMH!AR17-Tablets_NiMH!AR17</f>
        <v>118.02421104476052</v>
      </c>
      <c r="AS17" s="11">
        <f>'POM Portables NiMH'!AS17-'cameras games_NiMH'!AS17-cellphones_NiMH!AS17-'Cordless Tools_NiMH'!AS17-PortablePCs_NiMH!AS17-Tablets_NiMH!AS17</f>
        <v>115.6637268238653</v>
      </c>
      <c r="AT17" s="11">
        <f>'POM Portables NiMH'!AT17-'cameras games_NiMH'!AT17-cellphones_NiMH!AT17-'Cordless Tools_NiMH'!AT17-PortablePCs_NiMH!AT17-Tablets_NiMH!AT17</f>
        <v>113.35045228738799</v>
      </c>
      <c r="AU17" s="11">
        <f>'POM Portables NiMH'!AU17-'cameras games_NiMH'!AU17-cellphones_NiMH!AU17-'Cordless Tools_NiMH'!AU17-PortablePCs_NiMH!AU17-Tablets_NiMH!AU17</f>
        <v>112.21694776451412</v>
      </c>
      <c r="AV17" s="11">
        <f>'POM Portables NiMH'!AV17-'cameras games_NiMH'!AV17-cellphones_NiMH!AV17-'Cordless Tools_NiMH'!AV17-PortablePCs_NiMH!AV17-Tablets_NiMH!AV17</f>
        <v>111.09477828686897</v>
      </c>
      <c r="AW17" s="11">
        <f>'POM Portables NiMH'!AW17-'cameras games_NiMH'!AW17-cellphones_NiMH!AW17-'Cordless Tools_NiMH'!AW17-PortablePCs_NiMH!AW17-Tablets_NiMH!AW17</f>
        <v>109.98383050400028</v>
      </c>
      <c r="AX17" s="11">
        <f>'POM Portables NiMH'!AX17-'cameras games_NiMH'!AX17-cellphones_NiMH!AX17-'Cordless Tools_NiMH'!AX17-PortablePCs_NiMH!AX17-Tablets_NiMH!AX17</f>
        <v>108.88399219896027</v>
      </c>
      <c r="AY17" s="11">
        <f>'POM Portables NiMH'!AY17-'cameras games_NiMH'!AY17-cellphones_NiMH!AY17-'Cordless Tools_NiMH'!AY17-PortablePCs_NiMH!AY17-Tablets_NiMH!AY17</f>
        <v>107.79515227697067</v>
      </c>
      <c r="AZ17" s="11">
        <f>'POM Portables NiMH'!AZ17-'cameras games_NiMH'!AZ17-cellphones_NiMH!AZ17-'Cordless Tools_NiMH'!AZ17-PortablePCs_NiMH!AZ17-Tablets_NiMH!AZ17</f>
        <v>106.71720075420096</v>
      </c>
      <c r="BA17" s="11">
        <f>'POM Portables NiMH'!BA17-'cameras games_NiMH'!BA17-cellphones_NiMH!BA17-'Cordless Tools_NiMH'!BA17-PortablePCs_NiMH!BA17-Tablets_NiMH!BA17</f>
        <v>105.65002874665895</v>
      </c>
      <c r="BB17" s="11">
        <f>'POM Portables NiMH'!BB17-'cameras games_NiMH'!BB17-cellphones_NiMH!BB17-'Cordless Tools_NiMH'!BB17-PortablePCs_NiMH!BB17-Tablets_NiMH!BB17</f>
        <v>104.59352845919236</v>
      </c>
      <c r="BC17" s="11">
        <f>'POM Portables NiMH'!BC17-'cameras games_NiMH'!BC17-cellphones_NiMH!BC17-'Cordless Tools_NiMH'!BC17-PortablePCs_NiMH!BC17-Tablets_NiMH!BC17</f>
        <v>103.54759317460044</v>
      </c>
      <c r="BD17" s="11">
        <f>'POM Portables NiMH'!BD17-'cameras games_NiMH'!BD17-cellphones_NiMH!BD17-'Cordless Tools_NiMH'!BD17-PortablePCs_NiMH!BD17-Tablets_NiMH!BD17</f>
        <v>102.51211724285443</v>
      </c>
      <c r="BE17" s="11">
        <f>'POM Portables NiMH'!BE17-'cameras games_NiMH'!BE17-cellphones_NiMH!BE17-'Cordless Tools_NiMH'!BE17-PortablePCs_NiMH!BE17-Tablets_NiMH!BE17</f>
        <v>101.48699607042589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4" t="s">
        <v>625</v>
      </c>
      <c r="F18" s="26" t="s">
        <v>47</v>
      </c>
      <c r="G18" s="11">
        <f>'POM Portables NiMH'!G18-'cameras games_NiMH'!G18-cellphones_NiMH!G18-'Cordless Tools_NiMH'!G18-PortablePCs_NiMH!G18-Tablets_NiMH!G18</f>
        <v>73.621119288778686</v>
      </c>
      <c r="H18" s="11">
        <f>'POM Portables NiMH'!H18-'cameras games_NiMH'!H18-cellphones_NiMH!H18-'Cordless Tools_NiMH'!H18-PortablePCs_NiMH!H18-Tablets_NiMH!H18</f>
        <v>83.704000731164342</v>
      </c>
      <c r="I18" s="11">
        <f>'POM Portables NiMH'!I18-'cameras games_NiMH'!I18-cellphones_NiMH!I18-'Cordless Tools_NiMH'!I18-PortablePCs_NiMH!I18-Tablets_NiMH!I18</f>
        <v>95.770264428809014</v>
      </c>
      <c r="J18" s="11">
        <f>'POM Portables NiMH'!J18-'cameras games_NiMH'!J18-cellphones_NiMH!J18-'Cordless Tools_NiMH'!J18-PortablePCs_NiMH!J18-Tablets_NiMH!J18</f>
        <v>107.43744054495795</v>
      </c>
      <c r="K18" s="11">
        <f>'POM Portables NiMH'!K18-'cameras games_NiMH'!K18-cellphones_NiMH!K18-'Cordless Tools_NiMH'!K18-PortablePCs_NiMH!K18-Tablets_NiMH!K18</f>
        <v>114.29930304812024</v>
      </c>
      <c r="L18" s="11">
        <f>'POM Portables NiMH'!L18-'cameras games_NiMH'!L18-cellphones_NiMH!L18-'Cordless Tools_NiMH'!L18-PortablePCs_NiMH!L18-Tablets_NiMH!L18</f>
        <v>142.83211670302356</v>
      </c>
      <c r="M18" s="11">
        <f>'POM Portables NiMH'!M18-'cameras games_NiMH'!M18-cellphones_NiMH!M18-'Cordless Tools_NiMH'!M18-PortablePCs_NiMH!M18-Tablets_NiMH!M18</f>
        <v>163.06027553194659</v>
      </c>
      <c r="N18" s="11">
        <f>'POM Portables NiMH'!N18-'cameras games_NiMH'!N18-cellphones_NiMH!N18-'Cordless Tools_NiMH'!N18-PortablePCs_NiMH!N18-Tablets_NiMH!N18</f>
        <v>125.18682429078845</v>
      </c>
      <c r="O18" s="11">
        <f>'POM Portables NiMH'!O18-'cameras games_NiMH'!O18-cellphones_NiMH!O18-'Cordless Tools_NiMH'!O18-PortablePCs_NiMH!O18-Tablets_NiMH!O18</f>
        <v>143.28649021105375</v>
      </c>
      <c r="P18" s="11">
        <f>'POM Portables NiMH'!P18-'cameras games_NiMH'!P18-cellphones_NiMH!P18-'Cordless Tools_NiMH'!P18-PortablePCs_NiMH!P18-Tablets_NiMH!P18</f>
        <v>123.79939126777936</v>
      </c>
      <c r="Q18" s="11">
        <f>'POM Portables NiMH'!Q18-'cameras games_NiMH'!Q18-cellphones_NiMH!Q18-'Cordless Tools_NiMH'!Q18-PortablePCs_NiMH!Q18-Tablets_NiMH!Q18</f>
        <v>157.56067000090621</v>
      </c>
      <c r="R18" s="11">
        <f>'POM Portables NiMH'!R18-'cameras games_NiMH'!R18-cellphones_NiMH!R18-'Cordless Tools_NiMH'!R18-PortablePCs_NiMH!R18-Tablets_NiMH!R18</f>
        <v>201.73963842301939</v>
      </c>
      <c r="S18" s="11">
        <f>'POM Portables NiMH'!S18-'cameras games_NiMH'!S18-cellphones_NiMH!S18-'Cordless Tools_NiMH'!S18-PortablePCs_NiMH!S18-Tablets_NiMH!S18</f>
        <v>190.96736573362853</v>
      </c>
      <c r="T18" s="11">
        <f>'POM Portables NiMH'!T18-'cameras games_NiMH'!T18-cellphones_NiMH!T18-'Cordless Tools_NiMH'!T18-PortablePCs_NiMH!T18-Tablets_NiMH!T18</f>
        <v>185.71761009621611</v>
      </c>
      <c r="U18" s="11">
        <f>'POM Portables NiMH'!U18-'cameras games_NiMH'!U18-cellphones_NiMH!U18-'Cordless Tools_NiMH'!U18-PortablePCs_NiMH!U18-Tablets_NiMH!U18</f>
        <v>197.84699952306775</v>
      </c>
      <c r="V18" s="11">
        <f>'POM Portables NiMH'!V18-'cameras games_NiMH'!V18-cellphones_NiMH!V18-'Cordless Tools_NiMH'!V18-PortablePCs_NiMH!V18-Tablets_NiMH!V18</f>
        <v>194.09319299878939</v>
      </c>
      <c r="W18" s="11">
        <f>'POM Portables NiMH'!W18-'cameras games_NiMH'!W18-cellphones_NiMH!W18-'Cordless Tools_NiMH'!W18-PortablePCs_NiMH!W18-Tablets_NiMH!W18</f>
        <v>188.20567939556602</v>
      </c>
      <c r="X18" s="11">
        <f>'POM Portables NiMH'!X18-'cameras games_NiMH'!X18-cellphones_NiMH!X18-'Cordless Tools_NiMH'!X18-PortablePCs_NiMH!X18-Tablets_NiMH!X18</f>
        <v>177.20956612635851</v>
      </c>
      <c r="Y18" s="11">
        <f>'POM Portables NiMH'!Y18-'cameras games_NiMH'!Y18-cellphones_NiMH!Y18-'Cordless Tools_NiMH'!Y18-PortablePCs_NiMH!Y18-Tablets_NiMH!Y18</f>
        <v>203.97228434654502</v>
      </c>
      <c r="Z18" s="11">
        <f>'POM Portables NiMH'!Z18-'cameras games_NiMH'!Z18-cellphones_NiMH!Z18-'Cordless Tools_NiMH'!Z18-PortablePCs_NiMH!Z18-Tablets_NiMH!Z18</f>
        <v>170.75435729413644</v>
      </c>
      <c r="AA18" s="11">
        <f>'POM Portables NiMH'!AA18-'cameras games_NiMH'!AA18-cellphones_NiMH!AA18-'Cordless Tools_NiMH'!AA18-PortablePCs_NiMH!AA18-Tablets_NiMH!AA18</f>
        <v>195.19258662872974</v>
      </c>
      <c r="AB18" s="11">
        <f>'POM Portables NiMH'!AB18-'cameras games_NiMH'!AB18-cellphones_NiMH!AB18-'Cordless Tools_NiMH'!AB18-PortablePCs_NiMH!AB18-Tablets_NiMH!AB18</f>
        <v>160.18079869892222</v>
      </c>
      <c r="AC18" s="11">
        <f>'POM Portables NiMH'!AC18-'cameras games_NiMH'!AC18-cellphones_NiMH!AC18-'Cordless Tools_NiMH'!AC18-PortablePCs_NiMH!AC18-Tablets_NiMH!AC18</f>
        <v>156.97718272494376</v>
      </c>
      <c r="AD18" s="11">
        <f>'POM Portables NiMH'!AD18-'cameras games_NiMH'!AD18-cellphones_NiMH!AD18-'Cordless Tools_NiMH'!AD18-PortablePCs_NiMH!AD18-Tablets_NiMH!AD18</f>
        <v>153.83763907044488</v>
      </c>
      <c r="AE18" s="11">
        <f>'POM Portables NiMH'!AE18-'cameras games_NiMH'!AE18-cellphones_NiMH!AE18-'Cordless Tools_NiMH'!AE18-PortablePCs_NiMH!AE18-Tablets_NiMH!AE18</f>
        <v>150.76088628903599</v>
      </c>
      <c r="AF18" s="11">
        <f>'POM Portables NiMH'!AF18-'cameras games_NiMH'!AF18-cellphones_NiMH!AF18-'Cordless Tools_NiMH'!AF18-PortablePCs_NiMH!AF18-Tablets_NiMH!AF18</f>
        <v>147.74566856325526</v>
      </c>
      <c r="AG18" s="11">
        <f>'POM Portables NiMH'!AG18-'cameras games_NiMH'!AG18-cellphones_NiMH!AG18-'Cordless Tools_NiMH'!AG18-PortablePCs_NiMH!AG18-Tablets_NiMH!AG18</f>
        <v>144.79075519199017</v>
      </c>
      <c r="AH18" s="11">
        <f>'POM Portables NiMH'!AH18-'cameras games_NiMH'!AH18-cellphones_NiMH!AH18-'Cordless Tools_NiMH'!AH18-PortablePCs_NiMH!AH18-Tablets_NiMH!AH18</f>
        <v>141.89494008815038</v>
      </c>
      <c r="AI18" s="11">
        <f>'POM Portables NiMH'!AI18-'cameras games_NiMH'!AI18-cellphones_NiMH!AI18-'Cordless Tools_NiMH'!AI18-PortablePCs_NiMH!AI18-Tablets_NiMH!AI18</f>
        <v>139.05704128638737</v>
      </c>
      <c r="AJ18" s="11">
        <f>'POM Portables NiMH'!AJ18-'cameras games_NiMH'!AJ18-cellphones_NiMH!AJ18-'Cordless Tools_NiMH'!AJ18-PortablePCs_NiMH!AJ18-Tablets_NiMH!AJ18</f>
        <v>136.27590046065961</v>
      </c>
      <c r="AK18" s="11">
        <f>'POM Portables NiMH'!AK18-'cameras games_NiMH'!AK18-cellphones_NiMH!AK18-'Cordless Tools_NiMH'!AK18-PortablePCs_NiMH!AK18-Tablets_NiMH!AK18</f>
        <v>133.55038245144641</v>
      </c>
      <c r="AL18" s="11">
        <f>'POM Portables NiMH'!AL18-'cameras games_NiMH'!AL18-cellphones_NiMH!AL18-'Cordless Tools_NiMH'!AL18-PortablePCs_NiMH!AL18-Tablets_NiMH!AL18</f>
        <v>130.87937480241749</v>
      </c>
      <c r="AM18" s="11">
        <f>'POM Portables NiMH'!AM18-'cameras games_NiMH'!AM18-cellphones_NiMH!AM18-'Cordless Tools_NiMH'!AM18-PortablePCs_NiMH!AM18-Tablets_NiMH!AM18</f>
        <v>128.26178730636914</v>
      </c>
      <c r="AN18" s="11">
        <f>'POM Portables NiMH'!AN18-'cameras games_NiMH'!AN18-cellphones_NiMH!AN18-'Cordless Tools_NiMH'!AN18-PortablePCs_NiMH!AN18-Tablets_NiMH!AN18</f>
        <v>125.69655156024176</v>
      </c>
      <c r="AO18" s="11">
        <f>'POM Portables NiMH'!AO18-'cameras games_NiMH'!AO18-cellphones_NiMH!AO18-'Cordless Tools_NiMH'!AO18-PortablePCs_NiMH!AO18-Tablets_NiMH!AO18</f>
        <v>123.18262052903692</v>
      </c>
      <c r="AP18" s="11">
        <f>'POM Portables NiMH'!AP18-'cameras games_NiMH'!AP18-cellphones_NiMH!AP18-'Cordless Tools_NiMH'!AP18-PortablePCs_NiMH!AP18-Tablets_NiMH!AP18</f>
        <v>120.71896811845619</v>
      </c>
      <c r="AQ18" s="11">
        <f>'POM Portables NiMH'!AQ18-'cameras games_NiMH'!AQ18-cellphones_NiMH!AQ18-'Cordless Tools_NiMH'!AQ18-PortablePCs_NiMH!AQ18-Tablets_NiMH!AQ18</f>
        <v>118.30458875608707</v>
      </c>
      <c r="AR18" s="11">
        <f>'POM Portables NiMH'!AR18-'cameras games_NiMH'!AR18-cellphones_NiMH!AR18-'Cordless Tools_NiMH'!AR18-PortablePCs_NiMH!AR18-Tablets_NiMH!AR18</f>
        <v>115.93849698096533</v>
      </c>
      <c r="AS18" s="11">
        <f>'POM Portables NiMH'!AS18-'cameras games_NiMH'!AS18-cellphones_NiMH!AS18-'Cordless Tools_NiMH'!AS18-PortablePCs_NiMH!AS18-Tablets_NiMH!AS18</f>
        <v>113.61972704134602</v>
      </c>
      <c r="AT18" s="11">
        <f>'POM Portables NiMH'!AT18-'cameras games_NiMH'!AT18-cellphones_NiMH!AT18-'Cordless Tools_NiMH'!AT18-PortablePCs_NiMH!AT18-Tablets_NiMH!AT18</f>
        <v>111.3473325005191</v>
      </c>
      <c r="AU18" s="11">
        <f>'POM Portables NiMH'!AU18-'cameras games_NiMH'!AU18-cellphones_NiMH!AU18-'Cordless Tools_NiMH'!AU18-PortablePCs_NiMH!AU18-Tablets_NiMH!AU18</f>
        <v>110.23385917551391</v>
      </c>
      <c r="AV18" s="11">
        <f>'POM Portables NiMH'!AV18-'cameras games_NiMH'!AV18-cellphones_NiMH!AV18-'Cordless Tools_NiMH'!AV18-PortablePCs_NiMH!AV18-Tablets_NiMH!AV18</f>
        <v>109.13152058375877</v>
      </c>
      <c r="AW18" s="11">
        <f>'POM Portables NiMH'!AW18-'cameras games_NiMH'!AW18-cellphones_NiMH!AW18-'Cordless Tools_NiMH'!AW18-PortablePCs_NiMH!AW18-Tablets_NiMH!AW18</f>
        <v>108.04020537792118</v>
      </c>
      <c r="AX18" s="11">
        <f>'POM Portables NiMH'!AX18-'cameras games_NiMH'!AX18-cellphones_NiMH!AX18-'Cordless Tools_NiMH'!AX18-PortablePCs_NiMH!AX18-Tablets_NiMH!AX18</f>
        <v>106.95980332414197</v>
      </c>
      <c r="AY18" s="11">
        <f>'POM Portables NiMH'!AY18-'cameras games_NiMH'!AY18-cellphones_NiMH!AY18-'Cordless Tools_NiMH'!AY18-PortablePCs_NiMH!AY18-Tablets_NiMH!AY18</f>
        <v>105.89020529090055</v>
      </c>
      <c r="AZ18" s="11">
        <f>'POM Portables NiMH'!AZ18-'cameras games_NiMH'!AZ18-cellphones_NiMH!AZ18-'Cordless Tools_NiMH'!AZ18-PortablePCs_NiMH!AZ18-Tablets_NiMH!AZ18</f>
        <v>104.83130323799155</v>
      </c>
      <c r="BA18" s="11">
        <f>'POM Portables NiMH'!BA18-'cameras games_NiMH'!BA18-cellphones_NiMH!BA18-'Cordless Tools_NiMH'!BA18-PortablePCs_NiMH!BA18-Tablets_NiMH!BA18</f>
        <v>103.78299020561164</v>
      </c>
      <c r="BB18" s="11">
        <f>'POM Portables NiMH'!BB18-'cameras games_NiMH'!BB18-cellphones_NiMH!BB18-'Cordless Tools_NiMH'!BB18-PortablePCs_NiMH!BB18-Tablets_NiMH!BB18</f>
        <v>102.74516030355552</v>
      </c>
      <c r="BC18" s="11">
        <f>'POM Portables NiMH'!BC18-'cameras games_NiMH'!BC18-cellphones_NiMH!BC18-'Cordless Tools_NiMH'!BC18-PortablePCs_NiMH!BC18-Tablets_NiMH!BC18</f>
        <v>101.71770870051996</v>
      </c>
      <c r="BD18" s="11">
        <f>'POM Portables NiMH'!BD18-'cameras games_NiMH'!BD18-cellphones_NiMH!BD18-'Cordless Tools_NiMH'!BD18-PortablePCs_NiMH!BD18-Tablets_NiMH!BD18</f>
        <v>100.70053161351477</v>
      </c>
      <c r="BE18" s="11">
        <f>'POM Portables NiMH'!BE18-'cameras games_NiMH'!BE18-cellphones_NiMH!BE18-'Cordless Tools_NiMH'!BE18-PortablePCs_NiMH!BE18-Tablets_NiMH!BE18</f>
        <v>99.69352629737962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4" t="s">
        <v>625</v>
      </c>
      <c r="F19" s="26" t="s">
        <v>48</v>
      </c>
      <c r="G19" s="11">
        <f>'POM Portables NiMH'!G19-'cameras games_NiMH'!G19-cellphones_NiMH!G19-'Cordless Tools_NiMH'!G19-PortablePCs_NiMH!G19-Tablets_NiMH!G19</f>
        <v>10.41954221047664</v>
      </c>
      <c r="H19" s="11">
        <f>'POM Portables NiMH'!H19-'cameras games_NiMH'!H19-cellphones_NiMH!H19-'Cordless Tools_NiMH'!H19-PortablePCs_NiMH!H19-Tablets_NiMH!H19</f>
        <v>11.827374632887517</v>
      </c>
      <c r="I19" s="11">
        <f>'POM Portables NiMH'!I19-'cameras games_NiMH'!I19-cellphones_NiMH!I19-'Cordless Tools_NiMH'!I19-PortablePCs_NiMH!I19-Tablets_NiMH!I19</f>
        <v>13.490437606763894</v>
      </c>
      <c r="J19" s="11">
        <f>'POM Portables NiMH'!J19-'cameras games_NiMH'!J19-cellphones_NiMH!J19-'Cordless Tools_NiMH'!J19-PortablePCs_NiMH!J19-Tablets_NiMH!J19</f>
        <v>15.334617802506109</v>
      </c>
      <c r="K19" s="11">
        <f>'POM Portables NiMH'!K19-'cameras games_NiMH'!K19-cellphones_NiMH!K19-'Cordless Tools_NiMH'!K19-PortablePCs_NiMH!K19-Tablets_NiMH!K19</f>
        <v>16.171259158501023</v>
      </c>
      <c r="L19" s="11">
        <f>'POM Portables NiMH'!L19-'cameras games_NiMH'!L19-cellphones_NiMH!L19-'Cordless Tools_NiMH'!L19-PortablePCs_NiMH!L19-Tablets_NiMH!L19</f>
        <v>20.024205213498398</v>
      </c>
      <c r="M19" s="11">
        <f>'POM Portables NiMH'!M19-'cameras games_NiMH'!M19-cellphones_NiMH!M19-'Cordless Tools_NiMH'!M19-PortablePCs_NiMH!M19-Tablets_NiMH!M19</f>
        <v>22.993640996796248</v>
      </c>
      <c r="N19" s="11">
        <f>'POM Portables NiMH'!N19-'cameras games_NiMH'!N19-cellphones_NiMH!N19-'Cordless Tools_NiMH'!N19-PortablePCs_NiMH!N19-Tablets_NiMH!N19</f>
        <v>17.939104942371692</v>
      </c>
      <c r="O19" s="11">
        <f>'POM Portables NiMH'!O19-'cameras games_NiMH'!O19-cellphones_NiMH!O19-'Cordless Tools_NiMH'!O19-PortablePCs_NiMH!O19-Tablets_NiMH!O19</f>
        <v>20.916149532110897</v>
      </c>
      <c r="P19" s="11">
        <f>'POM Portables NiMH'!P19-'cameras games_NiMH'!P19-cellphones_NiMH!P19-'Cordless Tools_NiMH'!P19-PortablePCs_NiMH!P19-Tablets_NiMH!P19</f>
        <v>17.774200511065104</v>
      </c>
      <c r="Q19" s="11">
        <f>'POM Portables NiMH'!Q19-'cameras games_NiMH'!Q19-cellphones_NiMH!Q19-'Cordless Tools_NiMH'!Q19-PortablePCs_NiMH!Q19-Tablets_NiMH!Q19</f>
        <v>22.729765684109726</v>
      </c>
      <c r="R19" s="11">
        <f>'POM Portables NiMH'!R19-'cameras games_NiMH'!R19-cellphones_NiMH!R19-'Cordless Tools_NiMH'!R19-PortablePCs_NiMH!R19-Tablets_NiMH!R19</f>
        <v>28.989626464901029</v>
      </c>
      <c r="S19" s="11">
        <f>'POM Portables NiMH'!S19-'cameras games_NiMH'!S19-cellphones_NiMH!S19-'Cordless Tools_NiMH'!S19-PortablePCs_NiMH!S19-Tablets_NiMH!S19</f>
        <v>27.31894693574516</v>
      </c>
      <c r="T19" s="11">
        <f>'POM Portables NiMH'!T19-'cameras games_NiMH'!T19-cellphones_NiMH!T19-'Cordless Tools_NiMH'!T19-PortablePCs_NiMH!T19-Tablets_NiMH!T19</f>
        <v>27.774272937049933</v>
      </c>
      <c r="U19" s="11">
        <f>'POM Portables NiMH'!U19-'cameras games_NiMH'!U19-cellphones_NiMH!U19-'Cordless Tools_NiMH'!U19-PortablePCs_NiMH!U19-Tablets_NiMH!U19</f>
        <v>25.207836414046621</v>
      </c>
      <c r="V19" s="11">
        <f>'POM Portables NiMH'!V19-'cameras games_NiMH'!V19-cellphones_NiMH!V19-'Cordless Tools_NiMH'!V19-PortablePCs_NiMH!V19-Tablets_NiMH!V19</f>
        <v>24.360321926544831</v>
      </c>
      <c r="W19" s="11">
        <f>'POM Portables NiMH'!W19-'cameras games_NiMH'!W19-cellphones_NiMH!W19-'Cordless Tools_NiMH'!W19-PortablePCs_NiMH!W19-Tablets_NiMH!W19</f>
        <v>22.80409091915088</v>
      </c>
      <c r="X19" s="11">
        <f>'POM Portables NiMH'!X19-'cameras games_NiMH'!X19-cellphones_NiMH!X19-'Cordless Tools_NiMH'!X19-PortablePCs_NiMH!X19-Tablets_NiMH!X19</f>
        <v>23.262645935415271</v>
      </c>
      <c r="Y19" s="11">
        <f>'POM Portables NiMH'!Y19-'cameras games_NiMH'!Y19-cellphones_NiMH!Y19-'Cordless Tools_NiMH'!Y19-PortablePCs_NiMH!Y19-Tablets_NiMH!Y19</f>
        <v>21.828710629728523</v>
      </c>
      <c r="Z19" s="11">
        <f>'POM Portables NiMH'!Z19-'cameras games_NiMH'!Z19-cellphones_NiMH!Z19-'Cordless Tools_NiMH'!Z19-PortablePCs_NiMH!Z19-Tablets_NiMH!Z19</f>
        <v>19.855229614600084</v>
      </c>
      <c r="AA19" s="11">
        <f>'POM Portables NiMH'!AA19-'cameras games_NiMH'!AA19-cellphones_NiMH!AA19-'Cordless Tools_NiMH'!AA19-PortablePCs_NiMH!AA19-Tablets_NiMH!AA19</f>
        <v>21.321826116383768</v>
      </c>
      <c r="AB19" s="11">
        <f>'POM Portables NiMH'!AB19-'cameras games_NiMH'!AB19-cellphones_NiMH!AB19-'Cordless Tools_NiMH'!AB19-PortablePCs_NiMH!AB19-Tablets_NiMH!AB19</f>
        <v>16.287449222416807</v>
      </c>
      <c r="AC19" s="11">
        <f>'POM Portables NiMH'!AC19-'cameras games_NiMH'!AC19-cellphones_NiMH!AC19-'Cordless Tools_NiMH'!AC19-PortablePCs_NiMH!AC19-Tablets_NiMH!AC19</f>
        <v>15.96170023796847</v>
      </c>
      <c r="AD19" s="11">
        <f>'POM Portables NiMH'!AD19-'cameras games_NiMH'!AD19-cellphones_NiMH!AD19-'Cordless Tools_NiMH'!AD19-PortablePCs_NiMH!AD19-Tablets_NiMH!AD19</f>
        <v>15.642466233209101</v>
      </c>
      <c r="AE19" s="11">
        <f>'POM Portables NiMH'!AE19-'cameras games_NiMH'!AE19-cellphones_NiMH!AE19-'Cordless Tools_NiMH'!AE19-PortablePCs_NiMH!AE19-Tablets_NiMH!AE19</f>
        <v>15.329616908544919</v>
      </c>
      <c r="AF19" s="11">
        <f>'POM Portables NiMH'!AF19-'cameras games_NiMH'!AF19-cellphones_NiMH!AF19-'Cordless Tools_NiMH'!AF19-PortablePCs_NiMH!AF19-Tablets_NiMH!AF19</f>
        <v>15.023024570374021</v>
      </c>
      <c r="AG19" s="11">
        <f>'POM Portables NiMH'!AG19-'cameras games_NiMH'!AG19-cellphones_NiMH!AG19-'Cordless Tools_NiMH'!AG19-PortablePCs_NiMH!AG19-Tablets_NiMH!AG19</f>
        <v>14.72256407896654</v>
      </c>
      <c r="AH19" s="11">
        <f>'POM Portables NiMH'!AH19-'cameras games_NiMH'!AH19-cellphones_NiMH!AH19-'Cordless Tools_NiMH'!AH19-PortablePCs_NiMH!AH19-Tablets_NiMH!AH19</f>
        <v>14.428112797387209</v>
      </c>
      <c r="AI19" s="11">
        <f>'POM Portables NiMH'!AI19-'cameras games_NiMH'!AI19-cellphones_NiMH!AI19-'Cordless Tools_NiMH'!AI19-PortablePCs_NiMH!AI19-Tablets_NiMH!AI19</f>
        <v>14.139550541439466</v>
      </c>
      <c r="AJ19" s="11">
        <f>'POM Portables NiMH'!AJ19-'cameras games_NiMH'!AJ19-cellphones_NiMH!AJ19-'Cordless Tools_NiMH'!AJ19-PortablePCs_NiMH!AJ19-Tablets_NiMH!AJ19</f>
        <v>13.856759530610676</v>
      </c>
      <c r="AK19" s="11">
        <f>'POM Portables NiMH'!AK19-'cameras games_NiMH'!AK19-cellphones_NiMH!AK19-'Cordless Tools_NiMH'!AK19-PortablePCs_NiMH!AK19-Tablets_NiMH!AK19</f>
        <v>13.579624339998462</v>
      </c>
      <c r="AL19" s="11">
        <f>'POM Portables NiMH'!AL19-'cameras games_NiMH'!AL19-cellphones_NiMH!AL19-'Cordless Tools_NiMH'!AL19-PortablePCs_NiMH!AL19-Tablets_NiMH!AL19</f>
        <v>13.308031853198493</v>
      </c>
      <c r="AM19" s="11">
        <f>'POM Portables NiMH'!AM19-'cameras games_NiMH'!AM19-cellphones_NiMH!AM19-'Cordless Tools_NiMH'!AM19-PortablePCs_NiMH!AM19-Tablets_NiMH!AM19</f>
        <v>13.041871216134522</v>
      </c>
      <c r="AN19" s="11">
        <f>'POM Portables NiMH'!AN19-'cameras games_NiMH'!AN19-cellphones_NiMH!AN19-'Cordless Tools_NiMH'!AN19-PortablePCs_NiMH!AN19-Tablets_NiMH!AN19</f>
        <v>12.781033791811831</v>
      </c>
      <c r="AO19" s="11">
        <f>'POM Portables NiMH'!AO19-'cameras games_NiMH'!AO19-cellphones_NiMH!AO19-'Cordless Tools_NiMH'!AO19-PortablePCs_NiMH!AO19-Tablets_NiMH!AO19</f>
        <v>12.525413115975594</v>
      </c>
      <c r="AP19" s="11">
        <f>'POM Portables NiMH'!AP19-'cameras games_NiMH'!AP19-cellphones_NiMH!AP19-'Cordless Tools_NiMH'!AP19-PortablePCs_NiMH!AP19-Tablets_NiMH!AP19</f>
        <v>12.274904853656082</v>
      </c>
      <c r="AQ19" s="11">
        <f>'POM Portables NiMH'!AQ19-'cameras games_NiMH'!AQ19-cellphones_NiMH!AQ19-'Cordless Tools_NiMH'!AQ19-PortablePCs_NiMH!AQ19-Tablets_NiMH!AQ19</f>
        <v>12.02940675658296</v>
      </c>
      <c r="AR19" s="11">
        <f>'POM Portables NiMH'!AR19-'cameras games_NiMH'!AR19-cellphones_NiMH!AR19-'Cordless Tools_NiMH'!AR19-PortablePCs_NiMH!AR19-Tablets_NiMH!AR19</f>
        <v>11.7888186214513</v>
      </c>
      <c r="AS19" s="11">
        <f>'POM Portables NiMH'!AS19-'cameras games_NiMH'!AS19-cellphones_NiMH!AS19-'Cordless Tools_NiMH'!AS19-PortablePCs_NiMH!AS19-Tablets_NiMH!AS19</f>
        <v>11.553042249022274</v>
      </c>
      <c r="AT19" s="11">
        <f>'POM Portables NiMH'!AT19-'cameras games_NiMH'!AT19-cellphones_NiMH!AT19-'Cordless Tools_NiMH'!AT19-PortablePCs_NiMH!AT19-Tablets_NiMH!AT19</f>
        <v>11.321981404041829</v>
      </c>
      <c r="AU19" s="11">
        <f>'POM Portables NiMH'!AU19-'cameras games_NiMH'!AU19-cellphones_NiMH!AU19-'Cordless Tools_NiMH'!AU19-PortablePCs_NiMH!AU19-Tablets_NiMH!AU19</f>
        <v>11.20876159000141</v>
      </c>
      <c r="AV19" s="11">
        <f>'POM Portables NiMH'!AV19-'cameras games_NiMH'!AV19-cellphones_NiMH!AV19-'Cordless Tools_NiMH'!AV19-PortablePCs_NiMH!AV19-Tablets_NiMH!AV19</f>
        <v>11.096673974101396</v>
      </c>
      <c r="AW19" s="11">
        <f>'POM Portables NiMH'!AW19-'cameras games_NiMH'!AW19-cellphones_NiMH!AW19-'Cordless Tools_NiMH'!AW19-PortablePCs_NiMH!AW19-Tablets_NiMH!AW19</f>
        <v>10.985707234360381</v>
      </c>
      <c r="AX19" s="11">
        <f>'POM Portables NiMH'!AX19-'cameras games_NiMH'!AX19-cellphones_NiMH!AX19-'Cordless Tools_NiMH'!AX19-PortablePCs_NiMH!AX19-Tablets_NiMH!AX19</f>
        <v>10.875850162016778</v>
      </c>
      <c r="AY19" s="11">
        <f>'POM Portables NiMH'!AY19-'cameras games_NiMH'!AY19-cellphones_NiMH!AY19-'Cordless Tools_NiMH'!AY19-PortablePCs_NiMH!AY19-Tablets_NiMH!AY19</f>
        <v>10.767091660396611</v>
      </c>
      <c r="AZ19" s="11">
        <f>'POM Portables NiMH'!AZ19-'cameras games_NiMH'!AZ19-cellphones_NiMH!AZ19-'Cordless Tools_NiMH'!AZ19-PortablePCs_NiMH!AZ19-Tablets_NiMH!AZ19</f>
        <v>10.659420743792644</v>
      </c>
      <c r="BA19" s="11">
        <f>'POM Portables NiMH'!BA19-'cameras games_NiMH'!BA19-cellphones_NiMH!BA19-'Cordless Tools_NiMH'!BA19-PortablePCs_NiMH!BA19-Tablets_NiMH!BA19</f>
        <v>10.552826536354718</v>
      </c>
      <c r="BB19" s="11">
        <f>'POM Portables NiMH'!BB19-'cameras games_NiMH'!BB19-cellphones_NiMH!BB19-'Cordless Tools_NiMH'!BB19-PortablePCs_NiMH!BB19-Tablets_NiMH!BB19</f>
        <v>10.447298270991171</v>
      </c>
      <c r="BC19" s="11">
        <f>'POM Portables NiMH'!BC19-'cameras games_NiMH'!BC19-cellphones_NiMH!BC19-'Cordless Tools_NiMH'!BC19-PortablePCs_NiMH!BC19-Tablets_NiMH!BC19</f>
        <v>10.34282528828126</v>
      </c>
      <c r="BD19" s="11">
        <f>'POM Portables NiMH'!BD19-'cameras games_NiMH'!BD19-cellphones_NiMH!BD19-'Cordless Tools_NiMH'!BD19-PortablePCs_NiMH!BD19-Tablets_NiMH!BD19</f>
        <v>10.239397035398447</v>
      </c>
      <c r="BE19" s="11">
        <f>'POM Portables NiMH'!BE19-'cameras games_NiMH'!BE19-cellphones_NiMH!BE19-'Cordless Tools_NiMH'!BE19-PortablePCs_NiMH!BE19-Tablets_NiMH!BE19</f>
        <v>10.137003065044462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4" t="s">
        <v>625</v>
      </c>
      <c r="F20" s="26" t="s">
        <v>49</v>
      </c>
      <c r="G20" s="11">
        <f>'POM Portables NiMH'!G20-'cameras games_NiMH'!G20-cellphones_NiMH!G20-'Cordless Tools_NiMH'!G20-PortablePCs_NiMH!G20-Tablets_NiMH!G20</f>
        <v>60.193798839135489</v>
      </c>
      <c r="H20" s="11">
        <f>'POM Portables NiMH'!H20-'cameras games_NiMH'!H20-cellphones_NiMH!H20-'Cordless Tools_NiMH'!H20-PortablePCs_NiMH!H20-Tablets_NiMH!H20</f>
        <v>68.830796211242486</v>
      </c>
      <c r="I20" s="11">
        <f>'POM Portables NiMH'!I20-'cameras games_NiMH'!I20-cellphones_NiMH!I20-'Cordless Tools_NiMH'!I20-PortablePCs_NiMH!I20-Tablets_NiMH!I20</f>
        <v>78.543461139517063</v>
      </c>
      <c r="J20" s="11">
        <f>'POM Portables NiMH'!J20-'cameras games_NiMH'!J20-cellphones_NiMH!J20-'Cordless Tools_NiMH'!J20-PortablePCs_NiMH!J20-Tablets_NiMH!J20</f>
        <v>89.152103339963872</v>
      </c>
      <c r="K20" s="11">
        <f>'POM Portables NiMH'!K20-'cameras games_NiMH'!K20-cellphones_NiMH!K20-'Cordless Tools_NiMH'!K20-PortablePCs_NiMH!K20-Tablets_NiMH!K20</f>
        <v>94.717965689979806</v>
      </c>
      <c r="L20" s="11">
        <f>'POM Portables NiMH'!L20-'cameras games_NiMH'!L20-cellphones_NiMH!L20-'Cordless Tools_NiMH'!L20-PortablePCs_NiMH!L20-Tablets_NiMH!L20</f>
        <v>117.71310986179826</v>
      </c>
      <c r="M20" s="11">
        <f>'POM Portables NiMH'!M20-'cameras games_NiMH'!M20-cellphones_NiMH!M20-'Cordless Tools_NiMH'!M20-PortablePCs_NiMH!M20-Tablets_NiMH!M20</f>
        <v>132.68840840366846</v>
      </c>
      <c r="N20" s="11">
        <f>'POM Portables NiMH'!N20-'cameras games_NiMH'!N20-cellphones_NiMH!N20-'Cordless Tools_NiMH'!N20-PortablePCs_NiMH!N20-Tablets_NiMH!N20</f>
        <v>103.27316362239844</v>
      </c>
      <c r="O20" s="11">
        <f>'POM Portables NiMH'!O20-'cameras games_NiMH'!O20-cellphones_NiMH!O20-'Cordless Tools_NiMH'!O20-PortablePCs_NiMH!O20-Tablets_NiMH!O20</f>
        <v>119.65759281665838</v>
      </c>
      <c r="P20" s="11">
        <f>'POM Portables NiMH'!P20-'cameras games_NiMH'!P20-cellphones_NiMH!P20-'Cordless Tools_NiMH'!P20-PortablePCs_NiMH!P20-Tablets_NiMH!P20</f>
        <v>101.52336991357774</v>
      </c>
      <c r="Q20" s="11">
        <f>'POM Portables NiMH'!Q20-'cameras games_NiMH'!Q20-cellphones_NiMH!Q20-'Cordless Tools_NiMH'!Q20-PortablePCs_NiMH!Q20-Tablets_NiMH!Q20</f>
        <v>129.60398655545106</v>
      </c>
      <c r="R20" s="11">
        <f>'POM Portables NiMH'!R20-'cameras games_NiMH'!R20-cellphones_NiMH!R20-'Cordless Tools_NiMH'!R20-PortablePCs_NiMH!R20-Tablets_NiMH!R20</f>
        <v>164.22904875443328</v>
      </c>
      <c r="S20" s="11">
        <f>'POM Portables NiMH'!S20-'cameras games_NiMH'!S20-cellphones_NiMH!S20-'Cordless Tools_NiMH'!S20-PortablePCs_NiMH!S20-Tablets_NiMH!S20</f>
        <v>139.65852743005749</v>
      </c>
      <c r="T20" s="11">
        <f>'POM Portables NiMH'!T20-'cameras games_NiMH'!T20-cellphones_NiMH!T20-'Cordless Tools_NiMH'!T20-PortablePCs_NiMH!T20-Tablets_NiMH!T20</f>
        <v>160.23019801884232</v>
      </c>
      <c r="U20" s="11">
        <f>'POM Portables NiMH'!U20-'cameras games_NiMH'!U20-cellphones_NiMH!U20-'Cordless Tools_NiMH'!U20-PortablePCs_NiMH!U20-Tablets_NiMH!U20</f>
        <v>148.74446964970784</v>
      </c>
      <c r="V20" s="11">
        <f>'POM Portables NiMH'!V20-'cameras games_NiMH'!V20-cellphones_NiMH!V20-'Cordless Tools_NiMH'!V20-PortablePCs_NiMH!V20-Tablets_NiMH!V20</f>
        <v>150.36937415859757</v>
      </c>
      <c r="W20" s="11">
        <f>'POM Portables NiMH'!W20-'cameras games_NiMH'!W20-cellphones_NiMH!W20-'Cordless Tools_NiMH'!W20-PortablePCs_NiMH!W20-Tablets_NiMH!W20</f>
        <v>144.34447394783271</v>
      </c>
      <c r="X20" s="11">
        <f>'POM Portables NiMH'!X20-'cameras games_NiMH'!X20-cellphones_NiMH!X20-'Cordless Tools_NiMH'!X20-PortablePCs_NiMH!X20-Tablets_NiMH!X20</f>
        <v>152.00558700983629</v>
      </c>
      <c r="Y20" s="11">
        <f>'POM Portables NiMH'!Y20-'cameras games_NiMH'!Y20-cellphones_NiMH!Y20-'Cordless Tools_NiMH'!Y20-PortablePCs_NiMH!Y20-Tablets_NiMH!Y20</f>
        <v>157.16154375421254</v>
      </c>
      <c r="Z20" s="11">
        <f>'POM Portables NiMH'!Z20-'cameras games_NiMH'!Z20-cellphones_NiMH!Z20-'Cordless Tools_NiMH'!Z20-PortablePCs_NiMH!Z20-Tablets_NiMH!Z20</f>
        <v>152.17648597572722</v>
      </c>
      <c r="AA20" s="11">
        <f>'POM Portables NiMH'!AA20-'cameras games_NiMH'!AA20-cellphones_NiMH!AA20-'Cordless Tools_NiMH'!AA20-PortablePCs_NiMH!AA20-Tablets_NiMH!AA20</f>
        <v>142.90890775670761</v>
      </c>
      <c r="AB20" s="11">
        <f>'POM Portables NiMH'!AB20-'cameras games_NiMH'!AB20-cellphones_NiMH!AB20-'Cordless Tools_NiMH'!AB20-PortablePCs_NiMH!AB20-Tablets_NiMH!AB20</f>
        <v>127.35532411220527</v>
      </c>
      <c r="AC20" s="11">
        <f>'POM Portables NiMH'!AC20-'cameras games_NiMH'!AC20-cellphones_NiMH!AC20-'Cordless Tools_NiMH'!AC20-PortablePCs_NiMH!AC20-Tablets_NiMH!AC20</f>
        <v>124.80821762996116</v>
      </c>
      <c r="AD20" s="11">
        <f>'POM Portables NiMH'!AD20-'cameras games_NiMH'!AD20-cellphones_NiMH!AD20-'Cordless Tools_NiMH'!AD20-PortablePCs_NiMH!AD20-Tablets_NiMH!AD20</f>
        <v>122.31205327736194</v>
      </c>
      <c r="AE20" s="11">
        <f>'POM Portables NiMH'!AE20-'cameras games_NiMH'!AE20-cellphones_NiMH!AE20-'Cordless Tools_NiMH'!AE20-PortablePCs_NiMH!AE20-Tablets_NiMH!AE20</f>
        <v>119.8658122118147</v>
      </c>
      <c r="AF20" s="11">
        <f>'POM Portables NiMH'!AF20-'cameras games_NiMH'!AF20-cellphones_NiMH!AF20-'Cordless Tools_NiMH'!AF20-PortablePCs_NiMH!AF20-Tablets_NiMH!AF20</f>
        <v>117.46849596757841</v>
      </c>
      <c r="AG20" s="11">
        <f>'POM Portables NiMH'!AG20-'cameras games_NiMH'!AG20-cellphones_NiMH!AG20-'Cordless Tools_NiMH'!AG20-PortablePCs_NiMH!AG20-Tablets_NiMH!AG20</f>
        <v>115.11912604822683</v>
      </c>
      <c r="AH20" s="11">
        <f>'POM Portables NiMH'!AH20-'cameras games_NiMH'!AH20-cellphones_NiMH!AH20-'Cordless Tools_NiMH'!AH20-PortablePCs_NiMH!AH20-Tablets_NiMH!AH20</f>
        <v>112.81674352726229</v>
      </c>
      <c r="AI20" s="11">
        <f>'POM Portables NiMH'!AI20-'cameras games_NiMH'!AI20-cellphones_NiMH!AI20-'Cordless Tools_NiMH'!AI20-PortablePCs_NiMH!AI20-Tablets_NiMH!AI20</f>
        <v>110.56040865671704</v>
      </c>
      <c r="AJ20" s="11">
        <f>'POM Portables NiMH'!AJ20-'cameras games_NiMH'!AJ20-cellphones_NiMH!AJ20-'Cordless Tools_NiMH'!AJ20-PortablePCs_NiMH!AJ20-Tablets_NiMH!AJ20</f>
        <v>108.34920048358271</v>
      </c>
      <c r="AK20" s="11">
        <f>'POM Portables NiMH'!AK20-'cameras games_NiMH'!AK20-cellphones_NiMH!AK20-'Cordless Tools_NiMH'!AK20-PortablePCs_NiMH!AK20-Tablets_NiMH!AK20</f>
        <v>106.18221647391105</v>
      </c>
      <c r="AL20" s="11">
        <f>'POM Portables NiMH'!AL20-'cameras games_NiMH'!AL20-cellphones_NiMH!AL20-'Cordless Tools_NiMH'!AL20-PortablePCs_NiMH!AL20-Tablets_NiMH!AL20</f>
        <v>104.05857214443283</v>
      </c>
      <c r="AM20" s="11">
        <f>'POM Portables NiMH'!AM20-'cameras games_NiMH'!AM20-cellphones_NiMH!AM20-'Cordless Tools_NiMH'!AM20-PortablePCs_NiMH!AM20-Tablets_NiMH!AM20</f>
        <v>101.97740070154417</v>
      </c>
      <c r="AN20" s="11">
        <f>'POM Portables NiMH'!AN20-'cameras games_NiMH'!AN20-cellphones_NiMH!AN20-'Cordless Tools_NiMH'!AN20-PortablePCs_NiMH!AN20-Tablets_NiMH!AN20</f>
        <v>99.937852687513285</v>
      </c>
      <c r="AO20" s="11">
        <f>'POM Portables NiMH'!AO20-'cameras games_NiMH'!AO20-cellphones_NiMH!AO20-'Cordless Tools_NiMH'!AO20-PortablePCs_NiMH!AO20-Tablets_NiMH!AO20</f>
        <v>97.939095633763017</v>
      </c>
      <c r="AP20" s="11">
        <f>'POM Portables NiMH'!AP20-'cameras games_NiMH'!AP20-cellphones_NiMH!AP20-'Cordless Tools_NiMH'!AP20-PortablePCs_NiMH!AP20-Tablets_NiMH!AP20</f>
        <v>95.980313721087754</v>
      </c>
      <c r="AQ20" s="11">
        <f>'POM Portables NiMH'!AQ20-'cameras games_NiMH'!AQ20-cellphones_NiMH!AQ20-'Cordless Tools_NiMH'!AQ20-PortablePCs_NiMH!AQ20-Tablets_NiMH!AQ20</f>
        <v>94.060707446666001</v>
      </c>
      <c r="AR20" s="11">
        <f>'POM Portables NiMH'!AR20-'cameras games_NiMH'!AR20-cellphones_NiMH!AR20-'Cordless Tools_NiMH'!AR20-PortablePCs_NiMH!AR20-Tablets_NiMH!AR20</f>
        <v>92.179493297732677</v>
      </c>
      <c r="AS20" s="11">
        <f>'POM Portables NiMH'!AS20-'cameras games_NiMH'!AS20-cellphones_NiMH!AS20-'Cordless Tools_NiMH'!AS20-PortablePCs_NiMH!AS20-Tablets_NiMH!AS20</f>
        <v>90.335903431778021</v>
      </c>
      <c r="AT20" s="11">
        <f>'POM Portables NiMH'!AT20-'cameras games_NiMH'!AT20-cellphones_NiMH!AT20-'Cordless Tools_NiMH'!AT20-PortablePCs_NiMH!AT20-Tablets_NiMH!AT20</f>
        <v>88.52918536314246</v>
      </c>
      <c r="AU20" s="11">
        <f>'POM Portables NiMH'!AU20-'cameras games_NiMH'!AU20-cellphones_NiMH!AU20-'Cordless Tools_NiMH'!AU20-PortablePCs_NiMH!AU20-Tablets_NiMH!AU20</f>
        <v>87.643893509511031</v>
      </c>
      <c r="AV20" s="11">
        <f>'POM Portables NiMH'!AV20-'cameras games_NiMH'!AV20-cellphones_NiMH!AV20-'Cordless Tools_NiMH'!AV20-PortablePCs_NiMH!AV20-Tablets_NiMH!AV20</f>
        <v>86.767454574415922</v>
      </c>
      <c r="AW20" s="11">
        <f>'POM Portables NiMH'!AW20-'cameras games_NiMH'!AW20-cellphones_NiMH!AW20-'Cordless Tools_NiMH'!AW20-PortablePCs_NiMH!AW20-Tablets_NiMH!AW20</f>
        <v>85.899780028671756</v>
      </c>
      <c r="AX20" s="11">
        <f>'POM Portables NiMH'!AX20-'cameras games_NiMH'!AX20-cellphones_NiMH!AX20-'Cordless Tools_NiMH'!AX20-PortablePCs_NiMH!AX20-Tablets_NiMH!AX20</f>
        <v>85.040782228385041</v>
      </c>
      <c r="AY20" s="11">
        <f>'POM Portables NiMH'!AY20-'cameras games_NiMH'!AY20-cellphones_NiMH!AY20-'Cordless Tools_NiMH'!AY20-PortablePCs_NiMH!AY20-Tablets_NiMH!AY20</f>
        <v>84.190374406101185</v>
      </c>
      <c r="AZ20" s="11">
        <f>'POM Portables NiMH'!AZ20-'cameras games_NiMH'!AZ20-cellphones_NiMH!AZ20-'Cordless Tools_NiMH'!AZ20-PortablePCs_NiMH!AZ20-Tablets_NiMH!AZ20</f>
        <v>83.348470662040171</v>
      </c>
      <c r="BA20" s="11">
        <f>'POM Portables NiMH'!BA20-'cameras games_NiMH'!BA20-cellphones_NiMH!BA20-'Cordless Tools_NiMH'!BA20-PortablePCs_NiMH!BA20-Tablets_NiMH!BA20</f>
        <v>82.514985955419775</v>
      </c>
      <c r="BB20" s="11">
        <f>'POM Portables NiMH'!BB20-'cameras games_NiMH'!BB20-cellphones_NiMH!BB20-'Cordless Tools_NiMH'!BB20-PortablePCs_NiMH!BB20-Tablets_NiMH!BB20</f>
        <v>81.689836095865573</v>
      </c>
      <c r="BC20" s="11">
        <f>'POM Portables NiMH'!BC20-'cameras games_NiMH'!BC20-cellphones_NiMH!BC20-'Cordless Tools_NiMH'!BC20-PortablePCs_NiMH!BC20-Tablets_NiMH!BC20</f>
        <v>80.872937734906913</v>
      </c>
      <c r="BD20" s="11">
        <f>'POM Portables NiMH'!BD20-'cameras games_NiMH'!BD20-cellphones_NiMH!BD20-'Cordless Tools_NiMH'!BD20-PortablePCs_NiMH!BD20-Tablets_NiMH!BD20</f>
        <v>80.064208357557845</v>
      </c>
      <c r="BE20" s="11">
        <f>'POM Portables NiMH'!BE20-'cameras games_NiMH'!BE20-cellphones_NiMH!BE20-'Cordless Tools_NiMH'!BE20-PortablePCs_NiMH!BE20-Tablets_NiMH!BE20</f>
        <v>79.263566273982264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4" t="s">
        <v>625</v>
      </c>
      <c r="F21" s="26" t="s">
        <v>35</v>
      </c>
      <c r="G21" s="11">
        <f>'POM Portables NiMH'!G21-'cameras games_NiMH'!G21-cellphones_NiMH!G21-'Cordless Tools_NiMH'!G21-PortablePCs_NiMH!G21-Tablets_NiMH!G21</f>
        <v>737.13198492854917</v>
      </c>
      <c r="H21" s="11">
        <f>'POM Portables NiMH'!H21-'cameras games_NiMH'!H21-cellphones_NiMH!H21-'Cordless Tools_NiMH'!H21-PortablePCs_NiMH!H21-Tablets_NiMH!H21</f>
        <v>839.77960588951828</v>
      </c>
      <c r="I21" s="11">
        <f>'POM Portables NiMH'!I21-'cameras games_NiMH'!I21-cellphones_NiMH!I21-'Cordless Tools_NiMH'!I21-PortablePCs_NiMH!I21-Tablets_NiMH!I21</f>
        <v>957.19820788333129</v>
      </c>
      <c r="J21" s="11">
        <f>'POM Portables NiMH'!J21-'cameras games_NiMH'!J21-cellphones_NiMH!J21-'Cordless Tools_NiMH'!J21-PortablePCs_NiMH!J21-Tablets_NiMH!J21</f>
        <v>1089.172274876091</v>
      </c>
      <c r="K21" s="11">
        <f>'POM Portables NiMH'!K21-'cameras games_NiMH'!K21-cellphones_NiMH!K21-'Cordless Tools_NiMH'!K21-PortablePCs_NiMH!K21-Tablets_NiMH!K21</f>
        <v>1154.341413251148</v>
      </c>
      <c r="L21" s="11">
        <f>'POM Portables NiMH'!L21-'cameras games_NiMH'!L21-cellphones_NiMH!L21-'Cordless Tools_NiMH'!L21-PortablePCs_NiMH!L21-Tablets_NiMH!L21</f>
        <v>1427.6219465167196</v>
      </c>
      <c r="M21" s="11">
        <f>'POM Portables NiMH'!M21-'cameras games_NiMH'!M21-cellphones_NiMH!M21-'Cordless Tools_NiMH'!M21-PortablePCs_NiMH!M21-Tablets_NiMH!M21</f>
        <v>1630.2839395504955</v>
      </c>
      <c r="N21" s="11">
        <f>'POM Portables NiMH'!N21-'cameras games_NiMH'!N21-cellphones_NiMH!N21-'Cordless Tools_NiMH'!N21-PortablePCs_NiMH!N21-Tablets_NiMH!N21</f>
        <v>1272.4221219283932</v>
      </c>
      <c r="O21" s="11">
        <f>'POM Portables NiMH'!O21-'cameras games_NiMH'!O21-cellphones_NiMH!O21-'Cordless Tools_NiMH'!O21-PortablePCs_NiMH!O21-Tablets_NiMH!O21</f>
        <v>1475.7772210246621</v>
      </c>
      <c r="P21" s="11">
        <f>'POM Portables NiMH'!P21-'cameras games_NiMH'!P21-cellphones_NiMH!P21-'Cordless Tools_NiMH'!P21-PortablePCs_NiMH!P21-Tablets_NiMH!P21</f>
        <v>1251.123811971358</v>
      </c>
      <c r="Q21" s="11">
        <f>'POM Portables NiMH'!Q21-'cameras games_NiMH'!Q21-cellphones_NiMH!Q21-'Cordless Tools_NiMH'!Q21-PortablePCs_NiMH!Q21-Tablets_NiMH!Q21</f>
        <v>1587.2927771691241</v>
      </c>
      <c r="R21" s="11">
        <f>'POM Portables NiMH'!R21-'cameras games_NiMH'!R21-cellphones_NiMH!R21-'Cordless Tools_NiMH'!R21-PortablePCs_NiMH!R21-Tablets_NiMH!R21</f>
        <v>2015.7520685204674</v>
      </c>
      <c r="S21" s="11">
        <f>'POM Portables NiMH'!S21-'cameras games_NiMH'!S21-cellphones_NiMH!S21-'Cordless Tools_NiMH'!S21-PortablePCs_NiMH!S21-Tablets_NiMH!S21</f>
        <v>1631.558997905669</v>
      </c>
      <c r="T21" s="11">
        <f>'POM Portables NiMH'!T21-'cameras games_NiMH'!T21-cellphones_NiMH!T21-'Cordless Tools_NiMH'!T21-PortablePCs_NiMH!T21-Tablets_NiMH!T21</f>
        <v>2011.2023341252284</v>
      </c>
      <c r="U21" s="11">
        <f>'POM Portables NiMH'!U21-'cameras games_NiMH'!U21-cellphones_NiMH!U21-'Cordless Tools_NiMH'!U21-PortablePCs_NiMH!U21-Tablets_NiMH!U21</f>
        <v>1646.4725807794466</v>
      </c>
      <c r="V21" s="11">
        <f>'POM Portables NiMH'!V21-'cameras games_NiMH'!V21-cellphones_NiMH!V21-'Cordless Tools_NiMH'!V21-PortablePCs_NiMH!V21-Tablets_NiMH!V21</f>
        <v>1734.2997085388824</v>
      </c>
      <c r="W21" s="11">
        <f>'POM Portables NiMH'!W21-'cameras games_NiMH'!W21-cellphones_NiMH!W21-'Cordless Tools_NiMH'!W21-PortablePCs_NiMH!W21-Tablets_NiMH!W21</f>
        <v>1578.5675539518127</v>
      </c>
      <c r="X21" s="11">
        <f>'POM Portables NiMH'!X21-'cameras games_NiMH'!X21-cellphones_NiMH!X21-'Cordless Tools_NiMH'!X21-PortablePCs_NiMH!X21-Tablets_NiMH!X21</f>
        <v>1773.3451243967022</v>
      </c>
      <c r="Y21" s="11">
        <f>'POM Portables NiMH'!Y21-'cameras games_NiMH'!Y21-cellphones_NiMH!Y21-'Cordless Tools_NiMH'!Y21-PortablePCs_NiMH!Y21-Tablets_NiMH!Y21</f>
        <v>1448.3908818687221</v>
      </c>
      <c r="Z21" s="11">
        <f>'POM Portables NiMH'!Z21-'cameras games_NiMH'!Z21-cellphones_NiMH!Z21-'Cordless Tools_NiMH'!Z21-PortablePCs_NiMH!Z21-Tablets_NiMH!Z21</f>
        <v>1463.5535829256121</v>
      </c>
      <c r="AA21" s="11">
        <f>'POM Portables NiMH'!AA21-'cameras games_NiMH'!AA21-cellphones_NiMH!AA21-'Cordless Tools_NiMH'!AA21-PortablePCs_NiMH!AA21-Tablets_NiMH!AA21</f>
        <v>1467.9727414336389</v>
      </c>
      <c r="AB21" s="11">
        <f>'POM Portables NiMH'!AB21-'cameras games_NiMH'!AB21-cellphones_NiMH!AB21-'Cordless Tools_NiMH'!AB21-PortablePCs_NiMH!AB21-Tablets_NiMH!AB21</f>
        <v>1180.6521365188059</v>
      </c>
      <c r="AC21" s="11">
        <f>'POM Portables NiMH'!AC21-'cameras games_NiMH'!AC21-cellphones_NiMH!AC21-'Cordless Tools_NiMH'!AC21-PortablePCs_NiMH!AC21-Tablets_NiMH!AC21</f>
        <v>1157.0390937884299</v>
      </c>
      <c r="AD21" s="11">
        <f>'POM Portables NiMH'!AD21-'cameras games_NiMH'!AD21-cellphones_NiMH!AD21-'Cordless Tools_NiMH'!AD21-PortablePCs_NiMH!AD21-Tablets_NiMH!AD21</f>
        <v>1133.8983119126613</v>
      </c>
      <c r="AE21" s="11">
        <f>'POM Portables NiMH'!AE21-'cameras games_NiMH'!AE21-cellphones_NiMH!AE21-'Cordless Tools_NiMH'!AE21-PortablePCs_NiMH!AE21-Tablets_NiMH!AE21</f>
        <v>1111.220345674408</v>
      </c>
      <c r="AF21" s="11">
        <f>'POM Portables NiMH'!AF21-'cameras games_NiMH'!AF21-cellphones_NiMH!AF21-'Cordless Tools_NiMH'!AF21-PortablePCs_NiMH!AF21-Tablets_NiMH!AF21</f>
        <v>1088.9959387609199</v>
      </c>
      <c r="AG21" s="11">
        <f>'POM Portables NiMH'!AG21-'cameras games_NiMH'!AG21-cellphones_NiMH!AG21-'Cordless Tools_NiMH'!AG21-PortablePCs_NiMH!AG21-Tablets_NiMH!AG21</f>
        <v>1067.2160199857015</v>
      </c>
      <c r="AH21" s="11">
        <f>'POM Portables NiMH'!AH21-'cameras games_NiMH'!AH21-cellphones_NiMH!AH21-'Cordless Tools_NiMH'!AH21-PortablePCs_NiMH!AH21-Tablets_NiMH!AH21</f>
        <v>1045.8716995859875</v>
      </c>
      <c r="AI21" s="11">
        <f>'POM Portables NiMH'!AI21-'cameras games_NiMH'!AI21-cellphones_NiMH!AI21-'Cordless Tools_NiMH'!AI21-PortablePCs_NiMH!AI21-Tablets_NiMH!AI21</f>
        <v>1024.9542655942678</v>
      </c>
      <c r="AJ21" s="11">
        <f>'POM Portables NiMH'!AJ21-'cameras games_NiMH'!AJ21-cellphones_NiMH!AJ21-'Cordless Tools_NiMH'!AJ21-PortablePCs_NiMH!AJ21-Tablets_NiMH!AJ21</f>
        <v>1004.4551802823825</v>
      </c>
      <c r="AK21" s="11">
        <f>'POM Portables NiMH'!AK21-'cameras games_NiMH'!AK21-cellphones_NiMH!AK21-'Cordless Tools_NiMH'!AK21-PortablePCs_NiMH!AK21-Tablets_NiMH!AK21</f>
        <v>984.36607667673479</v>
      </c>
      <c r="AL21" s="11">
        <f>'POM Portables NiMH'!AL21-'cameras games_NiMH'!AL21-cellphones_NiMH!AL21-'Cordless Tools_NiMH'!AL21-PortablePCs_NiMH!AL21-Tablets_NiMH!AL21</f>
        <v>964.67875514320008</v>
      </c>
      <c r="AM21" s="11">
        <f>'POM Portables NiMH'!AM21-'cameras games_NiMH'!AM21-cellphones_NiMH!AM21-'Cordless Tools_NiMH'!AM21-PortablePCs_NiMH!AM21-Tablets_NiMH!AM21</f>
        <v>945.38518004033608</v>
      </c>
      <c r="AN21" s="11">
        <f>'POM Portables NiMH'!AN21-'cameras games_NiMH'!AN21-cellphones_NiMH!AN21-'Cordless Tools_NiMH'!AN21-PortablePCs_NiMH!AN21-Tablets_NiMH!AN21</f>
        <v>926.47747643952937</v>
      </c>
      <c r="AO21" s="11">
        <f>'POM Portables NiMH'!AO21-'cameras games_NiMH'!AO21-cellphones_NiMH!AO21-'Cordless Tools_NiMH'!AO21-PortablePCs_NiMH!AO21-Tablets_NiMH!AO21</f>
        <v>907.94792691073883</v>
      </c>
      <c r="AP21" s="11">
        <f>'POM Portables NiMH'!AP21-'cameras games_NiMH'!AP21-cellphones_NiMH!AP21-'Cordless Tools_NiMH'!AP21-PortablePCs_NiMH!AP21-Tablets_NiMH!AP21</f>
        <v>889.7889683725241</v>
      </c>
      <c r="AQ21" s="11">
        <f>'POM Portables NiMH'!AQ21-'cameras games_NiMH'!AQ21-cellphones_NiMH!AQ21-'Cordless Tools_NiMH'!AQ21-PortablePCs_NiMH!AQ21-Tablets_NiMH!AQ21</f>
        <v>871.99318900507365</v>
      </c>
      <c r="AR21" s="11">
        <f>'POM Portables NiMH'!AR21-'cameras games_NiMH'!AR21-cellphones_NiMH!AR21-'Cordless Tools_NiMH'!AR21-PortablePCs_NiMH!AR21-Tablets_NiMH!AR21</f>
        <v>854.55332522497213</v>
      </c>
      <c r="AS21" s="11">
        <f>'POM Portables NiMH'!AS21-'cameras games_NiMH'!AS21-cellphones_NiMH!AS21-'Cordless Tools_NiMH'!AS21-PortablePCs_NiMH!AS21-Tablets_NiMH!AS21</f>
        <v>837.46225872047273</v>
      </c>
      <c r="AT21" s="11">
        <f>'POM Portables NiMH'!AT21-'cameras games_NiMH'!AT21-cellphones_NiMH!AT21-'Cordless Tools_NiMH'!AT21-PortablePCs_NiMH!AT21-Tablets_NiMH!AT21</f>
        <v>820.71301354606328</v>
      </c>
      <c r="AU21" s="11">
        <f>'POM Portables NiMH'!AU21-'cameras games_NiMH'!AU21-cellphones_NiMH!AU21-'Cordless Tools_NiMH'!AU21-PortablePCs_NiMH!AU21-Tablets_NiMH!AU21</f>
        <v>812.50588341060268</v>
      </c>
      <c r="AV21" s="11">
        <f>'POM Portables NiMH'!AV21-'cameras games_NiMH'!AV21-cellphones_NiMH!AV21-'Cordless Tools_NiMH'!AV21-PortablePCs_NiMH!AV21-Tablets_NiMH!AV21</f>
        <v>804.38082457649671</v>
      </c>
      <c r="AW21" s="11">
        <f>'POM Portables NiMH'!AW21-'cameras games_NiMH'!AW21-cellphones_NiMH!AW21-'Cordless Tools_NiMH'!AW21-PortablePCs_NiMH!AW21-Tablets_NiMH!AW21</f>
        <v>796.33701633073179</v>
      </c>
      <c r="AX21" s="11">
        <f>'POM Portables NiMH'!AX21-'cameras games_NiMH'!AX21-cellphones_NiMH!AX21-'Cordless Tools_NiMH'!AX21-PortablePCs_NiMH!AX21-Tablets_NiMH!AX21</f>
        <v>788.37364616742445</v>
      </c>
      <c r="AY21" s="11">
        <f>'POM Portables NiMH'!AY21-'cameras games_NiMH'!AY21-cellphones_NiMH!AY21-'Cordless Tools_NiMH'!AY21-PortablePCs_NiMH!AY21-Tablets_NiMH!AY21</f>
        <v>780.48990970575016</v>
      </c>
      <c r="AZ21" s="11">
        <f>'POM Portables NiMH'!AZ21-'cameras games_NiMH'!AZ21-cellphones_NiMH!AZ21-'Cordless Tools_NiMH'!AZ21-PortablePCs_NiMH!AZ21-Tablets_NiMH!AZ21</f>
        <v>772.68501060869266</v>
      </c>
      <c r="BA21" s="11">
        <f>'POM Portables NiMH'!BA21-'cameras games_NiMH'!BA21-cellphones_NiMH!BA21-'Cordless Tools_NiMH'!BA21-PortablePCs_NiMH!BA21-Tablets_NiMH!BA21</f>
        <v>764.95816050260578</v>
      </c>
      <c r="BB21" s="11">
        <f>'POM Portables NiMH'!BB21-'cameras games_NiMH'!BB21-cellphones_NiMH!BB21-'Cordless Tools_NiMH'!BB21-PortablePCs_NiMH!BB21-Tablets_NiMH!BB21</f>
        <v>757.30857889757976</v>
      </c>
      <c r="BC21" s="11">
        <f>'POM Portables NiMH'!BC21-'cameras games_NiMH'!BC21-cellphones_NiMH!BC21-'Cordless Tools_NiMH'!BC21-PortablePCs_NiMH!BC21-Tablets_NiMH!BC21</f>
        <v>749.73549310860392</v>
      </c>
      <c r="BD21" s="11">
        <f>'POM Portables NiMH'!BD21-'cameras games_NiMH'!BD21-cellphones_NiMH!BD21-'Cordless Tools_NiMH'!BD21-PortablePCs_NiMH!BD21-Tablets_NiMH!BD21</f>
        <v>742.23813817751784</v>
      </c>
      <c r="BE21" s="11">
        <f>'POM Portables NiMH'!BE21-'cameras games_NiMH'!BE21-cellphones_NiMH!BE21-'Cordless Tools_NiMH'!BE21-PortablePCs_NiMH!BE21-Tablets_NiMH!BE21</f>
        <v>734.81575679574269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4" t="s">
        <v>625</v>
      </c>
      <c r="F22" s="26" t="s">
        <v>34</v>
      </c>
      <c r="G22" s="11">
        <f>'POM Portables NiMH'!G22-'cameras games_NiMH'!G22-cellphones_NiMH!G22-'Cordless Tools_NiMH'!G22-PortablePCs_NiMH!G22-Tablets_NiMH!G22</f>
        <v>915.45484958037332</v>
      </c>
      <c r="H22" s="11">
        <f>'POM Portables NiMH'!H22-'cameras games_NiMH'!H22-cellphones_NiMH!H22-'Cordless Tools_NiMH'!H22-PortablePCs_NiMH!H22-Tablets_NiMH!H22</f>
        <v>1048.3673047048296</v>
      </c>
      <c r="I22" s="11">
        <f>'POM Portables NiMH'!I22-'cameras games_NiMH'!I22-cellphones_NiMH!I22-'Cordless Tools_NiMH'!I22-PortablePCs_NiMH!I22-Tablets_NiMH!I22</f>
        <v>1208.0244387167556</v>
      </c>
      <c r="J22" s="11">
        <f>'POM Portables NiMH'!J22-'cameras games_NiMH'!J22-cellphones_NiMH!J22-'Cordless Tools_NiMH'!J22-PortablePCs_NiMH!J22-Tablets_NiMH!J22</f>
        <v>1373.0929250490249</v>
      </c>
      <c r="K22" s="11">
        <f>'POM Portables NiMH'!K22-'cameras games_NiMH'!K22-cellphones_NiMH!K22-'Cordless Tools_NiMH'!K22-PortablePCs_NiMH!K22-Tablets_NiMH!K22</f>
        <v>1461.9231819092211</v>
      </c>
      <c r="L22" s="11">
        <f>'POM Portables NiMH'!L22-'cameras games_NiMH'!L22-cellphones_NiMH!L22-'Cordless Tools_NiMH'!L22-PortablePCs_NiMH!L22-Tablets_NiMH!L22</f>
        <v>1825.8086868685753</v>
      </c>
      <c r="M22" s="11">
        <f>'POM Portables NiMH'!M22-'cameras games_NiMH'!M22-cellphones_NiMH!M22-'Cordless Tools_NiMH'!M22-PortablePCs_NiMH!M22-Tablets_NiMH!M22</f>
        <v>2088.4106956763826</v>
      </c>
      <c r="N22" s="11">
        <f>'POM Portables NiMH'!N22-'cameras games_NiMH'!N22-cellphones_NiMH!N22-'Cordless Tools_NiMH'!N22-PortablePCs_NiMH!N22-Tablets_NiMH!N22</f>
        <v>1621.9335038601077</v>
      </c>
      <c r="O22" s="11">
        <f>'POM Portables NiMH'!O22-'cameras games_NiMH'!O22-cellphones_NiMH!O22-'Cordless Tools_NiMH'!O22-PortablePCs_NiMH!O22-Tablets_NiMH!O22</f>
        <v>1872.4147612600386</v>
      </c>
      <c r="P22" s="11">
        <f>'POM Portables NiMH'!P22-'cameras games_NiMH'!P22-cellphones_NiMH!P22-'Cordless Tools_NiMH'!P22-PortablePCs_NiMH!P22-Tablets_NiMH!P22</f>
        <v>1583.0803070401748</v>
      </c>
      <c r="Q22" s="11">
        <f>'POM Portables NiMH'!Q22-'cameras games_NiMH'!Q22-cellphones_NiMH!Q22-'Cordless Tools_NiMH'!Q22-PortablePCs_NiMH!Q22-Tablets_NiMH!Q22</f>
        <v>2019.2108730686114</v>
      </c>
      <c r="R22" s="11">
        <f>'POM Portables NiMH'!R22-'cameras games_NiMH'!R22-cellphones_NiMH!R22-'Cordless Tools_NiMH'!R22-PortablePCs_NiMH!R22-Tablets_NiMH!R22</f>
        <v>2571.139823789908</v>
      </c>
      <c r="S22" s="11">
        <f>'POM Portables NiMH'!S22-'cameras games_NiMH'!S22-cellphones_NiMH!S22-'Cordless Tools_NiMH'!S22-PortablePCs_NiMH!S22-Tablets_NiMH!S22</f>
        <v>2633.9691232160285</v>
      </c>
      <c r="T22" s="11">
        <f>'POM Portables NiMH'!T22-'cameras games_NiMH'!T22-cellphones_NiMH!T22-'Cordless Tools_NiMH'!T22-PortablePCs_NiMH!T22-Tablets_NiMH!T22</f>
        <v>3024.0635429326435</v>
      </c>
      <c r="U22" s="11">
        <f>'POM Portables NiMH'!U22-'cameras games_NiMH'!U22-cellphones_NiMH!U22-'Cordless Tools_NiMH'!U22-PortablePCs_NiMH!U22-Tablets_NiMH!U22</f>
        <v>2955.5234890955257</v>
      </c>
      <c r="V22" s="11">
        <f>'POM Portables NiMH'!V22-'cameras games_NiMH'!V22-cellphones_NiMH!V22-'Cordless Tools_NiMH'!V22-PortablePCs_NiMH!V22-Tablets_NiMH!V22</f>
        <v>2697.9032860092266</v>
      </c>
      <c r="W22" s="11">
        <f>'POM Portables NiMH'!W22-'cameras games_NiMH'!W22-cellphones_NiMH!W22-'Cordless Tools_NiMH'!W22-PortablePCs_NiMH!W22-Tablets_NiMH!W22</f>
        <v>2125.2205516912327</v>
      </c>
      <c r="X22" s="11">
        <f>'POM Portables NiMH'!X22-'cameras games_NiMH'!X22-cellphones_NiMH!X22-'Cordless Tools_NiMH'!X22-PortablePCs_NiMH!X22-Tablets_NiMH!X22</f>
        <v>2208.2452579636315</v>
      </c>
      <c r="Y22" s="11">
        <f>'POM Portables NiMH'!Y22-'cameras games_NiMH'!Y22-cellphones_NiMH!Y22-'Cordless Tools_NiMH'!Y22-PortablePCs_NiMH!Y22-Tablets_NiMH!Y22</f>
        <v>2303.1477187596897</v>
      </c>
      <c r="Z22" s="11">
        <f>'POM Portables NiMH'!Z22-'cameras games_NiMH'!Z22-cellphones_NiMH!Z22-'Cordless Tools_NiMH'!Z22-PortablePCs_NiMH!Z22-Tablets_NiMH!Z22</f>
        <v>2127.9962793631785</v>
      </c>
      <c r="AA22" s="11">
        <f>'POM Portables NiMH'!AA22-'cameras games_NiMH'!AA22-cellphones_NiMH!AA22-'Cordless Tools_NiMH'!AA22-PortablePCs_NiMH!AA22-Tablets_NiMH!AA22</f>
        <v>2475.6560437871658</v>
      </c>
      <c r="AB22" s="11">
        <f>'POM Portables NiMH'!AB22-'cameras games_NiMH'!AB22-cellphones_NiMH!AB22-'Cordless Tools_NiMH'!AB22-PortablePCs_NiMH!AB22-Tablets_NiMH!AB22</f>
        <v>1955.2310486970812</v>
      </c>
      <c r="AC22" s="11">
        <f>'POM Portables NiMH'!AC22-'cameras games_NiMH'!AC22-cellphones_NiMH!AC22-'Cordless Tools_NiMH'!AC22-PortablePCs_NiMH!AC22-Tablets_NiMH!AC22</f>
        <v>1916.1264277231396</v>
      </c>
      <c r="AD22" s="11">
        <f>'POM Portables NiMH'!AD22-'cameras games_NiMH'!AD22-cellphones_NiMH!AD22-'Cordless Tools_NiMH'!AD22-PortablePCs_NiMH!AD22-Tablets_NiMH!AD22</f>
        <v>1877.8038991686767</v>
      </c>
      <c r="AE22" s="11">
        <f>'POM Portables NiMH'!AE22-'cameras games_NiMH'!AE22-cellphones_NiMH!AE22-'Cordless Tools_NiMH'!AE22-PortablePCs_NiMH!AE22-Tablets_NiMH!AE22</f>
        <v>1840.2478211853031</v>
      </c>
      <c r="AF22" s="11">
        <f>'POM Portables NiMH'!AF22-'cameras games_NiMH'!AF22-cellphones_NiMH!AF22-'Cordless Tools_NiMH'!AF22-PortablePCs_NiMH!AF22-Tablets_NiMH!AF22</f>
        <v>1803.4428647615971</v>
      </c>
      <c r="AG22" s="11">
        <f>'POM Portables NiMH'!AG22-'cameras games_NiMH'!AG22-cellphones_NiMH!AG22-'Cordless Tools_NiMH'!AG22-PortablePCs_NiMH!AG22-Tablets_NiMH!AG22</f>
        <v>1767.3740074663651</v>
      </c>
      <c r="AH22" s="11">
        <f>'POM Portables NiMH'!AH22-'cameras games_NiMH'!AH22-cellphones_NiMH!AH22-'Cordless Tools_NiMH'!AH22-PortablePCs_NiMH!AH22-Tablets_NiMH!AH22</f>
        <v>1732.0265273170378</v>
      </c>
      <c r="AI22" s="11">
        <f>'POM Portables NiMH'!AI22-'cameras games_NiMH'!AI22-cellphones_NiMH!AI22-'Cordless Tools_NiMH'!AI22-PortablePCs_NiMH!AI22-Tablets_NiMH!AI22</f>
        <v>1697.3859967706971</v>
      </c>
      <c r="AJ22" s="11">
        <f>'POM Portables NiMH'!AJ22-'cameras games_NiMH'!AJ22-cellphones_NiMH!AJ22-'Cordless Tools_NiMH'!AJ22-PortablePCs_NiMH!AJ22-Tablets_NiMH!AJ22</f>
        <v>1663.4382768352832</v>
      </c>
      <c r="AK22" s="11">
        <f>'POM Portables NiMH'!AK22-'cameras games_NiMH'!AK22-cellphones_NiMH!AK22-'Cordless Tools_NiMH'!AK22-PortablePCs_NiMH!AK22-Tablets_NiMH!AK22</f>
        <v>1630.1695112985776</v>
      </c>
      <c r="AL22" s="11">
        <f>'POM Portables NiMH'!AL22-'cameras games_NiMH'!AL22-cellphones_NiMH!AL22-'Cordless Tools_NiMH'!AL22-PortablePCs_NiMH!AL22-Tablets_NiMH!AL22</f>
        <v>1597.5661210726062</v>
      </c>
      <c r="AM22" s="11">
        <f>'POM Portables NiMH'!AM22-'cameras games_NiMH'!AM22-cellphones_NiMH!AM22-'Cordless Tools_NiMH'!AM22-PortablePCs_NiMH!AM22-Tablets_NiMH!AM22</f>
        <v>1565.6147986511539</v>
      </c>
      <c r="AN22" s="11">
        <f>'POM Portables NiMH'!AN22-'cameras games_NiMH'!AN22-cellphones_NiMH!AN22-'Cordless Tools_NiMH'!AN22-PortablePCs_NiMH!AN22-Tablets_NiMH!AN22</f>
        <v>1534.3025026781308</v>
      </c>
      <c r="AO22" s="11">
        <f>'POM Portables NiMH'!AO22-'cameras games_NiMH'!AO22-cellphones_NiMH!AO22-'Cordless Tools_NiMH'!AO22-PortablePCs_NiMH!AO22-Tablets_NiMH!AO22</f>
        <v>1503.6164526245682</v>
      </c>
      <c r="AP22" s="11">
        <f>'POM Portables NiMH'!AP22-'cameras games_NiMH'!AP22-cellphones_NiMH!AP22-'Cordless Tools_NiMH'!AP22-PortablePCs_NiMH!AP22-Tablets_NiMH!AP22</f>
        <v>1473.5441235720768</v>
      </c>
      <c r="AQ22" s="11">
        <f>'POM Portables NiMH'!AQ22-'cameras games_NiMH'!AQ22-cellphones_NiMH!AQ22-'Cordless Tools_NiMH'!AQ22-PortablePCs_NiMH!AQ22-Tablets_NiMH!AQ22</f>
        <v>1444.0732411006354</v>
      </c>
      <c r="AR22" s="11">
        <f>'POM Portables NiMH'!AR22-'cameras games_NiMH'!AR22-cellphones_NiMH!AR22-'Cordless Tools_NiMH'!AR22-PortablePCs_NiMH!AR22-Tablets_NiMH!AR22</f>
        <v>1415.1917762786227</v>
      </c>
      <c r="AS22" s="11">
        <f>'POM Portables NiMH'!AS22-'cameras games_NiMH'!AS22-cellphones_NiMH!AS22-'Cordless Tools_NiMH'!AS22-PortablePCs_NiMH!AS22-Tablets_NiMH!AS22</f>
        <v>1386.8879407530503</v>
      </c>
      <c r="AT22" s="11">
        <f>'POM Portables NiMH'!AT22-'cameras games_NiMH'!AT22-cellphones_NiMH!AT22-'Cordless Tools_NiMH'!AT22-PortablePCs_NiMH!AT22-Tablets_NiMH!AT22</f>
        <v>1359.1501819379894</v>
      </c>
      <c r="AU22" s="11">
        <f>'POM Portables NiMH'!AU22-'cameras games_NiMH'!AU22-cellphones_NiMH!AU22-'Cordless Tools_NiMH'!AU22-PortablePCs_NiMH!AU22-Tablets_NiMH!AU22</f>
        <v>1345.5586801186096</v>
      </c>
      <c r="AV22" s="11">
        <f>'POM Portables NiMH'!AV22-'cameras games_NiMH'!AV22-cellphones_NiMH!AV22-'Cordless Tools_NiMH'!AV22-PortablePCs_NiMH!AV22-Tablets_NiMH!AV22</f>
        <v>1332.1030933174234</v>
      </c>
      <c r="AW22" s="11">
        <f>'POM Portables NiMH'!AW22-'cameras games_NiMH'!AW22-cellphones_NiMH!AW22-'Cordless Tools_NiMH'!AW22-PortablePCs_NiMH!AW22-Tablets_NiMH!AW22</f>
        <v>1318.7820623842492</v>
      </c>
      <c r="AX22" s="11">
        <f>'POM Portables NiMH'!AX22-'cameras games_NiMH'!AX22-cellphones_NiMH!AX22-'Cordless Tools_NiMH'!AX22-PortablePCs_NiMH!AX22-Tablets_NiMH!AX22</f>
        <v>1305.5942417604067</v>
      </c>
      <c r="AY22" s="11">
        <f>'POM Portables NiMH'!AY22-'cameras games_NiMH'!AY22-cellphones_NiMH!AY22-'Cordless Tools_NiMH'!AY22-PortablePCs_NiMH!AY22-Tablets_NiMH!AY22</f>
        <v>1292.5382993428027</v>
      </c>
      <c r="AZ22" s="11">
        <f>'POM Portables NiMH'!AZ22-'cameras games_NiMH'!AZ22-cellphones_NiMH!AZ22-'Cordless Tools_NiMH'!AZ22-PortablePCs_NiMH!AZ22-Tablets_NiMH!AZ22</f>
        <v>1279.6129163493747</v>
      </c>
      <c r="BA22" s="11">
        <f>'POM Portables NiMH'!BA22-'cameras games_NiMH'!BA22-cellphones_NiMH!BA22-'Cordless Tools_NiMH'!BA22-PortablePCs_NiMH!BA22-Tablets_NiMH!BA22</f>
        <v>1266.8167871858809</v>
      </c>
      <c r="BB22" s="11">
        <f>'POM Portables NiMH'!BB22-'cameras games_NiMH'!BB22-cellphones_NiMH!BB22-'Cordless Tools_NiMH'!BB22-PortablePCs_NiMH!BB22-Tablets_NiMH!BB22</f>
        <v>1254.1486193140222</v>
      </c>
      <c r="BC22" s="11">
        <f>'POM Portables NiMH'!BC22-'cameras games_NiMH'!BC22-cellphones_NiMH!BC22-'Cordless Tools_NiMH'!BC22-PortablePCs_NiMH!BC22-Tablets_NiMH!BC22</f>
        <v>1241.6071331208821</v>
      </c>
      <c r="BD22" s="11">
        <f>'POM Portables NiMH'!BD22-'cameras games_NiMH'!BD22-cellphones_NiMH!BD22-'Cordless Tools_NiMH'!BD22-PortablePCs_NiMH!BD22-Tablets_NiMH!BD22</f>
        <v>1229.1910617896733</v>
      </c>
      <c r="BE22" s="11">
        <f>'POM Portables NiMH'!BE22-'cameras games_NiMH'!BE22-cellphones_NiMH!BE22-'Cordless Tools_NiMH'!BE22-PortablePCs_NiMH!BE22-Tablets_NiMH!BE22</f>
        <v>1216.8991511717766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4" t="s">
        <v>625</v>
      </c>
      <c r="F23" s="26" t="s">
        <v>50</v>
      </c>
      <c r="G23" s="11">
        <f>'POM Portables NiMH'!G23-'cameras games_NiMH'!G23-cellphones_NiMH!G23-'Cordless Tools_NiMH'!G23-PortablePCs_NiMH!G23-Tablets_NiMH!G23</f>
        <v>38.39601243566679</v>
      </c>
      <c r="H23" s="11">
        <f>'POM Portables NiMH'!H23-'cameras games_NiMH'!H23-cellphones_NiMH!H23-'Cordless Tools_NiMH'!H23-PortablePCs_NiMH!H23-Tablets_NiMH!H23</f>
        <v>43.718975087017796</v>
      </c>
      <c r="I23" s="11">
        <f>'POM Portables NiMH'!I23-'cameras games_NiMH'!I23-cellphones_NiMH!I23-'Cordless Tools_NiMH'!I23-PortablePCs_NiMH!I23-Tablets_NiMH!I23</f>
        <v>49.782275227708162</v>
      </c>
      <c r="J23" s="11">
        <f>'POM Portables NiMH'!J23-'cameras games_NiMH'!J23-cellphones_NiMH!J23-'Cordless Tools_NiMH'!J23-PortablePCs_NiMH!J23-Tablets_NiMH!J23</f>
        <v>55.723341162299171</v>
      </c>
      <c r="K23" s="11">
        <f>'POM Portables NiMH'!K23-'cameras games_NiMH'!K23-cellphones_NiMH!K23-'Cordless Tools_NiMH'!K23-PortablePCs_NiMH!K23-Tablets_NiMH!K23</f>
        <v>59.099261392072506</v>
      </c>
      <c r="L23" s="11">
        <f>'POM Portables NiMH'!L23-'cameras games_NiMH'!L23-cellphones_NiMH!L23-'Cordless Tools_NiMH'!L23-PortablePCs_NiMH!L23-Tablets_NiMH!L23</f>
        <v>74.45606964084331</v>
      </c>
      <c r="M23" s="11">
        <f>'POM Portables NiMH'!M23-'cameras games_NiMH'!M23-cellphones_NiMH!M23-'Cordless Tools_NiMH'!M23-PortablePCs_NiMH!M23-Tablets_NiMH!M23</f>
        <v>85.586511555702344</v>
      </c>
      <c r="N23" s="11">
        <f>'POM Portables NiMH'!N23-'cameras games_NiMH'!N23-cellphones_NiMH!N23-'Cordless Tools_NiMH'!N23-PortablePCs_NiMH!N23-Tablets_NiMH!N23</f>
        <v>65.930026142786517</v>
      </c>
      <c r="O23" s="11">
        <f>'POM Portables NiMH'!O23-'cameras games_NiMH'!O23-cellphones_NiMH!O23-'Cordless Tools_NiMH'!O23-PortablePCs_NiMH!O23-Tablets_NiMH!O23</f>
        <v>76.871094403360601</v>
      </c>
      <c r="P23" s="11">
        <f>'POM Portables NiMH'!P23-'cameras games_NiMH'!P23-cellphones_NiMH!P23-'Cordless Tools_NiMH'!P23-PortablePCs_NiMH!P23-Tablets_NiMH!P23</f>
        <v>64.091241973114066</v>
      </c>
      <c r="Q23" s="11">
        <f>'POM Portables NiMH'!Q23-'cameras games_NiMH'!Q23-cellphones_NiMH!Q23-'Cordless Tools_NiMH'!Q23-PortablePCs_NiMH!Q23-Tablets_NiMH!Q23</f>
        <v>82.863331839888957</v>
      </c>
      <c r="R23" s="11">
        <f>'POM Portables NiMH'!R23-'cameras games_NiMH'!R23-cellphones_NiMH!R23-'Cordless Tools_NiMH'!R23-PortablePCs_NiMH!R23-Tablets_NiMH!R23</f>
        <v>107.3221426392617</v>
      </c>
      <c r="S23" s="11">
        <f>'POM Portables NiMH'!S23-'cameras games_NiMH'!S23-cellphones_NiMH!S23-'Cordless Tools_NiMH'!S23-PortablePCs_NiMH!S23-Tablets_NiMH!S23</f>
        <v>75.236586560866868</v>
      </c>
      <c r="T23" s="11">
        <f>'POM Portables NiMH'!T23-'cameras games_NiMH'!T23-cellphones_NiMH!T23-'Cordless Tools_NiMH'!T23-PortablePCs_NiMH!T23-Tablets_NiMH!T23</f>
        <v>92.154725711342806</v>
      </c>
      <c r="U23" s="11">
        <f>'POM Portables NiMH'!U23-'cameras games_NiMH'!U23-cellphones_NiMH!U23-'Cordless Tools_NiMH'!U23-PortablePCs_NiMH!U23-Tablets_NiMH!U23</f>
        <v>85.490407137858909</v>
      </c>
      <c r="V23" s="11">
        <f>'POM Portables NiMH'!V23-'cameras games_NiMH'!V23-cellphones_NiMH!V23-'Cordless Tools_NiMH'!V23-PortablePCs_NiMH!V23-Tablets_NiMH!V23</f>
        <v>87.287115040725624</v>
      </c>
      <c r="W23" s="11">
        <f>'POM Portables NiMH'!W23-'cameras games_NiMH'!W23-cellphones_NiMH!W23-'Cordless Tools_NiMH'!W23-PortablePCs_NiMH!W23-Tablets_NiMH!W23</f>
        <v>75.377578389742325</v>
      </c>
      <c r="X23" s="11">
        <f>'POM Portables NiMH'!X23-'cameras games_NiMH'!X23-cellphones_NiMH!X23-'Cordless Tools_NiMH'!X23-PortablePCs_NiMH!X23-Tablets_NiMH!X23</f>
        <v>79.456013146301629</v>
      </c>
      <c r="Y23" s="11">
        <f>'POM Portables NiMH'!Y23-'cameras games_NiMH'!Y23-cellphones_NiMH!Y23-'Cordless Tools_NiMH'!Y23-PortablePCs_NiMH!Y23-Tablets_NiMH!Y23</f>
        <v>73.249775520324206</v>
      </c>
      <c r="Z23" s="11">
        <f>'POM Portables NiMH'!Z23-'cameras games_NiMH'!Z23-cellphones_NiMH!Z23-'Cordless Tools_NiMH'!Z23-PortablePCs_NiMH!Z23-Tablets_NiMH!Z23</f>
        <v>73.703997836982325</v>
      </c>
      <c r="AA23" s="11">
        <f>'POM Portables NiMH'!AA23-'cameras games_NiMH'!AA23-cellphones_NiMH!AA23-'Cordless Tools_NiMH'!AA23-PortablePCs_NiMH!AA23-Tablets_NiMH!AA23</f>
        <v>71.871385946959165</v>
      </c>
      <c r="AB23" s="11">
        <f>'POM Portables NiMH'!AB23-'cameras games_NiMH'!AB23-cellphones_NiMH!AB23-'Cordless Tools_NiMH'!AB23-PortablePCs_NiMH!AB23-Tablets_NiMH!AB23</f>
        <v>89.956834936117446</v>
      </c>
      <c r="AC23" s="11">
        <f>'POM Portables NiMH'!AC23-'cameras games_NiMH'!AC23-cellphones_NiMH!AC23-'Cordless Tools_NiMH'!AC23-PortablePCs_NiMH!AC23-Tablets_NiMH!AC23</f>
        <v>88.157698237395095</v>
      </c>
      <c r="AD23" s="11">
        <f>'POM Portables NiMH'!AD23-'cameras games_NiMH'!AD23-cellphones_NiMH!AD23-'Cordless Tools_NiMH'!AD23-PortablePCs_NiMH!AD23-Tablets_NiMH!AD23</f>
        <v>86.394544272647195</v>
      </c>
      <c r="AE23" s="11">
        <f>'POM Portables NiMH'!AE23-'cameras games_NiMH'!AE23-cellphones_NiMH!AE23-'Cordless Tools_NiMH'!AE23-PortablePCs_NiMH!AE23-Tablets_NiMH!AE23</f>
        <v>84.666653387194245</v>
      </c>
      <c r="AF23" s="11">
        <f>'POM Portables NiMH'!AF23-'cameras games_NiMH'!AF23-cellphones_NiMH!AF23-'Cordless Tools_NiMH'!AF23-PortablePCs_NiMH!AF23-Tablets_NiMH!AF23</f>
        <v>82.973320319450366</v>
      </c>
      <c r="AG23" s="11">
        <f>'POM Portables NiMH'!AG23-'cameras games_NiMH'!AG23-cellphones_NiMH!AG23-'Cordless Tools_NiMH'!AG23-PortablePCs_NiMH!AG23-Tablets_NiMH!AG23</f>
        <v>81.313853913061365</v>
      </c>
      <c r="AH23" s="11">
        <f>'POM Portables NiMH'!AH23-'cameras games_NiMH'!AH23-cellphones_NiMH!AH23-'Cordless Tools_NiMH'!AH23-PortablePCs_NiMH!AH23-Tablets_NiMH!AH23</f>
        <v>79.68757683480014</v>
      </c>
      <c r="AI23" s="11">
        <f>'POM Portables NiMH'!AI23-'cameras games_NiMH'!AI23-cellphones_NiMH!AI23-'Cordless Tools_NiMH'!AI23-PortablePCs_NiMH!AI23-Tablets_NiMH!AI23</f>
        <v>78.093825298104136</v>
      </c>
      <c r="AJ23" s="11">
        <f>'POM Portables NiMH'!AJ23-'cameras games_NiMH'!AJ23-cellphones_NiMH!AJ23-'Cordless Tools_NiMH'!AJ23-PortablePCs_NiMH!AJ23-Tablets_NiMH!AJ23</f>
        <v>76.53194879214206</v>
      </c>
      <c r="AK23" s="11">
        <f>'POM Portables NiMH'!AK23-'cameras games_NiMH'!AK23-cellphones_NiMH!AK23-'Cordless Tools_NiMH'!AK23-PortablePCs_NiMH!AK23-Tablets_NiMH!AK23</f>
        <v>75.001309816299212</v>
      </c>
      <c r="AL23" s="11">
        <f>'POM Portables NiMH'!AL23-'cameras games_NiMH'!AL23-cellphones_NiMH!AL23-'Cordless Tools_NiMH'!AL23-PortablePCs_NiMH!AL23-Tablets_NiMH!AL23</f>
        <v>73.501283619973222</v>
      </c>
      <c r="AM23" s="11">
        <f>'POM Portables NiMH'!AM23-'cameras games_NiMH'!AM23-cellphones_NiMH!AM23-'Cordless Tools_NiMH'!AM23-PortablePCs_NiMH!AM23-Tablets_NiMH!AM23</f>
        <v>72.031257947573764</v>
      </c>
      <c r="AN23" s="11">
        <f>'POM Portables NiMH'!AN23-'cameras games_NiMH'!AN23-cellphones_NiMH!AN23-'Cordless Tools_NiMH'!AN23-PortablePCs_NiMH!AN23-Tablets_NiMH!AN23</f>
        <v>70.590632788622287</v>
      </c>
      <c r="AO23" s="11">
        <f>'POM Portables NiMH'!AO23-'cameras games_NiMH'!AO23-cellphones_NiMH!AO23-'Cordless Tools_NiMH'!AO23-PortablePCs_NiMH!AO23-Tablets_NiMH!AO23</f>
        <v>69.178820132849836</v>
      </c>
      <c r="AP23" s="11">
        <f>'POM Portables NiMH'!AP23-'cameras games_NiMH'!AP23-cellphones_NiMH!AP23-'Cordless Tools_NiMH'!AP23-PortablePCs_NiMH!AP23-Tablets_NiMH!AP23</f>
        <v>67.795243730192837</v>
      </c>
      <c r="AQ23" s="11">
        <f>'POM Portables NiMH'!AQ23-'cameras games_NiMH'!AQ23-cellphones_NiMH!AQ23-'Cordless Tools_NiMH'!AQ23-PortablePCs_NiMH!AQ23-Tablets_NiMH!AQ23</f>
        <v>66.439338855588986</v>
      </c>
      <c r="AR23" s="11">
        <f>'POM Portables NiMH'!AR23-'cameras games_NiMH'!AR23-cellphones_NiMH!AR23-'Cordless Tools_NiMH'!AR23-PortablePCs_NiMH!AR23-Tablets_NiMH!AR23</f>
        <v>65.110552078477212</v>
      </c>
      <c r="AS23" s="11">
        <f>'POM Portables NiMH'!AS23-'cameras games_NiMH'!AS23-cellphones_NiMH!AS23-'Cordless Tools_NiMH'!AS23-PortablePCs_NiMH!AS23-Tablets_NiMH!AS23</f>
        <v>63.80834103690767</v>
      </c>
      <c r="AT23" s="11">
        <f>'POM Portables NiMH'!AT23-'cameras games_NiMH'!AT23-cellphones_NiMH!AT23-'Cordless Tools_NiMH'!AT23-PortablePCs_NiMH!AT23-Tablets_NiMH!AT23</f>
        <v>62.532174216169516</v>
      </c>
      <c r="AU23" s="11">
        <f>'POM Portables NiMH'!AU23-'cameras games_NiMH'!AU23-cellphones_NiMH!AU23-'Cordless Tools_NiMH'!AU23-PortablePCs_NiMH!AU23-Tablets_NiMH!AU23</f>
        <v>61.90685247400782</v>
      </c>
      <c r="AV23" s="11">
        <f>'POM Portables NiMH'!AV23-'cameras games_NiMH'!AV23-cellphones_NiMH!AV23-'Cordless Tools_NiMH'!AV23-PortablePCs_NiMH!AV23-Tablets_NiMH!AV23</f>
        <v>61.287783949267741</v>
      </c>
      <c r="AW23" s="11">
        <f>'POM Portables NiMH'!AW23-'cameras games_NiMH'!AW23-cellphones_NiMH!AW23-'Cordless Tools_NiMH'!AW23-PortablePCs_NiMH!AW23-Tablets_NiMH!AW23</f>
        <v>60.674906109775065</v>
      </c>
      <c r="AX23" s="11">
        <f>'POM Portables NiMH'!AX23-'cameras games_NiMH'!AX23-cellphones_NiMH!AX23-'Cordless Tools_NiMH'!AX23-PortablePCs_NiMH!AX23-Tablets_NiMH!AX23</f>
        <v>60.068157048677314</v>
      </c>
      <c r="AY23" s="11">
        <f>'POM Portables NiMH'!AY23-'cameras games_NiMH'!AY23-cellphones_NiMH!AY23-'Cordless Tools_NiMH'!AY23-PortablePCs_NiMH!AY23-Tablets_NiMH!AY23</f>
        <v>59.467475478190543</v>
      </c>
      <c r="AZ23" s="11">
        <f>'POM Portables NiMH'!AZ23-'cameras games_NiMH'!AZ23-cellphones_NiMH!AZ23-'Cordless Tools_NiMH'!AZ23-PortablePCs_NiMH!AZ23-Tablets_NiMH!AZ23</f>
        <v>58.872800723408638</v>
      </c>
      <c r="BA23" s="11">
        <f>'POM Portables NiMH'!BA23-'cameras games_NiMH'!BA23-cellphones_NiMH!BA23-'Cordless Tools_NiMH'!BA23-PortablePCs_NiMH!BA23-Tablets_NiMH!BA23</f>
        <v>58.284072716174549</v>
      </c>
      <c r="BB23" s="11">
        <f>'POM Portables NiMH'!BB23-'cameras games_NiMH'!BB23-cellphones_NiMH!BB23-'Cordless Tools_NiMH'!BB23-PortablePCs_NiMH!BB23-Tablets_NiMH!BB23</f>
        <v>57.701231989012804</v>
      </c>
      <c r="BC23" s="11">
        <f>'POM Portables NiMH'!BC23-'cameras games_NiMH'!BC23-cellphones_NiMH!BC23-'Cordless Tools_NiMH'!BC23-PortablePCs_NiMH!BC23-Tablets_NiMH!BC23</f>
        <v>57.124219669122674</v>
      </c>
      <c r="BD23" s="11">
        <f>'POM Portables NiMH'!BD23-'cameras games_NiMH'!BD23-cellphones_NiMH!BD23-'Cordless Tools_NiMH'!BD23-PortablePCs_NiMH!BD23-Tablets_NiMH!BD23</f>
        <v>56.552977472431444</v>
      </c>
      <c r="BE23" s="11">
        <f>'POM Portables NiMH'!BE23-'cameras games_NiMH'!BE23-cellphones_NiMH!BE23-'Cordless Tools_NiMH'!BE23-PortablePCs_NiMH!BE23-Tablets_NiMH!BE23</f>
        <v>55.987447697707132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4" t="s">
        <v>625</v>
      </c>
      <c r="F24" s="26" t="s">
        <v>51</v>
      </c>
      <c r="G24" s="11">
        <f>'POM Portables NiMH'!G24-'cameras games_NiMH'!G24-cellphones_NiMH!G24-'Cordless Tools_NiMH'!G24-PortablePCs_NiMH!G24-Tablets_NiMH!G24</f>
        <v>43.804249372887675</v>
      </c>
      <c r="H24" s="11">
        <f>'POM Portables NiMH'!H24-'cameras games_NiMH'!H24-cellphones_NiMH!H24-'Cordless Tools_NiMH'!H24-PortablePCs_NiMH!H24-Tablets_NiMH!H24</f>
        <v>49.652038345185716</v>
      </c>
      <c r="I24" s="11">
        <f>'POM Portables NiMH'!I24-'cameras games_NiMH'!I24-cellphones_NiMH!I24-'Cordless Tools_NiMH'!I24-PortablePCs_NiMH!I24-Tablets_NiMH!I24</f>
        <v>56.645675362161981</v>
      </c>
      <c r="J24" s="11">
        <f>'POM Portables NiMH'!J24-'cameras games_NiMH'!J24-cellphones_NiMH!J24-'Cordless Tools_NiMH'!J24-PortablePCs_NiMH!J24-Tablets_NiMH!J24</f>
        <v>64.346435651198959</v>
      </c>
      <c r="K24" s="11">
        <f>'POM Portables NiMH'!K24-'cameras games_NiMH'!K24-cellphones_NiMH!K24-'Cordless Tools_NiMH'!K24-PortablePCs_NiMH!K24-Tablets_NiMH!K24</f>
        <v>68.100044747329861</v>
      </c>
      <c r="L24" s="11">
        <f>'POM Portables NiMH'!L24-'cameras games_NiMH'!L24-cellphones_NiMH!L24-'Cordless Tools_NiMH'!L24-PortablePCs_NiMH!L24-Tablets_NiMH!L24</f>
        <v>85.403714044069147</v>
      </c>
      <c r="M24" s="11">
        <f>'POM Portables NiMH'!M24-'cameras games_NiMH'!M24-cellphones_NiMH!M24-'Cordless Tools_NiMH'!M24-PortablePCs_NiMH!M24-Tablets_NiMH!M24</f>
        <v>97.767467044970005</v>
      </c>
      <c r="N24" s="11">
        <f>'POM Portables NiMH'!N24-'cameras games_NiMH'!N24-cellphones_NiMH!N24-'Cordless Tools_NiMH'!N24-PortablePCs_NiMH!N24-Tablets_NiMH!N24</f>
        <v>75.799715037832684</v>
      </c>
      <c r="O24" s="11">
        <f>'POM Portables NiMH'!O24-'cameras games_NiMH'!O24-cellphones_NiMH!O24-'Cordless Tools_NiMH'!O24-PortablePCs_NiMH!O24-Tablets_NiMH!O24</f>
        <v>87.947806409401039</v>
      </c>
      <c r="P24" s="11">
        <f>'POM Portables NiMH'!P24-'cameras games_NiMH'!P24-cellphones_NiMH!P24-'Cordless Tools_NiMH'!P24-PortablePCs_NiMH!P24-Tablets_NiMH!P24</f>
        <v>73.946504731206943</v>
      </c>
      <c r="Q24" s="11">
        <f>'POM Portables NiMH'!Q24-'cameras games_NiMH'!Q24-cellphones_NiMH!Q24-'Cordless Tools_NiMH'!Q24-PortablePCs_NiMH!Q24-Tablets_NiMH!Q24</f>
        <v>94.943246443626109</v>
      </c>
      <c r="R24" s="11">
        <f>'POM Portables NiMH'!R24-'cameras games_NiMH'!R24-cellphones_NiMH!R24-'Cordless Tools_NiMH'!R24-PortablePCs_NiMH!R24-Tablets_NiMH!R24</f>
        <v>121.04975695428124</v>
      </c>
      <c r="S24" s="11">
        <f>'POM Portables NiMH'!S24-'cameras games_NiMH'!S24-cellphones_NiMH!S24-'Cordless Tools_NiMH'!S24-PortablePCs_NiMH!S24-Tablets_NiMH!S24</f>
        <v>77.059374666631214</v>
      </c>
      <c r="T24" s="11">
        <f>'POM Portables NiMH'!T24-'cameras games_NiMH'!T24-cellphones_NiMH!T24-'Cordless Tools_NiMH'!T24-PortablePCs_NiMH!T24-Tablets_NiMH!T24</f>
        <v>90.691890868443778</v>
      </c>
      <c r="U24" s="11">
        <f>'POM Portables NiMH'!U24-'cameras games_NiMH'!U24-cellphones_NiMH!U24-'Cordless Tools_NiMH'!U24-PortablePCs_NiMH!U24-Tablets_NiMH!U24</f>
        <v>88.762167749521566</v>
      </c>
      <c r="V24" s="11">
        <f>'POM Portables NiMH'!V24-'cameras games_NiMH'!V24-cellphones_NiMH!V24-'Cordless Tools_NiMH'!V24-PortablePCs_NiMH!V24-Tablets_NiMH!V24</f>
        <v>94.103075897547043</v>
      </c>
      <c r="W24" s="11">
        <f>'POM Portables NiMH'!W24-'cameras games_NiMH'!W24-cellphones_NiMH!W24-'Cordless Tools_NiMH'!W24-PortablePCs_NiMH!W24-Tablets_NiMH!W24</f>
        <v>79.455449704077623</v>
      </c>
      <c r="X24" s="11">
        <f>'POM Portables NiMH'!X24-'cameras games_NiMH'!X24-cellphones_NiMH!X24-'Cordless Tools_NiMH'!X24-PortablePCs_NiMH!X24-Tablets_NiMH!X24</f>
        <v>111.44737986140861</v>
      </c>
      <c r="Y24" s="11">
        <f>'POM Portables NiMH'!Y24-'cameras games_NiMH'!Y24-cellphones_NiMH!Y24-'Cordless Tools_NiMH'!Y24-PortablePCs_NiMH!Y24-Tablets_NiMH!Y24</f>
        <v>127.89038348896248</v>
      </c>
      <c r="Z24" s="11">
        <f>'POM Portables NiMH'!Z24-'cameras games_NiMH'!Z24-cellphones_NiMH!Z24-'Cordless Tools_NiMH'!Z24-PortablePCs_NiMH!Z24-Tablets_NiMH!Z24</f>
        <v>121.0827338895501</v>
      </c>
      <c r="AA24" s="11">
        <f>'POM Portables NiMH'!AA24-'cameras games_NiMH'!AA24-cellphones_NiMH!AA24-'Cordless Tools_NiMH'!AA24-PortablePCs_NiMH!AA24-Tablets_NiMH!AA24</f>
        <v>97.826410510507984</v>
      </c>
      <c r="AB24" s="11">
        <f>'POM Portables NiMH'!AB24-'cameras games_NiMH'!AB24-cellphones_NiMH!AB24-'Cordless Tools_NiMH'!AB24-PortablePCs_NiMH!AB24-Tablets_NiMH!AB24</f>
        <v>99.384762274477936</v>
      </c>
      <c r="AC24" s="11">
        <f>'POM Portables NiMH'!AC24-'cameras games_NiMH'!AC24-cellphones_NiMH!AC24-'Cordless Tools_NiMH'!AC24-PortablePCs_NiMH!AC24-Tablets_NiMH!AC24</f>
        <v>97.397067028988374</v>
      </c>
      <c r="AD24" s="11">
        <f>'POM Portables NiMH'!AD24-'cameras games_NiMH'!AD24-cellphones_NiMH!AD24-'Cordless Tools_NiMH'!AD24-PortablePCs_NiMH!AD24-Tablets_NiMH!AD24</f>
        <v>95.4491256884086</v>
      </c>
      <c r="AE24" s="11">
        <f>'POM Portables NiMH'!AE24-'cameras games_NiMH'!AE24-cellphones_NiMH!AE24-'Cordless Tools_NiMH'!AE24-PortablePCs_NiMH!AE24-Tablets_NiMH!AE24</f>
        <v>93.540143174640434</v>
      </c>
      <c r="AF24" s="11">
        <f>'POM Portables NiMH'!AF24-'cameras games_NiMH'!AF24-cellphones_NiMH!AF24-'Cordless Tools_NiMH'!AF24-PortablePCs_NiMH!AF24-Tablets_NiMH!AF24</f>
        <v>91.669340311147621</v>
      </c>
      <c r="AG24" s="11">
        <f>'POM Portables NiMH'!AG24-'cameras games_NiMH'!AG24-cellphones_NiMH!AG24-'Cordless Tools_NiMH'!AG24-PortablePCs_NiMH!AG24-Tablets_NiMH!AG24</f>
        <v>89.835953504924674</v>
      </c>
      <c r="AH24" s="11">
        <f>'POM Portables NiMH'!AH24-'cameras games_NiMH'!AH24-cellphones_NiMH!AH24-'Cordless Tools_NiMH'!AH24-PortablePCs_NiMH!AH24-Tablets_NiMH!AH24</f>
        <v>88.039234434826184</v>
      </c>
      <c r="AI24" s="11">
        <f>'POM Portables NiMH'!AI24-'cameras games_NiMH'!AI24-cellphones_NiMH!AI24-'Cordless Tools_NiMH'!AI24-PortablePCs_NiMH!AI24-Tablets_NiMH!AI24</f>
        <v>86.278449746129667</v>
      </c>
      <c r="AJ24" s="11">
        <f>'POM Portables NiMH'!AJ24-'cameras games_NiMH'!AJ24-cellphones_NiMH!AJ24-'Cordless Tools_NiMH'!AJ24-PortablePCs_NiMH!AJ24-Tablets_NiMH!AJ24</f>
        <v>84.55288075120707</v>
      </c>
      <c r="AK24" s="11">
        <f>'POM Portables NiMH'!AK24-'cameras games_NiMH'!AK24-cellphones_NiMH!AK24-'Cordless Tools_NiMH'!AK24-PortablePCs_NiMH!AK24-Tablets_NiMH!AK24</f>
        <v>82.861823136182934</v>
      </c>
      <c r="AL24" s="11">
        <f>'POM Portables NiMH'!AL24-'cameras games_NiMH'!AL24-cellphones_NiMH!AL24-'Cordless Tools_NiMH'!AL24-PortablePCs_NiMH!AL24-Tablets_NiMH!AL24</f>
        <v>81.204586673459275</v>
      </c>
      <c r="AM24" s="11">
        <f>'POM Portables NiMH'!AM24-'cameras games_NiMH'!AM24-cellphones_NiMH!AM24-'Cordless Tools_NiMH'!AM24-PortablePCs_NiMH!AM24-Tablets_NiMH!AM24</f>
        <v>79.580494939990089</v>
      </c>
      <c r="AN24" s="11">
        <f>'POM Portables NiMH'!AN24-'cameras games_NiMH'!AN24-cellphones_NiMH!AN24-'Cordless Tools_NiMH'!AN24-PortablePCs_NiMH!AN24-Tablets_NiMH!AN24</f>
        <v>77.988885041190287</v>
      </c>
      <c r="AO24" s="11">
        <f>'POM Portables NiMH'!AO24-'cameras games_NiMH'!AO24-cellphones_NiMH!AO24-'Cordless Tools_NiMH'!AO24-PortablePCs_NiMH!AO24-Tablets_NiMH!AO24</f>
        <v>76.429107340366485</v>
      </c>
      <c r="AP24" s="11">
        <f>'POM Portables NiMH'!AP24-'cameras games_NiMH'!AP24-cellphones_NiMH!AP24-'Cordless Tools_NiMH'!AP24-PortablePCs_NiMH!AP24-Tablets_NiMH!AP24</f>
        <v>74.900525193559162</v>
      </c>
      <c r="AQ24" s="11">
        <f>'POM Portables NiMH'!AQ24-'cameras games_NiMH'!AQ24-cellphones_NiMH!AQ24-'Cordless Tools_NiMH'!AQ24-PortablePCs_NiMH!AQ24-Tablets_NiMH!AQ24</f>
        <v>73.402514689687976</v>
      </c>
      <c r="AR24" s="11">
        <f>'POM Portables NiMH'!AR24-'cameras games_NiMH'!AR24-cellphones_NiMH!AR24-'Cordless Tools_NiMH'!AR24-PortablePCs_NiMH!AR24-Tablets_NiMH!AR24</f>
        <v>71.93446439589421</v>
      </c>
      <c r="AS24" s="11">
        <f>'POM Portables NiMH'!AS24-'cameras games_NiMH'!AS24-cellphones_NiMH!AS24-'Cordless Tools_NiMH'!AS24-PortablePCs_NiMH!AS24-Tablets_NiMH!AS24</f>
        <v>70.495775107976328</v>
      </c>
      <c r="AT24" s="11">
        <f>'POM Portables NiMH'!AT24-'cameras games_NiMH'!AT24-cellphones_NiMH!AT24-'Cordless Tools_NiMH'!AT24-PortablePCs_NiMH!AT24-Tablets_NiMH!AT24</f>
        <v>69.085859605816808</v>
      </c>
      <c r="AU24" s="11">
        <f>'POM Portables NiMH'!AU24-'cameras games_NiMH'!AU24-cellphones_NiMH!AU24-'Cordless Tools_NiMH'!AU24-PortablePCs_NiMH!AU24-Tablets_NiMH!AU24</f>
        <v>68.395001009758644</v>
      </c>
      <c r="AV24" s="11">
        <f>'POM Portables NiMH'!AV24-'cameras games_NiMH'!AV24-cellphones_NiMH!AV24-'Cordless Tools_NiMH'!AV24-PortablePCs_NiMH!AV24-Tablets_NiMH!AV24</f>
        <v>67.711050999661055</v>
      </c>
      <c r="AW24" s="11">
        <f>'POM Portables NiMH'!AW24-'cameras games_NiMH'!AW24-cellphones_NiMH!AW24-'Cordless Tools_NiMH'!AW24-PortablePCs_NiMH!AW24-Tablets_NiMH!AW24</f>
        <v>67.033940489664445</v>
      </c>
      <c r="AX24" s="11">
        <f>'POM Portables NiMH'!AX24-'cameras games_NiMH'!AX24-cellphones_NiMH!AX24-'Cordless Tools_NiMH'!AX24-PortablePCs_NiMH!AX24-Tablets_NiMH!AX24</f>
        <v>66.363601084767794</v>
      </c>
      <c r="AY24" s="11">
        <f>'POM Portables NiMH'!AY24-'cameras games_NiMH'!AY24-cellphones_NiMH!AY24-'Cordless Tools_NiMH'!AY24-PortablePCs_NiMH!AY24-Tablets_NiMH!AY24</f>
        <v>65.699965073920112</v>
      </c>
      <c r="AZ24" s="11">
        <f>'POM Portables NiMH'!AZ24-'cameras games_NiMH'!AZ24-cellphones_NiMH!AZ24-'Cordless Tools_NiMH'!AZ24-PortablePCs_NiMH!AZ24-Tablets_NiMH!AZ24</f>
        <v>65.042965423180917</v>
      </c>
      <c r="BA24" s="11">
        <f>'POM Portables NiMH'!BA24-'cameras games_NiMH'!BA24-cellphones_NiMH!BA24-'Cordless Tools_NiMH'!BA24-PortablePCs_NiMH!BA24-Tablets_NiMH!BA24</f>
        <v>64.392535768949102</v>
      </c>
      <c r="BB24" s="11">
        <f>'POM Portables NiMH'!BB24-'cameras games_NiMH'!BB24-cellphones_NiMH!BB24-'Cordless Tools_NiMH'!BB24-PortablePCs_NiMH!BB24-Tablets_NiMH!BB24</f>
        <v>63.748610411259612</v>
      </c>
      <c r="BC24" s="11">
        <f>'POM Portables NiMH'!BC24-'cameras games_NiMH'!BC24-cellphones_NiMH!BC24-'Cordless Tools_NiMH'!BC24-PortablePCs_NiMH!BC24-Tablets_NiMH!BC24</f>
        <v>63.111124307147016</v>
      </c>
      <c r="BD24" s="11">
        <f>'POM Portables NiMH'!BD24-'cameras games_NiMH'!BD24-cellphones_NiMH!BD24-'Cordless Tools_NiMH'!BD24-PortablePCs_NiMH!BD24-Tablets_NiMH!BD24</f>
        <v>62.480013064075543</v>
      </c>
      <c r="BE24" s="11">
        <f>'POM Portables NiMH'!BE24-'cameras games_NiMH'!BE24-cellphones_NiMH!BE24-'Cordless Tools_NiMH'!BE24-PortablePCs_NiMH!BE24-Tablets_NiMH!BE24</f>
        <v>61.855212933434785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4" t="s">
        <v>625</v>
      </c>
      <c r="F25" s="26" t="s">
        <v>52</v>
      </c>
      <c r="G25" s="11">
        <f>'POM Portables NiMH'!G25-'cameras games_NiMH'!G25-cellphones_NiMH!G25-'Cordless Tools_NiMH'!G25-PortablePCs_NiMH!G25-Tablets_NiMH!G25</f>
        <v>4.0733964181886444</v>
      </c>
      <c r="H25" s="11">
        <f>'POM Portables NiMH'!H25-'cameras games_NiMH'!H25-cellphones_NiMH!H25-'Cordless Tools_NiMH'!H25-PortablePCs_NiMH!H25-Tablets_NiMH!H25</f>
        <v>4.6057299573212811</v>
      </c>
      <c r="I25" s="11">
        <f>'POM Portables NiMH'!I25-'cameras games_NiMH'!I25-cellphones_NiMH!I25-'Cordless Tools_NiMH'!I25-PortablePCs_NiMH!I25-Tablets_NiMH!I25</f>
        <v>5.1611165094566553</v>
      </c>
      <c r="J25" s="11">
        <f>'POM Portables NiMH'!J25-'cameras games_NiMH'!J25-cellphones_NiMH!J25-'Cordless Tools_NiMH'!J25-PortablePCs_NiMH!J25-Tablets_NiMH!J25</f>
        <v>5.7791861388885692</v>
      </c>
      <c r="K25" s="11">
        <f>'POM Portables NiMH'!K25-'cameras games_NiMH'!K25-cellphones_NiMH!K25-'Cordless Tools_NiMH'!K25-PortablePCs_NiMH!K25-Tablets_NiMH!K25</f>
        <v>6.1592847482195259</v>
      </c>
      <c r="L25" s="11">
        <f>'POM Portables NiMH'!L25-'cameras games_NiMH'!L25-cellphones_NiMH!L25-'Cordless Tools_NiMH'!L25-PortablePCs_NiMH!L25-Tablets_NiMH!L25</f>
        <v>7.820446063184284</v>
      </c>
      <c r="M25" s="11">
        <f>'POM Portables NiMH'!M25-'cameras games_NiMH'!M25-cellphones_NiMH!M25-'Cordless Tools_NiMH'!M25-PortablePCs_NiMH!M25-Tablets_NiMH!M25</f>
        <v>8.9237129276444502</v>
      </c>
      <c r="N25" s="11">
        <f>'POM Portables NiMH'!N25-'cameras games_NiMH'!N25-cellphones_NiMH!N25-'Cordless Tools_NiMH'!N25-PortablePCs_NiMH!N25-Tablets_NiMH!N25</f>
        <v>6.9312382360863278</v>
      </c>
      <c r="O25" s="11">
        <f>'POM Portables NiMH'!O25-'cameras games_NiMH'!O25-cellphones_NiMH!O25-'Cordless Tools_NiMH'!O25-PortablePCs_NiMH!O25-Tablets_NiMH!O25</f>
        <v>8.019649621061447</v>
      </c>
      <c r="P25" s="11">
        <f>'POM Portables NiMH'!P25-'cameras games_NiMH'!P25-cellphones_NiMH!P25-'Cordless Tools_NiMH'!P25-PortablePCs_NiMH!P25-Tablets_NiMH!P25</f>
        <v>6.8357789359072765</v>
      </c>
      <c r="Q25" s="11">
        <f>'POM Portables NiMH'!Q25-'cameras games_NiMH'!Q25-cellphones_NiMH!Q25-'Cordless Tools_NiMH'!Q25-PortablePCs_NiMH!Q25-Tablets_NiMH!Q25</f>
        <v>8.7199192915270327</v>
      </c>
      <c r="R25" s="11">
        <f>'POM Portables NiMH'!R25-'cameras games_NiMH'!R25-cellphones_NiMH!R25-'Cordless Tools_NiMH'!R25-PortablePCs_NiMH!R25-Tablets_NiMH!R25</f>
        <v>11.076710352015317</v>
      </c>
      <c r="S25" s="11">
        <f>'POM Portables NiMH'!S25-'cameras games_NiMH'!S25-cellphones_NiMH!S25-'Cordless Tools_NiMH'!S25-PortablePCs_NiMH!S25-Tablets_NiMH!S25</f>
        <v>8.1362759071793036</v>
      </c>
      <c r="T25" s="11">
        <f>'POM Portables NiMH'!T25-'cameras games_NiMH'!T25-cellphones_NiMH!T25-'Cordless Tools_NiMH'!T25-PortablePCs_NiMH!T25-Tablets_NiMH!T25</f>
        <v>12.134088020143633</v>
      </c>
      <c r="U25" s="11">
        <f>'POM Portables NiMH'!U25-'cameras games_NiMH'!U25-cellphones_NiMH!U25-'Cordless Tools_NiMH'!U25-PortablePCs_NiMH!U25-Tablets_NiMH!U25</f>
        <v>10.374428225058395</v>
      </c>
      <c r="V25" s="11">
        <f>'POM Portables NiMH'!V25-'cameras games_NiMH'!V25-cellphones_NiMH!V25-'Cordless Tools_NiMH'!V25-PortablePCs_NiMH!V25-Tablets_NiMH!V25</f>
        <v>8.9061536308510636</v>
      </c>
      <c r="W25" s="11">
        <f>'POM Portables NiMH'!W25-'cameras games_NiMH'!W25-cellphones_NiMH!W25-'Cordless Tools_NiMH'!W25-PortablePCs_NiMH!W25-Tablets_NiMH!W25</f>
        <v>10.559652740936928</v>
      </c>
      <c r="X25" s="11">
        <f>'POM Portables NiMH'!X25-'cameras games_NiMH'!X25-cellphones_NiMH!X25-'Cordless Tools_NiMH'!X25-PortablePCs_NiMH!X25-Tablets_NiMH!X25</f>
        <v>12.556843704062112</v>
      </c>
      <c r="Y25" s="11">
        <f>'POM Portables NiMH'!Y25-'cameras games_NiMH'!Y25-cellphones_NiMH!Y25-'Cordless Tools_NiMH'!Y25-PortablePCs_NiMH!Y25-Tablets_NiMH!Y25</f>
        <v>11.485436302659446</v>
      </c>
      <c r="Z25" s="11">
        <f>'POM Portables NiMH'!Z25-'cameras games_NiMH'!Z25-cellphones_NiMH!Z25-'Cordless Tools_NiMH'!Z25-PortablePCs_NiMH!Z25-Tablets_NiMH!Z25</f>
        <v>6.9052270881622011</v>
      </c>
      <c r="AA25" s="11">
        <f>'POM Portables NiMH'!AA25-'cameras games_NiMH'!AA25-cellphones_NiMH!AA25-'Cordless Tools_NiMH'!AA25-PortablePCs_NiMH!AA25-Tablets_NiMH!AA25</f>
        <v>12.20097883912722</v>
      </c>
      <c r="AB25" s="11">
        <f>'POM Portables NiMH'!AB25-'cameras games_NiMH'!AB25-cellphones_NiMH!AB25-'Cordless Tools_NiMH'!AB25-PortablePCs_NiMH!AB25-Tablets_NiMH!AB25</f>
        <v>10.646353828268216</v>
      </c>
      <c r="AC25" s="11">
        <f>'POM Portables NiMH'!AC25-'cameras games_NiMH'!AC25-cellphones_NiMH!AC25-'Cordless Tools_NiMH'!AC25-PortablePCs_NiMH!AC25-Tablets_NiMH!AC25</f>
        <v>10.433426751702852</v>
      </c>
      <c r="AD25" s="11">
        <f>'POM Portables NiMH'!AD25-'cameras games_NiMH'!AD25-cellphones_NiMH!AD25-'Cordless Tools_NiMH'!AD25-PortablePCs_NiMH!AD25-Tablets_NiMH!AD25</f>
        <v>10.224758216668794</v>
      </c>
      <c r="AE25" s="11">
        <f>'POM Portables NiMH'!AE25-'cameras games_NiMH'!AE25-cellphones_NiMH!AE25-'Cordless Tools_NiMH'!AE25-PortablePCs_NiMH!AE25-Tablets_NiMH!AE25</f>
        <v>10.020263052335419</v>
      </c>
      <c r="AF25" s="11">
        <f>'POM Portables NiMH'!AF25-'cameras games_NiMH'!AF25-cellphones_NiMH!AF25-'Cordless Tools_NiMH'!AF25-PortablePCs_NiMH!AF25-Tablets_NiMH!AF25</f>
        <v>9.8198577912887117</v>
      </c>
      <c r="AG25" s="11">
        <f>'POM Portables NiMH'!AG25-'cameras games_NiMH'!AG25-cellphones_NiMH!AG25-'Cordless Tools_NiMH'!AG25-PortablePCs_NiMH!AG25-Tablets_NiMH!AG25</f>
        <v>9.6234606354629371</v>
      </c>
      <c r="AH25" s="11">
        <f>'POM Portables NiMH'!AH25-'cameras games_NiMH'!AH25-cellphones_NiMH!AH25-'Cordless Tools_NiMH'!AH25-PortablePCs_NiMH!AH25-Tablets_NiMH!AH25</f>
        <v>9.430991422753678</v>
      </c>
      <c r="AI25" s="11">
        <f>'POM Portables NiMH'!AI25-'cameras games_NiMH'!AI25-cellphones_NiMH!AI25-'Cordless Tools_NiMH'!AI25-PortablePCs_NiMH!AI25-Tablets_NiMH!AI25</f>
        <v>9.2423715942986036</v>
      </c>
      <c r="AJ25" s="11">
        <f>'POM Portables NiMH'!AJ25-'cameras games_NiMH'!AJ25-cellphones_NiMH!AJ25-'Cordless Tools_NiMH'!AJ25-PortablePCs_NiMH!AJ25-Tablets_NiMH!AJ25</f>
        <v>9.0575241624126317</v>
      </c>
      <c r="AK25" s="11">
        <f>'POM Portables NiMH'!AK25-'cameras games_NiMH'!AK25-cellphones_NiMH!AK25-'Cordless Tools_NiMH'!AK25-PortablePCs_NiMH!AK25-Tablets_NiMH!AK25</f>
        <v>8.876373679164379</v>
      </c>
      <c r="AL25" s="11">
        <f>'POM Portables NiMH'!AL25-'cameras games_NiMH'!AL25-cellphones_NiMH!AL25-'Cordless Tools_NiMH'!AL25-PortablePCs_NiMH!AL25-Tablets_NiMH!AL25</f>
        <v>8.6988462055810913</v>
      </c>
      <c r="AM25" s="11">
        <f>'POM Portables NiMH'!AM25-'cameras games_NiMH'!AM25-cellphones_NiMH!AM25-'Cordless Tools_NiMH'!AM25-PortablePCs_NiMH!AM25-Tablets_NiMH!AM25</f>
        <v>8.5248692814694689</v>
      </c>
      <c r="AN25" s="11">
        <f>'POM Portables NiMH'!AN25-'cameras games_NiMH'!AN25-cellphones_NiMH!AN25-'Cordless Tools_NiMH'!AN25-PortablePCs_NiMH!AN25-Tablets_NiMH!AN25</f>
        <v>8.3543718958400799</v>
      </c>
      <c r="AO25" s="11">
        <f>'POM Portables NiMH'!AO25-'cameras games_NiMH'!AO25-cellphones_NiMH!AO25-'Cordless Tools_NiMH'!AO25-PortablePCs_NiMH!AO25-Tablets_NiMH!AO25</f>
        <v>8.187284457923278</v>
      </c>
      <c r="AP25" s="11">
        <f>'POM Portables NiMH'!AP25-'cameras games_NiMH'!AP25-cellphones_NiMH!AP25-'Cordless Tools_NiMH'!AP25-PortablePCs_NiMH!AP25-Tablets_NiMH!AP25</f>
        <v>8.0235387687648121</v>
      </c>
      <c r="AQ25" s="11">
        <f>'POM Portables NiMH'!AQ25-'cameras games_NiMH'!AQ25-cellphones_NiMH!AQ25-'Cordless Tools_NiMH'!AQ25-PortablePCs_NiMH!AQ25-Tablets_NiMH!AQ25</f>
        <v>7.8630679933895156</v>
      </c>
      <c r="AR25" s="11">
        <f>'POM Portables NiMH'!AR25-'cameras games_NiMH'!AR25-cellphones_NiMH!AR25-'Cordless Tools_NiMH'!AR25-PortablePCs_NiMH!AR25-Tablets_NiMH!AR25</f>
        <v>7.7058066335217257</v>
      </c>
      <c r="AS25" s="11">
        <f>'POM Portables NiMH'!AS25-'cameras games_NiMH'!AS25-cellphones_NiMH!AS25-'Cordless Tools_NiMH'!AS25-PortablePCs_NiMH!AS25-Tablets_NiMH!AS25</f>
        <v>7.5516905008512909</v>
      </c>
      <c r="AT25" s="11">
        <f>'POM Portables NiMH'!AT25-'cameras games_NiMH'!AT25-cellphones_NiMH!AT25-'Cordless Tools_NiMH'!AT25-PortablePCs_NiMH!AT25-Tablets_NiMH!AT25</f>
        <v>7.400656690834265</v>
      </c>
      <c r="AU25" s="11">
        <f>'POM Portables NiMH'!AU25-'cameras games_NiMH'!AU25-cellphones_NiMH!AU25-'Cordless Tools_NiMH'!AU25-PortablePCs_NiMH!AU25-Tablets_NiMH!AU25</f>
        <v>7.3266501239259227</v>
      </c>
      <c r="AV25" s="11">
        <f>'POM Portables NiMH'!AV25-'cameras games_NiMH'!AV25-cellphones_NiMH!AV25-'Cordless Tools_NiMH'!AV25-PortablePCs_NiMH!AV25-Tablets_NiMH!AV25</f>
        <v>7.2533836226866635</v>
      </c>
      <c r="AW25" s="11">
        <f>'POM Portables NiMH'!AW25-'cameras games_NiMH'!AW25-cellphones_NiMH!AW25-'Cordless Tools_NiMH'!AW25-PortablePCs_NiMH!AW25-Tablets_NiMH!AW25</f>
        <v>7.1808497864597971</v>
      </c>
      <c r="AX25" s="11">
        <f>'POM Portables NiMH'!AX25-'cameras games_NiMH'!AX25-cellphones_NiMH!AX25-'Cordless Tools_NiMH'!AX25-PortablePCs_NiMH!AX25-Tablets_NiMH!AX25</f>
        <v>7.1090412885951988</v>
      </c>
      <c r="AY25" s="11">
        <f>'POM Portables NiMH'!AY25-'cameras games_NiMH'!AY25-cellphones_NiMH!AY25-'Cordless Tools_NiMH'!AY25-PortablePCs_NiMH!AY25-Tablets_NiMH!AY25</f>
        <v>7.0379508757092468</v>
      </c>
      <c r="AZ25" s="11">
        <f>'POM Portables NiMH'!AZ25-'cameras games_NiMH'!AZ25-cellphones_NiMH!AZ25-'Cordless Tools_NiMH'!AZ25-PortablePCs_NiMH!AZ25-Tablets_NiMH!AZ25</f>
        <v>6.9675713669521544</v>
      </c>
      <c r="BA25" s="11">
        <f>'POM Portables NiMH'!BA25-'cameras games_NiMH'!BA25-cellphones_NiMH!BA25-'Cordless Tools_NiMH'!BA25-PortablePCs_NiMH!BA25-Tablets_NiMH!BA25</f>
        <v>6.8978956532826325</v>
      </c>
      <c r="BB25" s="11">
        <f>'POM Portables NiMH'!BB25-'cameras games_NiMH'!BB25-cellphones_NiMH!BB25-'Cordless Tools_NiMH'!BB25-PortablePCs_NiMH!BB25-Tablets_NiMH!BB25</f>
        <v>6.8289166967498058</v>
      </c>
      <c r="BC25" s="11">
        <f>'POM Portables NiMH'!BC25-'cameras games_NiMH'!BC25-cellphones_NiMH!BC25-'Cordless Tools_NiMH'!BC25-PortablePCs_NiMH!BC25-Tablets_NiMH!BC25</f>
        <v>6.7606275297823082</v>
      </c>
      <c r="BD25" s="11">
        <f>'POM Portables NiMH'!BD25-'cameras games_NiMH'!BD25-cellphones_NiMH!BD25-'Cordless Tools_NiMH'!BD25-PortablePCs_NiMH!BD25-Tablets_NiMH!BD25</f>
        <v>6.6930212544844849</v>
      </c>
      <c r="BE25" s="11">
        <f>'POM Portables NiMH'!BE25-'cameras games_NiMH'!BE25-cellphones_NiMH!BE25-'Cordless Tools_NiMH'!BE25-PortablePCs_NiMH!BE25-Tablets_NiMH!BE25</f>
        <v>6.6260910419396399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4" t="s">
        <v>625</v>
      </c>
      <c r="F26" s="26" t="s">
        <v>53</v>
      </c>
      <c r="G26" s="11">
        <f>'POM Portables NiMH'!G26-'cameras games_NiMH'!G26-cellphones_NiMH!G26-'Cordless Tools_NiMH'!G26-PortablePCs_NiMH!G26-Tablets_NiMH!G26</f>
        <v>45.286989235495717</v>
      </c>
      <c r="H26" s="11">
        <f>'POM Portables NiMH'!H26-'cameras games_NiMH'!H26-cellphones_NiMH!H26-'Cordless Tools_NiMH'!H26-PortablePCs_NiMH!H26-Tablets_NiMH!H26</f>
        <v>51.758397197592615</v>
      </c>
      <c r="I26" s="11">
        <f>'POM Portables NiMH'!I26-'cameras games_NiMH'!I26-cellphones_NiMH!I26-'Cordless Tools_NiMH'!I26-PortablePCs_NiMH!I26-Tablets_NiMH!I26</f>
        <v>59.18603045470838</v>
      </c>
      <c r="J26" s="11">
        <f>'POM Portables NiMH'!J26-'cameras games_NiMH'!J26-cellphones_NiMH!J26-'Cordless Tools_NiMH'!J26-PortablePCs_NiMH!J26-Tablets_NiMH!J26</f>
        <v>67.908862368241657</v>
      </c>
      <c r="K26" s="11">
        <f>'POM Portables NiMH'!K26-'cameras games_NiMH'!K26-cellphones_NiMH!K26-'Cordless Tools_NiMH'!K26-PortablePCs_NiMH!K26-Tablets_NiMH!K26</f>
        <v>71.958347745457672</v>
      </c>
      <c r="L26" s="11">
        <f>'POM Portables NiMH'!L26-'cameras games_NiMH'!L26-cellphones_NiMH!L26-'Cordless Tools_NiMH'!L26-PortablePCs_NiMH!L26-Tablets_NiMH!L26</f>
        <v>88.821084921795304</v>
      </c>
      <c r="M26" s="11">
        <f>'POM Portables NiMH'!M26-'cameras games_NiMH'!M26-cellphones_NiMH!M26-'Cordless Tools_NiMH'!M26-PortablePCs_NiMH!M26-Tablets_NiMH!M26</f>
        <v>100.76278536559907</v>
      </c>
      <c r="N26" s="11">
        <f>'POM Portables NiMH'!N26-'cameras games_NiMH'!N26-cellphones_NiMH!N26-'Cordless Tools_NiMH'!N26-PortablePCs_NiMH!N26-Tablets_NiMH!N26</f>
        <v>77.624200139080372</v>
      </c>
      <c r="O26" s="11">
        <f>'POM Portables NiMH'!O26-'cameras games_NiMH'!O26-cellphones_NiMH!O26-'Cordless Tools_NiMH'!O26-PortablePCs_NiMH!O26-Tablets_NiMH!O26</f>
        <v>89.843958384054787</v>
      </c>
      <c r="P26" s="11">
        <f>'POM Portables NiMH'!P26-'cameras games_NiMH'!P26-cellphones_NiMH!P26-'Cordless Tools_NiMH'!P26-PortablePCs_NiMH!P26-Tablets_NiMH!P26</f>
        <v>77.232449911706738</v>
      </c>
      <c r="Q26" s="11">
        <f>'POM Portables NiMH'!Q26-'cameras games_NiMH'!Q26-cellphones_NiMH!Q26-'Cordless Tools_NiMH'!Q26-PortablePCs_NiMH!Q26-Tablets_NiMH!Q26</f>
        <v>98.104902230095036</v>
      </c>
      <c r="R26" s="11">
        <f>'POM Portables NiMH'!R26-'cameras games_NiMH'!R26-cellphones_NiMH!R26-'Cordless Tools_NiMH'!R26-PortablePCs_NiMH!R26-Tablets_NiMH!R26</f>
        <v>125.68598618504807</v>
      </c>
      <c r="S26" s="11">
        <f>'POM Portables NiMH'!S26-'cameras games_NiMH'!S26-cellphones_NiMH!S26-'Cordless Tools_NiMH'!S26-PortablePCs_NiMH!S26-Tablets_NiMH!S26</f>
        <v>99.511314202102724</v>
      </c>
      <c r="T26" s="11">
        <f>'POM Portables NiMH'!T26-'cameras games_NiMH'!T26-cellphones_NiMH!T26-'Cordless Tools_NiMH'!T26-PortablePCs_NiMH!T26-Tablets_NiMH!T26</f>
        <v>113.63149206962295</v>
      </c>
      <c r="U26" s="11">
        <f>'POM Portables NiMH'!U26-'cameras games_NiMH'!U26-cellphones_NiMH!U26-'Cordless Tools_NiMH'!U26-PortablePCs_NiMH!U26-Tablets_NiMH!U26</f>
        <v>133.603078349361</v>
      </c>
      <c r="V26" s="11">
        <f>'POM Portables NiMH'!V26-'cameras games_NiMH'!V26-cellphones_NiMH!V26-'Cordless Tools_NiMH'!V26-PortablePCs_NiMH!V26-Tablets_NiMH!V26</f>
        <v>142.03293226897355</v>
      </c>
      <c r="W26" s="11">
        <f>'POM Portables NiMH'!W26-'cameras games_NiMH'!W26-cellphones_NiMH!W26-'Cordless Tools_NiMH'!W26-PortablePCs_NiMH!W26-Tablets_NiMH!W26</f>
        <v>93.809773171088224</v>
      </c>
      <c r="X26" s="11">
        <f>'POM Portables NiMH'!X26-'cameras games_NiMH'!X26-cellphones_NiMH!X26-'Cordless Tools_NiMH'!X26-PortablePCs_NiMH!X26-Tablets_NiMH!X26</f>
        <v>143.08192539918545</v>
      </c>
      <c r="Y26" s="11">
        <f>'POM Portables NiMH'!Y26-'cameras games_NiMH'!Y26-cellphones_NiMH!Y26-'Cordless Tools_NiMH'!Y26-PortablePCs_NiMH!Y26-Tablets_NiMH!Y26</f>
        <v>105.89549286568038</v>
      </c>
      <c r="Z26" s="11">
        <f>'POM Portables NiMH'!Z26-'cameras games_NiMH'!Z26-cellphones_NiMH!Z26-'Cordless Tools_NiMH'!Z26-PortablePCs_NiMH!Z26-Tablets_NiMH!Z26</f>
        <v>111.78870190081656</v>
      </c>
      <c r="AA26" s="11">
        <f>'POM Portables NiMH'!AA26-'cameras games_NiMH'!AA26-cellphones_NiMH!AA26-'Cordless Tools_NiMH'!AA26-PortablePCs_NiMH!AA26-Tablets_NiMH!AA26</f>
        <v>139.76551415270555</v>
      </c>
      <c r="AB26" s="11">
        <f>'POM Portables NiMH'!AB26-'cameras games_NiMH'!AB26-cellphones_NiMH!AB26-'Cordless Tools_NiMH'!AB26-PortablePCs_NiMH!AB26-Tablets_NiMH!AB26</f>
        <v>115.64088947915933</v>
      </c>
      <c r="AC26" s="11">
        <f>'POM Portables NiMH'!AC26-'cameras games_NiMH'!AC26-cellphones_NiMH!AC26-'Cordless Tools_NiMH'!AC26-PortablePCs_NiMH!AC26-Tablets_NiMH!AC26</f>
        <v>113.32807168957613</v>
      </c>
      <c r="AD26" s="11">
        <f>'POM Portables NiMH'!AD26-'cameras games_NiMH'!AD26-cellphones_NiMH!AD26-'Cordless Tools_NiMH'!AD26-PortablePCs_NiMH!AD26-Tablets_NiMH!AD26</f>
        <v>111.06151025578461</v>
      </c>
      <c r="AE26" s="11">
        <f>'POM Portables NiMH'!AE26-'cameras games_NiMH'!AE26-cellphones_NiMH!AE26-'Cordless Tools_NiMH'!AE26-PortablePCs_NiMH!AE26-Tablets_NiMH!AE26</f>
        <v>108.84028005066892</v>
      </c>
      <c r="AF26" s="11">
        <f>'POM Portables NiMH'!AF26-'cameras games_NiMH'!AF26-cellphones_NiMH!AF26-'Cordless Tools_NiMH'!AF26-PortablePCs_NiMH!AF26-Tablets_NiMH!AF26</f>
        <v>106.66347444965554</v>
      </c>
      <c r="AG26" s="11">
        <f>'POM Portables NiMH'!AG26-'cameras games_NiMH'!AG26-cellphones_NiMH!AG26-'Cordless Tools_NiMH'!AG26-PortablePCs_NiMH!AG26-Tablets_NiMH!AG26</f>
        <v>104.53020496066243</v>
      </c>
      <c r="AH26" s="11">
        <f>'POM Portables NiMH'!AH26-'cameras games_NiMH'!AH26-cellphones_NiMH!AH26-'Cordless Tools_NiMH'!AH26-PortablePCs_NiMH!AH26-Tablets_NiMH!AH26</f>
        <v>102.43960086144918</v>
      </c>
      <c r="AI26" s="11">
        <f>'POM Portables NiMH'!AI26-'cameras games_NiMH'!AI26-cellphones_NiMH!AI26-'Cordless Tools_NiMH'!AI26-PortablePCs_NiMH!AI26-Tablets_NiMH!AI26</f>
        <v>100.39080884422019</v>
      </c>
      <c r="AJ26" s="11">
        <f>'POM Portables NiMH'!AJ26-'cameras games_NiMH'!AJ26-cellphones_NiMH!AJ26-'Cordless Tools_NiMH'!AJ26-PortablePCs_NiMH!AJ26-Tablets_NiMH!AJ26</f>
        <v>98.382992667335785</v>
      </c>
      <c r="AK26" s="11">
        <f>'POM Portables NiMH'!AK26-'cameras games_NiMH'!AK26-cellphones_NiMH!AK26-'Cordless Tools_NiMH'!AK26-PortablePCs_NiMH!AK26-Tablets_NiMH!AK26</f>
        <v>96.415332813989068</v>
      </c>
      <c r="AL26" s="11">
        <f>'POM Portables NiMH'!AL26-'cameras games_NiMH'!AL26-cellphones_NiMH!AL26-'Cordless Tools_NiMH'!AL26-PortablePCs_NiMH!AL26-Tablets_NiMH!AL26</f>
        <v>94.48702615770928</v>
      </c>
      <c r="AM26" s="11">
        <f>'POM Portables NiMH'!AM26-'cameras games_NiMH'!AM26-cellphones_NiMH!AM26-'Cordless Tools_NiMH'!AM26-PortablePCs_NiMH!AM26-Tablets_NiMH!AM26</f>
        <v>92.597285634555092</v>
      </c>
      <c r="AN26" s="11">
        <f>'POM Portables NiMH'!AN26-'cameras games_NiMH'!AN26-cellphones_NiMH!AN26-'Cordless Tools_NiMH'!AN26-PortablePCs_NiMH!AN26-Tablets_NiMH!AN26</f>
        <v>90.745339921863987</v>
      </c>
      <c r="AO26" s="11">
        <f>'POM Portables NiMH'!AO26-'cameras games_NiMH'!AO26-cellphones_NiMH!AO26-'Cordless Tools_NiMH'!AO26-PortablePCs_NiMH!AO26-Tablets_NiMH!AO26</f>
        <v>88.93043312342671</v>
      </c>
      <c r="AP26" s="11">
        <f>'POM Portables NiMH'!AP26-'cameras games_NiMH'!AP26-cellphones_NiMH!AP26-'Cordless Tools_NiMH'!AP26-PortablePCs_NiMH!AP26-Tablets_NiMH!AP26</f>
        <v>87.151824460958181</v>
      </c>
      <c r="AQ26" s="11">
        <f>'POM Portables NiMH'!AQ26-'cameras games_NiMH'!AQ26-cellphones_NiMH!AQ26-'Cordless Tools_NiMH'!AQ26-PortablePCs_NiMH!AQ26-Tablets_NiMH!AQ26</f>
        <v>85.408787971739017</v>
      </c>
      <c r="AR26" s="11">
        <f>'POM Portables NiMH'!AR26-'cameras games_NiMH'!AR26-cellphones_NiMH!AR26-'Cordless Tools_NiMH'!AR26-PortablePCs_NiMH!AR26-Tablets_NiMH!AR26</f>
        <v>83.700612212304236</v>
      </c>
      <c r="AS26" s="11">
        <f>'POM Portables NiMH'!AS26-'cameras games_NiMH'!AS26-cellphones_NiMH!AS26-'Cordless Tools_NiMH'!AS26-PortablePCs_NiMH!AS26-Tablets_NiMH!AS26</f>
        <v>82.02659996805815</v>
      </c>
      <c r="AT26" s="11">
        <f>'POM Portables NiMH'!AT26-'cameras games_NiMH'!AT26-cellphones_NiMH!AT26-'Cordless Tools_NiMH'!AT26-PortablePCs_NiMH!AT26-Tablets_NiMH!AT26</f>
        <v>80.386067968696992</v>
      </c>
      <c r="AU26" s="11">
        <f>'POM Portables NiMH'!AU26-'cameras games_NiMH'!AU26-cellphones_NiMH!AU26-'Cordless Tools_NiMH'!AU26-PortablePCs_NiMH!AU26-Tablets_NiMH!AU26</f>
        <v>79.582207289010029</v>
      </c>
      <c r="AV26" s="11">
        <f>'POM Portables NiMH'!AV26-'cameras games_NiMH'!AV26-cellphones_NiMH!AV26-'Cordless Tools_NiMH'!AV26-PortablePCs_NiMH!AV26-Tablets_NiMH!AV26</f>
        <v>78.786385216119925</v>
      </c>
      <c r="AW26" s="11">
        <f>'POM Portables NiMH'!AW26-'cameras games_NiMH'!AW26-cellphones_NiMH!AW26-'Cordless Tools_NiMH'!AW26-PortablePCs_NiMH!AW26-Tablets_NiMH!AW26</f>
        <v>77.99852136395873</v>
      </c>
      <c r="AX26" s="11">
        <f>'POM Portables NiMH'!AX26-'cameras games_NiMH'!AX26-cellphones_NiMH!AX26-'Cordless Tools_NiMH'!AX26-PortablePCs_NiMH!AX26-Tablets_NiMH!AX26</f>
        <v>77.218536150319139</v>
      </c>
      <c r="AY26" s="11">
        <f>'POM Portables NiMH'!AY26-'cameras games_NiMH'!AY26-cellphones_NiMH!AY26-'Cordless Tools_NiMH'!AY26-PortablePCs_NiMH!AY26-Tablets_NiMH!AY26</f>
        <v>76.446350788815948</v>
      </c>
      <c r="AZ26" s="11">
        <f>'POM Portables NiMH'!AZ26-'cameras games_NiMH'!AZ26-cellphones_NiMH!AZ26-'Cordless Tools_NiMH'!AZ26-PortablePCs_NiMH!AZ26-Tablets_NiMH!AZ26</f>
        <v>75.681887280927782</v>
      </c>
      <c r="BA26" s="11">
        <f>'POM Portables NiMH'!BA26-'cameras games_NiMH'!BA26-cellphones_NiMH!BA26-'Cordless Tools_NiMH'!BA26-PortablePCs_NiMH!BA26-Tablets_NiMH!BA26</f>
        <v>74.925068408118506</v>
      </c>
      <c r="BB26" s="11">
        <f>'POM Portables NiMH'!BB26-'cameras games_NiMH'!BB26-cellphones_NiMH!BB26-'Cordless Tools_NiMH'!BB26-PortablePCs_NiMH!BB26-Tablets_NiMH!BB26</f>
        <v>74.175817724037316</v>
      </c>
      <c r="BC26" s="11">
        <f>'POM Portables NiMH'!BC26-'cameras games_NiMH'!BC26-cellphones_NiMH!BC26-'Cordless Tools_NiMH'!BC26-PortablePCs_NiMH!BC26-Tablets_NiMH!BC26</f>
        <v>73.434059546796945</v>
      </c>
      <c r="BD26" s="11">
        <f>'POM Portables NiMH'!BD26-'cameras games_NiMH'!BD26-cellphones_NiMH!BD26-'Cordless Tools_NiMH'!BD26-PortablePCs_NiMH!BD26-Tablets_NiMH!BD26</f>
        <v>72.699718951328975</v>
      </c>
      <c r="BE26" s="11">
        <f>'POM Portables NiMH'!BE26-'cameras games_NiMH'!BE26-cellphones_NiMH!BE26-'Cordless Tools_NiMH'!BE26-PortablePCs_NiMH!BE26-Tablets_NiMH!BE26</f>
        <v>71.972721761815691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4" t="s">
        <v>625</v>
      </c>
      <c r="F27" s="26" t="s">
        <v>54</v>
      </c>
      <c r="G27" s="11">
        <f>'POM Portables NiMH'!G27-'cameras games_NiMH'!G27-cellphones_NiMH!G27-'Cordless Tools_NiMH'!G27-PortablePCs_NiMH!G27-Tablets_NiMH!G27</f>
        <v>651.35938935712136</v>
      </c>
      <c r="H27" s="11">
        <f>'POM Portables NiMH'!H27-'cameras games_NiMH'!H27-cellphones_NiMH!H27-'Cordless Tools_NiMH'!H27-PortablePCs_NiMH!H27-Tablets_NiMH!H27</f>
        <v>738.03139760447073</v>
      </c>
      <c r="I27" s="11">
        <f>'POM Portables NiMH'!I27-'cameras games_NiMH'!I27-cellphones_NiMH!I27-'Cordless Tools_NiMH'!I27-PortablePCs_NiMH!I27-Tablets_NiMH!I27</f>
        <v>843.56627967647194</v>
      </c>
      <c r="J27" s="11">
        <f>'POM Portables NiMH'!J27-'cameras games_NiMH'!J27-cellphones_NiMH!J27-'Cordless Tools_NiMH'!J27-PortablePCs_NiMH!J27-Tablets_NiMH!J27</f>
        <v>951.31610084484623</v>
      </c>
      <c r="K27" s="11">
        <f>'POM Portables NiMH'!K27-'cameras games_NiMH'!K27-cellphones_NiMH!K27-'Cordless Tools_NiMH'!K27-PortablePCs_NiMH!K27-Tablets_NiMH!K27</f>
        <v>1007.8747295061403</v>
      </c>
      <c r="L27" s="11">
        <f>'POM Portables NiMH'!L27-'cameras games_NiMH'!L27-cellphones_NiMH!L27-'Cordless Tools_NiMH'!L27-PortablePCs_NiMH!L27-Tablets_NiMH!L27</f>
        <v>1257.5241130285983</v>
      </c>
      <c r="M27" s="11">
        <f>'POM Portables NiMH'!M27-'cameras games_NiMH'!M27-cellphones_NiMH!M27-'Cordless Tools_NiMH'!M27-PortablePCs_NiMH!M27-Tablets_NiMH!M27</f>
        <v>1435.0118759775023</v>
      </c>
      <c r="N27" s="11">
        <f>'POM Portables NiMH'!N27-'cameras games_NiMH'!N27-cellphones_NiMH!N27-'Cordless Tools_NiMH'!N27-PortablePCs_NiMH!N27-Tablets_NiMH!N27</f>
        <v>1114.8837066072826</v>
      </c>
      <c r="O27" s="11">
        <f>'POM Portables NiMH'!O27-'cameras games_NiMH'!O27-cellphones_NiMH!O27-'Cordless Tools_NiMH'!O27-PortablePCs_NiMH!O27-Tablets_NiMH!O27</f>
        <v>1287.5127716265717</v>
      </c>
      <c r="P27" s="11">
        <f>'POM Portables NiMH'!P27-'cameras games_NiMH'!P27-cellphones_NiMH!P27-'Cordless Tools_NiMH'!P27-PortablePCs_NiMH!P27-Tablets_NiMH!P27</f>
        <v>1099.8281182874923</v>
      </c>
      <c r="Q27" s="11">
        <f>'POM Portables NiMH'!Q27-'cameras games_NiMH'!Q27-cellphones_NiMH!Q27-'Cordless Tools_NiMH'!Q27-PortablePCs_NiMH!Q27-Tablets_NiMH!Q27</f>
        <v>1394.3223618752777</v>
      </c>
      <c r="R27" s="11">
        <f>'POM Portables NiMH'!R27-'cameras games_NiMH'!R27-cellphones_NiMH!R27-'Cordless Tools_NiMH'!R27-PortablePCs_NiMH!R27-Tablets_NiMH!R27</f>
        <v>1791.891377317043</v>
      </c>
      <c r="S27" s="11">
        <f>'POM Portables NiMH'!S27-'cameras games_NiMH'!S27-cellphones_NiMH!S27-'Cordless Tools_NiMH'!S27-PortablePCs_NiMH!S27-Tablets_NiMH!S27</f>
        <v>1554.7979974322836</v>
      </c>
      <c r="T27" s="11">
        <f>'POM Portables NiMH'!T27-'cameras games_NiMH'!T27-cellphones_NiMH!T27-'Cordless Tools_NiMH'!T27-PortablePCs_NiMH!T27-Tablets_NiMH!T27</f>
        <v>1582.6190642442471</v>
      </c>
      <c r="U27" s="11">
        <f>'POM Portables NiMH'!U27-'cameras games_NiMH'!U27-cellphones_NiMH!U27-'Cordless Tools_NiMH'!U27-PortablePCs_NiMH!U27-Tablets_NiMH!U27</f>
        <v>1375.3335259495411</v>
      </c>
      <c r="V27" s="11">
        <f>'POM Portables NiMH'!V27-'cameras games_NiMH'!V27-cellphones_NiMH!V27-'Cordless Tools_NiMH'!V27-PortablePCs_NiMH!V27-Tablets_NiMH!V27</f>
        <v>1283.577637506118</v>
      </c>
      <c r="W27" s="11">
        <f>'POM Portables NiMH'!W27-'cameras games_NiMH'!W27-cellphones_NiMH!W27-'Cordless Tools_NiMH'!W27-PortablePCs_NiMH!W27-Tablets_NiMH!W27</f>
        <v>1170.6773613519097</v>
      </c>
      <c r="X27" s="11">
        <f>'POM Portables NiMH'!X27-'cameras games_NiMH'!X27-cellphones_NiMH!X27-'Cordless Tools_NiMH'!X27-PortablePCs_NiMH!X27-Tablets_NiMH!X27</f>
        <v>1216.6938856017705</v>
      </c>
      <c r="Y27" s="11">
        <f>'POM Portables NiMH'!Y27-'cameras games_NiMH'!Y27-cellphones_NiMH!Y27-'Cordless Tools_NiMH'!Y27-PortablePCs_NiMH!Y27-Tablets_NiMH!Y27</f>
        <v>1093.1587888066881</v>
      </c>
      <c r="Z27" s="11">
        <f>'POM Portables NiMH'!Z27-'cameras games_NiMH'!Z27-cellphones_NiMH!Z27-'Cordless Tools_NiMH'!Z27-PortablePCs_NiMH!Z27-Tablets_NiMH!Z27</f>
        <v>1070.7572126288817</v>
      </c>
      <c r="AA27" s="11">
        <f>'POM Portables NiMH'!AA27-'cameras games_NiMH'!AA27-cellphones_NiMH!AA27-'Cordless Tools_NiMH'!AA27-PortablePCs_NiMH!AA27-Tablets_NiMH!AA27</f>
        <v>1105.4776567217868</v>
      </c>
      <c r="AB27" s="11">
        <f>'POM Portables NiMH'!AB27-'cameras games_NiMH'!AB27-cellphones_NiMH!AB27-'Cordless Tools_NiMH'!AB27-PortablePCs_NiMH!AB27-Tablets_NiMH!AB27</f>
        <v>1013.4552058471504</v>
      </c>
      <c r="AC27" s="11">
        <f>'POM Portables NiMH'!AC27-'cameras games_NiMH'!AC27-cellphones_NiMH!AC27-'Cordless Tools_NiMH'!AC27-PortablePCs_NiMH!AC27-Tablets_NiMH!AC27</f>
        <v>993.18610173020738</v>
      </c>
      <c r="AD27" s="11">
        <f>'POM Portables NiMH'!AD27-'cameras games_NiMH'!AD27-cellphones_NiMH!AD27-'Cordless Tools_NiMH'!AD27-PortablePCs_NiMH!AD27-Tablets_NiMH!AD27</f>
        <v>973.32237969560322</v>
      </c>
      <c r="AE27" s="11">
        <f>'POM Portables NiMH'!AE27-'cameras games_NiMH'!AE27-cellphones_NiMH!AE27-'Cordless Tools_NiMH'!AE27-PortablePCs_NiMH!AE27-Tablets_NiMH!AE27</f>
        <v>953.85593210169111</v>
      </c>
      <c r="AF27" s="11">
        <f>'POM Portables NiMH'!AF27-'cameras games_NiMH'!AF27-cellphones_NiMH!AF27-'Cordless Tools_NiMH'!AF27-PortablePCs_NiMH!AF27-Tablets_NiMH!AF27</f>
        <v>934.77881345965727</v>
      </c>
      <c r="AG27" s="11">
        <f>'POM Portables NiMH'!AG27-'cameras games_NiMH'!AG27-cellphones_NiMH!AG27-'Cordless Tools_NiMH'!AG27-PortablePCs_NiMH!AG27-Tablets_NiMH!AG27</f>
        <v>916.08323719046416</v>
      </c>
      <c r="AH27" s="11">
        <f>'POM Portables NiMH'!AH27-'cameras games_NiMH'!AH27-cellphones_NiMH!AH27-'Cordless Tools_NiMH'!AH27-PortablePCs_NiMH!AH27-Tablets_NiMH!AH27</f>
        <v>897.7615724466549</v>
      </c>
      <c r="AI27" s="11">
        <f>'POM Portables NiMH'!AI27-'cameras games_NiMH'!AI27-cellphones_NiMH!AI27-'Cordless Tools_NiMH'!AI27-PortablePCs_NiMH!AI27-Tablets_NiMH!AI27</f>
        <v>879.8063409977218</v>
      </c>
      <c r="AJ27" s="11">
        <f>'POM Portables NiMH'!AJ27-'cameras games_NiMH'!AJ27-cellphones_NiMH!AJ27-'Cordless Tools_NiMH'!AJ27-PortablePCs_NiMH!AJ27-Tablets_NiMH!AJ27</f>
        <v>862.2102141777674</v>
      </c>
      <c r="AK27" s="11">
        <f>'POM Portables NiMH'!AK27-'cameras games_NiMH'!AK27-cellphones_NiMH!AK27-'Cordless Tools_NiMH'!AK27-PortablePCs_NiMH!AK27-Tablets_NiMH!AK27</f>
        <v>844.96600989421199</v>
      </c>
      <c r="AL27" s="11">
        <f>'POM Portables NiMH'!AL27-'cameras games_NiMH'!AL27-cellphones_NiMH!AL27-'Cordless Tools_NiMH'!AL27-PortablePCs_NiMH!AL27-Tablets_NiMH!AL27</f>
        <v>828.06668969632778</v>
      </c>
      <c r="AM27" s="11">
        <f>'POM Portables NiMH'!AM27-'cameras games_NiMH'!AM27-cellphones_NiMH!AM27-'Cordless Tools_NiMH'!AM27-PortablePCs_NiMH!AM27-Tablets_NiMH!AM27</f>
        <v>811.50535590240122</v>
      </c>
      <c r="AN27" s="11">
        <f>'POM Portables NiMH'!AN27-'cameras games_NiMH'!AN27-cellphones_NiMH!AN27-'Cordless Tools_NiMH'!AN27-PortablePCs_NiMH!AN27-Tablets_NiMH!AN27</f>
        <v>795.27524878435315</v>
      </c>
      <c r="AO27" s="11">
        <f>'POM Portables NiMH'!AO27-'cameras games_NiMH'!AO27-cellphones_NiMH!AO27-'Cordless Tools_NiMH'!AO27-PortablePCs_NiMH!AO27-Tablets_NiMH!AO27</f>
        <v>779.36974380866604</v>
      </c>
      <c r="AP27" s="11">
        <f>'POM Portables NiMH'!AP27-'cameras games_NiMH'!AP27-cellphones_NiMH!AP27-'Cordless Tools_NiMH'!AP27-PortablePCs_NiMH!AP27-Tablets_NiMH!AP27</f>
        <v>763.78234893249271</v>
      </c>
      <c r="AQ27" s="11">
        <f>'POM Portables NiMH'!AQ27-'cameras games_NiMH'!AQ27-cellphones_NiMH!AQ27-'Cordless Tools_NiMH'!AQ27-PortablePCs_NiMH!AQ27-Tablets_NiMH!AQ27</f>
        <v>748.50670195384282</v>
      </c>
      <c r="AR27" s="11">
        <f>'POM Portables NiMH'!AR27-'cameras games_NiMH'!AR27-cellphones_NiMH!AR27-'Cordless Tools_NiMH'!AR27-PortablePCs_NiMH!AR27-Tablets_NiMH!AR27</f>
        <v>733.53656791476601</v>
      </c>
      <c r="AS27" s="11">
        <f>'POM Portables NiMH'!AS27-'cameras games_NiMH'!AS27-cellphones_NiMH!AS27-'Cordless Tools_NiMH'!AS27-PortablePCs_NiMH!AS27-Tablets_NiMH!AS27</f>
        <v>718.86583655647064</v>
      </c>
      <c r="AT27" s="11">
        <f>'POM Portables NiMH'!AT27-'cameras games_NiMH'!AT27-cellphones_NiMH!AT27-'Cordless Tools_NiMH'!AT27-PortablePCs_NiMH!AT27-Tablets_NiMH!AT27</f>
        <v>704.4885198253412</v>
      </c>
      <c r="AU27" s="11">
        <f>'POM Portables NiMH'!AU27-'cameras games_NiMH'!AU27-cellphones_NiMH!AU27-'Cordless Tools_NiMH'!AU27-PortablePCs_NiMH!AU27-Tablets_NiMH!AU27</f>
        <v>697.44363462708782</v>
      </c>
      <c r="AV27" s="11">
        <f>'POM Portables NiMH'!AV27-'cameras games_NiMH'!AV27-cellphones_NiMH!AV27-'Cordless Tools_NiMH'!AV27-PortablePCs_NiMH!AV27-Tablets_NiMH!AV27</f>
        <v>690.46919828081695</v>
      </c>
      <c r="AW27" s="11">
        <f>'POM Portables NiMH'!AW27-'cameras games_NiMH'!AW27-cellphones_NiMH!AW27-'Cordless Tools_NiMH'!AW27-PortablePCs_NiMH!AW27-Tablets_NiMH!AW27</f>
        <v>683.56450629800884</v>
      </c>
      <c r="AX27" s="11">
        <f>'POM Portables NiMH'!AX27-'cameras games_NiMH'!AX27-cellphones_NiMH!AX27-'Cordless Tools_NiMH'!AX27-PortablePCs_NiMH!AX27-Tablets_NiMH!AX27</f>
        <v>676.72886123502872</v>
      </c>
      <c r="AY27" s="11">
        <f>'POM Portables NiMH'!AY27-'cameras games_NiMH'!AY27-cellphones_NiMH!AY27-'Cordless Tools_NiMH'!AY27-PortablePCs_NiMH!AY27-Tablets_NiMH!AY27</f>
        <v>669.96157262267843</v>
      </c>
      <c r="AZ27" s="11">
        <f>'POM Portables NiMH'!AZ27-'cameras games_NiMH'!AZ27-cellphones_NiMH!AZ27-'Cordless Tools_NiMH'!AZ27-PortablePCs_NiMH!AZ27-Tablets_NiMH!AZ27</f>
        <v>663.26195689645169</v>
      </c>
      <c r="BA27" s="11">
        <f>'POM Portables NiMH'!BA27-'cameras games_NiMH'!BA27-cellphones_NiMH!BA27-'Cordless Tools_NiMH'!BA27-PortablePCs_NiMH!BA27-Tablets_NiMH!BA27</f>
        <v>656.62933732748718</v>
      </c>
      <c r="BB27" s="11">
        <f>'POM Portables NiMH'!BB27-'cameras games_NiMH'!BB27-cellphones_NiMH!BB27-'Cordless Tools_NiMH'!BB27-PortablePCs_NiMH!BB27-Tablets_NiMH!BB27</f>
        <v>650.06304395421228</v>
      </c>
      <c r="BC27" s="11">
        <f>'POM Portables NiMH'!BC27-'cameras games_NiMH'!BC27-cellphones_NiMH!BC27-'Cordless Tools_NiMH'!BC27-PortablePCs_NiMH!BC27-Tablets_NiMH!BC27</f>
        <v>643.5624135146702</v>
      </c>
      <c r="BD27" s="11">
        <f>'POM Portables NiMH'!BD27-'cameras games_NiMH'!BD27-cellphones_NiMH!BD27-'Cordless Tools_NiMH'!BD27-PortablePCs_NiMH!BD27-Tablets_NiMH!BD27</f>
        <v>637.12678937952353</v>
      </c>
      <c r="BE27" s="11">
        <f>'POM Portables NiMH'!BE27-'cameras games_NiMH'!BE27-cellphones_NiMH!BE27-'Cordless Tools_NiMH'!BE27-PortablePCs_NiMH!BE27-Tablets_NiMH!BE27</f>
        <v>630.75552148572831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4" t="s">
        <v>625</v>
      </c>
      <c r="F28" s="26" t="s">
        <v>55</v>
      </c>
      <c r="G28" s="11">
        <f>'POM Portables NiMH'!G28-'cameras games_NiMH'!G28-cellphones_NiMH!G28-'Cordless Tools_NiMH'!G28-PortablePCs_NiMH!G28-Tablets_NiMH!G28</f>
        <v>25.755993718749124</v>
      </c>
      <c r="H28" s="11">
        <f>'POM Portables NiMH'!H28-'cameras games_NiMH'!H28-cellphones_NiMH!H28-'Cordless Tools_NiMH'!H28-PortablePCs_NiMH!H28-Tablets_NiMH!H28</f>
        <v>29.33273552540291</v>
      </c>
      <c r="I28" s="11">
        <f>'POM Portables NiMH'!I28-'cameras games_NiMH'!I28-cellphones_NiMH!I28-'Cordless Tools_NiMH'!I28-PortablePCs_NiMH!I28-Tablets_NiMH!I28</f>
        <v>33.392701787624596</v>
      </c>
      <c r="J28" s="11">
        <f>'POM Portables NiMH'!J28-'cameras games_NiMH'!J28-cellphones_NiMH!J28-'Cordless Tools_NiMH'!J28-PortablePCs_NiMH!J28-Tablets_NiMH!J28</f>
        <v>38.010577628120842</v>
      </c>
      <c r="K28" s="11">
        <f>'POM Portables NiMH'!K28-'cameras games_NiMH'!K28-cellphones_NiMH!K28-'Cordless Tools_NiMH'!K28-PortablePCs_NiMH!K28-Tablets_NiMH!K28</f>
        <v>40.214444721245123</v>
      </c>
      <c r="L28" s="11">
        <f>'POM Portables NiMH'!L28-'cameras games_NiMH'!L28-cellphones_NiMH!L28-'Cordless Tools_NiMH'!L28-PortablePCs_NiMH!L28-Tablets_NiMH!L28</f>
        <v>49.83262392737155</v>
      </c>
      <c r="M28" s="11">
        <f>'POM Portables NiMH'!M28-'cameras games_NiMH'!M28-cellphones_NiMH!M28-'Cordless Tools_NiMH'!M28-PortablePCs_NiMH!M28-Tablets_NiMH!M28</f>
        <v>56.697850587607142</v>
      </c>
      <c r="N28" s="11">
        <f>'POM Portables NiMH'!N28-'cameras games_NiMH'!N28-cellphones_NiMH!N28-'Cordless Tools_NiMH'!N28-PortablePCs_NiMH!N28-Tablets_NiMH!N28</f>
        <v>44.512737702014626</v>
      </c>
      <c r="O28" s="11">
        <f>'POM Portables NiMH'!O28-'cameras games_NiMH'!O28-cellphones_NiMH!O28-'Cordless Tools_NiMH'!O28-PortablePCs_NiMH!O28-Tablets_NiMH!O28</f>
        <v>51.729349178548411</v>
      </c>
      <c r="P28" s="11">
        <f>'POM Portables NiMH'!P28-'cameras games_NiMH'!P28-cellphones_NiMH!P28-'Cordless Tools_NiMH'!P28-PortablePCs_NiMH!P28-Tablets_NiMH!P28</f>
        <v>44.25394893811378</v>
      </c>
      <c r="Q28" s="11">
        <f>'POM Portables NiMH'!Q28-'cameras games_NiMH'!Q28-cellphones_NiMH!Q28-'Cordless Tools_NiMH'!Q28-PortablePCs_NiMH!Q28-Tablets_NiMH!Q28</f>
        <v>56.026650499605935</v>
      </c>
      <c r="R28" s="11">
        <f>'POM Portables NiMH'!R28-'cameras games_NiMH'!R28-cellphones_NiMH!R28-'Cordless Tools_NiMH'!R28-PortablePCs_NiMH!R28-Tablets_NiMH!R28</f>
        <v>71.268523046346132</v>
      </c>
      <c r="S28" s="11">
        <f>'POM Portables NiMH'!S28-'cameras games_NiMH'!S28-cellphones_NiMH!S28-'Cordless Tools_NiMH'!S28-PortablePCs_NiMH!S28-Tablets_NiMH!S28</f>
        <v>24.985340918641043</v>
      </c>
      <c r="T28" s="11">
        <f>'POM Portables NiMH'!T28-'cameras games_NiMH'!T28-cellphones_NiMH!T28-'Cordless Tools_NiMH'!T28-PortablePCs_NiMH!T28-Tablets_NiMH!T28</f>
        <v>30.698653180063566</v>
      </c>
      <c r="U28" s="11">
        <f>'POM Portables NiMH'!U28-'cameras games_NiMH'!U28-cellphones_NiMH!U28-'Cordless Tools_NiMH'!U28-PortablePCs_NiMH!U28-Tablets_NiMH!U28</f>
        <v>30.976417225714627</v>
      </c>
      <c r="V28" s="11">
        <f>'POM Portables NiMH'!V28-'cameras games_NiMH'!V28-cellphones_NiMH!V28-'Cordless Tools_NiMH'!V28-PortablePCs_NiMH!V28-Tablets_NiMH!V28</f>
        <v>26.624810229511301</v>
      </c>
      <c r="W28" s="11">
        <f>'POM Portables NiMH'!W28-'cameras games_NiMH'!W28-cellphones_NiMH!W28-'Cordless Tools_NiMH'!W28-PortablePCs_NiMH!W28-Tablets_NiMH!W28</f>
        <v>20.126227187303584</v>
      </c>
      <c r="X28" s="11">
        <f>'POM Portables NiMH'!X28-'cameras games_NiMH'!X28-cellphones_NiMH!X28-'Cordless Tools_NiMH'!X28-PortablePCs_NiMH!X28-Tablets_NiMH!X28</f>
        <v>23.204568399573599</v>
      </c>
      <c r="Y28" s="11">
        <f>'POM Portables NiMH'!Y28-'cameras games_NiMH'!Y28-cellphones_NiMH!Y28-'Cordless Tools_NiMH'!Y28-PortablePCs_NiMH!Y28-Tablets_NiMH!Y28</f>
        <v>23.441265905794271</v>
      </c>
      <c r="Z28" s="11">
        <f>'POM Portables NiMH'!Z28-'cameras games_NiMH'!Z28-cellphones_NiMH!Z28-'Cordless Tools_NiMH'!Z28-PortablePCs_NiMH!Z28-Tablets_NiMH!Z28</f>
        <v>23.440020587074756</v>
      </c>
      <c r="AA28" s="11">
        <f>'POM Portables NiMH'!AA28-'cameras games_NiMH'!AA28-cellphones_NiMH!AA28-'Cordless Tools_NiMH'!AA28-PortablePCs_NiMH!AA28-Tablets_NiMH!AA28</f>
        <v>26.146565735041293</v>
      </c>
      <c r="AB28" s="11">
        <f>'POM Portables NiMH'!AB28-'cameras games_NiMH'!AB28-cellphones_NiMH!AB28-'Cordless Tools_NiMH'!AB28-PortablePCs_NiMH!AB28-Tablets_NiMH!AB28</f>
        <v>21.455582148760602</v>
      </c>
      <c r="AC28" s="11">
        <f>'POM Portables NiMH'!AC28-'cameras games_NiMH'!AC28-cellphones_NiMH!AC28-'Cordless Tools_NiMH'!AC28-PortablePCs_NiMH!AC28-Tablets_NiMH!AC28</f>
        <v>21.02647050578539</v>
      </c>
      <c r="AD28" s="11">
        <f>'POM Portables NiMH'!AD28-'cameras games_NiMH'!AD28-cellphones_NiMH!AD28-'Cordless Tools_NiMH'!AD28-PortablePCs_NiMH!AD28-Tablets_NiMH!AD28</f>
        <v>20.605941095669682</v>
      </c>
      <c r="AE28" s="11">
        <f>'POM Portables NiMH'!AE28-'cameras games_NiMH'!AE28-cellphones_NiMH!AE28-'Cordless Tools_NiMH'!AE28-PortablePCs_NiMH!AE28-Tablets_NiMH!AE28</f>
        <v>20.19382227375629</v>
      </c>
      <c r="AF28" s="11">
        <f>'POM Portables NiMH'!AF28-'cameras games_NiMH'!AF28-cellphones_NiMH!AF28-'Cordless Tools_NiMH'!AF28-PortablePCs_NiMH!AF28-Tablets_NiMH!AF28</f>
        <v>19.789945828281162</v>
      </c>
      <c r="AG28" s="11">
        <f>'POM Portables NiMH'!AG28-'cameras games_NiMH'!AG28-cellphones_NiMH!AG28-'Cordless Tools_NiMH'!AG28-PortablePCs_NiMH!AG28-Tablets_NiMH!AG28</f>
        <v>19.394146911715538</v>
      </c>
      <c r="AH28" s="11">
        <f>'POM Portables NiMH'!AH28-'cameras games_NiMH'!AH28-cellphones_NiMH!AH28-'Cordless Tools_NiMH'!AH28-PortablePCs_NiMH!AH28-Tablets_NiMH!AH28</f>
        <v>19.006263973481229</v>
      </c>
      <c r="AI28" s="11">
        <f>'POM Portables NiMH'!AI28-'cameras games_NiMH'!AI28-cellphones_NiMH!AI28-'Cordless Tools_NiMH'!AI28-PortablePCs_NiMH!AI28-Tablets_NiMH!AI28</f>
        <v>18.626138694011605</v>
      </c>
      <c r="AJ28" s="11">
        <f>'POM Portables NiMH'!AJ28-'cameras games_NiMH'!AJ28-cellphones_NiMH!AJ28-'Cordless Tools_NiMH'!AJ28-PortablePCs_NiMH!AJ28-Tablets_NiMH!AJ28</f>
        <v>18.253615920131374</v>
      </c>
      <c r="AK28" s="11">
        <f>'POM Portables NiMH'!AK28-'cameras games_NiMH'!AK28-cellphones_NiMH!AK28-'Cordless Tools_NiMH'!AK28-PortablePCs_NiMH!AK28-Tablets_NiMH!AK28</f>
        <v>17.888543601728745</v>
      </c>
      <c r="AL28" s="11">
        <f>'POM Portables NiMH'!AL28-'cameras games_NiMH'!AL28-cellphones_NiMH!AL28-'Cordless Tools_NiMH'!AL28-PortablePCs_NiMH!AL28-Tablets_NiMH!AL28</f>
        <v>17.530772729694171</v>
      </c>
      <c r="AM28" s="11">
        <f>'POM Portables NiMH'!AM28-'cameras games_NiMH'!AM28-cellphones_NiMH!AM28-'Cordless Tools_NiMH'!AM28-PortablePCs_NiMH!AM28-Tablets_NiMH!AM28</f>
        <v>17.180157275100289</v>
      </c>
      <c r="AN28" s="11">
        <f>'POM Portables NiMH'!AN28-'cameras games_NiMH'!AN28-cellphones_NiMH!AN28-'Cordless Tools_NiMH'!AN28-PortablePCs_NiMH!AN28-Tablets_NiMH!AN28</f>
        <v>16.836554129598284</v>
      </c>
      <c r="AO28" s="11">
        <f>'POM Portables NiMH'!AO28-'cameras games_NiMH'!AO28-cellphones_NiMH!AO28-'Cordless Tools_NiMH'!AO28-PortablePCs_NiMH!AO28-Tablets_NiMH!AO28</f>
        <v>16.499823047006316</v>
      </c>
      <c r="AP28" s="11">
        <f>'POM Portables NiMH'!AP28-'cameras games_NiMH'!AP28-cellphones_NiMH!AP28-'Cordless Tools_NiMH'!AP28-PortablePCs_NiMH!AP28-Tablets_NiMH!AP28</f>
        <v>16.16982658606619</v>
      </c>
      <c r="AQ28" s="11">
        <f>'POM Portables NiMH'!AQ28-'cameras games_NiMH'!AQ28-cellphones_NiMH!AQ28-'Cordless Tools_NiMH'!AQ28-PortablePCs_NiMH!AQ28-Tablets_NiMH!AQ28</f>
        <v>15.846430054344866</v>
      </c>
      <c r="AR28" s="11">
        <f>'POM Portables NiMH'!AR28-'cameras games_NiMH'!AR28-cellphones_NiMH!AR28-'Cordless Tools_NiMH'!AR28-PortablePCs_NiMH!AR28-Tablets_NiMH!AR28</f>
        <v>15.52950145325797</v>
      </c>
      <c r="AS28" s="11">
        <f>'POM Portables NiMH'!AS28-'cameras games_NiMH'!AS28-cellphones_NiMH!AS28-'Cordless Tools_NiMH'!AS28-PortablePCs_NiMH!AS28-Tablets_NiMH!AS28</f>
        <v>15.218911424192811</v>
      </c>
      <c r="AT28" s="11">
        <f>'POM Portables NiMH'!AT28-'cameras games_NiMH'!AT28-cellphones_NiMH!AT28-'Cordless Tools_NiMH'!AT28-PortablePCs_NiMH!AT28-Tablets_NiMH!AT28</f>
        <v>14.914533195708955</v>
      </c>
      <c r="AU28" s="11">
        <f>'POM Portables NiMH'!AU28-'cameras games_NiMH'!AU28-cellphones_NiMH!AU28-'Cordless Tools_NiMH'!AU28-PortablePCs_NiMH!AU28-Tablets_NiMH!AU28</f>
        <v>14.765387863751865</v>
      </c>
      <c r="AV28" s="11">
        <f>'POM Portables NiMH'!AV28-'cameras games_NiMH'!AV28-cellphones_NiMH!AV28-'Cordless Tools_NiMH'!AV28-PortablePCs_NiMH!AV28-Tablets_NiMH!AV28</f>
        <v>14.617733985114347</v>
      </c>
      <c r="AW28" s="11">
        <f>'POM Portables NiMH'!AW28-'cameras games_NiMH'!AW28-cellphones_NiMH!AW28-'Cordless Tools_NiMH'!AW28-PortablePCs_NiMH!AW28-Tablets_NiMH!AW28</f>
        <v>14.471556645263203</v>
      </c>
      <c r="AX28" s="11">
        <f>'POM Portables NiMH'!AX28-'cameras games_NiMH'!AX28-cellphones_NiMH!AX28-'Cordless Tools_NiMH'!AX28-PortablePCs_NiMH!AX28-Tablets_NiMH!AX28</f>
        <v>14.32684107881057</v>
      </c>
      <c r="AY28" s="11">
        <f>'POM Portables NiMH'!AY28-'cameras games_NiMH'!AY28-cellphones_NiMH!AY28-'Cordless Tools_NiMH'!AY28-PortablePCs_NiMH!AY28-Tablets_NiMH!AY28</f>
        <v>14.183572668022464</v>
      </c>
      <c r="AZ28" s="11">
        <f>'POM Portables NiMH'!AZ28-'cameras games_NiMH'!AZ28-cellphones_NiMH!AZ28-'Cordless Tools_NiMH'!AZ28-PortablePCs_NiMH!AZ28-Tablets_NiMH!AZ28</f>
        <v>14.04173694134224</v>
      </c>
      <c r="BA28" s="11">
        <f>'POM Portables NiMH'!BA28-'cameras games_NiMH'!BA28-cellphones_NiMH!BA28-'Cordless Tools_NiMH'!BA28-PortablePCs_NiMH!BA28-Tablets_NiMH!BA28</f>
        <v>13.901319571928818</v>
      </c>
      <c r="BB28" s="11">
        <f>'POM Portables NiMH'!BB28-'cameras games_NiMH'!BB28-cellphones_NiMH!BB28-'Cordless Tools_NiMH'!BB28-PortablePCs_NiMH!BB28-Tablets_NiMH!BB28</f>
        <v>13.76230637620953</v>
      </c>
      <c r="BC28" s="11">
        <f>'POM Portables NiMH'!BC28-'cameras games_NiMH'!BC28-cellphones_NiMH!BC28-'Cordless Tools_NiMH'!BC28-PortablePCs_NiMH!BC28-Tablets_NiMH!BC28</f>
        <v>13.624683312447434</v>
      </c>
      <c r="BD28" s="11">
        <f>'POM Portables NiMH'!BD28-'cameras games_NiMH'!BD28-cellphones_NiMH!BD28-'Cordless Tools_NiMH'!BD28-PortablePCs_NiMH!BD28-Tablets_NiMH!BD28</f>
        <v>13.48843647932296</v>
      </c>
      <c r="BE28" s="11">
        <f>'POM Portables NiMH'!BE28-'cameras games_NiMH'!BE28-cellphones_NiMH!BE28-'Cordless Tools_NiMH'!BE28-PortablePCs_NiMH!BE28-Tablets_NiMH!BE28</f>
        <v>13.35355211452973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4" t="s">
        <v>625</v>
      </c>
      <c r="F29" s="26" t="s">
        <v>56</v>
      </c>
      <c r="G29" s="11">
        <f>'POM Portables NiMH'!G29-'cameras games_NiMH'!G29-cellphones_NiMH!G29-'Cordless Tools_NiMH'!G29-PortablePCs_NiMH!G29-Tablets_NiMH!G29</f>
        <v>15.509568797009278</v>
      </c>
      <c r="H29" s="11">
        <f>'POM Portables NiMH'!H29-'cameras games_NiMH'!H29-cellphones_NiMH!H29-'Cordless Tools_NiMH'!H29-PortablePCs_NiMH!H29-Tablets_NiMH!H29</f>
        <v>17.489533474060917</v>
      </c>
      <c r="I29" s="11">
        <f>'POM Portables NiMH'!I29-'cameras games_NiMH'!I29-cellphones_NiMH!I29-'Cordless Tools_NiMH'!I29-PortablePCs_NiMH!I29-Tablets_NiMH!I29</f>
        <v>19.867441425435818</v>
      </c>
      <c r="J29" s="11">
        <f>'POM Portables NiMH'!J29-'cameras games_NiMH'!J29-cellphones_NiMH!J29-'Cordless Tools_NiMH'!J29-PortablePCs_NiMH!J29-Tablets_NiMH!J29</f>
        <v>22.45202200083256</v>
      </c>
      <c r="K29" s="11">
        <f>'POM Portables NiMH'!K29-'cameras games_NiMH'!K29-cellphones_NiMH!K29-'Cordless Tools_NiMH'!K29-PortablePCs_NiMH!K29-Tablets_NiMH!K29</f>
        <v>23.618237358082673</v>
      </c>
      <c r="L29" s="11">
        <f>'POM Portables NiMH'!L29-'cameras games_NiMH'!L29-cellphones_NiMH!L29-'Cordless Tools_NiMH'!L29-PortablePCs_NiMH!L29-Tablets_NiMH!L29</f>
        <v>29.480310044698978</v>
      </c>
      <c r="M29" s="11">
        <f>'POM Portables NiMH'!M29-'cameras games_NiMH'!M29-cellphones_NiMH!M29-'Cordless Tools_NiMH'!M29-PortablePCs_NiMH!M29-Tablets_NiMH!M29</f>
        <v>33.71183622938311</v>
      </c>
      <c r="N29" s="11">
        <f>'POM Portables NiMH'!N29-'cameras games_NiMH'!N29-cellphones_NiMH!N29-'Cordless Tools_NiMH'!N29-PortablePCs_NiMH!N29-Tablets_NiMH!N29</f>
        <v>26.188145354051013</v>
      </c>
      <c r="O29" s="11">
        <f>'POM Portables NiMH'!O29-'cameras games_NiMH'!O29-cellphones_NiMH!O29-'Cordless Tools_NiMH'!O29-PortablePCs_NiMH!O29-Tablets_NiMH!O29</f>
        <v>30.513964511388728</v>
      </c>
      <c r="P29" s="11">
        <f>'POM Portables NiMH'!P29-'cameras games_NiMH'!P29-cellphones_NiMH!P29-'Cordless Tools_NiMH'!P29-PortablePCs_NiMH!P29-Tablets_NiMH!P29</f>
        <v>25.915333762996511</v>
      </c>
      <c r="Q29" s="11">
        <f>'POM Portables NiMH'!Q29-'cameras games_NiMH'!Q29-cellphones_NiMH!Q29-'Cordless Tools_NiMH'!Q29-PortablePCs_NiMH!Q29-Tablets_NiMH!Q29</f>
        <v>33.353489631984239</v>
      </c>
      <c r="R29" s="11">
        <f>'POM Portables NiMH'!R29-'cameras games_NiMH'!R29-cellphones_NiMH!R29-'Cordless Tools_NiMH'!R29-PortablePCs_NiMH!R29-Tablets_NiMH!R29</f>
        <v>42.623754859248493</v>
      </c>
      <c r="S29" s="11">
        <f>'POM Portables NiMH'!S29-'cameras games_NiMH'!S29-cellphones_NiMH!S29-'Cordless Tools_NiMH'!S29-PortablePCs_NiMH!S29-Tablets_NiMH!S29</f>
        <v>40.570147056224748</v>
      </c>
      <c r="T29" s="11">
        <f>'POM Portables NiMH'!T29-'cameras games_NiMH'!T29-cellphones_NiMH!T29-'Cordless Tools_NiMH'!T29-PortablePCs_NiMH!T29-Tablets_NiMH!T29</f>
        <v>47.368446838250215</v>
      </c>
      <c r="U29" s="11">
        <f>'POM Portables NiMH'!U29-'cameras games_NiMH'!U29-cellphones_NiMH!U29-'Cordless Tools_NiMH'!U29-PortablePCs_NiMH!U29-Tablets_NiMH!U29</f>
        <v>38.406778734008917</v>
      </c>
      <c r="V29" s="11">
        <f>'POM Portables NiMH'!V29-'cameras games_NiMH'!V29-cellphones_NiMH!V29-'Cordless Tools_NiMH'!V29-PortablePCs_NiMH!V29-Tablets_NiMH!V29</f>
        <v>36.648794049375617</v>
      </c>
      <c r="W29" s="11">
        <f>'POM Portables NiMH'!W29-'cameras games_NiMH'!W29-cellphones_NiMH!W29-'Cordless Tools_NiMH'!W29-PortablePCs_NiMH!W29-Tablets_NiMH!W29</f>
        <v>35.49058647283222</v>
      </c>
      <c r="X29" s="11">
        <f>'POM Portables NiMH'!X29-'cameras games_NiMH'!X29-cellphones_NiMH!X29-'Cordless Tools_NiMH'!X29-PortablePCs_NiMH!X29-Tablets_NiMH!X29</f>
        <v>39.452543198675393</v>
      </c>
      <c r="Y29" s="11">
        <f>'POM Portables NiMH'!Y29-'cameras games_NiMH'!Y29-cellphones_NiMH!Y29-'Cordless Tools_NiMH'!Y29-PortablePCs_NiMH!Y29-Tablets_NiMH!Y29</f>
        <v>34.271825369992854</v>
      </c>
      <c r="Z29" s="11">
        <f>'POM Portables NiMH'!Z29-'cameras games_NiMH'!Z29-cellphones_NiMH!Z29-'Cordless Tools_NiMH'!Z29-PortablePCs_NiMH!Z29-Tablets_NiMH!Z29</f>
        <v>31.049047859356584</v>
      </c>
      <c r="AA29" s="11">
        <f>'POM Portables NiMH'!AA29-'cameras games_NiMH'!AA29-cellphones_NiMH!AA29-'Cordless Tools_NiMH'!AA29-PortablePCs_NiMH!AA29-Tablets_NiMH!AA29</f>
        <v>31.942790012046185</v>
      </c>
      <c r="AB29" s="11">
        <f>'POM Portables NiMH'!AB29-'cameras games_NiMH'!AB29-cellphones_NiMH!AB29-'Cordless Tools_NiMH'!AB29-PortablePCs_NiMH!AB29-Tablets_NiMH!AB29</f>
        <v>29.098154476202335</v>
      </c>
      <c r="AC29" s="11">
        <f>'POM Portables NiMH'!AC29-'cameras games_NiMH'!AC29-cellphones_NiMH!AC29-'Cordless Tools_NiMH'!AC29-PortablePCs_NiMH!AC29-Tablets_NiMH!AC29</f>
        <v>28.51619138667829</v>
      </c>
      <c r="AD29" s="11">
        <f>'POM Portables NiMH'!AD29-'cameras games_NiMH'!AD29-cellphones_NiMH!AD29-'Cordless Tools_NiMH'!AD29-PortablePCs_NiMH!AD29-Tablets_NiMH!AD29</f>
        <v>27.945867558944723</v>
      </c>
      <c r="AE29" s="11">
        <f>'POM Portables NiMH'!AE29-'cameras games_NiMH'!AE29-cellphones_NiMH!AE29-'Cordless Tools_NiMH'!AE29-PortablePCs_NiMH!AE29-Tablets_NiMH!AE29</f>
        <v>27.386950207765828</v>
      </c>
      <c r="AF29" s="11">
        <f>'POM Portables NiMH'!AF29-'cameras games_NiMH'!AF29-cellphones_NiMH!AF29-'Cordless Tools_NiMH'!AF29-PortablePCs_NiMH!AF29-Tablets_NiMH!AF29</f>
        <v>26.83921120361051</v>
      </c>
      <c r="AG29" s="11">
        <f>'POM Portables NiMH'!AG29-'cameras games_NiMH'!AG29-cellphones_NiMH!AG29-'Cordless Tools_NiMH'!AG29-PortablePCs_NiMH!AG29-Tablets_NiMH!AG29</f>
        <v>26.3024269795383</v>
      </c>
      <c r="AH29" s="11">
        <f>'POM Portables NiMH'!AH29-'cameras games_NiMH'!AH29-cellphones_NiMH!AH29-'Cordless Tools_NiMH'!AH29-PortablePCs_NiMH!AH29-Tablets_NiMH!AH29</f>
        <v>25.776378439947536</v>
      </c>
      <c r="AI29" s="11">
        <f>'POM Portables NiMH'!AI29-'cameras games_NiMH'!AI29-cellphones_NiMH!AI29-'Cordless Tools_NiMH'!AI29-PortablePCs_NiMH!AI29-Tablets_NiMH!AI29</f>
        <v>25.260850871148584</v>
      </c>
      <c r="AJ29" s="11">
        <f>'POM Portables NiMH'!AJ29-'cameras games_NiMH'!AJ29-cellphones_NiMH!AJ29-'Cordless Tools_NiMH'!AJ29-PortablePCs_NiMH!AJ29-Tablets_NiMH!AJ29</f>
        <v>24.755633853725612</v>
      </c>
      <c r="AK29" s="11">
        <f>'POM Portables NiMH'!AK29-'cameras games_NiMH'!AK29-cellphones_NiMH!AK29-'Cordless Tools_NiMH'!AK29-PortablePCs_NiMH!AK29-Tablets_NiMH!AK29</f>
        <v>24.2605211766511</v>
      </c>
      <c r="AL29" s="11">
        <f>'POM Portables NiMH'!AL29-'cameras games_NiMH'!AL29-cellphones_NiMH!AL29-'Cordless Tools_NiMH'!AL29-PortablePCs_NiMH!AL29-Tablets_NiMH!AL29</f>
        <v>23.775310753118077</v>
      </c>
      <c r="AM29" s="11">
        <f>'POM Portables NiMH'!AM29-'cameras games_NiMH'!AM29-cellphones_NiMH!AM29-'Cordless Tools_NiMH'!AM29-PortablePCs_NiMH!AM29-Tablets_NiMH!AM29</f>
        <v>23.299804538055717</v>
      </c>
      <c r="AN29" s="11">
        <f>'POM Portables NiMH'!AN29-'cameras games_NiMH'!AN29-cellphones_NiMH!AN29-'Cordless Tools_NiMH'!AN29-PortablePCs_NiMH!AN29-Tablets_NiMH!AN29</f>
        <v>22.833808447294604</v>
      </c>
      <c r="AO29" s="11">
        <f>'POM Portables NiMH'!AO29-'cameras games_NiMH'!AO29-cellphones_NiMH!AO29-'Cordless Tools_NiMH'!AO29-PortablePCs_NiMH!AO29-Tablets_NiMH!AO29</f>
        <v>22.377132278348711</v>
      </c>
      <c r="AP29" s="11">
        <f>'POM Portables NiMH'!AP29-'cameras games_NiMH'!AP29-cellphones_NiMH!AP29-'Cordless Tools_NiMH'!AP29-PortablePCs_NiMH!AP29-Tablets_NiMH!AP29</f>
        <v>21.929589632781738</v>
      </c>
      <c r="AQ29" s="11">
        <f>'POM Portables NiMH'!AQ29-'cameras games_NiMH'!AQ29-cellphones_NiMH!AQ29-'Cordless Tools_NiMH'!AQ29-PortablePCs_NiMH!AQ29-Tablets_NiMH!AQ29</f>
        <v>21.490997840126102</v>
      </c>
      <c r="AR29" s="11">
        <f>'POM Portables NiMH'!AR29-'cameras games_NiMH'!AR29-cellphones_NiMH!AR29-'Cordless Tools_NiMH'!AR29-PortablePCs_NiMH!AR29-Tablets_NiMH!AR29</f>
        <v>21.06117788332358</v>
      </c>
      <c r="AS29" s="11">
        <f>'POM Portables NiMH'!AS29-'cameras games_NiMH'!AS29-cellphones_NiMH!AS29-'Cordless Tools_NiMH'!AS29-PortablePCs_NiMH!AS29-Tablets_NiMH!AS29</f>
        <v>20.639954325657108</v>
      </c>
      <c r="AT29" s="11">
        <f>'POM Portables NiMH'!AT29-'cameras games_NiMH'!AT29-cellphones_NiMH!AT29-'Cordless Tools_NiMH'!AT29-PortablePCs_NiMH!AT29-Tablets_NiMH!AT29</f>
        <v>20.227155239143965</v>
      </c>
      <c r="AU29" s="11">
        <f>'POM Portables NiMH'!AU29-'cameras games_NiMH'!AU29-cellphones_NiMH!AU29-'Cordless Tools_NiMH'!AU29-PortablePCs_NiMH!AU29-Tablets_NiMH!AU29</f>
        <v>20.024883686752524</v>
      </c>
      <c r="AV29" s="11">
        <f>'POM Portables NiMH'!AV29-'cameras games_NiMH'!AV29-cellphones_NiMH!AV29-'Cordless Tools_NiMH'!AV29-PortablePCs_NiMH!AV29-Tablets_NiMH!AV29</f>
        <v>19.824634849884998</v>
      </c>
      <c r="AW29" s="11">
        <f>'POM Portables NiMH'!AW29-'cameras games_NiMH'!AW29-cellphones_NiMH!AW29-'Cordless Tools_NiMH'!AW29-PortablePCs_NiMH!AW29-Tablets_NiMH!AW29</f>
        <v>19.626388501386149</v>
      </c>
      <c r="AX29" s="11">
        <f>'POM Portables NiMH'!AX29-'cameras games_NiMH'!AX29-cellphones_NiMH!AX29-'Cordless Tools_NiMH'!AX29-PortablePCs_NiMH!AX29-Tablets_NiMH!AX29</f>
        <v>19.430124616372286</v>
      </c>
      <c r="AY29" s="11">
        <f>'POM Portables NiMH'!AY29-'cameras games_NiMH'!AY29-cellphones_NiMH!AY29-'Cordless Tools_NiMH'!AY29-PortablePCs_NiMH!AY29-Tablets_NiMH!AY29</f>
        <v>19.235823370208564</v>
      </c>
      <c r="AZ29" s="11">
        <f>'POM Portables NiMH'!AZ29-'cameras games_NiMH'!AZ29-cellphones_NiMH!AZ29-'Cordless Tools_NiMH'!AZ29-PortablePCs_NiMH!AZ29-Tablets_NiMH!AZ29</f>
        <v>19.04346513650648</v>
      </c>
      <c r="BA29" s="11">
        <f>'POM Portables NiMH'!BA29-'cameras games_NiMH'!BA29-cellphones_NiMH!BA29-'Cordless Tools_NiMH'!BA29-PortablePCs_NiMH!BA29-Tablets_NiMH!BA29</f>
        <v>18.853030485141414</v>
      </c>
      <c r="BB29" s="11">
        <f>'POM Portables NiMH'!BB29-'cameras games_NiMH'!BB29-cellphones_NiMH!BB29-'Cordless Tools_NiMH'!BB29-PortablePCs_NiMH!BB29-Tablets_NiMH!BB29</f>
        <v>18.664500180289998</v>
      </c>
      <c r="BC29" s="11">
        <f>'POM Portables NiMH'!BC29-'cameras games_NiMH'!BC29-cellphones_NiMH!BC29-'Cordless Tools_NiMH'!BC29-PortablePCs_NiMH!BC29-Tablets_NiMH!BC29</f>
        <v>18.477855178487097</v>
      </c>
      <c r="BD29" s="11">
        <f>'POM Portables NiMH'!BD29-'cameras games_NiMH'!BD29-cellphones_NiMH!BD29-'Cordless Tools_NiMH'!BD29-PortablePCs_NiMH!BD29-Tablets_NiMH!BD29</f>
        <v>18.293076626702227</v>
      </c>
      <c r="BE29" s="11">
        <f>'POM Portables NiMH'!BE29-'cameras games_NiMH'!BE29-cellphones_NiMH!BE29-'Cordless Tools_NiMH'!BE29-PortablePCs_NiMH!BE29-Tablets_NiMH!BE29</f>
        <v>18.110145860435203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4" t="s">
        <v>625</v>
      </c>
      <c r="F30" s="26" t="s">
        <v>57</v>
      </c>
      <c r="G30" s="11">
        <f>'POM Portables NiMH'!G30-'cameras games_NiMH'!G30-cellphones_NiMH!G30-'Cordless Tools_NiMH'!G30-PortablePCs_NiMH!G30-Tablets_NiMH!G30</f>
        <v>3.9795015315547553</v>
      </c>
      <c r="H30" s="11">
        <f>'POM Portables NiMH'!H30-'cameras games_NiMH'!H30-cellphones_NiMH!H30-'Cordless Tools_NiMH'!H30-PortablePCs_NiMH!H30-Tablets_NiMH!H30</f>
        <v>4.5425361248378557</v>
      </c>
      <c r="I30" s="11">
        <f>'POM Portables NiMH'!I30-'cameras games_NiMH'!I30-cellphones_NiMH!I30-'Cordless Tools_NiMH'!I30-PortablePCs_NiMH!I30-Tablets_NiMH!I30</f>
        <v>5.1952321988961234</v>
      </c>
      <c r="J30" s="11">
        <f>'POM Portables NiMH'!J30-'cameras games_NiMH'!J30-cellphones_NiMH!J30-'Cordless Tools_NiMH'!J30-PortablePCs_NiMH!J30-Tablets_NiMH!J30</f>
        <v>5.877914779215617</v>
      </c>
      <c r="K30" s="11">
        <f>'POM Portables NiMH'!K30-'cameras games_NiMH'!K30-cellphones_NiMH!K30-'Cordless Tools_NiMH'!K30-PortablePCs_NiMH!K30-Tablets_NiMH!K30</f>
        <v>6.2528827710972132</v>
      </c>
      <c r="L30" s="11">
        <f>'POM Portables NiMH'!L30-'cameras games_NiMH'!L30-cellphones_NiMH!L30-'Cordless Tools_NiMH'!L30-PortablePCs_NiMH!L30-Tablets_NiMH!L30</f>
        <v>7.73554790340284</v>
      </c>
      <c r="M30" s="11">
        <f>'POM Portables NiMH'!M30-'cameras games_NiMH'!M30-cellphones_NiMH!M30-'Cordless Tools_NiMH'!M30-PortablePCs_NiMH!M30-Tablets_NiMH!M30</f>
        <v>8.8101885120299439</v>
      </c>
      <c r="N30" s="11">
        <f>'POM Portables NiMH'!N30-'cameras games_NiMH'!N30-cellphones_NiMH!N30-'Cordless Tools_NiMH'!N30-PortablePCs_NiMH!N30-Tablets_NiMH!N30</f>
        <v>6.8439436357002927</v>
      </c>
      <c r="O30" s="11">
        <f>'POM Portables NiMH'!O30-'cameras games_NiMH'!O30-cellphones_NiMH!O30-'Cordless Tools_NiMH'!O30-PortablePCs_NiMH!O30-Tablets_NiMH!O30</f>
        <v>7.9467811834263662</v>
      </c>
      <c r="P30" s="11">
        <f>'POM Portables NiMH'!P30-'cameras games_NiMH'!P30-cellphones_NiMH!P30-'Cordless Tools_NiMH'!P30-PortablePCs_NiMH!P30-Tablets_NiMH!P30</f>
        <v>6.7037608233668147</v>
      </c>
      <c r="Q30" s="11">
        <f>'POM Portables NiMH'!Q30-'cameras games_NiMH'!Q30-cellphones_NiMH!Q30-'Cordless Tools_NiMH'!Q30-PortablePCs_NiMH!Q30-Tablets_NiMH!Q30</f>
        <v>8.5168801734729502</v>
      </c>
      <c r="R30" s="11">
        <f>'POM Portables NiMH'!R30-'cameras games_NiMH'!R30-cellphones_NiMH!R30-'Cordless Tools_NiMH'!R30-PortablePCs_NiMH!R30-Tablets_NiMH!R30</f>
        <v>10.796908195588204</v>
      </c>
      <c r="S30" s="11">
        <f>'POM Portables NiMH'!S30-'cameras games_NiMH'!S30-cellphones_NiMH!S30-'Cordless Tools_NiMH'!S30-PortablePCs_NiMH!S30-Tablets_NiMH!S30</f>
        <v>9.567421091764075</v>
      </c>
      <c r="T30" s="11">
        <f>'POM Portables NiMH'!T30-'cameras games_NiMH'!T30-cellphones_NiMH!T30-'Cordless Tools_NiMH'!T30-PortablePCs_NiMH!T30-Tablets_NiMH!T30</f>
        <v>10.780768378052178</v>
      </c>
      <c r="U30" s="11">
        <f>'POM Portables NiMH'!U30-'cameras games_NiMH'!U30-cellphones_NiMH!U30-'Cordless Tools_NiMH'!U30-PortablePCs_NiMH!U30-Tablets_NiMH!U30</f>
        <v>9.5562556852669509</v>
      </c>
      <c r="V30" s="11">
        <f>'POM Portables NiMH'!V30-'cameras games_NiMH'!V30-cellphones_NiMH!V30-'Cordless Tools_NiMH'!V30-PortablePCs_NiMH!V30-Tablets_NiMH!V30</f>
        <v>8.9735000424499987</v>
      </c>
      <c r="W30" s="11">
        <f>'POM Portables NiMH'!W30-'cameras games_NiMH'!W30-cellphones_NiMH!W30-'Cordless Tools_NiMH'!W30-PortablePCs_NiMH!W30-Tablets_NiMH!W30</f>
        <v>9.2748115892295875</v>
      </c>
      <c r="X30" s="11">
        <f>'POM Portables NiMH'!X30-'cameras games_NiMH'!X30-cellphones_NiMH!X30-'Cordless Tools_NiMH'!X30-PortablePCs_NiMH!X30-Tablets_NiMH!X30</f>
        <v>9.48446374463024</v>
      </c>
      <c r="Y30" s="11">
        <f>'POM Portables NiMH'!Y30-'cameras games_NiMH'!Y30-cellphones_NiMH!Y30-'Cordless Tools_NiMH'!Y30-PortablePCs_NiMH!Y30-Tablets_NiMH!Y30</f>
        <v>9.3775671148491249</v>
      </c>
      <c r="Z30" s="11">
        <f>'POM Portables NiMH'!Z30-'cameras games_NiMH'!Z30-cellphones_NiMH!Z30-'Cordless Tools_NiMH'!Z30-PortablePCs_NiMH!Z30-Tablets_NiMH!Z30</f>
        <v>10.045447501917129</v>
      </c>
      <c r="AA30" s="11">
        <f>'POM Portables NiMH'!AA30-'cameras games_NiMH'!AA30-cellphones_NiMH!AA30-'Cordless Tools_NiMH'!AA30-PortablePCs_NiMH!AA30-Tablets_NiMH!AA30</f>
        <v>10.236304212713124</v>
      </c>
      <c r="AB30" s="11">
        <f>'POM Portables NiMH'!AB30-'cameras games_NiMH'!AB30-cellphones_NiMH!AB30-'Cordless Tools_NiMH'!AB30-PortablePCs_NiMH!AB30-Tablets_NiMH!AB30</f>
        <v>8.9267750545938274</v>
      </c>
      <c r="AC30" s="11">
        <f>'POM Portables NiMH'!AC30-'cameras games_NiMH'!AC30-cellphones_NiMH!AC30-'Cordless Tools_NiMH'!AC30-PortablePCs_NiMH!AC30-Tablets_NiMH!AC30</f>
        <v>8.7482395535019499</v>
      </c>
      <c r="AD30" s="11">
        <f>'POM Portables NiMH'!AD30-'cameras games_NiMH'!AD30-cellphones_NiMH!AD30-'Cordless Tools_NiMH'!AD30-PortablePCs_NiMH!AD30-Tablets_NiMH!AD30</f>
        <v>8.573274762431911</v>
      </c>
      <c r="AE30" s="11">
        <f>'POM Portables NiMH'!AE30-'cameras games_NiMH'!AE30-cellphones_NiMH!AE30-'Cordless Tools_NiMH'!AE30-PortablePCs_NiMH!AE30-Tablets_NiMH!AE30</f>
        <v>8.4018092671832729</v>
      </c>
      <c r="AF30" s="11">
        <f>'POM Portables NiMH'!AF30-'cameras games_NiMH'!AF30-cellphones_NiMH!AF30-'Cordless Tools_NiMH'!AF30-PortablePCs_NiMH!AF30-Tablets_NiMH!AF30</f>
        <v>8.2337730818396082</v>
      </c>
      <c r="AG30" s="11">
        <f>'POM Portables NiMH'!AG30-'cameras games_NiMH'!AG30-cellphones_NiMH!AG30-'Cordless Tools_NiMH'!AG30-PortablePCs_NiMH!AG30-Tablets_NiMH!AG30</f>
        <v>8.0690976202028164</v>
      </c>
      <c r="AH30" s="11">
        <f>'POM Portables NiMH'!AH30-'cameras games_NiMH'!AH30-cellphones_NiMH!AH30-'Cordless Tools_NiMH'!AH30-PortablePCs_NiMH!AH30-Tablets_NiMH!AH30</f>
        <v>7.9077156677987599</v>
      </c>
      <c r="AI30" s="11">
        <f>'POM Portables NiMH'!AI30-'cameras games_NiMH'!AI30-cellphones_NiMH!AI30-'Cordless Tools_NiMH'!AI30-PortablePCs_NiMH!AI30-Tablets_NiMH!AI30</f>
        <v>7.7495613544427844</v>
      </c>
      <c r="AJ30" s="11">
        <f>'POM Portables NiMH'!AJ30-'cameras games_NiMH'!AJ30-cellphones_NiMH!AJ30-'Cordless Tools_NiMH'!AJ30-PortablePCs_NiMH!AJ30-Tablets_NiMH!AJ30</f>
        <v>7.5945701273539283</v>
      </c>
      <c r="AK30" s="11">
        <f>'POM Portables NiMH'!AK30-'cameras games_NiMH'!AK30-cellphones_NiMH!AK30-'Cordless Tools_NiMH'!AK30-PortablePCs_NiMH!AK30-Tablets_NiMH!AK30</f>
        <v>7.44267872480685</v>
      </c>
      <c r="AL30" s="11">
        <f>'POM Portables NiMH'!AL30-'cameras games_NiMH'!AL30-cellphones_NiMH!AL30-'Cordless Tools_NiMH'!AL30-PortablePCs_NiMH!AL30-Tablets_NiMH!AL30</f>
        <v>7.2938251503107132</v>
      </c>
      <c r="AM30" s="11">
        <f>'POM Portables NiMH'!AM30-'cameras games_NiMH'!AM30-cellphones_NiMH!AM30-'Cordless Tools_NiMH'!AM30-PortablePCs_NiMH!AM30-Tablets_NiMH!AM30</f>
        <v>7.1479486473044993</v>
      </c>
      <c r="AN30" s="11">
        <f>'POM Portables NiMH'!AN30-'cameras games_NiMH'!AN30-cellphones_NiMH!AN30-'Cordless Tools_NiMH'!AN30-PortablePCs_NiMH!AN30-Tablets_NiMH!AN30</f>
        <v>7.0049896743584092</v>
      </c>
      <c r="AO30" s="11">
        <f>'POM Portables NiMH'!AO30-'cameras games_NiMH'!AO30-cellphones_NiMH!AO30-'Cordless Tools_NiMH'!AO30-PortablePCs_NiMH!AO30-Tablets_NiMH!AO30</f>
        <v>6.8648898808712406</v>
      </c>
      <c r="AP30" s="11">
        <f>'POM Portables NiMH'!AP30-'cameras games_NiMH'!AP30-cellphones_NiMH!AP30-'Cordless Tools_NiMH'!AP30-PortablePCs_NiMH!AP30-Tablets_NiMH!AP30</f>
        <v>6.7275920832538159</v>
      </c>
      <c r="AQ30" s="11">
        <f>'POM Portables NiMH'!AQ30-'cameras games_NiMH'!AQ30-cellphones_NiMH!AQ30-'Cordless Tools_NiMH'!AQ30-PortablePCs_NiMH!AQ30-Tablets_NiMH!AQ30</f>
        <v>6.5930402415887395</v>
      </c>
      <c r="AR30" s="11">
        <f>'POM Portables NiMH'!AR30-'cameras games_NiMH'!AR30-cellphones_NiMH!AR30-'Cordless Tools_NiMH'!AR30-PortablePCs_NiMH!AR30-Tablets_NiMH!AR30</f>
        <v>6.4611794367569644</v>
      </c>
      <c r="AS30" s="11">
        <f>'POM Portables NiMH'!AS30-'cameras games_NiMH'!AS30-cellphones_NiMH!AS30-'Cordless Tools_NiMH'!AS30-PortablePCs_NiMH!AS30-Tablets_NiMH!AS30</f>
        <v>6.331955848021825</v>
      </c>
      <c r="AT30" s="11">
        <f>'POM Portables NiMH'!AT30-'cameras games_NiMH'!AT30-cellphones_NiMH!AT30-'Cordless Tools_NiMH'!AT30-PortablePCs_NiMH!AT30-Tablets_NiMH!AT30</f>
        <v>6.2053167310613881</v>
      </c>
      <c r="AU30" s="11">
        <f>'POM Portables NiMH'!AU30-'cameras games_NiMH'!AU30-cellphones_NiMH!AU30-'Cordless Tools_NiMH'!AU30-PortablePCs_NiMH!AU30-Tablets_NiMH!AU30</f>
        <v>6.1432635637507742</v>
      </c>
      <c r="AV30" s="11">
        <f>'POM Portables NiMH'!AV30-'cameras games_NiMH'!AV30-cellphones_NiMH!AV30-'Cordless Tools_NiMH'!AV30-PortablePCs_NiMH!AV30-Tablets_NiMH!AV30</f>
        <v>6.0818309281132663</v>
      </c>
      <c r="AW30" s="11">
        <f>'POM Portables NiMH'!AW30-'cameras games_NiMH'!AW30-cellphones_NiMH!AW30-'Cordless Tools_NiMH'!AW30-PortablePCs_NiMH!AW30-Tablets_NiMH!AW30</f>
        <v>6.0210126188321338</v>
      </c>
      <c r="AX30" s="11">
        <f>'POM Portables NiMH'!AX30-'cameras games_NiMH'!AX30-cellphones_NiMH!AX30-'Cordless Tools_NiMH'!AX30-PortablePCs_NiMH!AX30-Tablets_NiMH!AX30</f>
        <v>5.9608024926438121</v>
      </c>
      <c r="AY30" s="11">
        <f>'POM Portables NiMH'!AY30-'cameras games_NiMH'!AY30-cellphones_NiMH!AY30-'Cordless Tools_NiMH'!AY30-PortablePCs_NiMH!AY30-Tablets_NiMH!AY30</f>
        <v>5.9011944677173744</v>
      </c>
      <c r="AZ30" s="11">
        <f>'POM Portables NiMH'!AZ30-'cameras games_NiMH'!AZ30-cellphones_NiMH!AZ30-'Cordless Tools_NiMH'!AZ30-PortablePCs_NiMH!AZ30-Tablets_NiMH!AZ30</f>
        <v>5.8421825230402007</v>
      </c>
      <c r="BA30" s="11">
        <f>'POM Portables NiMH'!BA30-'cameras games_NiMH'!BA30-cellphones_NiMH!BA30-'Cordless Tools_NiMH'!BA30-PortablePCs_NiMH!BA30-Tablets_NiMH!BA30</f>
        <v>5.7837606978097984</v>
      </c>
      <c r="BB30" s="11">
        <f>'POM Portables NiMH'!BB30-'cameras games_NiMH'!BB30-cellphones_NiMH!BB30-'Cordless Tools_NiMH'!BB30-PortablePCs_NiMH!BB30-Tablets_NiMH!BB30</f>
        <v>5.7259230908317003</v>
      </c>
      <c r="BC30" s="11">
        <f>'POM Portables NiMH'!BC30-'cameras games_NiMH'!BC30-cellphones_NiMH!BC30-'Cordless Tools_NiMH'!BC30-PortablePCs_NiMH!BC30-Tablets_NiMH!BC30</f>
        <v>5.6686638599233836</v>
      </c>
      <c r="BD30" s="11">
        <f>'POM Portables NiMH'!BD30-'cameras games_NiMH'!BD30-cellphones_NiMH!BD30-'Cordless Tools_NiMH'!BD30-PortablePCs_NiMH!BD30-Tablets_NiMH!BD30</f>
        <v>5.6119772213241497</v>
      </c>
      <c r="BE30" s="11">
        <f>'POM Portables NiMH'!BE30-'cameras games_NiMH'!BE30-cellphones_NiMH!BE30-'Cordless Tools_NiMH'!BE30-PortablePCs_NiMH!BE30-Tablets_NiMH!BE30</f>
        <v>5.5558574491109081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4" t="s">
        <v>625</v>
      </c>
      <c r="F31" s="26" t="s">
        <v>58</v>
      </c>
      <c r="G31" s="11">
        <f>'POM Portables NiMH'!G31-'cameras games_NiMH'!G31-cellphones_NiMH!G31-'Cordless Tools_NiMH'!G31-PortablePCs_NiMH!G31-Tablets_NiMH!G31</f>
        <v>1.8677270643155153</v>
      </c>
      <c r="H31" s="11">
        <f>'POM Portables NiMH'!H31-'cameras games_NiMH'!H31-cellphones_NiMH!H31-'Cordless Tools_NiMH'!H31-PortablePCs_NiMH!H31-Tablets_NiMH!H31</f>
        <v>2.1219681557927532</v>
      </c>
      <c r="I31" s="11">
        <f>'POM Portables NiMH'!I31-'cameras games_NiMH'!I31-cellphones_NiMH!I31-'Cordless Tools_NiMH'!I31-PortablePCs_NiMH!I31-Tablets_NiMH!I31</f>
        <v>2.42779537503728</v>
      </c>
      <c r="J31" s="11">
        <f>'POM Portables NiMH'!J31-'cameras games_NiMH'!J31-cellphones_NiMH!J31-'Cordless Tools_NiMH'!J31-PortablePCs_NiMH!J31-Tablets_NiMH!J31</f>
        <v>2.7631402302207744</v>
      </c>
      <c r="K31" s="11">
        <f>'POM Portables NiMH'!K31-'cameras games_NiMH'!K31-cellphones_NiMH!K31-'Cordless Tools_NiMH'!K31-PortablePCs_NiMH!K31-Tablets_NiMH!K31</f>
        <v>2.9092781522656597</v>
      </c>
      <c r="L31" s="11">
        <f>'POM Portables NiMH'!L31-'cameras games_NiMH'!L31-cellphones_NiMH!L31-'Cordless Tools_NiMH'!L31-PortablePCs_NiMH!L31-Tablets_NiMH!L31</f>
        <v>3.6141576923323617</v>
      </c>
      <c r="M31" s="11">
        <f>'POM Portables NiMH'!M31-'cameras games_NiMH'!M31-cellphones_NiMH!M31-'Cordless Tools_NiMH'!M31-PortablePCs_NiMH!M31-Tablets_NiMH!M31</f>
        <v>4.1506244030742208</v>
      </c>
      <c r="N31" s="11">
        <f>'POM Portables NiMH'!N31-'cameras games_NiMH'!N31-cellphones_NiMH!N31-'Cordless Tools_NiMH'!N31-PortablePCs_NiMH!N31-Tablets_NiMH!N31</f>
        <v>3.2100211561355709</v>
      </c>
      <c r="O31" s="11">
        <f>'POM Portables NiMH'!O31-'cameras games_NiMH'!O31-cellphones_NiMH!O31-'Cordless Tools_NiMH'!O31-PortablePCs_NiMH!O31-Tablets_NiMH!O31</f>
        <v>3.7201878975611176</v>
      </c>
      <c r="P31" s="11">
        <f>'POM Portables NiMH'!P31-'cameras games_NiMH'!P31-cellphones_NiMH!P31-'Cordless Tools_NiMH'!P31-PortablePCs_NiMH!P31-Tablets_NiMH!P31</f>
        <v>3.0974911421103193</v>
      </c>
      <c r="Q31" s="11">
        <f>'POM Portables NiMH'!Q31-'cameras games_NiMH'!Q31-cellphones_NiMH!Q31-'Cordless Tools_NiMH'!Q31-PortablePCs_NiMH!Q31-Tablets_NiMH!Q31</f>
        <v>3.9993334873829109</v>
      </c>
      <c r="R31" s="11">
        <f>'POM Portables NiMH'!R31-'cameras games_NiMH'!R31-cellphones_NiMH!R31-'Cordless Tools_NiMH'!R31-PortablePCs_NiMH!R31-Tablets_NiMH!R31</f>
        <v>5.1266170264251922</v>
      </c>
      <c r="S31" s="11">
        <f>'POM Portables NiMH'!S31-'cameras games_NiMH'!S31-cellphones_NiMH!S31-'Cordless Tools_NiMH'!S31-PortablePCs_NiMH!S31-Tablets_NiMH!S31</f>
        <v>5.3063571941925556</v>
      </c>
      <c r="T31" s="11">
        <f>'POM Portables NiMH'!T31-'cameras games_NiMH'!T31-cellphones_NiMH!T31-'Cordless Tools_NiMH'!T31-PortablePCs_NiMH!T31-Tablets_NiMH!T31</f>
        <v>5.2590735077212507</v>
      </c>
      <c r="U31" s="11">
        <f>'POM Portables NiMH'!U31-'cameras games_NiMH'!U31-cellphones_NiMH!U31-'Cordless Tools_NiMH'!U31-PortablePCs_NiMH!U31-Tablets_NiMH!U31</f>
        <v>5.7436788475912222</v>
      </c>
      <c r="V31" s="11">
        <f>'POM Portables NiMH'!V31-'cameras games_NiMH'!V31-cellphones_NiMH!V31-'Cordless Tools_NiMH'!V31-PortablePCs_NiMH!V31-Tablets_NiMH!V31</f>
        <v>3.8512481040729059</v>
      </c>
      <c r="W31" s="11">
        <f>'POM Portables NiMH'!W31-'cameras games_NiMH'!W31-cellphones_NiMH!W31-'Cordless Tools_NiMH'!W31-PortablePCs_NiMH!W31-Tablets_NiMH!W31</f>
        <v>3.5595805608464075</v>
      </c>
      <c r="X31" s="11">
        <f>'POM Portables NiMH'!X31-'cameras games_NiMH'!X31-cellphones_NiMH!X31-'Cordless Tools_NiMH'!X31-PortablePCs_NiMH!X31-Tablets_NiMH!X31</f>
        <v>3.1944120548492716</v>
      </c>
      <c r="Y31" s="11">
        <f>'POM Portables NiMH'!Y31-'cameras games_NiMH'!Y31-cellphones_NiMH!Y31-'Cordless Tools_NiMH'!Y31-PortablePCs_NiMH!Y31-Tablets_NiMH!Y31</f>
        <v>3.5963270521125459</v>
      </c>
      <c r="Z31" s="11">
        <f>'POM Portables NiMH'!Z31-'cameras games_NiMH'!Z31-cellphones_NiMH!Z31-'Cordless Tools_NiMH'!Z31-PortablePCs_NiMH!Z31-Tablets_NiMH!Z31</f>
        <v>7.1695976003939936</v>
      </c>
      <c r="AA31" s="11">
        <f>'POM Portables NiMH'!AA31-'cameras games_NiMH'!AA31-cellphones_NiMH!AA31-'Cordless Tools_NiMH'!AA31-PortablePCs_NiMH!AA31-Tablets_NiMH!AA31</f>
        <v>5.6103008805136172</v>
      </c>
      <c r="AB31" s="11">
        <f>'POM Portables NiMH'!AB31-'cameras games_NiMH'!AB31-cellphones_NiMH!AB31-'Cordless Tools_NiMH'!AB31-PortablePCs_NiMH!AB31-Tablets_NiMH!AB31</f>
        <v>5.1368109086083775</v>
      </c>
      <c r="AC31" s="11">
        <f>'POM Portables NiMH'!AC31-'cameras games_NiMH'!AC31-cellphones_NiMH!AC31-'Cordless Tools_NiMH'!AC31-PortablePCs_NiMH!AC31-Tablets_NiMH!AC31</f>
        <v>5.0340746904362099</v>
      </c>
      <c r="AD31" s="11">
        <f>'POM Portables NiMH'!AD31-'cameras games_NiMH'!AD31-cellphones_NiMH!AD31-'Cordless Tools_NiMH'!AD31-PortablePCs_NiMH!AD31-Tablets_NiMH!AD31</f>
        <v>4.9333931966274855</v>
      </c>
      <c r="AE31" s="11">
        <f>'POM Portables NiMH'!AE31-'cameras games_NiMH'!AE31-cellphones_NiMH!AE31-'Cordless Tools_NiMH'!AE31-PortablePCs_NiMH!AE31-Tablets_NiMH!AE31</f>
        <v>4.8347253326949362</v>
      </c>
      <c r="AF31" s="11">
        <f>'POM Portables NiMH'!AF31-'cameras games_NiMH'!AF31-cellphones_NiMH!AF31-'Cordless Tools_NiMH'!AF31-PortablePCs_NiMH!AF31-Tablets_NiMH!AF31</f>
        <v>4.7380308260410375</v>
      </c>
      <c r="AG31" s="11">
        <f>'POM Portables NiMH'!AG31-'cameras games_NiMH'!AG31-cellphones_NiMH!AG31-'Cordless Tools_NiMH'!AG31-PortablePCs_NiMH!AG31-Tablets_NiMH!AG31</f>
        <v>4.6432702095202165</v>
      </c>
      <c r="AH31" s="11">
        <f>'POM Portables NiMH'!AH31-'cameras games_NiMH'!AH31-cellphones_NiMH!AH31-'Cordless Tools_NiMH'!AH31-PortablePCs_NiMH!AH31-Tablets_NiMH!AH31</f>
        <v>4.5504048053298121</v>
      </c>
      <c r="AI31" s="11">
        <f>'POM Portables NiMH'!AI31-'cameras games_NiMH'!AI31-cellphones_NiMH!AI31-'Cordless Tools_NiMH'!AI31-PortablePCs_NiMH!AI31-Tablets_NiMH!AI31</f>
        <v>4.4593967092232161</v>
      </c>
      <c r="AJ31" s="11">
        <f>'POM Portables NiMH'!AJ31-'cameras games_NiMH'!AJ31-cellphones_NiMH!AJ31-'Cordless Tools_NiMH'!AJ31-PortablePCs_NiMH!AJ31-Tablets_NiMH!AJ31</f>
        <v>4.3702087750387522</v>
      </c>
      <c r="AK31" s="11">
        <f>'POM Portables NiMH'!AK31-'cameras games_NiMH'!AK31-cellphones_NiMH!AK31-'Cordless Tools_NiMH'!AK31-PortablePCs_NiMH!AK31-Tablets_NiMH!AK31</f>
        <v>4.2828045995379771</v>
      </c>
      <c r="AL31" s="11">
        <f>'POM Portables NiMH'!AL31-'cameras games_NiMH'!AL31-cellphones_NiMH!AL31-'Cordless Tools_NiMH'!AL31-PortablePCs_NiMH!AL31-Tablets_NiMH!AL31</f>
        <v>4.1971485075472179</v>
      </c>
      <c r="AM31" s="11">
        <f>'POM Portables NiMH'!AM31-'cameras games_NiMH'!AM31-cellphones_NiMH!AM31-'Cordless Tools_NiMH'!AM31-PortablePCs_NiMH!AM31-Tablets_NiMH!AM31</f>
        <v>4.1132055373962739</v>
      </c>
      <c r="AN31" s="11">
        <f>'POM Portables NiMH'!AN31-'cameras games_NiMH'!AN31-cellphones_NiMH!AN31-'Cordless Tools_NiMH'!AN31-PortablePCs_NiMH!AN31-Tablets_NiMH!AN31</f>
        <v>4.0309414266483481</v>
      </c>
      <c r="AO31" s="11">
        <f>'POM Portables NiMH'!AO31-'cameras games_NiMH'!AO31-cellphones_NiMH!AO31-'Cordless Tools_NiMH'!AO31-PortablePCs_NiMH!AO31-Tablets_NiMH!AO31</f>
        <v>3.9503225981153811</v>
      </c>
      <c r="AP31" s="11">
        <f>'POM Portables NiMH'!AP31-'cameras games_NiMH'!AP31-cellphones_NiMH!AP31-'Cordless Tools_NiMH'!AP31-PortablePCs_NiMH!AP31-Tablets_NiMH!AP31</f>
        <v>3.8713161461530734</v>
      </c>
      <c r="AQ31" s="11">
        <f>'POM Portables NiMH'!AQ31-'cameras games_NiMH'!AQ31-cellphones_NiMH!AQ31-'Cordless Tools_NiMH'!AQ31-PortablePCs_NiMH!AQ31-Tablets_NiMH!AQ31</f>
        <v>3.7938898232300118</v>
      </c>
      <c r="AR31" s="11">
        <f>'POM Portables NiMH'!AR31-'cameras games_NiMH'!AR31-cellphones_NiMH!AR31-'Cordless Tools_NiMH'!AR31-PortablePCs_NiMH!AR31-Tablets_NiMH!AR31</f>
        <v>3.7180120267654115</v>
      </c>
      <c r="AS31" s="11">
        <f>'POM Portables NiMH'!AS31-'cameras games_NiMH'!AS31-cellphones_NiMH!AS31-'Cordless Tools_NiMH'!AS31-PortablePCs_NiMH!AS31-Tablets_NiMH!AS31</f>
        <v>3.6436517862301034</v>
      </c>
      <c r="AT31" s="11">
        <f>'POM Portables NiMH'!AT31-'cameras games_NiMH'!AT31-cellphones_NiMH!AT31-'Cordless Tools_NiMH'!AT31-PortablePCs_NiMH!AT31-Tablets_NiMH!AT31</f>
        <v>3.5707787505055015</v>
      </c>
      <c r="AU31" s="11">
        <f>'POM Portables NiMH'!AU31-'cameras games_NiMH'!AU31-cellphones_NiMH!AU31-'Cordless Tools_NiMH'!AU31-PortablePCs_NiMH!AU31-Tablets_NiMH!AU31</f>
        <v>3.5350709630004467</v>
      </c>
      <c r="AV31" s="11">
        <f>'POM Portables NiMH'!AV31-'cameras games_NiMH'!AV31-cellphones_NiMH!AV31-'Cordless Tools_NiMH'!AV31-PortablePCs_NiMH!AV31-Tablets_NiMH!AV31</f>
        <v>3.4997202533704423</v>
      </c>
      <c r="AW31" s="11">
        <f>'POM Portables NiMH'!AW31-'cameras games_NiMH'!AW31-cellphones_NiMH!AW31-'Cordless Tools_NiMH'!AW31-PortablePCs_NiMH!AW31-Tablets_NiMH!AW31</f>
        <v>3.4647230508367377</v>
      </c>
      <c r="AX31" s="11">
        <f>'POM Portables NiMH'!AX31-'cameras games_NiMH'!AX31-cellphones_NiMH!AX31-'Cordless Tools_NiMH'!AX31-PortablePCs_NiMH!AX31-Tablets_NiMH!AX31</f>
        <v>3.4300758203283701</v>
      </c>
      <c r="AY31" s="11">
        <f>'POM Portables NiMH'!AY31-'cameras games_NiMH'!AY31-cellphones_NiMH!AY31-'Cordless Tools_NiMH'!AY31-PortablePCs_NiMH!AY31-Tablets_NiMH!AY31</f>
        <v>3.3957750621250864</v>
      </c>
      <c r="AZ31" s="11">
        <f>'POM Portables NiMH'!AZ31-'cameras games_NiMH'!AZ31-cellphones_NiMH!AZ31-'Cordless Tools_NiMH'!AZ31-PortablePCs_NiMH!AZ31-Tablets_NiMH!AZ31</f>
        <v>3.3618173115038354</v>
      </c>
      <c r="BA31" s="11">
        <f>'POM Portables NiMH'!BA31-'cameras games_NiMH'!BA31-cellphones_NiMH!BA31-'Cordless Tools_NiMH'!BA31-PortablePCs_NiMH!BA31-Tablets_NiMH!BA31</f>
        <v>3.328199138388797</v>
      </c>
      <c r="BB31" s="11">
        <f>'POM Portables NiMH'!BB31-'cameras games_NiMH'!BB31-cellphones_NiMH!BB31-'Cordless Tools_NiMH'!BB31-PortablePCs_NiMH!BB31-Tablets_NiMH!BB31</f>
        <v>3.294917147004909</v>
      </c>
      <c r="BC31" s="11">
        <f>'POM Portables NiMH'!BC31-'cameras games_NiMH'!BC31-cellphones_NiMH!BC31-'Cordless Tools_NiMH'!BC31-PortablePCs_NiMH!BC31-Tablets_NiMH!BC31</f>
        <v>3.2619679755348598</v>
      </c>
      <c r="BD31" s="11">
        <f>'POM Portables NiMH'!BD31-'cameras games_NiMH'!BD31-cellphones_NiMH!BD31-'Cordless Tools_NiMH'!BD31-PortablePCs_NiMH!BD31-Tablets_NiMH!BD31</f>
        <v>3.2293482957795114</v>
      </c>
      <c r="BE31" s="11">
        <f>'POM Portables NiMH'!BE31-'cameras games_NiMH'!BE31-cellphones_NiMH!BE31-'Cordless Tools_NiMH'!BE31-PortablePCs_NiMH!BE31-Tablets_NiMH!BE31</f>
        <v>3.1970548128217162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4" t="s">
        <v>625</v>
      </c>
      <c r="F32" s="26" t="s">
        <v>59</v>
      </c>
      <c r="G32" s="11">
        <f>'POM Portables NiMH'!G32-'cameras games_NiMH'!G32-cellphones_NiMH!G32-'Cordless Tools_NiMH'!G32-PortablePCs_NiMH!G32-Tablets_NiMH!G32</f>
        <v>166.11250295525988</v>
      </c>
      <c r="H32" s="11">
        <f>'POM Portables NiMH'!H32-'cameras games_NiMH'!H32-cellphones_NiMH!H32-'Cordless Tools_NiMH'!H32-PortablePCs_NiMH!H32-Tablets_NiMH!H32</f>
        <v>193.25613693944541</v>
      </c>
      <c r="I32" s="11">
        <f>'POM Portables NiMH'!I32-'cameras games_NiMH'!I32-cellphones_NiMH!I32-'Cordless Tools_NiMH'!I32-PortablePCs_NiMH!I32-Tablets_NiMH!I32</f>
        <v>219.26797332192345</v>
      </c>
      <c r="J32" s="11">
        <f>'POM Portables NiMH'!J32-'cameras games_NiMH'!J32-cellphones_NiMH!J32-'Cordless Tools_NiMH'!J32-PortablePCs_NiMH!J32-Tablets_NiMH!J32</f>
        <v>247.26994615900298</v>
      </c>
      <c r="K32" s="11">
        <f>'POM Portables NiMH'!K32-'cameras games_NiMH'!K32-cellphones_NiMH!K32-'Cordless Tools_NiMH'!K32-PortablePCs_NiMH!K32-Tablets_NiMH!K32</f>
        <v>261.18075128778315</v>
      </c>
      <c r="L32" s="11">
        <f>'POM Portables NiMH'!L32-'cameras games_NiMH'!L32-cellphones_NiMH!L32-'Cordless Tools_NiMH'!L32-PortablePCs_NiMH!L32-Tablets_NiMH!L32</f>
        <v>325.34259810870179</v>
      </c>
      <c r="M32" s="11">
        <f>'POM Portables NiMH'!M32-'cameras games_NiMH'!M32-cellphones_NiMH!M32-'Cordless Tools_NiMH'!M32-PortablePCs_NiMH!M32-Tablets_NiMH!M32</f>
        <v>371.90289563779686</v>
      </c>
      <c r="N32" s="11">
        <f>'POM Portables NiMH'!N32-'cameras games_NiMH'!N32-cellphones_NiMH!N32-'Cordless Tools_NiMH'!N32-PortablePCs_NiMH!N32-Tablets_NiMH!N32</f>
        <v>287.06927788866733</v>
      </c>
      <c r="O32" s="11">
        <f>'POM Portables NiMH'!O32-'cameras games_NiMH'!O32-cellphones_NiMH!O32-'Cordless Tools_NiMH'!O32-PortablePCs_NiMH!O32-Tablets_NiMH!O32</f>
        <v>333.32048740486744</v>
      </c>
      <c r="P32" s="11">
        <f>'POM Portables NiMH'!P32-'cameras games_NiMH'!P32-cellphones_NiMH!P32-'Cordless Tools_NiMH'!P32-PortablePCs_NiMH!P32-Tablets_NiMH!P32</f>
        <v>281.32448602927747</v>
      </c>
      <c r="Q32" s="11">
        <f>'POM Portables NiMH'!Q32-'cameras games_NiMH'!Q32-cellphones_NiMH!Q32-'Cordless Tools_NiMH'!Q32-PortablePCs_NiMH!Q32-Tablets_NiMH!Q32</f>
        <v>357.42696680776237</v>
      </c>
      <c r="R32" s="11">
        <f>'POM Portables NiMH'!R32-'cameras games_NiMH'!R32-cellphones_NiMH!R32-'Cordless Tools_NiMH'!R32-PortablePCs_NiMH!R32-Tablets_NiMH!R32</f>
        <v>460.26798290872324</v>
      </c>
      <c r="S32" s="11">
        <f>'POM Portables NiMH'!S32-'cameras games_NiMH'!S32-cellphones_NiMH!S32-'Cordless Tools_NiMH'!S32-PortablePCs_NiMH!S32-Tablets_NiMH!S32</f>
        <v>372.01586005013178</v>
      </c>
      <c r="T32" s="11">
        <f>'POM Portables NiMH'!T32-'cameras games_NiMH'!T32-cellphones_NiMH!T32-'Cordless Tools_NiMH'!T32-PortablePCs_NiMH!T32-Tablets_NiMH!T32</f>
        <v>399.6082154803097</v>
      </c>
      <c r="U32" s="11">
        <f>'POM Portables NiMH'!U32-'cameras games_NiMH'!U32-cellphones_NiMH!U32-'Cordless Tools_NiMH'!U32-PortablePCs_NiMH!U32-Tablets_NiMH!U32</f>
        <v>431.29553603621099</v>
      </c>
      <c r="V32" s="11">
        <f>'POM Portables NiMH'!V32-'cameras games_NiMH'!V32-cellphones_NiMH!V32-'Cordless Tools_NiMH'!V32-PortablePCs_NiMH!V32-Tablets_NiMH!V32</f>
        <v>434.78761478680042</v>
      </c>
      <c r="W32" s="11">
        <f>'POM Portables NiMH'!W32-'cameras games_NiMH'!W32-cellphones_NiMH!W32-'Cordless Tools_NiMH'!W32-PortablePCs_NiMH!W32-Tablets_NiMH!W32</f>
        <v>417.26237237627259</v>
      </c>
      <c r="X32" s="11">
        <f>'POM Portables NiMH'!X32-'cameras games_NiMH'!X32-cellphones_NiMH!X32-'Cordless Tools_NiMH'!X32-PortablePCs_NiMH!X32-Tablets_NiMH!X32</f>
        <v>422.26645974028378</v>
      </c>
      <c r="Y32" s="11">
        <f>'POM Portables NiMH'!Y32-'cameras games_NiMH'!Y32-cellphones_NiMH!Y32-'Cordless Tools_NiMH'!Y32-PortablePCs_NiMH!Y32-Tablets_NiMH!Y32</f>
        <v>432.00313000005684</v>
      </c>
      <c r="Z32" s="11">
        <f>'POM Portables NiMH'!Z32-'cameras games_NiMH'!Z32-cellphones_NiMH!Z32-'Cordless Tools_NiMH'!Z32-PortablePCs_NiMH!Z32-Tablets_NiMH!Z32</f>
        <v>363.22090664464895</v>
      </c>
      <c r="AA32" s="11">
        <f>'POM Portables NiMH'!AA32-'cameras games_NiMH'!AA32-cellphones_NiMH!AA32-'Cordless Tools_NiMH'!AA32-PortablePCs_NiMH!AA32-Tablets_NiMH!AA32</f>
        <v>427.04657117121383</v>
      </c>
      <c r="AB32" s="11">
        <f>'POM Portables NiMH'!AB32-'cameras games_NiMH'!AB32-cellphones_NiMH!AB32-'Cordless Tools_NiMH'!AB32-PortablePCs_NiMH!AB32-Tablets_NiMH!AB32</f>
        <v>371.82367253713443</v>
      </c>
      <c r="AC32" s="11">
        <f>'POM Portables NiMH'!AC32-'cameras games_NiMH'!AC32-cellphones_NiMH!AC32-'Cordless Tools_NiMH'!AC32-PortablePCs_NiMH!AC32-Tablets_NiMH!AC32</f>
        <v>364.38719908639172</v>
      </c>
      <c r="AD32" s="11">
        <f>'POM Portables NiMH'!AD32-'cameras games_NiMH'!AD32-cellphones_NiMH!AD32-'Cordless Tools_NiMH'!AD32-PortablePCs_NiMH!AD32-Tablets_NiMH!AD32</f>
        <v>357.09945510466389</v>
      </c>
      <c r="AE32" s="11">
        <f>'POM Portables NiMH'!AE32-'cameras games_NiMH'!AE32-cellphones_NiMH!AE32-'Cordless Tools_NiMH'!AE32-PortablePCs_NiMH!AE32-Tablets_NiMH!AE32</f>
        <v>349.95746600257058</v>
      </c>
      <c r="AF32" s="11">
        <f>'POM Portables NiMH'!AF32-'cameras games_NiMH'!AF32-cellphones_NiMH!AF32-'Cordless Tools_NiMH'!AF32-PortablePCs_NiMH!AF32-Tablets_NiMH!AF32</f>
        <v>342.95831668251918</v>
      </c>
      <c r="AG32" s="11">
        <f>'POM Portables NiMH'!AG32-'cameras games_NiMH'!AG32-cellphones_NiMH!AG32-'Cordless Tools_NiMH'!AG32-PortablePCs_NiMH!AG32-Tablets_NiMH!AG32</f>
        <v>336.09915034886882</v>
      </c>
      <c r="AH32" s="11">
        <f>'POM Portables NiMH'!AH32-'cameras games_NiMH'!AH32-cellphones_NiMH!AH32-'Cordless Tools_NiMH'!AH32-PortablePCs_NiMH!AH32-Tablets_NiMH!AH32</f>
        <v>329.37716734189144</v>
      </c>
      <c r="AI32" s="11">
        <f>'POM Portables NiMH'!AI32-'cameras games_NiMH'!AI32-cellphones_NiMH!AI32-'Cordless Tools_NiMH'!AI32-PortablePCs_NiMH!AI32-Tablets_NiMH!AI32</f>
        <v>322.7896239950536</v>
      </c>
      <c r="AJ32" s="11">
        <f>'POM Portables NiMH'!AJ32-'cameras games_NiMH'!AJ32-cellphones_NiMH!AJ32-'Cordless Tools_NiMH'!AJ32-PortablePCs_NiMH!AJ32-Tablets_NiMH!AJ32</f>
        <v>316.33383151515255</v>
      </c>
      <c r="AK32" s="11">
        <f>'POM Portables NiMH'!AK32-'cameras games_NiMH'!AK32-cellphones_NiMH!AK32-'Cordless Tools_NiMH'!AK32-PortablePCs_NiMH!AK32-Tablets_NiMH!AK32</f>
        <v>310.00715488484951</v>
      </c>
      <c r="AL32" s="11">
        <f>'POM Portables NiMH'!AL32-'cameras games_NiMH'!AL32-cellphones_NiMH!AL32-'Cordless Tools_NiMH'!AL32-PortablePCs_NiMH!AL32-Tablets_NiMH!AL32</f>
        <v>303.80701178715253</v>
      </c>
      <c r="AM32" s="11">
        <f>'POM Portables NiMH'!AM32-'cameras games_NiMH'!AM32-cellphones_NiMH!AM32-'Cordless Tools_NiMH'!AM32-PortablePCs_NiMH!AM32-Tablets_NiMH!AM32</f>
        <v>297.73087155140951</v>
      </c>
      <c r="AN32" s="11">
        <f>'POM Portables NiMH'!AN32-'cameras games_NiMH'!AN32-cellphones_NiMH!AN32-'Cordless Tools_NiMH'!AN32-PortablePCs_NiMH!AN32-Tablets_NiMH!AN32</f>
        <v>291.77625412038134</v>
      </c>
      <c r="AO32" s="11">
        <f>'POM Portables NiMH'!AO32-'cameras games_NiMH'!AO32-cellphones_NiMH!AO32-'Cordless Tools_NiMH'!AO32-PortablePCs_NiMH!AO32-Tablets_NiMH!AO32</f>
        <v>285.94072903797371</v>
      </c>
      <c r="AP32" s="11">
        <f>'POM Portables NiMH'!AP32-'cameras games_NiMH'!AP32-cellphones_NiMH!AP32-'Cordless Tools_NiMH'!AP32-PortablePCs_NiMH!AP32-Tablets_NiMH!AP32</f>
        <v>280.22191445721421</v>
      </c>
      <c r="AQ32" s="11">
        <f>'POM Portables NiMH'!AQ32-'cameras games_NiMH'!AQ32-cellphones_NiMH!AQ32-'Cordless Tools_NiMH'!AQ32-PortablePCs_NiMH!AQ32-Tablets_NiMH!AQ32</f>
        <v>274.61747616806991</v>
      </c>
      <c r="AR32" s="11">
        <f>'POM Portables NiMH'!AR32-'cameras games_NiMH'!AR32-cellphones_NiMH!AR32-'Cordless Tools_NiMH'!AR32-PortablePCs_NiMH!AR32-Tablets_NiMH!AR32</f>
        <v>269.12512664470853</v>
      </c>
      <c r="AS32" s="11">
        <f>'POM Portables NiMH'!AS32-'cameras games_NiMH'!AS32-cellphones_NiMH!AS32-'Cordless Tools_NiMH'!AS32-PortablePCs_NiMH!AS32-Tablets_NiMH!AS32</f>
        <v>263.74262411181434</v>
      </c>
      <c r="AT32" s="11">
        <f>'POM Portables NiMH'!AT32-'cameras games_NiMH'!AT32-cellphones_NiMH!AT32-'Cordless Tools_NiMH'!AT32-PortablePCs_NiMH!AT32-Tablets_NiMH!AT32</f>
        <v>258.46777162957807</v>
      </c>
      <c r="AU32" s="11">
        <f>'POM Portables NiMH'!AU32-'cameras games_NiMH'!AU32-cellphones_NiMH!AU32-'Cordless Tools_NiMH'!AU32-PortablePCs_NiMH!AU32-Tablets_NiMH!AU32</f>
        <v>255.88309391328229</v>
      </c>
      <c r="AV32" s="11">
        <f>'POM Portables NiMH'!AV32-'cameras games_NiMH'!AV32-cellphones_NiMH!AV32-'Cordless Tools_NiMH'!AV32-PortablePCs_NiMH!AV32-Tablets_NiMH!AV32</f>
        <v>253.32426297414946</v>
      </c>
      <c r="AW32" s="11">
        <f>'POM Portables NiMH'!AW32-'cameras games_NiMH'!AW32-cellphones_NiMH!AW32-'Cordless Tools_NiMH'!AW32-PortablePCs_NiMH!AW32-Tablets_NiMH!AW32</f>
        <v>250.79102034440797</v>
      </c>
      <c r="AX32" s="11">
        <f>'POM Portables NiMH'!AX32-'cameras games_NiMH'!AX32-cellphones_NiMH!AX32-'Cordless Tools_NiMH'!AX32-PortablePCs_NiMH!AX32-Tablets_NiMH!AX32</f>
        <v>248.28311014096388</v>
      </c>
      <c r="AY32" s="11">
        <f>'POM Portables NiMH'!AY32-'cameras games_NiMH'!AY32-cellphones_NiMH!AY32-'Cordless Tools_NiMH'!AY32-PortablePCs_NiMH!AY32-Tablets_NiMH!AY32</f>
        <v>245.80027903955425</v>
      </c>
      <c r="AZ32" s="11">
        <f>'POM Portables NiMH'!AZ32-'cameras games_NiMH'!AZ32-cellphones_NiMH!AZ32-'Cordless Tools_NiMH'!AZ32-PortablePCs_NiMH!AZ32-Tablets_NiMH!AZ32</f>
        <v>243.34227624915872</v>
      </c>
      <c r="BA32" s="11">
        <f>'POM Portables NiMH'!BA32-'cameras games_NiMH'!BA32-cellphones_NiMH!BA32-'Cordless Tools_NiMH'!BA32-PortablePCs_NiMH!BA32-Tablets_NiMH!BA32</f>
        <v>240.90885348666714</v>
      </c>
      <c r="BB32" s="11">
        <f>'POM Portables NiMH'!BB32-'cameras games_NiMH'!BB32-cellphones_NiMH!BB32-'Cordless Tools_NiMH'!BB32-PortablePCs_NiMH!BB32-Tablets_NiMH!BB32</f>
        <v>238.49976495180047</v>
      </c>
      <c r="BC32" s="11">
        <f>'POM Portables NiMH'!BC32-'cameras games_NiMH'!BC32-cellphones_NiMH!BC32-'Cordless Tools_NiMH'!BC32-PortablePCs_NiMH!BC32-Tablets_NiMH!BC32</f>
        <v>236.11476730228247</v>
      </c>
      <c r="BD32" s="11">
        <f>'POM Portables NiMH'!BD32-'cameras games_NiMH'!BD32-cellphones_NiMH!BD32-'Cordless Tools_NiMH'!BD32-PortablePCs_NiMH!BD32-Tablets_NiMH!BD32</f>
        <v>233.75361962925965</v>
      </c>
      <c r="BE32" s="11">
        <f>'POM Portables NiMH'!BE32-'cameras games_NiMH'!BE32-cellphones_NiMH!BE32-'Cordless Tools_NiMH'!BE32-PortablePCs_NiMH!BE32-Tablets_NiMH!BE32</f>
        <v>231.41608343296704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4" t="s">
        <v>625</v>
      </c>
      <c r="F33" s="26" t="s">
        <v>60</v>
      </c>
      <c r="G33" s="11">
        <f>'POM Portables NiMH'!G33-'cameras games_NiMH'!G33-cellphones_NiMH!G33-'Cordless Tools_NiMH'!G33-PortablePCs_NiMH!G33-Tablets_NiMH!G33</f>
        <v>60.548818946512633</v>
      </c>
      <c r="H33" s="11">
        <f>'POM Portables NiMH'!H33-'cameras games_NiMH'!H33-cellphones_NiMH!H33-'Cordless Tools_NiMH'!H33-PortablePCs_NiMH!H33-Tablets_NiMH!H33</f>
        <v>68.796635049049755</v>
      </c>
      <c r="I33" s="11">
        <f>'POM Portables NiMH'!I33-'cameras games_NiMH'!I33-cellphones_NiMH!I33-'Cordless Tools_NiMH'!I33-PortablePCs_NiMH!I33-Tablets_NiMH!I33</f>
        <v>77.198776871746901</v>
      </c>
      <c r="J33" s="11">
        <f>'POM Portables NiMH'!J33-'cameras games_NiMH'!J33-cellphones_NiMH!J33-'Cordless Tools_NiMH'!J33-PortablePCs_NiMH!J33-Tablets_NiMH!J33</f>
        <v>86.970540017546966</v>
      </c>
      <c r="K33" s="11">
        <f>'POM Portables NiMH'!K33-'cameras games_NiMH'!K33-cellphones_NiMH!K33-'Cordless Tools_NiMH'!K33-PortablePCs_NiMH!K33-Tablets_NiMH!K33</f>
        <v>92.161136893447278</v>
      </c>
      <c r="L33" s="11">
        <f>'POM Portables NiMH'!L33-'cameras games_NiMH'!L33-cellphones_NiMH!L33-'Cordless Tools_NiMH'!L33-PortablePCs_NiMH!L33-Tablets_NiMH!L33</f>
        <v>114.34799861458043</v>
      </c>
      <c r="M33" s="11">
        <f>'POM Portables NiMH'!M33-'cameras games_NiMH'!M33-cellphones_NiMH!M33-'Cordless Tools_NiMH'!M33-PortablePCs_NiMH!M33-Tablets_NiMH!M33</f>
        <v>129.27949653191831</v>
      </c>
      <c r="N33" s="11">
        <f>'POM Portables NiMH'!N33-'cameras games_NiMH'!N33-cellphones_NiMH!N33-'Cordless Tools_NiMH'!N33-PortablePCs_NiMH!N33-Tablets_NiMH!N33</f>
        <v>99.128240058757711</v>
      </c>
      <c r="O33" s="11">
        <f>'POM Portables NiMH'!O33-'cameras games_NiMH'!O33-cellphones_NiMH!O33-'Cordless Tools_NiMH'!O33-PortablePCs_NiMH!O33-Tablets_NiMH!O33</f>
        <v>116.31571755863936</v>
      </c>
      <c r="P33" s="11">
        <f>'POM Portables NiMH'!P33-'cameras games_NiMH'!P33-cellphones_NiMH!P33-'Cordless Tools_NiMH'!P33-PortablePCs_NiMH!P33-Tablets_NiMH!P33</f>
        <v>97.621694970285461</v>
      </c>
      <c r="Q33" s="11">
        <f>'POM Portables NiMH'!Q33-'cameras games_NiMH'!Q33-cellphones_NiMH!Q33-'Cordless Tools_NiMH'!Q33-PortablePCs_NiMH!Q33-Tablets_NiMH!Q33</f>
        <v>120.870020739995</v>
      </c>
      <c r="R33" s="11">
        <f>'POM Portables NiMH'!R33-'cameras games_NiMH'!R33-cellphones_NiMH!R33-'Cordless Tools_NiMH'!R33-PortablePCs_NiMH!R33-Tablets_NiMH!R33</f>
        <v>154.21654001214139</v>
      </c>
      <c r="S33" s="11">
        <f>'POM Portables NiMH'!S33-'cameras games_NiMH'!S33-cellphones_NiMH!S33-'Cordless Tools_NiMH'!S33-PortablePCs_NiMH!S33-Tablets_NiMH!S33</f>
        <v>122.35660681376136</v>
      </c>
      <c r="T33" s="11">
        <f>'POM Portables NiMH'!T33-'cameras games_NiMH'!T33-cellphones_NiMH!T33-'Cordless Tools_NiMH'!T33-PortablePCs_NiMH!T33-Tablets_NiMH!T33</f>
        <v>169.34646540222468</v>
      </c>
      <c r="U33" s="11">
        <f>'POM Portables NiMH'!U33-'cameras games_NiMH'!U33-cellphones_NiMH!U33-'Cordless Tools_NiMH'!U33-PortablePCs_NiMH!U33-Tablets_NiMH!U33</f>
        <v>174.2405360922333</v>
      </c>
      <c r="V33" s="11">
        <f>'POM Portables NiMH'!V33-'cameras games_NiMH'!V33-cellphones_NiMH!V33-'Cordless Tools_NiMH'!V33-PortablePCs_NiMH!V33-Tablets_NiMH!V33</f>
        <v>102.80879884462138</v>
      </c>
      <c r="W33" s="11">
        <f>'POM Portables NiMH'!W33-'cameras games_NiMH'!W33-cellphones_NiMH!W33-'Cordless Tools_NiMH'!W33-PortablePCs_NiMH!W33-Tablets_NiMH!W33</f>
        <v>105.95512731999538</v>
      </c>
      <c r="X33" s="11">
        <f>'POM Portables NiMH'!X33-'cameras games_NiMH'!X33-cellphones_NiMH!X33-'Cordless Tools_NiMH'!X33-PortablePCs_NiMH!X33-Tablets_NiMH!X33</f>
        <v>170.43854522429439</v>
      </c>
      <c r="Y33" s="11">
        <f>'POM Portables NiMH'!Y33-'cameras games_NiMH'!Y33-cellphones_NiMH!Y33-'Cordless Tools_NiMH'!Y33-PortablePCs_NiMH!Y33-Tablets_NiMH!Y33</f>
        <v>140.07986879342232</v>
      </c>
      <c r="Z33" s="11">
        <f>'POM Portables NiMH'!Z33-'cameras games_NiMH'!Z33-cellphones_NiMH!Z33-'Cordless Tools_NiMH'!Z33-PortablePCs_NiMH!Z33-Tablets_NiMH!Z33</f>
        <v>181.65084013967618</v>
      </c>
      <c r="AA33" s="11">
        <f>'POM Portables NiMH'!AA33-'cameras games_NiMH'!AA33-cellphones_NiMH!AA33-'Cordless Tools_NiMH'!AA33-PortablePCs_NiMH!AA33-Tablets_NiMH!AA33</f>
        <v>137.42044669374755</v>
      </c>
      <c r="AB33" s="11">
        <f>'POM Portables NiMH'!AB33-'cameras games_NiMH'!AB33-cellphones_NiMH!AB33-'Cordless Tools_NiMH'!AB33-PortablePCs_NiMH!AB33-Tablets_NiMH!AB33</f>
        <v>110.56672260602178</v>
      </c>
      <c r="AC33" s="11">
        <f>'POM Portables NiMH'!AC33-'cameras games_NiMH'!AC33-cellphones_NiMH!AC33-'Cordless Tools_NiMH'!AC33-PortablePCs_NiMH!AC33-Tablets_NiMH!AC33</f>
        <v>108.35538815390134</v>
      </c>
      <c r="AD33" s="11">
        <f>'POM Portables NiMH'!AD33-'cameras games_NiMH'!AD33-cellphones_NiMH!AD33-'Cordless Tools_NiMH'!AD33-PortablePCs_NiMH!AD33-Tablets_NiMH!AD33</f>
        <v>106.18828039082332</v>
      </c>
      <c r="AE33" s="11">
        <f>'POM Portables NiMH'!AE33-'cameras games_NiMH'!AE33-cellphones_NiMH!AE33-'Cordless Tools_NiMH'!AE33-PortablePCs_NiMH!AE33-Tablets_NiMH!AE33</f>
        <v>104.06451478300686</v>
      </c>
      <c r="AF33" s="11">
        <f>'POM Portables NiMH'!AF33-'cameras games_NiMH'!AF33-cellphones_NiMH!AF33-'Cordless Tools_NiMH'!AF33-PortablePCs_NiMH!AF33-Tablets_NiMH!AF33</f>
        <v>101.98322448734672</v>
      </c>
      <c r="AG33" s="11">
        <f>'POM Portables NiMH'!AG33-'cameras games_NiMH'!AG33-cellphones_NiMH!AG33-'Cordless Tools_NiMH'!AG33-PortablePCs_NiMH!AG33-Tablets_NiMH!AG33</f>
        <v>99.943559997599777</v>
      </c>
      <c r="AH33" s="11">
        <f>'POM Portables NiMH'!AH33-'cameras games_NiMH'!AH33-cellphones_NiMH!AH33-'Cordless Tools_NiMH'!AH33-PortablePCs_NiMH!AH33-Tablets_NiMH!AH33</f>
        <v>97.944688797647785</v>
      </c>
      <c r="AI33" s="11">
        <f>'POM Portables NiMH'!AI33-'cameras games_NiMH'!AI33-cellphones_NiMH!AI33-'Cordless Tools_NiMH'!AI33-PortablePCs_NiMH!AI33-Tablets_NiMH!AI33</f>
        <v>95.985795021694827</v>
      </c>
      <c r="AJ33" s="11">
        <f>'POM Portables NiMH'!AJ33-'cameras games_NiMH'!AJ33-cellphones_NiMH!AJ33-'Cordless Tools_NiMH'!AJ33-PortablePCs_NiMH!AJ33-Tablets_NiMH!AJ33</f>
        <v>94.066079121260927</v>
      </c>
      <c r="AK33" s="11">
        <f>'POM Portables NiMH'!AK33-'cameras games_NiMH'!AK33-cellphones_NiMH!AK33-'Cordless Tools_NiMH'!AK33-PortablePCs_NiMH!AK33-Tablets_NiMH!AK33</f>
        <v>92.184757538835711</v>
      </c>
      <c r="AL33" s="11">
        <f>'POM Portables NiMH'!AL33-'cameras games_NiMH'!AL33-cellphones_NiMH!AL33-'Cordless Tools_NiMH'!AL33-PortablePCs_NiMH!AL33-Tablets_NiMH!AL33</f>
        <v>90.341062388059001</v>
      </c>
      <c r="AM33" s="11">
        <f>'POM Portables NiMH'!AM33-'cameras games_NiMH'!AM33-cellphones_NiMH!AM33-'Cordless Tools_NiMH'!AM33-PortablePCs_NiMH!AM33-Tablets_NiMH!AM33</f>
        <v>88.534241140297823</v>
      </c>
      <c r="AN33" s="11">
        <f>'POM Portables NiMH'!AN33-'cameras games_NiMH'!AN33-cellphones_NiMH!AN33-'Cordless Tools_NiMH'!AN33-PortablePCs_NiMH!AN33-Tablets_NiMH!AN33</f>
        <v>86.763556317491862</v>
      </c>
      <c r="AO33" s="11">
        <f>'POM Portables NiMH'!AO33-'cameras games_NiMH'!AO33-cellphones_NiMH!AO33-'Cordless Tools_NiMH'!AO33-PortablePCs_NiMH!AO33-Tablets_NiMH!AO33</f>
        <v>85.028285191142018</v>
      </c>
      <c r="AP33" s="11">
        <f>'POM Portables NiMH'!AP33-'cameras games_NiMH'!AP33-cellphones_NiMH!AP33-'Cordless Tools_NiMH'!AP33-PortablePCs_NiMH!AP33-Tablets_NiMH!AP33</f>
        <v>83.327719487319172</v>
      </c>
      <c r="AQ33" s="11">
        <f>'POM Portables NiMH'!AQ33-'cameras games_NiMH'!AQ33-cellphones_NiMH!AQ33-'Cordless Tools_NiMH'!AQ33-PortablePCs_NiMH!AQ33-Tablets_NiMH!AQ33</f>
        <v>81.661165097572791</v>
      </c>
      <c r="AR33" s="11">
        <f>'POM Portables NiMH'!AR33-'cameras games_NiMH'!AR33-cellphones_NiMH!AR33-'Cordless Tools_NiMH'!AR33-PortablePCs_NiMH!AR33-Tablets_NiMH!AR33</f>
        <v>80.027941795621331</v>
      </c>
      <c r="AS33" s="11">
        <f>'POM Portables NiMH'!AS33-'cameras games_NiMH'!AS33-cellphones_NiMH!AS33-'Cordless Tools_NiMH'!AS33-PortablePCs_NiMH!AS33-Tablets_NiMH!AS33</f>
        <v>78.427382959708908</v>
      </c>
      <c r="AT33" s="11">
        <f>'POM Portables NiMH'!AT33-'cameras games_NiMH'!AT33-cellphones_NiMH!AT33-'Cordless Tools_NiMH'!AT33-PortablePCs_NiMH!AT33-Tablets_NiMH!AT33</f>
        <v>76.858835300514727</v>
      </c>
      <c r="AU33" s="11">
        <f>'POM Portables NiMH'!AU33-'cameras games_NiMH'!AU33-cellphones_NiMH!AU33-'Cordless Tools_NiMH'!AU33-PortablePCs_NiMH!AU33-Tablets_NiMH!AU33</f>
        <v>76.090246947509584</v>
      </c>
      <c r="AV33" s="11">
        <f>'POM Portables NiMH'!AV33-'cameras games_NiMH'!AV33-cellphones_NiMH!AV33-'Cordless Tools_NiMH'!AV33-PortablePCs_NiMH!AV33-Tablets_NiMH!AV33</f>
        <v>75.329344478034486</v>
      </c>
      <c r="AW33" s="11">
        <f>'POM Portables NiMH'!AW33-'cameras games_NiMH'!AW33-cellphones_NiMH!AW33-'Cordless Tools_NiMH'!AW33-PortablePCs_NiMH!AW33-Tablets_NiMH!AW33</f>
        <v>74.576051033254146</v>
      </c>
      <c r="AX33" s="11">
        <f>'POM Portables NiMH'!AX33-'cameras games_NiMH'!AX33-cellphones_NiMH!AX33-'Cordless Tools_NiMH'!AX33-PortablePCs_NiMH!AX33-Tablets_NiMH!AX33</f>
        <v>73.830290522921601</v>
      </c>
      <c r="AY33" s="11">
        <f>'POM Portables NiMH'!AY33-'cameras games_NiMH'!AY33-cellphones_NiMH!AY33-'Cordless Tools_NiMH'!AY33-PortablePCs_NiMH!AY33-Tablets_NiMH!AY33</f>
        <v>73.091987617692382</v>
      </c>
      <c r="AZ33" s="11">
        <f>'POM Portables NiMH'!AZ33-'cameras games_NiMH'!AZ33-cellphones_NiMH!AZ33-'Cordless Tools_NiMH'!AZ33-PortablePCs_NiMH!AZ33-Tablets_NiMH!AZ33</f>
        <v>72.361067741515456</v>
      </c>
      <c r="BA33" s="11">
        <f>'POM Portables NiMH'!BA33-'cameras games_NiMH'!BA33-cellphones_NiMH!BA33-'Cordless Tools_NiMH'!BA33-PortablePCs_NiMH!BA33-Tablets_NiMH!BA33</f>
        <v>71.637457064100303</v>
      </c>
      <c r="BB33" s="11">
        <f>'POM Portables NiMH'!BB33-'cameras games_NiMH'!BB33-cellphones_NiMH!BB33-'Cordless Tools_NiMH'!BB33-PortablePCs_NiMH!BB33-Tablets_NiMH!BB33</f>
        <v>70.921082493459295</v>
      </c>
      <c r="BC33" s="11">
        <f>'POM Portables NiMH'!BC33-'cameras games_NiMH'!BC33-cellphones_NiMH!BC33-'Cordless Tools_NiMH'!BC33-PortablePCs_NiMH!BC33-Tablets_NiMH!BC33</f>
        <v>70.211871668524708</v>
      </c>
      <c r="BD33" s="11">
        <f>'POM Portables NiMH'!BD33-'cameras games_NiMH'!BD33-cellphones_NiMH!BD33-'Cordless Tools_NiMH'!BD33-PortablePCs_NiMH!BD33-Tablets_NiMH!BD33</f>
        <v>69.509752951839459</v>
      </c>
      <c r="BE33" s="11">
        <f>'POM Portables NiMH'!BE33-'cameras games_NiMH'!BE33-cellphones_NiMH!BE33-'Cordless Tools_NiMH'!BE33-PortablePCs_NiMH!BE33-Tablets_NiMH!BE33</f>
        <v>68.814655422321067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4" t="s">
        <v>625</v>
      </c>
      <c r="F34" s="26" t="s">
        <v>61</v>
      </c>
      <c r="G34" s="11">
        <f>'POM Portables NiMH'!G34-'cameras games_NiMH'!G34-cellphones_NiMH!G34-'Cordless Tools_NiMH'!G34-PortablePCs_NiMH!G34-Tablets_NiMH!G34</f>
        <v>218.54895331939255</v>
      </c>
      <c r="H34" s="11">
        <f>'POM Portables NiMH'!H34-'cameras games_NiMH'!H34-cellphones_NiMH!H34-'Cordless Tools_NiMH'!H34-PortablePCs_NiMH!H34-Tablets_NiMH!H34</f>
        <v>248.72906126271815</v>
      </c>
      <c r="I34" s="11">
        <f>'POM Portables NiMH'!I34-'cameras games_NiMH'!I34-cellphones_NiMH!I34-'Cordless Tools_NiMH'!I34-PortablePCs_NiMH!I34-Tablets_NiMH!I34</f>
        <v>281.7539697728435</v>
      </c>
      <c r="J34" s="11">
        <f>'POM Portables NiMH'!J34-'cameras games_NiMH'!J34-cellphones_NiMH!J34-'Cordless Tools_NiMH'!J34-PortablePCs_NiMH!J34-Tablets_NiMH!J34</f>
        <v>323.79391176435041</v>
      </c>
      <c r="K34" s="11">
        <f>'POM Portables NiMH'!K34-'cameras games_NiMH'!K34-cellphones_NiMH!K34-'Cordless Tools_NiMH'!K34-PortablePCs_NiMH!K34-Tablets_NiMH!K34</f>
        <v>343.3261197953351</v>
      </c>
      <c r="L34" s="11">
        <f>'POM Portables NiMH'!L34-'cameras games_NiMH'!L34-cellphones_NiMH!L34-'Cordless Tools_NiMH'!L34-PortablePCs_NiMH!L34-Tablets_NiMH!L34</f>
        <v>425.02849445156187</v>
      </c>
      <c r="M34" s="11">
        <f>'POM Portables NiMH'!M34-'cameras games_NiMH'!M34-cellphones_NiMH!M34-'Cordless Tools_NiMH'!M34-PortablePCs_NiMH!M34-Tablets_NiMH!M34</f>
        <v>484.00733634148202</v>
      </c>
      <c r="N34" s="11">
        <f>'POM Portables NiMH'!N34-'cameras games_NiMH'!N34-cellphones_NiMH!N34-'Cordless Tools_NiMH'!N34-PortablePCs_NiMH!N34-Tablets_NiMH!N34</f>
        <v>376.71728403899124</v>
      </c>
      <c r="O34" s="11">
        <f>'POM Portables NiMH'!O34-'cameras games_NiMH'!O34-cellphones_NiMH!O34-'Cordless Tools_NiMH'!O34-PortablePCs_NiMH!O34-Tablets_NiMH!O34</f>
        <v>436.81331741889949</v>
      </c>
      <c r="P34" s="11">
        <f>'POM Portables NiMH'!P34-'cameras games_NiMH'!P34-cellphones_NiMH!P34-'Cordless Tools_NiMH'!P34-PortablePCs_NiMH!P34-Tablets_NiMH!P34</f>
        <v>369.81294483824632</v>
      </c>
      <c r="Q34" s="11">
        <f>'POM Portables NiMH'!Q34-'cameras games_NiMH'!Q34-cellphones_NiMH!Q34-'Cordless Tools_NiMH'!Q34-PortablePCs_NiMH!Q34-Tablets_NiMH!Q34</f>
        <v>473.00163474080921</v>
      </c>
      <c r="R34" s="11">
        <f>'POM Portables NiMH'!R34-'cameras games_NiMH'!R34-cellphones_NiMH!R34-'Cordless Tools_NiMH'!R34-PortablePCs_NiMH!R34-Tablets_NiMH!R34</f>
        <v>600.24880474291376</v>
      </c>
      <c r="S34" s="11">
        <f>'POM Portables NiMH'!S34-'cameras games_NiMH'!S34-cellphones_NiMH!S34-'Cordless Tools_NiMH'!S34-PortablePCs_NiMH!S34-Tablets_NiMH!S34</f>
        <v>546.28029177939402</v>
      </c>
      <c r="T34" s="11">
        <f>'POM Portables NiMH'!T34-'cameras games_NiMH'!T34-cellphones_NiMH!T34-'Cordless Tools_NiMH'!T34-PortablePCs_NiMH!T34-Tablets_NiMH!T34</f>
        <v>669.80930886553176</v>
      </c>
      <c r="U34" s="11">
        <f>'POM Portables NiMH'!U34-'cameras games_NiMH'!U34-cellphones_NiMH!U34-'Cordless Tools_NiMH'!U34-PortablePCs_NiMH!U34-Tablets_NiMH!U34</f>
        <v>661.78270306929073</v>
      </c>
      <c r="V34" s="11">
        <f>'POM Portables NiMH'!V34-'cameras games_NiMH'!V34-cellphones_NiMH!V34-'Cordless Tools_NiMH'!V34-PortablePCs_NiMH!V34-Tablets_NiMH!V34</f>
        <v>644.9576736985432</v>
      </c>
      <c r="W34" s="11">
        <f>'POM Portables NiMH'!W34-'cameras games_NiMH'!W34-cellphones_NiMH!W34-'Cordless Tools_NiMH'!W34-PortablePCs_NiMH!W34-Tablets_NiMH!W34</f>
        <v>609.27635244933651</v>
      </c>
      <c r="X34" s="11">
        <f>'POM Portables NiMH'!X34-'cameras games_NiMH'!X34-cellphones_NiMH!X34-'Cordless Tools_NiMH'!X34-PortablePCs_NiMH!X34-Tablets_NiMH!X34</f>
        <v>638.42414033926184</v>
      </c>
      <c r="Y34" s="11">
        <f>'POM Portables NiMH'!Y34-'cameras games_NiMH'!Y34-cellphones_NiMH!Y34-'Cordless Tools_NiMH'!Y34-PortablePCs_NiMH!Y34-Tablets_NiMH!Y34</f>
        <v>601.79754505174515</v>
      </c>
      <c r="Z34" s="11">
        <f>'POM Portables NiMH'!Z34-'cameras games_NiMH'!Z34-cellphones_NiMH!Z34-'Cordless Tools_NiMH'!Z34-PortablePCs_NiMH!Z34-Tablets_NiMH!Z34</f>
        <v>812.79298311905211</v>
      </c>
      <c r="AA34" s="11">
        <f>'POM Portables NiMH'!AA34-'cameras games_NiMH'!AA34-cellphones_NiMH!AA34-'Cordless Tools_NiMH'!AA34-PortablePCs_NiMH!AA34-Tablets_NiMH!AA34</f>
        <v>769.51794192618433</v>
      </c>
      <c r="AB34" s="11">
        <f>'POM Portables NiMH'!AB34-'cameras games_NiMH'!AB34-cellphones_NiMH!AB34-'Cordless Tools_NiMH'!AB34-PortablePCs_NiMH!AB34-Tablets_NiMH!AB34</f>
        <v>652.93878171250151</v>
      </c>
      <c r="AC34" s="11">
        <f>'POM Portables NiMH'!AC34-'cameras games_NiMH'!AC34-cellphones_NiMH!AC34-'Cordless Tools_NiMH'!AC34-PortablePCs_NiMH!AC34-Tablets_NiMH!AC34</f>
        <v>639.88000607825143</v>
      </c>
      <c r="AD34" s="11">
        <f>'POM Portables NiMH'!AD34-'cameras games_NiMH'!AD34-cellphones_NiMH!AD34-'Cordless Tools_NiMH'!AD34-PortablePCs_NiMH!AD34-Tablets_NiMH!AD34</f>
        <v>627.08240595668644</v>
      </c>
      <c r="AE34" s="11">
        <f>'POM Portables NiMH'!AE34-'cameras games_NiMH'!AE34-cellphones_NiMH!AE34-'Cordless Tools_NiMH'!AE34-PortablePCs_NiMH!AE34-Tablets_NiMH!AE34</f>
        <v>614.54075783755275</v>
      </c>
      <c r="AF34" s="11">
        <f>'POM Portables NiMH'!AF34-'cameras games_NiMH'!AF34-cellphones_NiMH!AF34-'Cordless Tools_NiMH'!AF34-PortablePCs_NiMH!AF34-Tablets_NiMH!AF34</f>
        <v>602.24994268080172</v>
      </c>
      <c r="AG34" s="11">
        <f>'POM Portables NiMH'!AG34-'cameras games_NiMH'!AG34-cellphones_NiMH!AG34-'Cordless Tools_NiMH'!AG34-PortablePCs_NiMH!AG34-Tablets_NiMH!AG34</f>
        <v>590.20494382718573</v>
      </c>
      <c r="AH34" s="11">
        <f>'POM Portables NiMH'!AH34-'cameras games_NiMH'!AH34-cellphones_NiMH!AH34-'Cordless Tools_NiMH'!AH34-PortablePCs_NiMH!AH34-Tablets_NiMH!AH34</f>
        <v>578.40084495064207</v>
      </c>
      <c r="AI34" s="11">
        <f>'POM Portables NiMH'!AI34-'cameras games_NiMH'!AI34-cellphones_NiMH!AI34-'Cordless Tools_NiMH'!AI34-PortablePCs_NiMH!AI34-Tablets_NiMH!AI34</f>
        <v>566.83282805162924</v>
      </c>
      <c r="AJ34" s="11">
        <f>'POM Portables NiMH'!AJ34-'cameras games_NiMH'!AJ34-cellphones_NiMH!AJ34-'Cordless Tools_NiMH'!AJ34-PortablePCs_NiMH!AJ34-Tablets_NiMH!AJ34</f>
        <v>555.49617149059668</v>
      </c>
      <c r="AK34" s="11">
        <f>'POM Portables NiMH'!AK34-'cameras games_NiMH'!AK34-cellphones_NiMH!AK34-'Cordless Tools_NiMH'!AK34-PortablePCs_NiMH!AK34-Tablets_NiMH!AK34</f>
        <v>544.38624806078474</v>
      </c>
      <c r="AL34" s="11">
        <f>'POM Portables NiMH'!AL34-'cameras games_NiMH'!AL34-cellphones_NiMH!AL34-'Cordless Tools_NiMH'!AL34-PortablePCs_NiMH!AL34-Tablets_NiMH!AL34</f>
        <v>533.49852309956907</v>
      </c>
      <c r="AM34" s="11">
        <f>'POM Portables NiMH'!AM34-'cameras games_NiMH'!AM34-cellphones_NiMH!AM34-'Cordless Tools_NiMH'!AM34-PortablePCs_NiMH!AM34-Tablets_NiMH!AM34</f>
        <v>522.82855263757767</v>
      </c>
      <c r="AN34" s="11">
        <f>'POM Portables NiMH'!AN34-'cameras games_NiMH'!AN34-cellphones_NiMH!AN34-'Cordless Tools_NiMH'!AN34-PortablePCs_NiMH!AN34-Tablets_NiMH!AN34</f>
        <v>512.37198158482613</v>
      </c>
      <c r="AO34" s="11">
        <f>'POM Portables NiMH'!AO34-'cameras games_NiMH'!AO34-cellphones_NiMH!AO34-'Cordless Tools_NiMH'!AO34-PortablePCs_NiMH!AO34-Tablets_NiMH!AO34</f>
        <v>502.12454195312961</v>
      </c>
      <c r="AP34" s="11">
        <f>'POM Portables NiMH'!AP34-'cameras games_NiMH'!AP34-cellphones_NiMH!AP34-'Cordless Tools_NiMH'!AP34-PortablePCs_NiMH!AP34-Tablets_NiMH!AP34</f>
        <v>492.08205111406704</v>
      </c>
      <c r="AQ34" s="11">
        <f>'POM Portables NiMH'!AQ34-'cameras games_NiMH'!AQ34-cellphones_NiMH!AQ34-'Cordless Tools_NiMH'!AQ34-PortablePCs_NiMH!AQ34-Tablets_NiMH!AQ34</f>
        <v>482.24041009178569</v>
      </c>
      <c r="AR34" s="11">
        <f>'POM Portables NiMH'!AR34-'cameras games_NiMH'!AR34-cellphones_NiMH!AR34-'Cordless Tools_NiMH'!AR34-PortablePCs_NiMH!AR34-Tablets_NiMH!AR34</f>
        <v>472.59560188994999</v>
      </c>
      <c r="AS34" s="11">
        <f>'POM Portables NiMH'!AS34-'cameras games_NiMH'!AS34-cellphones_NiMH!AS34-'Cordless Tools_NiMH'!AS34-PortablePCs_NiMH!AS34-Tablets_NiMH!AS34</f>
        <v>463.143689852151</v>
      </c>
      <c r="AT34" s="11">
        <f>'POM Portables NiMH'!AT34-'cameras games_NiMH'!AT34-cellphones_NiMH!AT34-'Cordless Tools_NiMH'!AT34-PortablePCs_NiMH!AT34-Tablets_NiMH!AT34</f>
        <v>453.88081605510797</v>
      </c>
      <c r="AU34" s="11">
        <f>'POM Portables NiMH'!AU34-'cameras games_NiMH'!AU34-cellphones_NiMH!AU34-'Cordless Tools_NiMH'!AU34-PortablePCs_NiMH!AU34-Tablets_NiMH!AU34</f>
        <v>449.3420078945569</v>
      </c>
      <c r="AV34" s="11">
        <f>'POM Portables NiMH'!AV34-'cameras games_NiMH'!AV34-cellphones_NiMH!AV34-'Cordless Tools_NiMH'!AV34-PortablePCs_NiMH!AV34-Tablets_NiMH!AV34</f>
        <v>444.84858781561132</v>
      </c>
      <c r="AW34" s="11">
        <f>'POM Portables NiMH'!AW34-'cameras games_NiMH'!AW34-cellphones_NiMH!AW34-'Cordless Tools_NiMH'!AW34-PortablePCs_NiMH!AW34-Tablets_NiMH!AW34</f>
        <v>440.40010193745519</v>
      </c>
      <c r="AX34" s="11">
        <f>'POM Portables NiMH'!AX34-'cameras games_NiMH'!AX34-cellphones_NiMH!AX34-'Cordless Tools_NiMH'!AX34-PortablePCs_NiMH!AX34-Tablets_NiMH!AX34</f>
        <v>435.99610091808063</v>
      </c>
      <c r="AY34" s="11">
        <f>'POM Portables NiMH'!AY34-'cameras games_NiMH'!AY34-cellphones_NiMH!AY34-'Cordless Tools_NiMH'!AY34-PortablePCs_NiMH!AY34-Tablets_NiMH!AY34</f>
        <v>431.63613990889985</v>
      </c>
      <c r="AZ34" s="11">
        <f>'POM Portables NiMH'!AZ34-'cameras games_NiMH'!AZ34-cellphones_NiMH!AZ34-'Cordless Tools_NiMH'!AZ34-PortablePCs_NiMH!AZ34-Tablets_NiMH!AZ34</f>
        <v>427.31977850981087</v>
      </c>
      <c r="BA34" s="11">
        <f>'POM Portables NiMH'!BA34-'cameras games_NiMH'!BA34-cellphones_NiMH!BA34-'Cordless Tools_NiMH'!BA34-PortablePCs_NiMH!BA34-Tablets_NiMH!BA34</f>
        <v>423.04658072471278</v>
      </c>
      <c r="BB34" s="11">
        <f>'POM Portables NiMH'!BB34-'cameras games_NiMH'!BB34-cellphones_NiMH!BB34-'Cordless Tools_NiMH'!BB34-PortablePCs_NiMH!BB34-Tablets_NiMH!BB34</f>
        <v>418.81611491746565</v>
      </c>
      <c r="BC34" s="11">
        <f>'POM Portables NiMH'!BC34-'cameras games_NiMH'!BC34-cellphones_NiMH!BC34-'Cordless Tools_NiMH'!BC34-PortablePCs_NiMH!BC34-Tablets_NiMH!BC34</f>
        <v>414.62795376829098</v>
      </c>
      <c r="BD34" s="11">
        <f>'POM Portables NiMH'!BD34-'cameras games_NiMH'!BD34-cellphones_NiMH!BD34-'Cordless Tools_NiMH'!BD34-PortablePCs_NiMH!BD34-Tablets_NiMH!BD34</f>
        <v>410.48167423060806</v>
      </c>
      <c r="BE34" s="11">
        <f>'POM Portables NiMH'!BE34-'cameras games_NiMH'!BE34-cellphones_NiMH!BE34-'Cordless Tools_NiMH'!BE34-PortablePCs_NiMH!BE34-Tablets_NiMH!BE34</f>
        <v>406.37685748830199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4" t="s">
        <v>625</v>
      </c>
      <c r="F35" s="26" t="s">
        <v>62</v>
      </c>
      <c r="G35" s="11">
        <f>'POM Portables NiMH'!G35-'cameras games_NiMH'!G35-cellphones_NiMH!G35-'Cordless Tools_NiMH'!G35-PortablePCs_NiMH!G35-Tablets_NiMH!G35</f>
        <v>35.341854711165006</v>
      </c>
      <c r="H35" s="11">
        <f>'POM Portables NiMH'!H35-'cameras games_NiMH'!H35-cellphones_NiMH!H35-'Cordless Tools_NiMH'!H35-PortablePCs_NiMH!H35-Tablets_NiMH!H35</f>
        <v>40.866012632392021</v>
      </c>
      <c r="I35" s="11">
        <f>'POM Portables NiMH'!I35-'cameras games_NiMH'!I35-cellphones_NiMH!I35-'Cordless Tools_NiMH'!I35-PortablePCs_NiMH!I35-Tablets_NiMH!I35</f>
        <v>47.029674652863434</v>
      </c>
      <c r="J35" s="11">
        <f>'POM Portables NiMH'!J35-'cameras games_NiMH'!J35-cellphones_NiMH!J35-'Cordless Tools_NiMH'!J35-PortablePCs_NiMH!J35-Tablets_NiMH!J35</f>
        <v>53.199245873161651</v>
      </c>
      <c r="K35" s="11">
        <f>'POM Portables NiMH'!K35-'cameras games_NiMH'!K35-cellphones_NiMH!K35-'Cordless Tools_NiMH'!K35-PortablePCs_NiMH!K35-Tablets_NiMH!K35</f>
        <v>56.297300832687732</v>
      </c>
      <c r="L35" s="11">
        <f>'POM Portables NiMH'!L35-'cameras games_NiMH'!L35-cellphones_NiMH!L35-'Cordless Tools_NiMH'!L35-PortablePCs_NiMH!L35-Tablets_NiMH!L35</f>
        <v>69.071082231548701</v>
      </c>
      <c r="M35" s="11">
        <f>'POM Portables NiMH'!M35-'cameras games_NiMH'!M35-cellphones_NiMH!M35-'Cordless Tools_NiMH'!M35-PortablePCs_NiMH!M35-Tablets_NiMH!M35</f>
        <v>77.802213876048185</v>
      </c>
      <c r="N35" s="11">
        <f>'POM Portables NiMH'!N35-'cameras games_NiMH'!N35-cellphones_NiMH!N35-'Cordless Tools_NiMH'!N35-PortablePCs_NiMH!N35-Tablets_NiMH!N35</f>
        <v>58.66887315653355</v>
      </c>
      <c r="O35" s="11">
        <f>'POM Portables NiMH'!O35-'cameras games_NiMH'!O35-cellphones_NiMH!O35-'Cordless Tools_NiMH'!O35-PortablePCs_NiMH!O35-Tablets_NiMH!O35</f>
        <v>64.536948432378637</v>
      </c>
      <c r="P35" s="11">
        <f>'POM Portables NiMH'!P35-'cameras games_NiMH'!P35-cellphones_NiMH!P35-'Cordless Tools_NiMH'!P35-PortablePCs_NiMH!P35-Tablets_NiMH!P35</f>
        <v>50.934657847883145</v>
      </c>
      <c r="Q35" s="11">
        <f>'POM Portables NiMH'!Q35-'cameras games_NiMH'!Q35-cellphones_NiMH!Q35-'Cordless Tools_NiMH'!Q35-PortablePCs_NiMH!Q35-Tablets_NiMH!Q35</f>
        <v>67.621465984267132</v>
      </c>
      <c r="R35" s="11">
        <f>'POM Portables NiMH'!R35-'cameras games_NiMH'!R35-cellphones_NiMH!R35-'Cordless Tools_NiMH'!R35-PortablePCs_NiMH!R35-Tablets_NiMH!R35</f>
        <v>88.465249979580577</v>
      </c>
      <c r="S35" s="11">
        <f>'POM Portables NiMH'!S35-'cameras games_NiMH'!S35-cellphones_NiMH!S35-'Cordless Tools_NiMH'!S35-PortablePCs_NiMH!S35-Tablets_NiMH!S35</f>
        <v>71.50391826140455</v>
      </c>
      <c r="T35" s="11">
        <f>'POM Portables NiMH'!T35-'cameras games_NiMH'!T35-cellphones_NiMH!T35-'Cordless Tools_NiMH'!T35-PortablePCs_NiMH!T35-Tablets_NiMH!T35</f>
        <v>95.949670195803421</v>
      </c>
      <c r="U35" s="11">
        <f>'POM Portables NiMH'!U35-'cameras games_NiMH'!U35-cellphones_NiMH!U35-'Cordless Tools_NiMH'!U35-PortablePCs_NiMH!U35-Tablets_NiMH!U35</f>
        <v>101.17360324245111</v>
      </c>
      <c r="V35" s="11">
        <f>'POM Portables NiMH'!V35-'cameras games_NiMH'!V35-cellphones_NiMH!V35-'Cordless Tools_NiMH'!V35-PortablePCs_NiMH!V35-Tablets_NiMH!V35</f>
        <v>80.037380753094354</v>
      </c>
      <c r="W35" s="11">
        <f>'POM Portables NiMH'!W35-'cameras games_NiMH'!W35-cellphones_NiMH!W35-'Cordless Tools_NiMH'!W35-PortablePCs_NiMH!W35-Tablets_NiMH!W35</f>
        <v>83.539066994533968</v>
      </c>
      <c r="X35" s="11">
        <f>'POM Portables NiMH'!X35-'cameras games_NiMH'!X35-cellphones_NiMH!X35-'Cordless Tools_NiMH'!X35-PortablePCs_NiMH!X35-Tablets_NiMH!X35</f>
        <v>105.49907728425849</v>
      </c>
      <c r="Y35" s="11">
        <f>'POM Portables NiMH'!Y35-'cameras games_NiMH'!Y35-cellphones_NiMH!Y35-'Cordless Tools_NiMH'!Y35-PortablePCs_NiMH!Y35-Tablets_NiMH!Y35</f>
        <v>109.80537771292927</v>
      </c>
      <c r="Z35" s="11">
        <f>'POM Portables NiMH'!Z35-'cameras games_NiMH'!Z35-cellphones_NiMH!Z35-'Cordless Tools_NiMH'!Z35-PortablePCs_NiMH!Z35-Tablets_NiMH!Z35</f>
        <v>105.9981709929348</v>
      </c>
      <c r="AA35" s="11">
        <f>'POM Portables NiMH'!AA35-'cameras games_NiMH'!AA35-cellphones_NiMH!AA35-'Cordless Tools_NiMH'!AA35-PortablePCs_NiMH!AA35-Tablets_NiMH!AA35</f>
        <v>94.514489523659734</v>
      </c>
      <c r="AB35" s="11">
        <f>'POM Portables NiMH'!AB35-'cameras games_NiMH'!AB35-cellphones_NiMH!AB35-'Cordless Tools_NiMH'!AB35-PortablePCs_NiMH!AB35-Tablets_NiMH!AB35</f>
        <v>89.894190900646606</v>
      </c>
      <c r="AC35" s="11">
        <f>'POM Portables NiMH'!AC35-'cameras games_NiMH'!AC35-cellphones_NiMH!AC35-'Cordless Tools_NiMH'!AC35-PortablePCs_NiMH!AC35-Tablets_NiMH!AC35</f>
        <v>88.096307082633672</v>
      </c>
      <c r="AD35" s="11">
        <f>'POM Portables NiMH'!AD35-'cameras games_NiMH'!AD35-cellphones_NiMH!AD35-'Cordless Tools_NiMH'!AD35-PortablePCs_NiMH!AD35-Tablets_NiMH!AD35</f>
        <v>86.334380940980992</v>
      </c>
      <c r="AE35" s="11">
        <f>'POM Portables NiMH'!AE35-'cameras games_NiMH'!AE35-cellphones_NiMH!AE35-'Cordless Tools_NiMH'!AE35-PortablePCs_NiMH!AE35-Tablets_NiMH!AE35</f>
        <v>84.607693322161367</v>
      </c>
      <c r="AF35" s="11">
        <f>'POM Portables NiMH'!AF35-'cameras games_NiMH'!AF35-cellphones_NiMH!AF35-'Cordless Tools_NiMH'!AF35-PortablePCs_NiMH!AF35-Tablets_NiMH!AF35</f>
        <v>82.915539455718147</v>
      </c>
      <c r="AG35" s="11">
        <f>'POM Portables NiMH'!AG35-'cameras games_NiMH'!AG35-cellphones_NiMH!AG35-'Cordless Tools_NiMH'!AG35-PortablePCs_NiMH!AG35-Tablets_NiMH!AG35</f>
        <v>81.25722866660378</v>
      </c>
      <c r="AH35" s="11">
        <f>'POM Portables NiMH'!AH35-'cameras games_NiMH'!AH35-cellphones_NiMH!AH35-'Cordless Tools_NiMH'!AH35-PortablePCs_NiMH!AH35-Tablets_NiMH!AH35</f>
        <v>79.6320840932717</v>
      </c>
      <c r="AI35" s="11">
        <f>'POM Portables NiMH'!AI35-'cameras games_NiMH'!AI35-cellphones_NiMH!AI35-'Cordless Tools_NiMH'!AI35-PortablePCs_NiMH!AI35-Tablets_NiMH!AI35</f>
        <v>78.03944241140627</v>
      </c>
      <c r="AJ35" s="11">
        <f>'POM Portables NiMH'!AJ35-'cameras games_NiMH'!AJ35-cellphones_NiMH!AJ35-'Cordless Tools_NiMH'!AJ35-PortablePCs_NiMH!AJ35-Tablets_NiMH!AJ35</f>
        <v>76.478653563178142</v>
      </c>
      <c r="AK35" s="11">
        <f>'POM Portables NiMH'!AK35-'cameras games_NiMH'!AK35-cellphones_NiMH!AK35-'Cordless Tools_NiMH'!AK35-PortablePCs_NiMH!AK35-Tablets_NiMH!AK35</f>
        <v>74.949080491914586</v>
      </c>
      <c r="AL35" s="11">
        <f>'POM Portables NiMH'!AL35-'cameras games_NiMH'!AL35-cellphones_NiMH!AL35-'Cordless Tools_NiMH'!AL35-PortablePCs_NiMH!AL35-Tablets_NiMH!AL35</f>
        <v>73.45009888207629</v>
      </c>
      <c r="AM35" s="11">
        <f>'POM Portables NiMH'!AM35-'cameras games_NiMH'!AM35-cellphones_NiMH!AM35-'Cordless Tools_NiMH'!AM35-PortablePCs_NiMH!AM35-Tablets_NiMH!AM35</f>
        <v>71.981096904434764</v>
      </c>
      <c r="AN35" s="11">
        <f>'POM Portables NiMH'!AN35-'cameras games_NiMH'!AN35-cellphones_NiMH!AN35-'Cordless Tools_NiMH'!AN35-PortablePCs_NiMH!AN35-Tablets_NiMH!AN35</f>
        <v>70.541474966346073</v>
      </c>
      <c r="AO35" s="11">
        <f>'POM Portables NiMH'!AO35-'cameras games_NiMH'!AO35-cellphones_NiMH!AO35-'Cordless Tools_NiMH'!AO35-PortablePCs_NiMH!AO35-Tablets_NiMH!AO35</f>
        <v>69.13064546701915</v>
      </c>
      <c r="AP35" s="11">
        <f>'POM Portables NiMH'!AP35-'cameras games_NiMH'!AP35-cellphones_NiMH!AP35-'Cordless Tools_NiMH'!AP35-PortablePCs_NiMH!AP35-Tablets_NiMH!AP35</f>
        <v>67.748032557678769</v>
      </c>
      <c r="AQ35" s="11">
        <f>'POM Portables NiMH'!AQ35-'cameras games_NiMH'!AQ35-cellphones_NiMH!AQ35-'Cordless Tools_NiMH'!AQ35-PortablePCs_NiMH!AQ35-Tablets_NiMH!AQ35</f>
        <v>66.393071906525194</v>
      </c>
      <c r="AR35" s="11">
        <f>'POM Portables NiMH'!AR35-'cameras games_NiMH'!AR35-cellphones_NiMH!AR35-'Cordless Tools_NiMH'!AR35-PortablePCs_NiMH!AR35-Tablets_NiMH!AR35</f>
        <v>65.065210468394696</v>
      </c>
      <c r="AS35" s="11">
        <f>'POM Portables NiMH'!AS35-'cameras games_NiMH'!AS35-cellphones_NiMH!AS35-'Cordless Tools_NiMH'!AS35-PortablePCs_NiMH!AS35-Tablets_NiMH!AS35</f>
        <v>63.763906259026804</v>
      </c>
      <c r="AT35" s="11">
        <f>'POM Portables NiMH'!AT35-'cameras games_NiMH'!AT35-cellphones_NiMH!AT35-'Cordless Tools_NiMH'!AT35-PortablePCs_NiMH!AT35-Tablets_NiMH!AT35</f>
        <v>62.488628133846269</v>
      </c>
      <c r="AU35" s="11">
        <f>'POM Portables NiMH'!AU35-'cameras games_NiMH'!AU35-cellphones_NiMH!AU35-'Cordless Tools_NiMH'!AU35-PortablePCs_NiMH!AU35-Tablets_NiMH!AU35</f>
        <v>61.863741852507808</v>
      </c>
      <c r="AV35" s="11">
        <f>'POM Portables NiMH'!AV35-'cameras games_NiMH'!AV35-cellphones_NiMH!AV35-'Cordless Tools_NiMH'!AV35-PortablePCs_NiMH!AV35-Tablets_NiMH!AV35</f>
        <v>61.245104433982732</v>
      </c>
      <c r="AW35" s="11">
        <f>'POM Portables NiMH'!AW35-'cameras games_NiMH'!AW35-cellphones_NiMH!AW35-'Cordless Tools_NiMH'!AW35-PortablePCs_NiMH!AW35-Tablets_NiMH!AW35</f>
        <v>60.632653389642904</v>
      </c>
      <c r="AX35" s="11">
        <f>'POM Portables NiMH'!AX35-'cameras games_NiMH'!AX35-cellphones_NiMH!AX35-'Cordless Tools_NiMH'!AX35-PortablePCs_NiMH!AX35-Tablets_NiMH!AX35</f>
        <v>60.026326855746476</v>
      </c>
      <c r="AY35" s="11">
        <f>'POM Portables NiMH'!AY35-'cameras games_NiMH'!AY35-cellphones_NiMH!AY35-'Cordless Tools_NiMH'!AY35-PortablePCs_NiMH!AY35-Tablets_NiMH!AY35</f>
        <v>59.426063587189013</v>
      </c>
      <c r="AZ35" s="11">
        <f>'POM Portables NiMH'!AZ35-'cameras games_NiMH'!AZ35-cellphones_NiMH!AZ35-'Cordless Tools_NiMH'!AZ35-PortablePCs_NiMH!AZ35-Tablets_NiMH!AZ35</f>
        <v>58.831802951317123</v>
      </c>
      <c r="BA35" s="11">
        <f>'POM Portables NiMH'!BA35-'cameras games_NiMH'!BA35-cellphones_NiMH!BA35-'Cordless Tools_NiMH'!BA35-PortablePCs_NiMH!BA35-Tablets_NiMH!BA35</f>
        <v>58.243484921803955</v>
      </c>
      <c r="BB35" s="11">
        <f>'POM Portables NiMH'!BB35-'cameras games_NiMH'!BB35-cellphones_NiMH!BB35-'Cordless Tools_NiMH'!BB35-PortablePCs_NiMH!BB35-Tablets_NiMH!BB35</f>
        <v>57.661050072585915</v>
      </c>
      <c r="BC35" s="11">
        <f>'POM Portables NiMH'!BC35-'cameras games_NiMH'!BC35-cellphones_NiMH!BC35-'Cordless Tools_NiMH'!BC35-PortablePCs_NiMH!BC35-Tablets_NiMH!BC35</f>
        <v>57.084439571860059</v>
      </c>
      <c r="BD35" s="11">
        <f>'POM Portables NiMH'!BD35-'cameras games_NiMH'!BD35-cellphones_NiMH!BD35-'Cordless Tools_NiMH'!BD35-PortablePCs_NiMH!BD35-Tablets_NiMH!BD35</f>
        <v>56.513595176141457</v>
      </c>
      <c r="BE35" s="11">
        <f>'POM Portables NiMH'!BE35-'cameras games_NiMH'!BE35-cellphones_NiMH!BE35-'Cordless Tools_NiMH'!BE35-PortablePCs_NiMH!BE35-Tablets_NiMH!BE35</f>
        <v>55.948459224380045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4" t="s">
        <v>625</v>
      </c>
      <c r="F36" s="26" t="s">
        <v>63</v>
      </c>
      <c r="G36" s="11">
        <f>'POM Portables NiMH'!G36-'cameras games_NiMH'!G36-cellphones_NiMH!G36-'Cordless Tools_NiMH'!G36-PortablePCs_NiMH!G36-Tablets_NiMH!G36</f>
        <v>60.044194678229537</v>
      </c>
      <c r="H36" s="11">
        <f>'POM Portables NiMH'!H36-'cameras games_NiMH'!H36-cellphones_NiMH!H36-'Cordless Tools_NiMH'!H36-PortablePCs_NiMH!H36-Tablets_NiMH!H36</f>
        <v>68.558352354095945</v>
      </c>
      <c r="I36" s="11">
        <f>'POM Portables NiMH'!I36-'cameras games_NiMH'!I36-cellphones_NiMH!I36-'Cordless Tools_NiMH'!I36-PortablePCs_NiMH!I36-Tablets_NiMH!I36</f>
        <v>78.166673534178059</v>
      </c>
      <c r="J36" s="11">
        <f>'POM Portables NiMH'!J36-'cameras games_NiMH'!J36-cellphones_NiMH!J36-'Cordless Tools_NiMH'!J36-PortablePCs_NiMH!J36-Tablets_NiMH!J36</f>
        <v>88.923156919304574</v>
      </c>
      <c r="K36" s="11">
        <f>'POM Portables NiMH'!K36-'cameras games_NiMH'!K36-cellphones_NiMH!K36-'Cordless Tools_NiMH'!K36-PortablePCs_NiMH!K36-Tablets_NiMH!K36</f>
        <v>94.020197713716811</v>
      </c>
      <c r="L36" s="11">
        <f>'POM Portables NiMH'!L36-'cameras games_NiMH'!L36-cellphones_NiMH!L36-'Cordless Tools_NiMH'!L36-PortablePCs_NiMH!L36-Tablets_NiMH!L36</f>
        <v>116.23646695403622</v>
      </c>
      <c r="M36" s="11">
        <f>'POM Portables NiMH'!M36-'cameras games_NiMH'!M36-cellphones_NiMH!M36-'Cordless Tools_NiMH'!M36-PortablePCs_NiMH!M36-Tablets_NiMH!M36</f>
        <v>132.25925704226546</v>
      </c>
      <c r="N36" s="11">
        <f>'POM Portables NiMH'!N36-'cameras games_NiMH'!N36-cellphones_NiMH!N36-'Cordless Tools_NiMH'!N36-PortablePCs_NiMH!N36-Tablets_NiMH!N36</f>
        <v>102.45117502804351</v>
      </c>
      <c r="O36" s="11">
        <f>'POM Portables NiMH'!O36-'cameras games_NiMH'!O36-cellphones_NiMH!O36-'Cordless Tools_NiMH'!O36-PortablePCs_NiMH!O36-Tablets_NiMH!O36</f>
        <v>118.21679007356231</v>
      </c>
      <c r="P36" s="11">
        <f>'POM Portables NiMH'!P36-'cameras games_NiMH'!P36-cellphones_NiMH!P36-'Cordless Tools_NiMH'!P36-PortablePCs_NiMH!P36-Tablets_NiMH!P36</f>
        <v>100.30371608838207</v>
      </c>
      <c r="Q36" s="11">
        <f>'POM Portables NiMH'!Q36-'cameras games_NiMH'!Q36-cellphones_NiMH!Q36-'Cordless Tools_NiMH'!Q36-PortablePCs_NiMH!Q36-Tablets_NiMH!Q36</f>
        <v>127.63587448072811</v>
      </c>
      <c r="R36" s="11">
        <f>'POM Portables NiMH'!R36-'cameras games_NiMH'!R36-cellphones_NiMH!R36-'Cordless Tools_NiMH'!R36-PortablePCs_NiMH!R36-Tablets_NiMH!R36</f>
        <v>162.4137489797549</v>
      </c>
      <c r="S36" s="11">
        <f>'POM Portables NiMH'!S36-'cameras games_NiMH'!S36-cellphones_NiMH!S36-'Cordless Tools_NiMH'!S36-PortablePCs_NiMH!S36-Tablets_NiMH!S36</f>
        <v>141.14346959674677</v>
      </c>
      <c r="T36" s="11">
        <f>'POM Portables NiMH'!T36-'cameras games_NiMH'!T36-cellphones_NiMH!T36-'Cordless Tools_NiMH'!T36-PortablePCs_NiMH!T36-Tablets_NiMH!T36</f>
        <v>101.8220614708912</v>
      </c>
      <c r="U36" s="11">
        <f>'POM Portables NiMH'!U36-'cameras games_NiMH'!U36-cellphones_NiMH!U36-'Cordless Tools_NiMH'!U36-PortablePCs_NiMH!U36-Tablets_NiMH!U36</f>
        <v>96.870424317327007</v>
      </c>
      <c r="V36" s="11">
        <f>'POM Portables NiMH'!V36-'cameras games_NiMH'!V36-cellphones_NiMH!V36-'Cordless Tools_NiMH'!V36-PortablePCs_NiMH!V36-Tablets_NiMH!V36</f>
        <v>138.30106004838674</v>
      </c>
      <c r="W36" s="11">
        <f>'POM Portables NiMH'!W36-'cameras games_NiMH'!W36-cellphones_NiMH!W36-'Cordless Tools_NiMH'!W36-PortablePCs_NiMH!W36-Tablets_NiMH!W36</f>
        <v>110.5436138445541</v>
      </c>
      <c r="X36" s="11">
        <f>'POM Portables NiMH'!X36-'cameras games_NiMH'!X36-cellphones_NiMH!X36-'Cordless Tools_NiMH'!X36-PortablePCs_NiMH!X36-Tablets_NiMH!X36</f>
        <v>171.53902228019797</v>
      </c>
      <c r="Y36" s="11">
        <f>'POM Portables NiMH'!Y36-'cameras games_NiMH'!Y36-cellphones_NiMH!Y36-'Cordless Tools_NiMH'!Y36-PortablePCs_NiMH!Y36-Tablets_NiMH!Y36</f>
        <v>125.00083508186543</v>
      </c>
      <c r="Z36" s="11">
        <f>'POM Portables NiMH'!Z36-'cameras games_NiMH'!Z36-cellphones_NiMH!Z36-'Cordless Tools_NiMH'!Z36-PortablePCs_NiMH!Z36-Tablets_NiMH!Z36</f>
        <v>176.93806919183041</v>
      </c>
      <c r="AA36" s="11">
        <f>'POM Portables NiMH'!AA36-'cameras games_NiMH'!AA36-cellphones_NiMH!AA36-'Cordless Tools_NiMH'!AA36-PortablePCs_NiMH!AA36-Tablets_NiMH!AA36</f>
        <v>194.24969764819713</v>
      </c>
      <c r="AB36" s="11">
        <f>'POM Portables NiMH'!AB36-'cameras games_NiMH'!AB36-cellphones_NiMH!AB36-'Cordless Tools_NiMH'!AB36-PortablePCs_NiMH!AB36-Tablets_NiMH!AB36</f>
        <v>215.30754991325603</v>
      </c>
      <c r="AC36" s="11">
        <f>'POM Portables NiMH'!AC36-'cameras games_NiMH'!AC36-cellphones_NiMH!AC36-'Cordless Tools_NiMH'!AC36-PortablePCs_NiMH!AC36-Tablets_NiMH!AC36</f>
        <v>211.00139891499092</v>
      </c>
      <c r="AD36" s="11">
        <f>'POM Portables NiMH'!AD36-'cameras games_NiMH'!AD36-cellphones_NiMH!AD36-'Cordless Tools_NiMH'!AD36-PortablePCs_NiMH!AD36-Tablets_NiMH!AD36</f>
        <v>206.7813709366911</v>
      </c>
      <c r="AE36" s="11">
        <f>'POM Portables NiMH'!AE36-'cameras games_NiMH'!AE36-cellphones_NiMH!AE36-'Cordless Tools_NiMH'!AE36-PortablePCs_NiMH!AE36-Tablets_NiMH!AE36</f>
        <v>202.64574351795727</v>
      </c>
      <c r="AF36" s="11">
        <f>'POM Portables NiMH'!AF36-'cameras games_NiMH'!AF36-cellphones_NiMH!AF36-'Cordless Tools_NiMH'!AF36-PortablePCs_NiMH!AF36-Tablets_NiMH!AF36</f>
        <v>198.59282864759814</v>
      </c>
      <c r="AG36" s="11">
        <f>'POM Portables NiMH'!AG36-'cameras games_NiMH'!AG36-cellphones_NiMH!AG36-'Cordless Tools_NiMH'!AG36-PortablePCs_NiMH!AG36-Tablets_NiMH!AG36</f>
        <v>194.62097207464618</v>
      </c>
      <c r="AH36" s="11">
        <f>'POM Portables NiMH'!AH36-'cameras games_NiMH'!AH36-cellphones_NiMH!AH36-'Cordless Tools_NiMH'!AH36-PortablePCs_NiMH!AH36-Tablets_NiMH!AH36</f>
        <v>190.72855263315324</v>
      </c>
      <c r="AI36" s="11">
        <f>'POM Portables NiMH'!AI36-'cameras games_NiMH'!AI36-cellphones_NiMH!AI36-'Cordless Tools_NiMH'!AI36-PortablePCs_NiMH!AI36-Tablets_NiMH!AI36</f>
        <v>186.91398158049017</v>
      </c>
      <c r="AJ36" s="11">
        <f>'POM Portables NiMH'!AJ36-'cameras games_NiMH'!AJ36-cellphones_NiMH!AJ36-'Cordless Tools_NiMH'!AJ36-PortablePCs_NiMH!AJ36-Tablets_NiMH!AJ36</f>
        <v>183.17570194888037</v>
      </c>
      <c r="AK36" s="11">
        <f>'POM Portables NiMH'!AK36-'cameras games_NiMH'!AK36-cellphones_NiMH!AK36-'Cordless Tools_NiMH'!AK36-PortablePCs_NiMH!AK36-Tablets_NiMH!AK36</f>
        <v>179.51218790990276</v>
      </c>
      <c r="AL36" s="11">
        <f>'POM Portables NiMH'!AL36-'cameras games_NiMH'!AL36-cellphones_NiMH!AL36-'Cordless Tools_NiMH'!AL36-PortablePCs_NiMH!AL36-Tablets_NiMH!AL36</f>
        <v>175.92194415170471</v>
      </c>
      <c r="AM36" s="11">
        <f>'POM Portables NiMH'!AM36-'cameras games_NiMH'!AM36-cellphones_NiMH!AM36-'Cordless Tools_NiMH'!AM36-PortablePCs_NiMH!AM36-Tablets_NiMH!AM36</f>
        <v>172.40350526867061</v>
      </c>
      <c r="AN36" s="11">
        <f>'POM Portables NiMH'!AN36-'cameras games_NiMH'!AN36-cellphones_NiMH!AN36-'Cordless Tools_NiMH'!AN36-PortablePCs_NiMH!AN36-Tablets_NiMH!AN36</f>
        <v>168.95543516329721</v>
      </c>
      <c r="AO36" s="11">
        <f>'POM Portables NiMH'!AO36-'cameras games_NiMH'!AO36-cellphones_NiMH!AO36-'Cordless Tools_NiMH'!AO36-PortablePCs_NiMH!AO36-Tablets_NiMH!AO36</f>
        <v>165.57632646003125</v>
      </c>
      <c r="AP36" s="11">
        <f>'POM Portables NiMH'!AP36-'cameras games_NiMH'!AP36-cellphones_NiMH!AP36-'Cordless Tools_NiMH'!AP36-PortablePCs_NiMH!AP36-Tablets_NiMH!AP36</f>
        <v>162.26479993083063</v>
      </c>
      <c r="AQ36" s="11">
        <f>'POM Portables NiMH'!AQ36-'cameras games_NiMH'!AQ36-cellphones_NiMH!AQ36-'Cordless Tools_NiMH'!AQ36-PortablePCs_NiMH!AQ36-Tablets_NiMH!AQ36</f>
        <v>159.01950393221401</v>
      </c>
      <c r="AR36" s="11">
        <f>'POM Portables NiMH'!AR36-'cameras games_NiMH'!AR36-cellphones_NiMH!AR36-'Cordless Tools_NiMH'!AR36-PortablePCs_NiMH!AR36-Tablets_NiMH!AR36</f>
        <v>155.83911385356973</v>
      </c>
      <c r="AS36" s="11">
        <f>'POM Portables NiMH'!AS36-'cameras games_NiMH'!AS36-cellphones_NiMH!AS36-'Cordless Tools_NiMH'!AS36-PortablePCs_NiMH!AS36-Tablets_NiMH!AS36</f>
        <v>152.72233157649833</v>
      </c>
      <c r="AT36" s="11">
        <f>'POM Portables NiMH'!AT36-'cameras games_NiMH'!AT36-cellphones_NiMH!AT36-'Cordless Tools_NiMH'!AT36-PortablePCs_NiMH!AT36-Tablets_NiMH!AT36</f>
        <v>149.66788494496836</v>
      </c>
      <c r="AU36" s="11">
        <f>'POM Portables NiMH'!AU36-'cameras games_NiMH'!AU36-cellphones_NiMH!AU36-'Cordless Tools_NiMH'!AU36-PortablePCs_NiMH!AU36-Tablets_NiMH!AU36</f>
        <v>148.17120609551867</v>
      </c>
      <c r="AV36" s="11">
        <f>'POM Portables NiMH'!AV36-'cameras games_NiMH'!AV36-cellphones_NiMH!AV36-'Cordless Tools_NiMH'!AV36-PortablePCs_NiMH!AV36-Tablets_NiMH!AV36</f>
        <v>146.6894940345635</v>
      </c>
      <c r="AW36" s="11">
        <f>'POM Portables NiMH'!AW36-'cameras games_NiMH'!AW36-cellphones_NiMH!AW36-'Cordless Tools_NiMH'!AW36-PortablePCs_NiMH!AW36-Tablets_NiMH!AW36</f>
        <v>145.22259909421786</v>
      </c>
      <c r="AX36" s="11">
        <f>'POM Portables NiMH'!AX36-'cameras games_NiMH'!AX36-cellphones_NiMH!AX36-'Cordless Tools_NiMH'!AX36-PortablePCs_NiMH!AX36-Tablets_NiMH!AX36</f>
        <v>143.77037310327569</v>
      </c>
      <c r="AY36" s="11">
        <f>'POM Portables NiMH'!AY36-'cameras games_NiMH'!AY36-cellphones_NiMH!AY36-'Cordless Tools_NiMH'!AY36-PortablePCs_NiMH!AY36-Tablets_NiMH!AY36</f>
        <v>142.33266937224292</v>
      </c>
      <c r="AZ36" s="11">
        <f>'POM Portables NiMH'!AZ36-'cameras games_NiMH'!AZ36-cellphones_NiMH!AZ36-'Cordless Tools_NiMH'!AZ36-PortablePCs_NiMH!AZ36-Tablets_NiMH!AZ36</f>
        <v>140.90934267852049</v>
      </c>
      <c r="BA36" s="11">
        <f>'POM Portables NiMH'!BA36-'cameras games_NiMH'!BA36-cellphones_NiMH!BA36-'Cordless Tools_NiMH'!BA36-PortablePCs_NiMH!BA36-Tablets_NiMH!BA36</f>
        <v>139.50024925173528</v>
      </c>
      <c r="BB36" s="11">
        <f>'POM Portables NiMH'!BB36-'cameras games_NiMH'!BB36-cellphones_NiMH!BB36-'Cordless Tools_NiMH'!BB36-PortablePCs_NiMH!BB36-Tablets_NiMH!BB36</f>
        <v>138.10524675921792</v>
      </c>
      <c r="BC36" s="11">
        <f>'POM Portables NiMH'!BC36-'cameras games_NiMH'!BC36-cellphones_NiMH!BC36-'Cordless Tools_NiMH'!BC36-PortablePCs_NiMH!BC36-Tablets_NiMH!BC36</f>
        <v>136.72419429162574</v>
      </c>
      <c r="BD36" s="11">
        <f>'POM Portables NiMH'!BD36-'cameras games_NiMH'!BD36-cellphones_NiMH!BD36-'Cordless Tools_NiMH'!BD36-PortablePCs_NiMH!BD36-Tablets_NiMH!BD36</f>
        <v>135.35695234870948</v>
      </c>
      <c r="BE36" s="11">
        <f>'POM Portables NiMH'!BE36-'cameras games_NiMH'!BE36-cellphones_NiMH!BE36-'Cordless Tools_NiMH'!BE36-PortablePCs_NiMH!BE36-Tablets_NiMH!BE36</f>
        <v>134.00338282522239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4" t="s">
        <v>625</v>
      </c>
      <c r="F37" s="26" t="s">
        <v>64</v>
      </c>
      <c r="G37" s="11">
        <f>'POM Portables NiMH'!G37-'cameras games_NiMH'!G37-cellphones_NiMH!G37-'Cordless Tools_NiMH'!G37-PortablePCs_NiMH!G37-Tablets_NiMH!G37</f>
        <v>21.01789102168695</v>
      </c>
      <c r="H37" s="11">
        <f>'POM Portables NiMH'!H37-'cameras games_NiMH'!H37-cellphones_NiMH!H37-'Cordless Tools_NiMH'!H37-PortablePCs_NiMH!H37-Tablets_NiMH!H37</f>
        <v>23.452537153816547</v>
      </c>
      <c r="I37" s="11">
        <f>'POM Portables NiMH'!I37-'cameras games_NiMH'!I37-cellphones_NiMH!I37-'Cordless Tools_NiMH'!I37-PortablePCs_NiMH!I37-Tablets_NiMH!I37</f>
        <v>27.212519862953538</v>
      </c>
      <c r="J37" s="11">
        <f>'POM Portables NiMH'!J37-'cameras games_NiMH'!J37-cellphones_NiMH!J37-'Cordless Tools_NiMH'!J37-PortablePCs_NiMH!J37-Tablets_NiMH!J37</f>
        <v>30.951626195188812</v>
      </c>
      <c r="K37" s="11">
        <f>'POM Portables NiMH'!K37-'cameras games_NiMH'!K37-cellphones_NiMH!K37-'Cordless Tools_NiMH'!K37-PortablePCs_NiMH!K37-Tablets_NiMH!K37</f>
        <v>32.805245857179088</v>
      </c>
      <c r="L37" s="11">
        <f>'POM Portables NiMH'!L37-'cameras games_NiMH'!L37-cellphones_NiMH!L37-'Cordless Tools_NiMH'!L37-PortablePCs_NiMH!L37-Tablets_NiMH!L37</f>
        <v>41.080211253431813</v>
      </c>
      <c r="M37" s="11">
        <f>'POM Portables NiMH'!M37-'cameras games_NiMH'!M37-cellphones_NiMH!M37-'Cordless Tools_NiMH'!M37-PortablePCs_NiMH!M37-Tablets_NiMH!M37</f>
        <v>46.251855155769192</v>
      </c>
      <c r="N37" s="11">
        <f>'POM Portables NiMH'!N37-'cameras games_NiMH'!N37-cellphones_NiMH!N37-'Cordless Tools_NiMH'!N37-PortablePCs_NiMH!N37-Tablets_NiMH!N37</f>
        <v>35.859965617754888</v>
      </c>
      <c r="O37" s="11">
        <f>'POM Portables NiMH'!O37-'cameras games_NiMH'!O37-cellphones_NiMH!O37-'Cordless Tools_NiMH'!O37-PortablePCs_NiMH!O37-Tablets_NiMH!O37</f>
        <v>41.671057470404868</v>
      </c>
      <c r="P37" s="11">
        <f>'POM Portables NiMH'!P37-'cameras games_NiMH'!P37-cellphones_NiMH!P37-'Cordless Tools_NiMH'!P37-PortablePCs_NiMH!P37-Tablets_NiMH!P37</f>
        <v>34.785031213673882</v>
      </c>
      <c r="Q37" s="11">
        <f>'POM Portables NiMH'!Q37-'cameras games_NiMH'!Q37-cellphones_NiMH!Q37-'Cordless Tools_NiMH'!Q37-PortablePCs_NiMH!Q37-Tablets_NiMH!Q37</f>
        <v>44.844373842881716</v>
      </c>
      <c r="R37" s="11">
        <f>'POM Portables NiMH'!R37-'cameras games_NiMH'!R37-cellphones_NiMH!R37-'Cordless Tools_NiMH'!R37-PortablePCs_NiMH!R37-Tablets_NiMH!R37</f>
        <v>57.436891538651373</v>
      </c>
      <c r="S37" s="11">
        <f>'POM Portables NiMH'!S37-'cameras games_NiMH'!S37-cellphones_NiMH!S37-'Cordless Tools_NiMH'!S37-PortablePCs_NiMH!S37-Tablets_NiMH!S37</f>
        <v>49.740436226696339</v>
      </c>
      <c r="T37" s="11">
        <f>'POM Portables NiMH'!T37-'cameras games_NiMH'!T37-cellphones_NiMH!T37-'Cordless Tools_NiMH'!T37-PortablePCs_NiMH!T37-Tablets_NiMH!T37</f>
        <v>55.83683011257046</v>
      </c>
      <c r="U37" s="11">
        <f>'POM Portables NiMH'!U37-'cameras games_NiMH'!U37-cellphones_NiMH!U37-'Cordless Tools_NiMH'!U37-PortablePCs_NiMH!U37-Tablets_NiMH!U37</f>
        <v>46.673056335229305</v>
      </c>
      <c r="V37" s="11">
        <f>'POM Portables NiMH'!V37-'cameras games_NiMH'!V37-cellphones_NiMH!V37-'Cordless Tools_NiMH'!V37-PortablePCs_NiMH!V37-Tablets_NiMH!V37</f>
        <v>48.686473440243304</v>
      </c>
      <c r="W37" s="11">
        <f>'POM Portables NiMH'!W37-'cameras games_NiMH'!W37-cellphones_NiMH!W37-'Cordless Tools_NiMH'!W37-PortablePCs_NiMH!W37-Tablets_NiMH!W37</f>
        <v>58.231493433145644</v>
      </c>
      <c r="X37" s="11">
        <f>'POM Portables NiMH'!X37-'cameras games_NiMH'!X37-cellphones_NiMH!X37-'Cordless Tools_NiMH'!X37-PortablePCs_NiMH!X37-Tablets_NiMH!X37</f>
        <v>68.688132114538178</v>
      </c>
      <c r="Y37" s="11">
        <f>'POM Portables NiMH'!Y37-'cameras games_NiMH'!Y37-cellphones_NiMH!Y37-'Cordless Tools_NiMH'!Y37-PortablePCs_NiMH!Y37-Tablets_NiMH!Y37</f>
        <v>68.653749202675087</v>
      </c>
      <c r="Z37" s="11">
        <f>'POM Portables NiMH'!Z37-'cameras games_NiMH'!Z37-cellphones_NiMH!Z37-'Cordless Tools_NiMH'!Z37-PortablePCs_NiMH!Z37-Tablets_NiMH!Z37</f>
        <v>72.288233244775114</v>
      </c>
      <c r="AA37" s="11">
        <f>'POM Portables NiMH'!AA37-'cameras games_NiMH'!AA37-cellphones_NiMH!AA37-'Cordless Tools_NiMH'!AA37-PortablePCs_NiMH!AA37-Tablets_NiMH!AA37</f>
        <v>79.47909619212021</v>
      </c>
      <c r="AB37" s="11">
        <f>'POM Portables NiMH'!AB37-'cameras games_NiMH'!AB37-cellphones_NiMH!AB37-'Cordless Tools_NiMH'!AB37-PortablePCs_NiMH!AB37-Tablets_NiMH!AB37</f>
        <v>71.100980259396451</v>
      </c>
      <c r="AC37" s="11">
        <f>'POM Portables NiMH'!AC37-'cameras games_NiMH'!AC37-cellphones_NiMH!AC37-'Cordless Tools_NiMH'!AC37-PortablePCs_NiMH!AC37-Tablets_NiMH!AC37</f>
        <v>69.678960654208524</v>
      </c>
      <c r="AD37" s="11">
        <f>'POM Portables NiMH'!AD37-'cameras games_NiMH'!AD37-cellphones_NiMH!AD37-'Cordless Tools_NiMH'!AD37-PortablePCs_NiMH!AD37-Tablets_NiMH!AD37</f>
        <v>68.285381441124358</v>
      </c>
      <c r="AE37" s="11">
        <f>'POM Portables NiMH'!AE37-'cameras games_NiMH'!AE37-cellphones_NiMH!AE37-'Cordless Tools_NiMH'!AE37-PortablePCs_NiMH!AE37-Tablets_NiMH!AE37</f>
        <v>66.919673812301866</v>
      </c>
      <c r="AF37" s="11">
        <f>'POM Portables NiMH'!AF37-'cameras games_NiMH'!AF37-cellphones_NiMH!AF37-'Cordless Tools_NiMH'!AF37-PortablePCs_NiMH!AF37-Tablets_NiMH!AF37</f>
        <v>65.581280336055826</v>
      </c>
      <c r="AG37" s="11">
        <f>'POM Portables NiMH'!AG37-'cameras games_NiMH'!AG37-cellphones_NiMH!AG37-'Cordless Tools_NiMH'!AG37-PortablePCs_NiMH!AG37-Tablets_NiMH!AG37</f>
        <v>64.269654729334704</v>
      </c>
      <c r="AH37" s="11">
        <f>'POM Portables NiMH'!AH37-'cameras games_NiMH'!AH37-cellphones_NiMH!AH37-'Cordless Tools_NiMH'!AH37-PortablePCs_NiMH!AH37-Tablets_NiMH!AH37</f>
        <v>62.984261634748009</v>
      </c>
      <c r="AI37" s="11">
        <f>'POM Portables NiMH'!AI37-'cameras games_NiMH'!AI37-cellphones_NiMH!AI37-'Cordless Tools_NiMH'!AI37-PortablePCs_NiMH!AI37-Tablets_NiMH!AI37</f>
        <v>61.724576402053046</v>
      </c>
      <c r="AJ37" s="11">
        <f>'POM Portables NiMH'!AJ37-'cameras games_NiMH'!AJ37-cellphones_NiMH!AJ37-'Cordless Tools_NiMH'!AJ37-PortablePCs_NiMH!AJ37-Tablets_NiMH!AJ37</f>
        <v>60.490084874011984</v>
      </c>
      <c r="AK37" s="11">
        <f>'POM Portables NiMH'!AK37-'cameras games_NiMH'!AK37-cellphones_NiMH!AK37-'Cordless Tools_NiMH'!AK37-PortablePCs_NiMH!AK37-Tablets_NiMH!AK37</f>
        <v>59.280283176531746</v>
      </c>
      <c r="AL37" s="11">
        <f>'POM Portables NiMH'!AL37-'cameras games_NiMH'!AL37-cellphones_NiMH!AL37-'Cordless Tools_NiMH'!AL37-PortablePCs_NiMH!AL37-Tablets_NiMH!AL37</f>
        <v>58.094677513001109</v>
      </c>
      <c r="AM37" s="11">
        <f>'POM Portables NiMH'!AM37-'cameras games_NiMH'!AM37-cellphones_NiMH!AM37-'Cordless Tools_NiMH'!AM37-PortablePCs_NiMH!AM37-Tablets_NiMH!AM37</f>
        <v>56.932783962741084</v>
      </c>
      <c r="AN37" s="11">
        <f>'POM Portables NiMH'!AN37-'cameras games_NiMH'!AN37-cellphones_NiMH!AN37-'Cordless Tools_NiMH'!AN37-PortablePCs_NiMH!AN37-Tablets_NiMH!AN37</f>
        <v>55.794128283486259</v>
      </c>
      <c r="AO37" s="11">
        <f>'POM Portables NiMH'!AO37-'cameras games_NiMH'!AO37-cellphones_NiMH!AO37-'Cordless Tools_NiMH'!AO37-PortablePCs_NiMH!AO37-Tablets_NiMH!AO37</f>
        <v>54.678245717816537</v>
      </c>
      <c r="AP37" s="11">
        <f>'POM Portables NiMH'!AP37-'cameras games_NiMH'!AP37-cellphones_NiMH!AP37-'Cordless Tools_NiMH'!AP37-PortablePCs_NiMH!AP37-Tablets_NiMH!AP37</f>
        <v>53.584680803460209</v>
      </c>
      <c r="AQ37" s="11">
        <f>'POM Portables NiMH'!AQ37-'cameras games_NiMH'!AQ37-cellphones_NiMH!AQ37-'Cordless Tools_NiMH'!AQ37-PortablePCs_NiMH!AQ37-Tablets_NiMH!AQ37</f>
        <v>52.512987187391005</v>
      </c>
      <c r="AR37" s="11">
        <f>'POM Portables NiMH'!AR37-'cameras games_NiMH'!AR37-cellphones_NiMH!AR37-'Cordless Tools_NiMH'!AR37-PortablePCs_NiMH!AR37-Tablets_NiMH!AR37</f>
        <v>51.462727443643182</v>
      </c>
      <c r="AS37" s="11">
        <f>'POM Portables NiMH'!AS37-'cameras games_NiMH'!AS37-cellphones_NiMH!AS37-'Cordless Tools_NiMH'!AS37-PortablePCs_NiMH!AS37-Tablets_NiMH!AS37</f>
        <v>50.433472894770318</v>
      </c>
      <c r="AT37" s="11">
        <f>'POM Portables NiMH'!AT37-'cameras games_NiMH'!AT37-cellphones_NiMH!AT37-'Cordless Tools_NiMH'!AT37-PortablePCs_NiMH!AT37-Tablets_NiMH!AT37</f>
        <v>49.42480343687491</v>
      </c>
      <c r="AU37" s="11">
        <f>'POM Portables NiMH'!AU37-'cameras games_NiMH'!AU37-cellphones_NiMH!AU37-'Cordless Tools_NiMH'!AU37-PortablePCs_NiMH!AU37-Tablets_NiMH!AU37</f>
        <v>48.930555402506158</v>
      </c>
      <c r="AV37" s="11">
        <f>'POM Portables NiMH'!AV37-'cameras games_NiMH'!AV37-cellphones_NiMH!AV37-'Cordless Tools_NiMH'!AV37-PortablePCs_NiMH!AV37-Tablets_NiMH!AV37</f>
        <v>48.4412498484811</v>
      </c>
      <c r="AW37" s="11">
        <f>'POM Portables NiMH'!AW37-'cameras games_NiMH'!AW37-cellphones_NiMH!AW37-'Cordless Tools_NiMH'!AW37-PortablePCs_NiMH!AW37-Tablets_NiMH!AW37</f>
        <v>47.956837349996292</v>
      </c>
      <c r="AX37" s="11">
        <f>'POM Portables NiMH'!AX37-'cameras games_NiMH'!AX37-cellphones_NiMH!AX37-'Cordless Tools_NiMH'!AX37-PortablePCs_NiMH!AX37-Tablets_NiMH!AX37</f>
        <v>47.477268976496326</v>
      </c>
      <c r="AY37" s="11">
        <f>'POM Portables NiMH'!AY37-'cameras games_NiMH'!AY37-cellphones_NiMH!AY37-'Cordless Tools_NiMH'!AY37-PortablePCs_NiMH!AY37-Tablets_NiMH!AY37</f>
        <v>47.002496286731365</v>
      </c>
      <c r="AZ37" s="11">
        <f>'POM Portables NiMH'!AZ37-'cameras games_NiMH'!AZ37-cellphones_NiMH!AZ37-'Cordless Tools_NiMH'!AZ37-PortablePCs_NiMH!AZ37-Tablets_NiMH!AZ37</f>
        <v>46.532471323864051</v>
      </c>
      <c r="BA37" s="11">
        <f>'POM Portables NiMH'!BA37-'cameras games_NiMH'!BA37-cellphones_NiMH!BA37-'Cordless Tools_NiMH'!BA37-PortablePCs_NiMH!BA37-Tablets_NiMH!BA37</f>
        <v>46.067146610625407</v>
      </c>
      <c r="BB37" s="11">
        <f>'POM Portables NiMH'!BB37-'cameras games_NiMH'!BB37-cellphones_NiMH!BB37-'Cordless Tools_NiMH'!BB37-PortablePCs_NiMH!BB37-Tablets_NiMH!BB37</f>
        <v>45.606475144519152</v>
      </c>
      <c r="BC37" s="11">
        <f>'POM Portables NiMH'!BC37-'cameras games_NiMH'!BC37-cellphones_NiMH!BC37-'Cordless Tools_NiMH'!BC37-PortablePCs_NiMH!BC37-Tablets_NiMH!BC37</f>
        <v>45.150410393073962</v>
      </c>
      <c r="BD37" s="11">
        <f>'POM Portables NiMH'!BD37-'cameras games_NiMH'!BD37-cellphones_NiMH!BD37-'Cordless Tools_NiMH'!BD37-PortablePCs_NiMH!BD37-Tablets_NiMH!BD37</f>
        <v>44.698906289143224</v>
      </c>
      <c r="BE37" s="11">
        <f>'POM Portables NiMH'!BE37-'cameras games_NiMH'!BE37-cellphones_NiMH!BE37-'Cordless Tools_NiMH'!BE37-PortablePCs_NiMH!BE37-Tablets_NiMH!BE37</f>
        <v>44.251917226251791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4" t="s">
        <v>625</v>
      </c>
      <c r="F38" s="26" t="s">
        <v>65</v>
      </c>
      <c r="G38" s="11">
        <f>'POM Portables NiMH'!G38-'cameras games_NiMH'!G38-cellphones_NiMH!G38-'Cordless Tools_NiMH'!G38-PortablePCs_NiMH!G38-Tablets_NiMH!G38</f>
        <v>14.70190032246283</v>
      </c>
      <c r="H38" s="11">
        <f>'POM Portables NiMH'!H38-'cameras games_NiMH'!H38-cellphones_NiMH!H38-'Cordless Tools_NiMH'!H38-PortablePCs_NiMH!H38-Tablets_NiMH!H38</f>
        <v>16.68744607990401</v>
      </c>
      <c r="I38" s="11">
        <f>'POM Portables NiMH'!I38-'cameras games_NiMH'!I38-cellphones_NiMH!I38-'Cordless Tools_NiMH'!I38-PortablePCs_NiMH!I38-Tablets_NiMH!I38</f>
        <v>19.049249578707101</v>
      </c>
      <c r="J38" s="11">
        <f>'POM Portables NiMH'!J38-'cameras games_NiMH'!J38-cellphones_NiMH!J38-'Cordless Tools_NiMH'!J38-PortablePCs_NiMH!J38-Tablets_NiMH!J38</f>
        <v>21.582181641563167</v>
      </c>
      <c r="K38" s="11">
        <f>'POM Portables NiMH'!K38-'cameras games_NiMH'!K38-cellphones_NiMH!K38-'Cordless Tools_NiMH'!K38-PortablePCs_NiMH!K38-Tablets_NiMH!K38</f>
        <v>22.669004720958633</v>
      </c>
      <c r="L38" s="11">
        <f>'POM Portables NiMH'!L38-'cameras games_NiMH'!L38-cellphones_NiMH!L38-'Cordless Tools_NiMH'!L38-PortablePCs_NiMH!L38-Tablets_NiMH!L38</f>
        <v>28.063314957387732</v>
      </c>
      <c r="M38" s="11">
        <f>'POM Portables NiMH'!M38-'cameras games_NiMH'!M38-cellphones_NiMH!M38-'Cordless Tools_NiMH'!M38-PortablePCs_NiMH!M38-Tablets_NiMH!M38</f>
        <v>32.117187192555974</v>
      </c>
      <c r="N38" s="11">
        <f>'POM Portables NiMH'!N38-'cameras games_NiMH'!N38-cellphones_NiMH!N38-'Cordless Tools_NiMH'!N38-PortablePCs_NiMH!N38-Tablets_NiMH!N38</f>
        <v>24.822041532154287</v>
      </c>
      <c r="O38" s="11">
        <f>'POM Portables NiMH'!O38-'cameras games_NiMH'!O38-cellphones_NiMH!O38-'Cordless Tools_NiMH'!O38-PortablePCs_NiMH!O38-Tablets_NiMH!O38</f>
        <v>28.83590063195366</v>
      </c>
      <c r="P38" s="11">
        <f>'POM Portables NiMH'!P38-'cameras games_NiMH'!P38-cellphones_NiMH!P38-'Cordless Tools_NiMH'!P38-PortablePCs_NiMH!P38-Tablets_NiMH!P38</f>
        <v>24.131806796709522</v>
      </c>
      <c r="Q38" s="11">
        <f>'POM Portables NiMH'!Q38-'cameras games_NiMH'!Q38-cellphones_NiMH!Q38-'Cordless Tools_NiMH'!Q38-PortablePCs_NiMH!Q38-Tablets_NiMH!Q38</f>
        <v>30.949299034167343</v>
      </c>
      <c r="R38" s="11">
        <f>'POM Portables NiMH'!R38-'cameras games_NiMH'!R38-cellphones_NiMH!R38-'Cordless Tools_NiMH'!R38-PortablePCs_NiMH!R38-Tablets_NiMH!R38</f>
        <v>39.532498906186561</v>
      </c>
      <c r="S38" s="11">
        <f>'POM Portables NiMH'!S38-'cameras games_NiMH'!S38-cellphones_NiMH!S38-'Cordless Tools_NiMH'!S38-PortablePCs_NiMH!S38-Tablets_NiMH!S38</f>
        <v>36.780288733444721</v>
      </c>
      <c r="T38" s="11">
        <f>'POM Portables NiMH'!T38-'cameras games_NiMH'!T38-cellphones_NiMH!T38-'Cordless Tools_NiMH'!T38-PortablePCs_NiMH!T38-Tablets_NiMH!T38</f>
        <v>42.693013010717223</v>
      </c>
      <c r="U38" s="11">
        <f>'POM Portables NiMH'!U38-'cameras games_NiMH'!U38-cellphones_NiMH!U38-'Cordless Tools_NiMH'!U38-PortablePCs_NiMH!U38-Tablets_NiMH!U38</f>
        <v>40.165795799866281</v>
      </c>
      <c r="V38" s="11">
        <f>'POM Portables NiMH'!V38-'cameras games_NiMH'!V38-cellphones_NiMH!V38-'Cordless Tools_NiMH'!V38-PortablePCs_NiMH!V38-Tablets_NiMH!V38</f>
        <v>34.566275210867971</v>
      </c>
      <c r="W38" s="11">
        <f>'POM Portables NiMH'!W38-'cameras games_NiMH'!W38-cellphones_NiMH!W38-'Cordless Tools_NiMH'!W38-PortablePCs_NiMH!W38-Tablets_NiMH!W38</f>
        <v>41.306055013301567</v>
      </c>
      <c r="X38" s="11">
        <f>'POM Portables NiMH'!X38-'cameras games_NiMH'!X38-cellphones_NiMH!X38-'Cordless Tools_NiMH'!X38-PortablePCs_NiMH!X38-Tablets_NiMH!X38</f>
        <v>37.253953113872676</v>
      </c>
      <c r="Y38" s="11">
        <f>'POM Portables NiMH'!Y38-'cameras games_NiMH'!Y38-cellphones_NiMH!Y38-'Cordless Tools_NiMH'!Y38-PortablePCs_NiMH!Y38-Tablets_NiMH!Y38</f>
        <v>36.845543041528458</v>
      </c>
      <c r="Z38" s="11">
        <f>'POM Portables NiMH'!Z38-'cameras games_NiMH'!Z38-cellphones_NiMH!Z38-'Cordless Tools_NiMH'!Z38-PortablePCs_NiMH!Z38-Tablets_NiMH!Z38</f>
        <v>34.234794020619773</v>
      </c>
      <c r="AA38" s="11">
        <f>'POM Portables NiMH'!AA38-'cameras games_NiMH'!AA38-cellphones_NiMH!AA38-'Cordless Tools_NiMH'!AA38-PortablePCs_NiMH!AA38-Tablets_NiMH!AA38</f>
        <v>32.133547707643643</v>
      </c>
      <c r="AB38" s="11">
        <f>'POM Portables NiMH'!AB38-'cameras games_NiMH'!AB38-cellphones_NiMH!AB38-'Cordless Tools_NiMH'!AB38-PortablePCs_NiMH!AB38-Tablets_NiMH!AB38</f>
        <v>27.688663678108572</v>
      </c>
      <c r="AC38" s="11">
        <f>'POM Portables NiMH'!AC38-'cameras games_NiMH'!AC38-cellphones_NiMH!AC38-'Cordless Tools_NiMH'!AC38-PortablePCs_NiMH!AC38-Tablets_NiMH!AC38</f>
        <v>27.1348904045464</v>
      </c>
      <c r="AD38" s="11">
        <f>'POM Portables NiMH'!AD38-'cameras games_NiMH'!AD38-cellphones_NiMH!AD38-'Cordless Tools_NiMH'!AD38-PortablePCs_NiMH!AD38-Tablets_NiMH!AD38</f>
        <v>26.592192596455472</v>
      </c>
      <c r="AE38" s="11">
        <f>'POM Portables NiMH'!AE38-'cameras games_NiMH'!AE38-cellphones_NiMH!AE38-'Cordless Tools_NiMH'!AE38-PortablePCs_NiMH!AE38-Tablets_NiMH!AE38</f>
        <v>26.060348744526362</v>
      </c>
      <c r="AF38" s="11">
        <f>'POM Portables NiMH'!AF38-'cameras games_NiMH'!AF38-cellphones_NiMH!AF38-'Cordless Tools_NiMH'!AF38-PortablePCs_NiMH!AF38-Tablets_NiMH!AF38</f>
        <v>25.539141769635833</v>
      </c>
      <c r="AG38" s="11">
        <f>'POM Portables NiMH'!AG38-'cameras games_NiMH'!AG38-cellphones_NiMH!AG38-'Cordless Tools_NiMH'!AG38-PortablePCs_NiMH!AG38-Tablets_NiMH!AG38</f>
        <v>25.028358934243116</v>
      </c>
      <c r="AH38" s="11">
        <f>'POM Portables NiMH'!AH38-'cameras games_NiMH'!AH38-cellphones_NiMH!AH38-'Cordless Tools_NiMH'!AH38-PortablePCs_NiMH!AH38-Tablets_NiMH!AH38</f>
        <v>24.527791755558255</v>
      </c>
      <c r="AI38" s="11">
        <f>'POM Portables NiMH'!AI38-'cameras games_NiMH'!AI38-cellphones_NiMH!AI38-'Cordless Tools_NiMH'!AI38-PortablePCs_NiMH!AI38-Tablets_NiMH!AI38</f>
        <v>24.037235920447088</v>
      </c>
      <c r="AJ38" s="11">
        <f>'POM Portables NiMH'!AJ38-'cameras games_NiMH'!AJ38-cellphones_NiMH!AJ38-'Cordless Tools_NiMH'!AJ38-PortablePCs_NiMH!AJ38-Tablets_NiMH!AJ38</f>
        <v>23.556491202038146</v>
      </c>
      <c r="AK38" s="11">
        <f>'POM Portables NiMH'!AK38-'cameras games_NiMH'!AK38-cellphones_NiMH!AK38-'Cordless Tools_NiMH'!AK38-PortablePCs_NiMH!AK38-Tablets_NiMH!AK38</f>
        <v>23.085361377997383</v>
      </c>
      <c r="AL38" s="11">
        <f>'POM Portables NiMH'!AL38-'cameras games_NiMH'!AL38-cellphones_NiMH!AL38-'Cordless Tools_NiMH'!AL38-PortablePCs_NiMH!AL38-Tablets_NiMH!AL38</f>
        <v>22.623654150437435</v>
      </c>
      <c r="AM38" s="11">
        <f>'POM Portables NiMH'!AM38-'cameras games_NiMH'!AM38-cellphones_NiMH!AM38-'Cordless Tools_NiMH'!AM38-PortablePCs_NiMH!AM38-Tablets_NiMH!AM38</f>
        <v>22.171181067428687</v>
      </c>
      <c r="AN38" s="11">
        <f>'POM Portables NiMH'!AN38-'cameras games_NiMH'!AN38-cellphones_NiMH!AN38-'Cordless Tools_NiMH'!AN38-PortablePCs_NiMH!AN38-Tablets_NiMH!AN38</f>
        <v>21.727757446080112</v>
      </c>
      <c r="AO38" s="11">
        <f>'POM Portables NiMH'!AO38-'cameras games_NiMH'!AO38-cellphones_NiMH!AO38-'Cordless Tools_NiMH'!AO38-PortablePCs_NiMH!AO38-Tablets_NiMH!AO38</f>
        <v>21.293202297158508</v>
      </c>
      <c r="AP38" s="11">
        <f>'POM Portables NiMH'!AP38-'cameras games_NiMH'!AP38-cellphones_NiMH!AP38-'Cordless Tools_NiMH'!AP38-PortablePCs_NiMH!AP38-Tablets_NiMH!AP38</f>
        <v>20.867338251215337</v>
      </c>
      <c r="AQ38" s="11">
        <f>'POM Portables NiMH'!AQ38-'cameras games_NiMH'!AQ38-cellphones_NiMH!AQ38-'Cordless Tools_NiMH'!AQ38-PortablePCs_NiMH!AQ38-Tablets_NiMH!AQ38</f>
        <v>20.449991486191031</v>
      </c>
      <c r="AR38" s="11">
        <f>'POM Portables NiMH'!AR38-'cameras games_NiMH'!AR38-cellphones_NiMH!AR38-'Cordless Tools_NiMH'!AR38-PortablePCs_NiMH!AR38-Tablets_NiMH!AR38</f>
        <v>20.040991656467209</v>
      </c>
      <c r="AS38" s="11">
        <f>'POM Portables NiMH'!AS38-'cameras games_NiMH'!AS38-cellphones_NiMH!AS38-'Cordless Tools_NiMH'!AS38-PortablePCs_NiMH!AS38-Tablets_NiMH!AS38</f>
        <v>19.640171823337866</v>
      </c>
      <c r="AT38" s="11">
        <f>'POM Portables NiMH'!AT38-'cameras games_NiMH'!AT38-cellphones_NiMH!AT38-'Cordless Tools_NiMH'!AT38-PortablePCs_NiMH!AT38-Tablets_NiMH!AT38</f>
        <v>19.247368386871109</v>
      </c>
      <c r="AU38" s="11">
        <f>'POM Portables NiMH'!AU38-'cameras games_NiMH'!AU38-cellphones_NiMH!AU38-'Cordless Tools_NiMH'!AU38-PortablePCs_NiMH!AU38-Tablets_NiMH!AU38</f>
        <v>19.054894703002397</v>
      </c>
      <c r="AV38" s="11">
        <f>'POM Portables NiMH'!AV38-'cameras games_NiMH'!AV38-cellphones_NiMH!AV38-'Cordless Tools_NiMH'!AV38-PortablePCs_NiMH!AV38-Tablets_NiMH!AV38</f>
        <v>18.864345755972373</v>
      </c>
      <c r="AW38" s="11">
        <f>'POM Portables NiMH'!AW38-'cameras games_NiMH'!AW38-cellphones_NiMH!AW38-'Cordless Tools_NiMH'!AW38-PortablePCs_NiMH!AW38-Tablets_NiMH!AW38</f>
        <v>18.675702298412649</v>
      </c>
      <c r="AX38" s="11">
        <f>'POM Portables NiMH'!AX38-'cameras games_NiMH'!AX38-cellphones_NiMH!AX38-'Cordless Tools_NiMH'!AX38-PortablePCs_NiMH!AX38-Tablets_NiMH!AX38</f>
        <v>18.488945275428524</v>
      </c>
      <c r="AY38" s="11">
        <f>'POM Portables NiMH'!AY38-'cameras games_NiMH'!AY38-cellphones_NiMH!AY38-'Cordless Tools_NiMH'!AY38-PortablePCs_NiMH!AY38-Tablets_NiMH!AY38</f>
        <v>18.30405582267424</v>
      </c>
      <c r="AZ38" s="11">
        <f>'POM Portables NiMH'!AZ38-'cameras games_NiMH'!AZ38-cellphones_NiMH!AZ38-'Cordless Tools_NiMH'!AZ38-PortablePCs_NiMH!AZ38-Tablets_NiMH!AZ38</f>
        <v>18.121015264447497</v>
      </c>
      <c r="BA38" s="11">
        <f>'POM Portables NiMH'!BA38-'cameras games_NiMH'!BA38-cellphones_NiMH!BA38-'Cordless Tools_NiMH'!BA38-PortablePCs_NiMH!BA38-Tablets_NiMH!BA38</f>
        <v>17.939805111803022</v>
      </c>
      <c r="BB38" s="11">
        <f>'POM Portables NiMH'!BB38-'cameras games_NiMH'!BB38-cellphones_NiMH!BB38-'Cordless Tools_NiMH'!BB38-PortablePCs_NiMH!BB38-Tablets_NiMH!BB38</f>
        <v>17.76040706068499</v>
      </c>
      <c r="BC38" s="11">
        <f>'POM Portables NiMH'!BC38-'cameras games_NiMH'!BC38-cellphones_NiMH!BC38-'Cordless Tools_NiMH'!BC38-PortablePCs_NiMH!BC38-Tablets_NiMH!BC38</f>
        <v>17.58280299007814</v>
      </c>
      <c r="BD38" s="11">
        <f>'POM Portables NiMH'!BD38-'cameras games_NiMH'!BD38-cellphones_NiMH!BD38-'Cordless Tools_NiMH'!BD38-PortablePCs_NiMH!BD38-Tablets_NiMH!BD38</f>
        <v>17.406974960177358</v>
      </c>
      <c r="BE38" s="11">
        <f>'POM Portables NiMH'!BE38-'cameras games_NiMH'!BE38-cellphones_NiMH!BE38-'Cordless Tools_NiMH'!BE38-PortablePCs_NiMH!BE38-Tablets_NiMH!BE38</f>
        <v>17.232905210575584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4" t="s">
        <v>625</v>
      </c>
      <c r="F39" s="26" t="s">
        <v>36</v>
      </c>
      <c r="G39" s="11">
        <f>'POM Portables NiMH'!G39-'cameras games_NiMH'!G39-cellphones_NiMH!G39-'Cordless Tools_NiMH'!G39-PortablePCs_NiMH!G39-Tablets_NiMH!G39</f>
        <v>237.19702840721482</v>
      </c>
      <c r="H39" s="11">
        <f>'POM Portables NiMH'!H39-'cameras games_NiMH'!H39-cellphones_NiMH!H39-'Cordless Tools_NiMH'!H39-PortablePCs_NiMH!H39-Tablets_NiMH!H39</f>
        <v>271.44983283662742</v>
      </c>
      <c r="I39" s="11">
        <f>'POM Portables NiMH'!I39-'cameras games_NiMH'!I39-cellphones_NiMH!I39-'Cordless Tools_NiMH'!I39-PortablePCs_NiMH!I39-Tablets_NiMH!I39</f>
        <v>308.95631307771129</v>
      </c>
      <c r="J39" s="11">
        <f>'POM Portables NiMH'!J39-'cameras games_NiMH'!J39-cellphones_NiMH!J39-'Cordless Tools_NiMH'!J39-PortablePCs_NiMH!J39-Tablets_NiMH!J39</f>
        <v>347.32388201798096</v>
      </c>
      <c r="K39" s="11">
        <f>'POM Portables NiMH'!K39-'cameras games_NiMH'!K39-cellphones_NiMH!K39-'Cordless Tools_NiMH'!K39-PortablePCs_NiMH!K39-Tablets_NiMH!K39</f>
        <v>369.69801784051418</v>
      </c>
      <c r="L39" s="11">
        <f>'POM Portables NiMH'!L39-'cameras games_NiMH'!L39-cellphones_NiMH!L39-'Cordless Tools_NiMH'!L39-PortablePCs_NiMH!L39-Tablets_NiMH!L39</f>
        <v>457.61866461598765</v>
      </c>
      <c r="M39" s="11">
        <f>'POM Portables NiMH'!M39-'cameras games_NiMH'!M39-cellphones_NiMH!M39-'Cordless Tools_NiMH'!M39-PortablePCs_NiMH!M39-Tablets_NiMH!M39</f>
        <v>519.03852864780936</v>
      </c>
      <c r="N39" s="11">
        <f>'POM Portables NiMH'!N39-'cameras games_NiMH'!N39-cellphones_NiMH!N39-'Cordless Tools_NiMH'!N39-PortablePCs_NiMH!N39-Tablets_NiMH!N39</f>
        <v>394.74235038484477</v>
      </c>
      <c r="O39" s="11">
        <f>'POM Portables NiMH'!O39-'cameras games_NiMH'!O39-cellphones_NiMH!O39-'Cordless Tools_NiMH'!O39-PortablePCs_NiMH!O39-Tablets_NiMH!O39</f>
        <v>457.94757781374301</v>
      </c>
      <c r="P39" s="11">
        <f>'POM Portables NiMH'!P39-'cameras games_NiMH'!P39-cellphones_NiMH!P39-'Cordless Tools_NiMH'!P39-PortablePCs_NiMH!P39-Tablets_NiMH!P39</f>
        <v>381.6190079151674</v>
      </c>
      <c r="Q39" s="11">
        <f>'POM Portables NiMH'!Q39-'cameras games_NiMH'!Q39-cellphones_NiMH!Q39-'Cordless Tools_NiMH'!Q39-PortablePCs_NiMH!Q39-Tablets_NiMH!Q39</f>
        <v>495.51702409112102</v>
      </c>
      <c r="R39" s="11">
        <f>'POM Portables NiMH'!R39-'cameras games_NiMH'!R39-cellphones_NiMH!R39-'Cordless Tools_NiMH'!R39-PortablePCs_NiMH!R39-Tablets_NiMH!R39</f>
        <v>634.61804084907828</v>
      </c>
      <c r="S39" s="11">
        <f>'POM Portables NiMH'!S39-'cameras games_NiMH'!S39-cellphones_NiMH!S39-'Cordless Tools_NiMH'!S39-PortablePCs_NiMH!S39-Tablets_NiMH!S39</f>
        <v>356.9520301376524</v>
      </c>
      <c r="T39" s="11">
        <f>'POM Portables NiMH'!T39-'cameras games_NiMH'!T39-cellphones_NiMH!T39-'Cordless Tools_NiMH'!T39-PortablePCs_NiMH!T39-Tablets_NiMH!T39</f>
        <v>347.85606591451699</v>
      </c>
      <c r="U39" s="11">
        <f>'POM Portables NiMH'!U39-'cameras games_NiMH'!U39-cellphones_NiMH!U39-'Cordless Tools_NiMH'!U39-PortablePCs_NiMH!U39-Tablets_NiMH!U39</f>
        <v>393.06285998785808</v>
      </c>
      <c r="V39" s="11">
        <f>'POM Portables NiMH'!V39-'cameras games_NiMH'!V39-cellphones_NiMH!V39-'Cordless Tools_NiMH'!V39-PortablePCs_NiMH!V39-Tablets_NiMH!V39</f>
        <v>404.79348070291138</v>
      </c>
      <c r="W39" s="11">
        <f>'POM Portables NiMH'!W39-'cameras games_NiMH'!W39-cellphones_NiMH!W39-'Cordless Tools_NiMH'!W39-PortablePCs_NiMH!W39-Tablets_NiMH!W39</f>
        <v>485.42438449322896</v>
      </c>
      <c r="X39" s="11">
        <f>'POM Portables NiMH'!X39-'cameras games_NiMH'!X39-cellphones_NiMH!X39-'Cordless Tools_NiMH'!X39-PortablePCs_NiMH!X39-Tablets_NiMH!X39</f>
        <v>531.82713638216103</v>
      </c>
      <c r="Y39" s="11">
        <f>'POM Portables NiMH'!Y39-'cameras games_NiMH'!Y39-cellphones_NiMH!Y39-'Cordless Tools_NiMH'!Y39-PortablePCs_NiMH!Y39-Tablets_NiMH!Y39</f>
        <v>594.97703593429219</v>
      </c>
      <c r="Z39" s="11">
        <f>'POM Portables NiMH'!Z39-'cameras games_NiMH'!Z39-cellphones_NiMH!Z39-'Cordless Tools_NiMH'!Z39-PortablePCs_NiMH!Z39-Tablets_NiMH!Z39</f>
        <v>533.74461119480065</v>
      </c>
      <c r="AA39" s="11">
        <f>'POM Portables NiMH'!AA39-'cameras games_NiMH'!AA39-cellphones_NiMH!AA39-'Cordless Tools_NiMH'!AA39-PortablePCs_NiMH!AA39-Tablets_NiMH!AA39</f>
        <v>513.61659769515438</v>
      </c>
      <c r="AB39" s="11">
        <f>'POM Portables NiMH'!AB39-'cameras games_NiMH'!AB39-cellphones_NiMH!AB39-'Cordless Tools_NiMH'!AB39-PortablePCs_NiMH!AB39-Tablets_NiMH!AB39</f>
        <v>461.2486842421784</v>
      </c>
      <c r="AC39" s="11">
        <f>'POM Portables NiMH'!AC39-'cameras games_NiMH'!AC39-cellphones_NiMH!AC39-'Cordless Tools_NiMH'!AC39-PortablePCs_NiMH!AC39-Tablets_NiMH!AC39</f>
        <v>452.02371055733482</v>
      </c>
      <c r="AD39" s="11">
        <f>'POM Portables NiMH'!AD39-'cameras games_NiMH'!AD39-cellphones_NiMH!AD39-'Cordless Tools_NiMH'!AD39-PortablePCs_NiMH!AD39-Tablets_NiMH!AD39</f>
        <v>442.98323634618811</v>
      </c>
      <c r="AE39" s="11">
        <f>'POM Portables NiMH'!AE39-'cameras games_NiMH'!AE39-cellphones_NiMH!AE39-'Cordless Tools_NiMH'!AE39-PortablePCs_NiMH!AE39-Tablets_NiMH!AE39</f>
        <v>434.12357161926434</v>
      </c>
      <c r="AF39" s="11">
        <f>'POM Portables NiMH'!AF39-'cameras games_NiMH'!AF39-cellphones_NiMH!AF39-'Cordless Tools_NiMH'!AF39-PortablePCs_NiMH!AF39-Tablets_NiMH!AF39</f>
        <v>425.44110018687905</v>
      </c>
      <c r="AG39" s="11">
        <f>'POM Portables NiMH'!AG39-'cameras games_NiMH'!AG39-cellphones_NiMH!AG39-'Cordless Tools_NiMH'!AG39-PortablePCs_NiMH!AG39-Tablets_NiMH!AG39</f>
        <v>416.93227818314148</v>
      </c>
      <c r="AH39" s="11">
        <f>'POM Portables NiMH'!AH39-'cameras games_NiMH'!AH39-cellphones_NiMH!AH39-'Cordless Tools_NiMH'!AH39-PortablePCs_NiMH!AH39-Tablets_NiMH!AH39</f>
        <v>408.59363261947863</v>
      </c>
      <c r="AI39" s="11">
        <f>'POM Portables NiMH'!AI39-'cameras games_NiMH'!AI39-cellphones_NiMH!AI39-'Cordless Tools_NiMH'!AI39-PortablePCs_NiMH!AI39-Tablets_NiMH!AI39</f>
        <v>400.42175996708903</v>
      </c>
      <c r="AJ39" s="11">
        <f>'POM Portables NiMH'!AJ39-'cameras games_NiMH'!AJ39-cellphones_NiMH!AJ39-'Cordless Tools_NiMH'!AJ39-PortablePCs_NiMH!AJ39-Tablets_NiMH!AJ39</f>
        <v>392.41332476774727</v>
      </c>
      <c r="AK39" s="11">
        <f>'POM Portables NiMH'!AK39-'cameras games_NiMH'!AK39-cellphones_NiMH!AK39-'Cordless Tools_NiMH'!AK39-PortablePCs_NiMH!AK39-Tablets_NiMH!AK39</f>
        <v>384.56505827239232</v>
      </c>
      <c r="AL39" s="11">
        <f>'POM Portables NiMH'!AL39-'cameras games_NiMH'!AL39-cellphones_NiMH!AL39-'Cordless Tools_NiMH'!AL39-PortablePCs_NiMH!AL39-Tablets_NiMH!AL39</f>
        <v>376.87375710694448</v>
      </c>
      <c r="AM39" s="11">
        <f>'POM Portables NiMH'!AM39-'cameras games_NiMH'!AM39-cellphones_NiMH!AM39-'Cordless Tools_NiMH'!AM39-PortablePCs_NiMH!AM39-Tablets_NiMH!AM39</f>
        <v>369.33628196480561</v>
      </c>
      <c r="AN39" s="11">
        <f>'POM Portables NiMH'!AN39-'cameras games_NiMH'!AN39-cellphones_NiMH!AN39-'Cordless Tools_NiMH'!AN39-PortablePCs_NiMH!AN39-Tablets_NiMH!AN39</f>
        <v>361.94955632550949</v>
      </c>
      <c r="AO39" s="11">
        <f>'POM Portables NiMH'!AO39-'cameras games_NiMH'!AO39-cellphones_NiMH!AO39-'Cordless Tools_NiMH'!AO39-PortablePCs_NiMH!AO39-Tablets_NiMH!AO39</f>
        <v>354.71056519899929</v>
      </c>
      <c r="AP39" s="11">
        <f>'POM Portables NiMH'!AP39-'cameras games_NiMH'!AP39-cellphones_NiMH!AP39-'Cordless Tools_NiMH'!AP39-PortablePCs_NiMH!AP39-Tablets_NiMH!AP39</f>
        <v>347.6163538950193</v>
      </c>
      <c r="AQ39" s="11">
        <f>'POM Portables NiMH'!AQ39-'cameras games_NiMH'!AQ39-cellphones_NiMH!AQ39-'Cordless Tools_NiMH'!AQ39-PortablePCs_NiMH!AQ39-Tablets_NiMH!AQ39</f>
        <v>340.66402681711889</v>
      </c>
      <c r="AR39" s="11">
        <f>'POM Portables NiMH'!AR39-'cameras games_NiMH'!AR39-cellphones_NiMH!AR39-'Cordless Tools_NiMH'!AR39-PortablePCs_NiMH!AR39-Tablets_NiMH!AR39</f>
        <v>333.85074628077649</v>
      </c>
      <c r="AS39" s="11">
        <f>'POM Portables NiMH'!AS39-'cameras games_NiMH'!AS39-cellphones_NiMH!AS39-'Cordless Tools_NiMH'!AS39-PortablePCs_NiMH!AS39-Tablets_NiMH!AS39</f>
        <v>327.17373135516095</v>
      </c>
      <c r="AT39" s="11">
        <f>'POM Portables NiMH'!AT39-'cameras games_NiMH'!AT39-cellphones_NiMH!AT39-'Cordless Tools_NiMH'!AT39-PortablePCs_NiMH!AT39-Tablets_NiMH!AT39</f>
        <v>320.63025672805776</v>
      </c>
      <c r="AU39" s="11">
        <f>'POM Portables NiMH'!AU39-'cameras games_NiMH'!AU39-cellphones_NiMH!AU39-'Cordless Tools_NiMH'!AU39-PortablePCs_NiMH!AU39-Tablets_NiMH!AU39</f>
        <v>317.42395416077716</v>
      </c>
      <c r="AV39" s="11">
        <f>'POM Portables NiMH'!AV39-'cameras games_NiMH'!AV39-cellphones_NiMH!AV39-'Cordless Tools_NiMH'!AV39-PortablePCs_NiMH!AV39-Tablets_NiMH!AV39</f>
        <v>314.24971461916937</v>
      </c>
      <c r="AW39" s="11">
        <f>'POM Portables NiMH'!AW39-'cameras games_NiMH'!AW39-cellphones_NiMH!AW39-'Cordless Tools_NiMH'!AW39-PortablePCs_NiMH!AW39-Tablets_NiMH!AW39</f>
        <v>311.10721747297765</v>
      </c>
      <c r="AX39" s="11">
        <f>'POM Portables NiMH'!AX39-'cameras games_NiMH'!AX39-cellphones_NiMH!AX39-'Cordless Tools_NiMH'!AX39-PortablePCs_NiMH!AX39-Tablets_NiMH!AX39</f>
        <v>307.99614529824788</v>
      </c>
      <c r="AY39" s="11">
        <f>'POM Portables NiMH'!AY39-'cameras games_NiMH'!AY39-cellphones_NiMH!AY39-'Cordless Tools_NiMH'!AY39-PortablePCs_NiMH!AY39-Tablets_NiMH!AY39</f>
        <v>304.91618384526538</v>
      </c>
      <c r="AZ39" s="11">
        <f>'POM Portables NiMH'!AZ39-'cameras games_NiMH'!AZ39-cellphones_NiMH!AZ39-'Cordless Tools_NiMH'!AZ39-PortablePCs_NiMH!AZ39-Tablets_NiMH!AZ39</f>
        <v>301.8670220068127</v>
      </c>
      <c r="BA39" s="11">
        <f>'POM Portables NiMH'!BA39-'cameras games_NiMH'!BA39-cellphones_NiMH!BA39-'Cordless Tools_NiMH'!BA39-PortablePCs_NiMH!BA39-Tablets_NiMH!BA39</f>
        <v>298.84835178674456</v>
      </c>
      <c r="BB39" s="11">
        <f>'POM Portables NiMH'!BB39-'cameras games_NiMH'!BB39-cellphones_NiMH!BB39-'Cordless Tools_NiMH'!BB39-PortablePCs_NiMH!BB39-Tablets_NiMH!BB39</f>
        <v>295.85986826887711</v>
      </c>
      <c r="BC39" s="11">
        <f>'POM Portables NiMH'!BC39-'cameras games_NiMH'!BC39-cellphones_NiMH!BC39-'Cordless Tools_NiMH'!BC39-PortablePCs_NiMH!BC39-Tablets_NiMH!BC39</f>
        <v>292.90126958618833</v>
      </c>
      <c r="BD39" s="11">
        <f>'POM Portables NiMH'!BD39-'cameras games_NiMH'!BD39-cellphones_NiMH!BD39-'Cordless Tools_NiMH'!BD39-PortablePCs_NiMH!BD39-Tablets_NiMH!BD39</f>
        <v>289.97225689032643</v>
      </c>
      <c r="BE39" s="11">
        <f>'POM Portables NiMH'!BE39-'cameras games_NiMH'!BE39-cellphones_NiMH!BE39-'Cordless Tools_NiMH'!BE39-PortablePCs_NiMH!BE39-Tablets_NiMH!BE39</f>
        <v>287.07253432142318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4" t="s">
        <v>625</v>
      </c>
      <c r="F40" s="26" t="s">
        <v>37</v>
      </c>
      <c r="G40" s="11">
        <f>'POM Portables NiMH'!G40-'cameras games_NiMH'!G40-cellphones_NiMH!G40-'Cordless Tools_NiMH'!G40-PortablePCs_NiMH!G40-Tablets_NiMH!G40</f>
        <v>123.77696716597612</v>
      </c>
      <c r="H40" s="11">
        <f>'POM Portables NiMH'!H40-'cameras games_NiMH'!H40-cellphones_NiMH!H40-'Cordless Tools_NiMH'!H40-PortablePCs_NiMH!H40-Tablets_NiMH!H40</f>
        <v>141.38742409776555</v>
      </c>
      <c r="I40" s="11">
        <f>'POM Portables NiMH'!I40-'cameras games_NiMH'!I40-cellphones_NiMH!I40-'Cordless Tools_NiMH'!I40-PortablePCs_NiMH!I40-Tablets_NiMH!I40</f>
        <v>161.23143601562066</v>
      </c>
      <c r="J40" s="11">
        <f>'POM Portables NiMH'!J40-'cameras games_NiMH'!J40-cellphones_NiMH!J40-'Cordless Tools_NiMH'!J40-PortablePCs_NiMH!J40-Tablets_NiMH!J40</f>
        <v>182.5807917637047</v>
      </c>
      <c r="K40" s="11">
        <f>'POM Portables NiMH'!K40-'cameras games_NiMH'!K40-cellphones_NiMH!K40-'Cordless Tools_NiMH'!K40-PortablePCs_NiMH!K40-Tablets_NiMH!K40</f>
        <v>194.66542859561096</v>
      </c>
      <c r="L40" s="11">
        <f>'POM Portables NiMH'!L40-'cameras games_NiMH'!L40-cellphones_NiMH!L40-'Cordless Tools_NiMH'!L40-PortablePCs_NiMH!L40-Tablets_NiMH!L40</f>
        <v>242.92653268591019</v>
      </c>
      <c r="M40" s="11">
        <f>'POM Portables NiMH'!M40-'cameras games_NiMH'!M40-cellphones_NiMH!M40-'Cordless Tools_NiMH'!M40-PortablePCs_NiMH!M40-Tablets_NiMH!M40</f>
        <v>277.24678509017161</v>
      </c>
      <c r="N40" s="11">
        <f>'POM Portables NiMH'!N40-'cameras games_NiMH'!N40-cellphones_NiMH!N40-'Cordless Tools_NiMH'!N40-PortablePCs_NiMH!N40-Tablets_NiMH!N40</f>
        <v>215.79907476393453</v>
      </c>
      <c r="O40" s="11">
        <f>'POM Portables NiMH'!O40-'cameras games_NiMH'!O40-cellphones_NiMH!O40-'Cordless Tools_NiMH'!O40-PortablePCs_NiMH!O40-Tablets_NiMH!O40</f>
        <v>250.31374812807459</v>
      </c>
      <c r="P40" s="11">
        <f>'POM Portables NiMH'!P40-'cameras games_NiMH'!P40-cellphones_NiMH!P40-'Cordless Tools_NiMH'!P40-PortablePCs_NiMH!P40-Tablets_NiMH!P40</f>
        <v>209.43420596220327</v>
      </c>
      <c r="Q40" s="11">
        <f>'POM Portables NiMH'!Q40-'cameras games_NiMH'!Q40-cellphones_NiMH!Q40-'Cordless Tools_NiMH'!Q40-PortablePCs_NiMH!Q40-Tablets_NiMH!Q40</f>
        <v>268.38321267393917</v>
      </c>
      <c r="R40" s="11">
        <f>'POM Portables NiMH'!R40-'cameras games_NiMH'!R40-cellphones_NiMH!R40-'Cordless Tools_NiMH'!R40-PortablePCs_NiMH!R40-Tablets_NiMH!R40</f>
        <v>342.32434860593287</v>
      </c>
      <c r="S40" s="11">
        <f>'POM Portables NiMH'!S40-'cameras games_NiMH'!S40-cellphones_NiMH!S40-'Cordless Tools_NiMH'!S40-PortablePCs_NiMH!S40-Tablets_NiMH!S40</f>
        <v>313.23219262326529</v>
      </c>
      <c r="T40" s="11">
        <f>'POM Portables NiMH'!T40-'cameras games_NiMH'!T40-cellphones_NiMH!T40-'Cordless Tools_NiMH'!T40-PortablePCs_NiMH!T40-Tablets_NiMH!T40</f>
        <v>342.2804533896105</v>
      </c>
      <c r="U40" s="11">
        <f>'POM Portables NiMH'!U40-'cameras games_NiMH'!U40-cellphones_NiMH!U40-'Cordless Tools_NiMH'!U40-PortablePCs_NiMH!U40-Tablets_NiMH!U40</f>
        <v>419.47454671967341</v>
      </c>
      <c r="V40" s="11">
        <f>'POM Portables NiMH'!V40-'cameras games_NiMH'!V40-cellphones_NiMH!V40-'Cordless Tools_NiMH'!V40-PortablePCs_NiMH!V40-Tablets_NiMH!V40</f>
        <v>316.47869522148619</v>
      </c>
      <c r="W40" s="11">
        <f>'POM Portables NiMH'!W40-'cameras games_NiMH'!W40-cellphones_NiMH!W40-'Cordless Tools_NiMH'!W40-PortablePCs_NiMH!W40-Tablets_NiMH!W40</f>
        <v>310.84403441930959</v>
      </c>
      <c r="X40" s="11">
        <f>'POM Portables NiMH'!X40-'cameras games_NiMH'!X40-cellphones_NiMH!X40-'Cordless Tools_NiMH'!X40-PortablePCs_NiMH!X40-Tablets_NiMH!X40</f>
        <v>268.27906523477213</v>
      </c>
      <c r="Y40" s="11">
        <f>'POM Portables NiMH'!Y40-'cameras games_NiMH'!Y40-cellphones_NiMH!Y40-'Cordless Tools_NiMH'!Y40-PortablePCs_NiMH!Y40-Tablets_NiMH!Y40</f>
        <v>288.65237141736941</v>
      </c>
      <c r="Z40" s="11">
        <f>'POM Portables NiMH'!Z40-'cameras games_NiMH'!Z40-cellphones_NiMH!Z40-'Cordless Tools_NiMH'!Z40-PortablePCs_NiMH!Z40-Tablets_NiMH!Z40</f>
        <v>453.43984155601885</v>
      </c>
      <c r="AA40" s="11">
        <f>'POM Portables NiMH'!AA40-'cameras games_NiMH'!AA40-cellphones_NiMH!AA40-'Cordless Tools_NiMH'!AA40-PortablePCs_NiMH!AA40-Tablets_NiMH!AA40</f>
        <v>405.33978272817245</v>
      </c>
      <c r="AB40" s="11">
        <f>'POM Portables NiMH'!AB40-'cameras games_NiMH'!AB40-cellphones_NiMH!AB40-'Cordless Tools_NiMH'!AB40-PortablePCs_NiMH!AB40-Tablets_NiMH!AB40</f>
        <v>372.46801407156784</v>
      </c>
      <c r="AC40" s="11">
        <f>'POM Portables NiMH'!AC40-'cameras games_NiMH'!AC40-cellphones_NiMH!AC40-'Cordless Tools_NiMH'!AC40-PortablePCs_NiMH!AC40-Tablets_NiMH!AC40</f>
        <v>365.01865379013645</v>
      </c>
      <c r="AD40" s="11">
        <f>'POM Portables NiMH'!AD40-'cameras games_NiMH'!AD40-cellphones_NiMH!AD40-'Cordless Tools_NiMH'!AD40-PortablePCs_NiMH!AD40-Tablets_NiMH!AD40</f>
        <v>357.71828071433373</v>
      </c>
      <c r="AE40" s="11">
        <f>'POM Portables NiMH'!AE40-'cameras games_NiMH'!AE40-cellphones_NiMH!AE40-'Cordless Tools_NiMH'!AE40-PortablePCs_NiMH!AE40-Tablets_NiMH!AE40</f>
        <v>350.56391510004704</v>
      </c>
      <c r="AF40" s="11">
        <f>'POM Portables NiMH'!AF40-'cameras games_NiMH'!AF40-cellphones_NiMH!AF40-'Cordless Tools_NiMH'!AF40-PortablePCs_NiMH!AF40-Tablets_NiMH!AF40</f>
        <v>343.55263679804608</v>
      </c>
      <c r="AG40" s="11">
        <f>'POM Portables NiMH'!AG40-'cameras games_NiMH'!AG40-cellphones_NiMH!AG40-'Cordless Tools_NiMH'!AG40-PortablePCs_NiMH!AG40-Tablets_NiMH!AG40</f>
        <v>336.68158406208516</v>
      </c>
      <c r="AH40" s="11">
        <f>'POM Portables NiMH'!AH40-'cameras games_NiMH'!AH40-cellphones_NiMH!AH40-'Cordless Tools_NiMH'!AH40-PortablePCs_NiMH!AH40-Tablets_NiMH!AH40</f>
        <v>329.94795238084345</v>
      </c>
      <c r="AI40" s="11">
        <f>'POM Portables NiMH'!AI40-'cameras games_NiMH'!AI40-cellphones_NiMH!AI40-'Cordless Tools_NiMH'!AI40-PortablePCs_NiMH!AI40-Tablets_NiMH!AI40</f>
        <v>323.34899333322659</v>
      </c>
      <c r="AJ40" s="11">
        <f>'POM Portables NiMH'!AJ40-'cameras games_NiMH'!AJ40-cellphones_NiMH!AJ40-'Cordless Tools_NiMH'!AJ40-PortablePCs_NiMH!AJ40-Tablets_NiMH!AJ40</f>
        <v>316.88201346656206</v>
      </c>
      <c r="AK40" s="11">
        <f>'POM Portables NiMH'!AK40-'cameras games_NiMH'!AK40-cellphones_NiMH!AK40-'Cordless Tools_NiMH'!AK40-PortablePCs_NiMH!AK40-Tablets_NiMH!AK40</f>
        <v>310.54437319723081</v>
      </c>
      <c r="AL40" s="11">
        <f>'POM Portables NiMH'!AL40-'cameras games_NiMH'!AL40-cellphones_NiMH!AL40-'Cordless Tools_NiMH'!AL40-PortablePCs_NiMH!AL40-Tablets_NiMH!AL40</f>
        <v>304.33348573328618</v>
      </c>
      <c r="AM40" s="11">
        <f>'POM Portables NiMH'!AM40-'cameras games_NiMH'!AM40-cellphones_NiMH!AM40-'Cordless Tools_NiMH'!AM40-PortablePCs_NiMH!AM40-Tablets_NiMH!AM40</f>
        <v>298.24681601862045</v>
      </c>
      <c r="AN40" s="11">
        <f>'POM Portables NiMH'!AN40-'cameras games_NiMH'!AN40-cellphones_NiMH!AN40-'Cordless Tools_NiMH'!AN40-PortablePCs_NiMH!AN40-Tablets_NiMH!AN40</f>
        <v>292.28187969824802</v>
      </c>
      <c r="AO40" s="11">
        <f>'POM Portables NiMH'!AO40-'cameras games_NiMH'!AO40-cellphones_NiMH!AO40-'Cordless Tools_NiMH'!AO40-PortablePCs_NiMH!AO40-Tablets_NiMH!AO40</f>
        <v>286.43624210428305</v>
      </c>
      <c r="AP40" s="11">
        <f>'POM Portables NiMH'!AP40-'cameras games_NiMH'!AP40-cellphones_NiMH!AP40-'Cordless Tools_NiMH'!AP40-PortablePCs_NiMH!AP40-Tablets_NiMH!AP40</f>
        <v>280.70751726219737</v>
      </c>
      <c r="AQ40" s="11">
        <f>'POM Portables NiMH'!AQ40-'cameras games_NiMH'!AQ40-cellphones_NiMH!AQ40-'Cordless Tools_NiMH'!AQ40-PortablePCs_NiMH!AQ40-Tablets_NiMH!AQ40</f>
        <v>275.09336691695341</v>
      </c>
      <c r="AR40" s="11">
        <f>'POM Portables NiMH'!AR40-'cameras games_NiMH'!AR40-cellphones_NiMH!AR40-'Cordless Tools_NiMH'!AR40-PortablePCs_NiMH!AR40-Tablets_NiMH!AR40</f>
        <v>269.59149957861433</v>
      </c>
      <c r="AS40" s="11">
        <f>'POM Portables NiMH'!AS40-'cameras games_NiMH'!AS40-cellphones_NiMH!AS40-'Cordless Tools_NiMH'!AS40-PortablePCs_NiMH!AS40-Tablets_NiMH!AS40</f>
        <v>264.19966958704202</v>
      </c>
      <c r="AT40" s="11">
        <f>'POM Portables NiMH'!AT40-'cameras games_NiMH'!AT40-cellphones_NiMH!AT40-'Cordless Tools_NiMH'!AT40-PortablePCs_NiMH!AT40-Tablets_NiMH!AT40</f>
        <v>258.91567619530116</v>
      </c>
      <c r="AU40" s="11">
        <f>'POM Portables NiMH'!AU40-'cameras games_NiMH'!AU40-cellphones_NiMH!AU40-'Cordless Tools_NiMH'!AU40-PortablePCs_NiMH!AU40-Tablets_NiMH!AU40</f>
        <v>256.32651943334815</v>
      </c>
      <c r="AV40" s="11">
        <f>'POM Portables NiMH'!AV40-'cameras games_NiMH'!AV40-cellphones_NiMH!AV40-'Cordless Tools_NiMH'!AV40-PortablePCs_NiMH!AV40-Tablets_NiMH!AV40</f>
        <v>253.76325423901469</v>
      </c>
      <c r="AW40" s="11">
        <f>'POM Portables NiMH'!AW40-'cameras games_NiMH'!AW40-cellphones_NiMH!AW40-'Cordless Tools_NiMH'!AW40-PortablePCs_NiMH!AW40-Tablets_NiMH!AW40</f>
        <v>251.22562169662453</v>
      </c>
      <c r="AX40" s="11">
        <f>'POM Portables NiMH'!AX40-'cameras games_NiMH'!AX40-cellphones_NiMH!AX40-'Cordless Tools_NiMH'!AX40-PortablePCs_NiMH!AX40-Tablets_NiMH!AX40</f>
        <v>248.71336547965828</v>
      </c>
      <c r="AY40" s="11">
        <f>'POM Portables NiMH'!AY40-'cameras games_NiMH'!AY40-cellphones_NiMH!AY40-'Cordless Tools_NiMH'!AY40-PortablePCs_NiMH!AY40-Tablets_NiMH!AY40</f>
        <v>246.22623182486169</v>
      </c>
      <c r="AZ40" s="11">
        <f>'POM Portables NiMH'!AZ40-'cameras games_NiMH'!AZ40-cellphones_NiMH!AZ40-'Cordless Tools_NiMH'!AZ40-PortablePCs_NiMH!AZ40-Tablets_NiMH!AZ40</f>
        <v>243.76396950661308</v>
      </c>
      <c r="BA40" s="11">
        <f>'POM Portables NiMH'!BA40-'cameras games_NiMH'!BA40-cellphones_NiMH!BA40-'Cordless Tools_NiMH'!BA40-PortablePCs_NiMH!BA40-Tablets_NiMH!BA40</f>
        <v>241.32632981154694</v>
      </c>
      <c r="BB40" s="11">
        <f>'POM Portables NiMH'!BB40-'cameras games_NiMH'!BB40-cellphones_NiMH!BB40-'Cordless Tools_NiMH'!BB40-PortablePCs_NiMH!BB40-Tablets_NiMH!BB40</f>
        <v>238.91306651343146</v>
      </c>
      <c r="BC40" s="11">
        <f>'POM Portables NiMH'!BC40-'cameras games_NiMH'!BC40-cellphones_NiMH!BC40-'Cordless Tools_NiMH'!BC40-PortablePCs_NiMH!BC40-Tablets_NiMH!BC40</f>
        <v>236.52393584829716</v>
      </c>
      <c r="BD40" s="11">
        <f>'POM Portables NiMH'!BD40-'cameras games_NiMH'!BD40-cellphones_NiMH!BD40-'Cordless Tools_NiMH'!BD40-PortablePCs_NiMH!BD40-Tablets_NiMH!BD40</f>
        <v>234.15869648981419</v>
      </c>
      <c r="BE40" s="11">
        <f>'POM Portables NiMH'!BE40-'cameras games_NiMH'!BE40-cellphones_NiMH!BE40-'Cordless Tools_NiMH'!BE40-PortablePCs_NiMH!BE40-Tablets_NiMH!BE40</f>
        <v>231.81710952491605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4" t="s">
        <v>625</v>
      </c>
      <c r="F41" s="26" t="s">
        <v>66</v>
      </c>
      <c r="G41" s="11">
        <f>'POM Portables NiMH'!G41-'cameras games_NiMH'!G41-cellphones_NiMH!G41-'Cordless Tools_NiMH'!G41-PortablePCs_NiMH!G41-Tablets_NiMH!G41</f>
        <v>76.45920547473392</v>
      </c>
      <c r="H41" s="11">
        <f>'POM Portables NiMH'!H41-'cameras games_NiMH'!H41-cellphones_NiMH!H41-'Cordless Tools_NiMH'!H41-PortablePCs_NiMH!H41-Tablets_NiMH!H41</f>
        <v>87.23349388737627</v>
      </c>
      <c r="I41" s="11">
        <f>'POM Portables NiMH'!I41-'cameras games_NiMH'!I41-cellphones_NiMH!I41-'Cordless Tools_NiMH'!I41-PortablePCs_NiMH!I41-Tablets_NiMH!I41</f>
        <v>97.113181023137486</v>
      </c>
      <c r="J41" s="11">
        <f>'POM Portables NiMH'!J41-'cameras games_NiMH'!J41-cellphones_NiMH!J41-'Cordless Tools_NiMH'!J41-PortablePCs_NiMH!J41-Tablets_NiMH!J41</f>
        <v>109.20212061219218</v>
      </c>
      <c r="K41" s="11">
        <f>'POM Portables NiMH'!K41-'cameras games_NiMH'!K41-cellphones_NiMH!K41-'Cordless Tools_NiMH'!K41-PortablePCs_NiMH!K41-Tablets_NiMH!K41</f>
        <v>116.03805740630268</v>
      </c>
      <c r="L41" s="11">
        <f>'POM Portables NiMH'!L41-'cameras games_NiMH'!L41-cellphones_NiMH!L41-'Cordless Tools_NiMH'!L41-PortablePCs_NiMH!L41-Tablets_NiMH!L41</f>
        <v>145.65764872250409</v>
      </c>
      <c r="M41" s="11">
        <f>'POM Portables NiMH'!M41-'cameras games_NiMH'!M41-cellphones_NiMH!M41-'Cordless Tools_NiMH'!M41-PortablePCs_NiMH!M41-Tablets_NiMH!M41</f>
        <v>166.32420862064762</v>
      </c>
      <c r="N41" s="11">
        <f>'POM Portables NiMH'!N41-'cameras games_NiMH'!N41-cellphones_NiMH!N41-'Cordless Tools_NiMH'!N41-PortablePCs_NiMH!N41-Tablets_NiMH!N41</f>
        <v>125.45852954903899</v>
      </c>
      <c r="O41" s="11">
        <f>'POM Portables NiMH'!O41-'cameras games_NiMH'!O41-cellphones_NiMH!O41-'Cordless Tools_NiMH'!O41-PortablePCs_NiMH!O41-Tablets_NiMH!O41</f>
        <v>146.30286725434019</v>
      </c>
      <c r="P41" s="11">
        <f>'POM Portables NiMH'!P41-'cameras games_NiMH'!P41-cellphones_NiMH!P41-'Cordless Tools_NiMH'!P41-PortablePCs_NiMH!P41-Tablets_NiMH!P41</f>
        <v>119.85305401897111</v>
      </c>
      <c r="Q41" s="11">
        <f>'POM Portables NiMH'!Q41-'cameras games_NiMH'!Q41-cellphones_NiMH!Q41-'Cordless Tools_NiMH'!Q41-PortablePCs_NiMH!Q41-Tablets_NiMH!Q41</f>
        <v>155.51046868470883</v>
      </c>
      <c r="R41" s="11">
        <f>'POM Portables NiMH'!R41-'cameras games_NiMH'!R41-cellphones_NiMH!R41-'Cordless Tools_NiMH'!R41-PortablePCs_NiMH!R41-Tablets_NiMH!R41</f>
        <v>199.81336625149513</v>
      </c>
      <c r="S41" s="11">
        <f>'POM Portables NiMH'!S41-'cameras games_NiMH'!S41-cellphones_NiMH!S41-'Cordless Tools_NiMH'!S41-PortablePCs_NiMH!S41-Tablets_NiMH!S41</f>
        <v>165.54589767442604</v>
      </c>
      <c r="T41" s="11">
        <f>'POM Portables NiMH'!T41-'cameras games_NiMH'!T41-cellphones_NiMH!T41-'Cordless Tools_NiMH'!T41-PortablePCs_NiMH!T41-Tablets_NiMH!T41</f>
        <v>208.70287917973323</v>
      </c>
      <c r="U41" s="11">
        <f>'POM Portables NiMH'!U41-'cameras games_NiMH'!U41-cellphones_NiMH!U41-'Cordless Tools_NiMH'!U41-PortablePCs_NiMH!U41-Tablets_NiMH!U41</f>
        <v>215.15293655932419</v>
      </c>
      <c r="V41" s="11">
        <f>'POM Portables NiMH'!V41-'cameras games_NiMH'!V41-cellphones_NiMH!V41-'Cordless Tools_NiMH'!V41-PortablePCs_NiMH!V41-Tablets_NiMH!V41</f>
        <v>211.99901912534543</v>
      </c>
      <c r="W41" s="11">
        <f>'POM Portables NiMH'!W41-'cameras games_NiMH'!W41-cellphones_NiMH!W41-'Cordless Tools_NiMH'!W41-PortablePCs_NiMH!W41-Tablets_NiMH!W41</f>
        <v>196.10313278243373</v>
      </c>
      <c r="X41" s="11">
        <f>'POM Portables NiMH'!X41-'cameras games_NiMH'!X41-cellphones_NiMH!X41-'Cordless Tools_NiMH'!X41-PortablePCs_NiMH!X41-Tablets_NiMH!X41</f>
        <v>198.18203189628142</v>
      </c>
      <c r="Y41" s="11">
        <f>'POM Portables NiMH'!Y41-'cameras games_NiMH'!Y41-cellphones_NiMH!Y41-'Cordless Tools_NiMH'!Y41-PortablePCs_NiMH!Y41-Tablets_NiMH!Y41</f>
        <v>204.02262983191488</v>
      </c>
      <c r="Z41" s="11">
        <f>'POM Portables NiMH'!Z41-'cameras games_NiMH'!Z41-cellphones_NiMH!Z41-'Cordless Tools_NiMH'!Z41-PortablePCs_NiMH!Z41-Tablets_NiMH!Z41</f>
        <v>202.13265983869456</v>
      </c>
      <c r="AA41" s="11">
        <f>'POM Portables NiMH'!AA41-'cameras games_NiMH'!AA41-cellphones_NiMH!AA41-'Cordless Tools_NiMH'!AA41-PortablePCs_NiMH!AA41-Tablets_NiMH!AA41</f>
        <v>225.45497268124572</v>
      </c>
      <c r="AB41" s="11">
        <f>'POM Portables NiMH'!AB41-'cameras games_NiMH'!AB41-cellphones_NiMH!AB41-'Cordless Tools_NiMH'!AB41-PortablePCs_NiMH!AB41-Tablets_NiMH!AB41</f>
        <v>207.19514731978305</v>
      </c>
      <c r="AC41" s="11">
        <f>'POM Portables NiMH'!AC41-'cameras games_NiMH'!AC41-cellphones_NiMH!AC41-'Cordless Tools_NiMH'!AC41-PortablePCs_NiMH!AC41-Tablets_NiMH!AC41</f>
        <v>203.05124437338739</v>
      </c>
      <c r="AD41" s="11">
        <f>'POM Portables NiMH'!AD41-'cameras games_NiMH'!AD41-cellphones_NiMH!AD41-'Cordless Tools_NiMH'!AD41-PortablePCs_NiMH!AD41-Tablets_NiMH!AD41</f>
        <v>198.99021948591965</v>
      </c>
      <c r="AE41" s="11">
        <f>'POM Portables NiMH'!AE41-'cameras games_NiMH'!AE41-cellphones_NiMH!AE41-'Cordless Tools_NiMH'!AE41-PortablePCs_NiMH!AE41-Tablets_NiMH!AE41</f>
        <v>195.01041509620126</v>
      </c>
      <c r="AF41" s="11">
        <f>'POM Portables NiMH'!AF41-'cameras games_NiMH'!AF41-cellphones_NiMH!AF41-'Cordless Tools_NiMH'!AF41-PortablePCs_NiMH!AF41-Tablets_NiMH!AF41</f>
        <v>191.11020679427722</v>
      </c>
      <c r="AG41" s="11">
        <f>'POM Portables NiMH'!AG41-'cameras games_NiMH'!AG41-cellphones_NiMH!AG41-'Cordless Tools_NiMH'!AG41-PortablePCs_NiMH!AG41-Tablets_NiMH!AG41</f>
        <v>187.28800265839166</v>
      </c>
      <c r="AH41" s="11">
        <f>'POM Portables NiMH'!AH41-'cameras games_NiMH'!AH41-cellphones_NiMH!AH41-'Cordless Tools_NiMH'!AH41-PortablePCs_NiMH!AH41-Tablets_NiMH!AH41</f>
        <v>183.54224260522383</v>
      </c>
      <c r="AI41" s="11">
        <f>'POM Portables NiMH'!AI41-'cameras games_NiMH'!AI41-cellphones_NiMH!AI41-'Cordless Tools_NiMH'!AI41-PortablePCs_NiMH!AI41-Tablets_NiMH!AI41</f>
        <v>179.87139775311937</v>
      </c>
      <c r="AJ41" s="11">
        <f>'POM Portables NiMH'!AJ41-'cameras games_NiMH'!AJ41-cellphones_NiMH!AJ41-'Cordless Tools_NiMH'!AJ41-PortablePCs_NiMH!AJ41-Tablets_NiMH!AJ41</f>
        <v>176.27396979805698</v>
      </c>
      <c r="AK41" s="11">
        <f>'POM Portables NiMH'!AK41-'cameras games_NiMH'!AK41-cellphones_NiMH!AK41-'Cordless Tools_NiMH'!AK41-PortablePCs_NiMH!AK41-Tablets_NiMH!AK41</f>
        <v>172.74849040209585</v>
      </c>
      <c r="AL41" s="11">
        <f>'POM Portables NiMH'!AL41-'cameras games_NiMH'!AL41-cellphones_NiMH!AL41-'Cordless Tools_NiMH'!AL41-PortablePCs_NiMH!AL41-Tablets_NiMH!AL41</f>
        <v>169.29352059405394</v>
      </c>
      <c r="AM41" s="11">
        <f>'POM Portables NiMH'!AM41-'cameras games_NiMH'!AM41-cellphones_NiMH!AM41-'Cordless Tools_NiMH'!AM41-PortablePCs_NiMH!AM41-Tablets_NiMH!AM41</f>
        <v>165.90765018217286</v>
      </c>
      <c r="AN41" s="11">
        <f>'POM Portables NiMH'!AN41-'cameras games_NiMH'!AN41-cellphones_NiMH!AN41-'Cordless Tools_NiMH'!AN41-PortablePCs_NiMH!AN41-Tablets_NiMH!AN41</f>
        <v>162.5894971785294</v>
      </c>
      <c r="AO41" s="11">
        <f>'POM Portables NiMH'!AO41-'cameras games_NiMH'!AO41-cellphones_NiMH!AO41-'Cordless Tools_NiMH'!AO41-PortablePCs_NiMH!AO41-Tablets_NiMH!AO41</f>
        <v>159.3377072349588</v>
      </c>
      <c r="AP41" s="11">
        <f>'POM Portables NiMH'!AP41-'cameras games_NiMH'!AP41-cellphones_NiMH!AP41-'Cordless Tools_NiMH'!AP41-PortablePCs_NiMH!AP41-Tablets_NiMH!AP41</f>
        <v>156.15095309025963</v>
      </c>
      <c r="AQ41" s="11">
        <f>'POM Portables NiMH'!AQ41-'cameras games_NiMH'!AQ41-cellphones_NiMH!AQ41-'Cordless Tools_NiMH'!AQ41-PortablePCs_NiMH!AQ41-Tablets_NiMH!AQ41</f>
        <v>153.02793402845444</v>
      </c>
      <c r="AR41" s="11">
        <f>'POM Portables NiMH'!AR41-'cameras games_NiMH'!AR41-cellphones_NiMH!AR41-'Cordless Tools_NiMH'!AR41-PortablePCs_NiMH!AR41-Tablets_NiMH!AR41</f>
        <v>149.96737534788534</v>
      </c>
      <c r="AS41" s="11">
        <f>'POM Portables NiMH'!AS41-'cameras games_NiMH'!AS41-cellphones_NiMH!AS41-'Cordless Tools_NiMH'!AS41-PortablePCs_NiMH!AS41-Tablets_NiMH!AS41</f>
        <v>146.96802784092762</v>
      </c>
      <c r="AT41" s="11">
        <f>'POM Portables NiMH'!AT41-'cameras games_NiMH'!AT41-cellphones_NiMH!AT41-'Cordless Tools_NiMH'!AT41-PortablePCs_NiMH!AT41-Tablets_NiMH!AT41</f>
        <v>144.02866728410908</v>
      </c>
      <c r="AU41" s="11">
        <f>'POM Portables NiMH'!AU41-'cameras games_NiMH'!AU41-cellphones_NiMH!AU41-'Cordless Tools_NiMH'!AU41-PortablePCs_NiMH!AU41-Tablets_NiMH!AU41</f>
        <v>142.58838061126798</v>
      </c>
      <c r="AV41" s="11">
        <f>'POM Portables NiMH'!AV41-'cameras games_NiMH'!AV41-cellphones_NiMH!AV41-'Cordless Tools_NiMH'!AV41-PortablePCs_NiMH!AV41-Tablets_NiMH!AV41</f>
        <v>141.16249680515529</v>
      </c>
      <c r="AW41" s="11">
        <f>'POM Portables NiMH'!AW41-'cameras games_NiMH'!AW41-cellphones_NiMH!AW41-'Cordless Tools_NiMH'!AW41-PortablePCs_NiMH!AW41-Tablets_NiMH!AW41</f>
        <v>139.75087183710374</v>
      </c>
      <c r="AX41" s="11">
        <f>'POM Portables NiMH'!AX41-'cameras games_NiMH'!AX41-cellphones_NiMH!AX41-'Cordless Tools_NiMH'!AX41-PortablePCs_NiMH!AX41-Tablets_NiMH!AX41</f>
        <v>138.35336311873272</v>
      </c>
      <c r="AY41" s="11">
        <f>'POM Portables NiMH'!AY41-'cameras games_NiMH'!AY41-cellphones_NiMH!AY41-'Cordless Tools_NiMH'!AY41-PortablePCs_NiMH!AY41-Tablets_NiMH!AY41</f>
        <v>136.96982948754538</v>
      </c>
      <c r="AZ41" s="11">
        <f>'POM Portables NiMH'!AZ41-'cameras games_NiMH'!AZ41-cellphones_NiMH!AZ41-'Cordless Tools_NiMH'!AZ41-PortablePCs_NiMH!AZ41-Tablets_NiMH!AZ41</f>
        <v>135.60013119266992</v>
      </c>
      <c r="BA41" s="11">
        <f>'POM Portables NiMH'!BA41-'cameras games_NiMH'!BA41-cellphones_NiMH!BA41-'Cordless Tools_NiMH'!BA41-PortablePCs_NiMH!BA41-Tablets_NiMH!BA41</f>
        <v>134.24412988074323</v>
      </c>
      <c r="BB41" s="11">
        <f>'POM Portables NiMH'!BB41-'cameras games_NiMH'!BB41-cellphones_NiMH!BB41-'Cordless Tools_NiMH'!BB41-PortablePCs_NiMH!BB41-Tablets_NiMH!BB41</f>
        <v>132.90168858193579</v>
      </c>
      <c r="BC41" s="11">
        <f>'POM Portables NiMH'!BC41-'cameras games_NiMH'!BC41-cellphones_NiMH!BC41-'Cordless Tools_NiMH'!BC41-PortablePCs_NiMH!BC41-Tablets_NiMH!BC41</f>
        <v>131.57267169611643</v>
      </c>
      <c r="BD41" s="11">
        <f>'POM Portables NiMH'!BD41-'cameras games_NiMH'!BD41-cellphones_NiMH!BD41-'Cordless Tools_NiMH'!BD41-PortablePCs_NiMH!BD41-Tablets_NiMH!BD41</f>
        <v>130.25694497915526</v>
      </c>
      <c r="BE41" s="11">
        <f>'POM Portables NiMH'!BE41-'cameras games_NiMH'!BE41-cellphones_NiMH!BE41-'Cordless Tools_NiMH'!BE41-PortablePCs_NiMH!BE41-Tablets_NiMH!BE41</f>
        <v>128.95437552936372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4" t="s">
        <v>625</v>
      </c>
      <c r="F42" s="26" t="s">
        <v>67</v>
      </c>
      <c r="G42" s="11">
        <f>'POM Portables NiMH'!G42-'cameras games_NiMH'!G42-cellphones_NiMH!G42-'Cordless Tools_NiMH'!G42-PortablePCs_NiMH!G42-Tablets_NiMH!G42</f>
        <v>810.26664607628607</v>
      </c>
      <c r="H42" s="11">
        <f>'POM Portables NiMH'!H42-'cameras games_NiMH'!H42-cellphones_NiMH!H42-'Cordless Tools_NiMH'!H42-PortablePCs_NiMH!H42-Tablets_NiMH!H42</f>
        <v>922.70543780159221</v>
      </c>
      <c r="I42" s="11">
        <f>'POM Portables NiMH'!I42-'cameras games_NiMH'!I42-cellphones_NiMH!I42-'Cordless Tools_NiMH'!I42-PortablePCs_NiMH!I42-Tablets_NiMH!I42</f>
        <v>1040.6303687580605</v>
      </c>
      <c r="J42" s="11">
        <f>'POM Portables NiMH'!J42-'cameras games_NiMH'!J42-cellphones_NiMH!J42-'Cordless Tools_NiMH'!J42-PortablePCs_NiMH!J42-Tablets_NiMH!J42</f>
        <v>1186.6491341857754</v>
      </c>
      <c r="K42" s="11">
        <f>'POM Portables NiMH'!K42-'cameras games_NiMH'!K42-cellphones_NiMH!K42-'Cordless Tools_NiMH'!K42-PortablePCs_NiMH!K42-Tablets_NiMH!K42</f>
        <v>1254.9135979471084</v>
      </c>
      <c r="L42" s="11">
        <f>'POM Portables NiMH'!L42-'cameras games_NiMH'!L42-cellphones_NiMH!L42-'Cordless Tools_NiMH'!L42-PortablePCs_NiMH!L42-Tablets_NiMH!L42</f>
        <v>1564.9802348867188</v>
      </c>
      <c r="M42" s="11">
        <f>'POM Portables NiMH'!M42-'cameras games_NiMH'!M42-cellphones_NiMH!M42-'Cordless Tools_NiMH'!M42-PortablePCs_NiMH!M42-Tablets_NiMH!M42</f>
        <v>1779.5945776708695</v>
      </c>
      <c r="N42" s="11">
        <f>'POM Portables NiMH'!N42-'cameras games_NiMH'!N42-cellphones_NiMH!N42-'Cordless Tools_NiMH'!N42-PortablePCs_NiMH!N42-Tablets_NiMH!N42</f>
        <v>1380.1742655083551</v>
      </c>
      <c r="O42" s="11">
        <f>'POM Portables NiMH'!O42-'cameras games_NiMH'!O42-cellphones_NiMH!O42-'Cordless Tools_NiMH'!O42-PortablePCs_NiMH!O42-Tablets_NiMH!O42</f>
        <v>1603.487459920769</v>
      </c>
      <c r="P42" s="11">
        <f>'POM Portables NiMH'!P42-'cameras games_NiMH'!P42-cellphones_NiMH!P42-'Cordless Tools_NiMH'!P42-PortablePCs_NiMH!P42-Tablets_NiMH!P42</f>
        <v>1342.7569766918241</v>
      </c>
      <c r="Q42" s="11">
        <f>'POM Portables NiMH'!Q42-'cameras games_NiMH'!Q42-cellphones_NiMH!Q42-'Cordless Tools_NiMH'!Q42-PortablePCs_NiMH!Q42-Tablets_NiMH!Q42</f>
        <v>1725.1364632463008</v>
      </c>
      <c r="R42" s="11">
        <f>'POM Portables NiMH'!R42-'cameras games_NiMH'!R42-cellphones_NiMH!R42-'Cordless Tools_NiMH'!R42-PortablePCs_NiMH!R42-Tablets_NiMH!R42</f>
        <v>2212.8390488000518</v>
      </c>
      <c r="S42" s="11">
        <f>'POM Portables NiMH'!S42-'cameras games_NiMH'!S42-cellphones_NiMH!S42-'Cordless Tools_NiMH'!S42-PortablePCs_NiMH!S42-Tablets_NiMH!S42</f>
        <v>1806.652378566781</v>
      </c>
      <c r="T42" s="11">
        <f>'POM Portables NiMH'!T42-'cameras games_NiMH'!T42-cellphones_NiMH!T42-'Cordless Tools_NiMH'!T42-PortablePCs_NiMH!T42-Tablets_NiMH!T42</f>
        <v>2214.7780770512227</v>
      </c>
      <c r="U42" s="11">
        <f>'POM Portables NiMH'!U42-'cameras games_NiMH'!U42-cellphones_NiMH!U42-'Cordless Tools_NiMH'!U42-PortablePCs_NiMH!U42-Tablets_NiMH!U42</f>
        <v>2111.3659509125478</v>
      </c>
      <c r="V42" s="11">
        <f>'POM Portables NiMH'!V42-'cameras games_NiMH'!V42-cellphones_NiMH!V42-'Cordless Tools_NiMH'!V42-PortablePCs_NiMH!V42-Tablets_NiMH!V42</f>
        <v>1987.5890320954218</v>
      </c>
      <c r="W42" s="11">
        <f>'POM Portables NiMH'!W42-'cameras games_NiMH'!W42-cellphones_NiMH!W42-'Cordless Tools_NiMH'!W42-PortablePCs_NiMH!W42-Tablets_NiMH!W42</f>
        <v>1852.2567573987867</v>
      </c>
      <c r="X42" s="11">
        <f>'POM Portables NiMH'!X42-'cameras games_NiMH'!X42-cellphones_NiMH!X42-'Cordless Tools_NiMH'!X42-PortablePCs_NiMH!X42-Tablets_NiMH!X42</f>
        <v>1861.2738676272643</v>
      </c>
      <c r="Y42" s="11">
        <f>'POM Portables NiMH'!Y42-'cameras games_NiMH'!Y42-cellphones_NiMH!Y42-'Cordless Tools_NiMH'!Y42-PortablePCs_NiMH!Y42-Tablets_NiMH!Y42</f>
        <v>1727.7033582510128</v>
      </c>
      <c r="Z42" s="11">
        <f>'POM Portables NiMH'!Z42-'cameras games_NiMH'!Z42-cellphones_NiMH!Z42-'Cordless Tools_NiMH'!Z42-PortablePCs_NiMH!Z42-Tablets_NiMH!Z42</f>
        <v>1584.4871223468979</v>
      </c>
      <c r="AA42" s="11">
        <f>'POM Portables NiMH'!AA42-'cameras games_NiMH'!AA42-cellphones_NiMH!AA42-'Cordless Tools_NiMH'!AA42-PortablePCs_NiMH!AA42-Tablets_NiMH!AA42</f>
        <v>1599.9751470307624</v>
      </c>
      <c r="AB42" s="11">
        <f>'POM Portables NiMH'!AB42-'cameras games_NiMH'!AB42-cellphones_NiMH!AB42-'Cordless Tools_NiMH'!AB42-PortablePCs_NiMH!AB42-Tablets_NiMH!AB42</f>
        <v>1361.6818098829538</v>
      </c>
      <c r="AC42" s="11">
        <f>'POM Portables NiMH'!AC42-'cameras games_NiMH'!AC42-cellphones_NiMH!AC42-'Cordless Tools_NiMH'!AC42-PortablePCs_NiMH!AC42-Tablets_NiMH!AC42</f>
        <v>1334.4481736852947</v>
      </c>
      <c r="AD42" s="11">
        <f>'POM Portables NiMH'!AD42-'cameras games_NiMH'!AD42-cellphones_NiMH!AD42-'Cordless Tools_NiMH'!AD42-PortablePCs_NiMH!AD42-Tablets_NiMH!AD42</f>
        <v>1307.7592102115889</v>
      </c>
      <c r="AE42" s="11">
        <f>'POM Portables NiMH'!AE42-'cameras games_NiMH'!AE42-cellphones_NiMH!AE42-'Cordless Tools_NiMH'!AE42-PortablePCs_NiMH!AE42-Tablets_NiMH!AE42</f>
        <v>1281.6040260073571</v>
      </c>
      <c r="AF42" s="11">
        <f>'POM Portables NiMH'!AF42-'cameras games_NiMH'!AF42-cellphones_NiMH!AF42-'Cordless Tools_NiMH'!AF42-PortablePCs_NiMH!AF42-Tablets_NiMH!AF42</f>
        <v>1255.97194548721</v>
      </c>
      <c r="AG42" s="11">
        <f>'POM Portables NiMH'!AG42-'cameras games_NiMH'!AG42-cellphones_NiMH!AG42-'Cordless Tools_NiMH'!AG42-PortablePCs_NiMH!AG42-Tablets_NiMH!AG42</f>
        <v>1230.8525065774656</v>
      </c>
      <c r="AH42" s="11">
        <f>'POM Portables NiMH'!AH42-'cameras games_NiMH'!AH42-cellphones_NiMH!AH42-'Cordless Tools_NiMH'!AH42-PortablePCs_NiMH!AH42-Tablets_NiMH!AH42</f>
        <v>1206.2354564459163</v>
      </c>
      <c r="AI42" s="11">
        <f>'POM Portables NiMH'!AI42-'cameras games_NiMH'!AI42-cellphones_NiMH!AI42-'Cordless Tools_NiMH'!AI42-PortablePCs_NiMH!AI42-Tablets_NiMH!AI42</f>
        <v>1182.110747316998</v>
      </c>
      <c r="AJ42" s="11">
        <f>'POM Portables NiMH'!AJ42-'cameras games_NiMH'!AJ42-cellphones_NiMH!AJ42-'Cordless Tools_NiMH'!AJ42-PortablePCs_NiMH!AJ42-Tablets_NiMH!AJ42</f>
        <v>1158.4685323706581</v>
      </c>
      <c r="AK42" s="11">
        <f>'POM Portables NiMH'!AK42-'cameras games_NiMH'!AK42-cellphones_NiMH!AK42-'Cordless Tools_NiMH'!AK42-PortablePCs_NiMH!AK42-Tablets_NiMH!AK42</f>
        <v>1135.2991617232449</v>
      </c>
      <c r="AL42" s="11">
        <f>'POM Portables NiMH'!AL42-'cameras games_NiMH'!AL42-cellphones_NiMH!AL42-'Cordless Tools_NiMH'!AL42-PortablePCs_NiMH!AL42-Tablets_NiMH!AL42</f>
        <v>1112.59317848878</v>
      </c>
      <c r="AM42" s="11">
        <f>'POM Portables NiMH'!AM42-'cameras games_NiMH'!AM42-cellphones_NiMH!AM42-'Cordless Tools_NiMH'!AM42-PortablePCs_NiMH!AM42-Tablets_NiMH!AM42</f>
        <v>1090.3413149190044</v>
      </c>
      <c r="AN42" s="11">
        <f>'POM Portables NiMH'!AN42-'cameras games_NiMH'!AN42-cellphones_NiMH!AN42-'Cordless Tools_NiMH'!AN42-PortablePCs_NiMH!AN42-Tablets_NiMH!AN42</f>
        <v>1068.5344886206244</v>
      </c>
      <c r="AO42" s="11">
        <f>'POM Portables NiMH'!AO42-'cameras games_NiMH'!AO42-cellphones_NiMH!AO42-'Cordless Tools_NiMH'!AO42-PortablePCs_NiMH!AO42-Tablets_NiMH!AO42</f>
        <v>1047.1637988482119</v>
      </c>
      <c r="AP42" s="11">
        <f>'POM Portables NiMH'!AP42-'cameras games_NiMH'!AP42-cellphones_NiMH!AP42-'Cordless Tools_NiMH'!AP42-PortablePCs_NiMH!AP42-Tablets_NiMH!AP42</f>
        <v>1026.2205228712476</v>
      </c>
      <c r="AQ42" s="11">
        <f>'POM Portables NiMH'!AQ42-'cameras games_NiMH'!AQ42-cellphones_NiMH!AQ42-'Cordless Tools_NiMH'!AQ42-PortablePCs_NiMH!AQ42-Tablets_NiMH!AQ42</f>
        <v>1005.6961124138226</v>
      </c>
      <c r="AR42" s="11">
        <f>'POM Portables NiMH'!AR42-'cameras games_NiMH'!AR42-cellphones_NiMH!AR42-'Cordless Tools_NiMH'!AR42-PortablePCs_NiMH!AR42-Tablets_NiMH!AR42</f>
        <v>985.58219016554608</v>
      </c>
      <c r="AS42" s="11">
        <f>'POM Portables NiMH'!AS42-'cameras games_NiMH'!AS42-cellphones_NiMH!AS42-'Cordless Tools_NiMH'!AS42-PortablePCs_NiMH!AS42-Tablets_NiMH!AS42</f>
        <v>965.87054636223513</v>
      </c>
      <c r="AT42" s="11">
        <f>'POM Portables NiMH'!AT42-'cameras games_NiMH'!AT42-cellphones_NiMH!AT42-'Cordless Tools_NiMH'!AT42-PortablePCs_NiMH!AT42-Tablets_NiMH!AT42</f>
        <v>946.55313543499039</v>
      </c>
      <c r="AU42" s="11">
        <f>'POM Portables NiMH'!AU42-'cameras games_NiMH'!AU42-cellphones_NiMH!AU42-'Cordless Tools_NiMH'!AU42-PortablePCs_NiMH!AU42-Tablets_NiMH!AU42</f>
        <v>937.08760408064052</v>
      </c>
      <c r="AV42" s="11">
        <f>'POM Portables NiMH'!AV42-'cameras games_NiMH'!AV42-cellphones_NiMH!AV42-'Cordless Tools_NiMH'!AV42-PortablePCs_NiMH!AV42-Tablets_NiMH!AV42</f>
        <v>927.71672803983415</v>
      </c>
      <c r="AW42" s="11">
        <f>'POM Portables NiMH'!AW42-'cameras games_NiMH'!AW42-cellphones_NiMH!AW42-'Cordless Tools_NiMH'!AW42-PortablePCs_NiMH!AW42-Tablets_NiMH!AW42</f>
        <v>918.43956075943584</v>
      </c>
      <c r="AX42" s="11">
        <f>'POM Portables NiMH'!AX42-'cameras games_NiMH'!AX42-cellphones_NiMH!AX42-'Cordless Tools_NiMH'!AX42-PortablePCs_NiMH!AX42-Tablets_NiMH!AX42</f>
        <v>909.25516515184142</v>
      </c>
      <c r="AY42" s="11">
        <f>'POM Portables NiMH'!AY42-'cameras games_NiMH'!AY42-cellphones_NiMH!AY42-'Cordless Tools_NiMH'!AY42-PortablePCs_NiMH!AY42-Tablets_NiMH!AY42</f>
        <v>900.162613500323</v>
      </c>
      <c r="AZ42" s="11">
        <f>'POM Portables NiMH'!AZ42-'cameras games_NiMH'!AZ42-cellphones_NiMH!AZ42-'Cordless Tools_NiMH'!AZ42-PortablePCs_NiMH!AZ42-Tablets_NiMH!AZ42</f>
        <v>891.16098736531978</v>
      </c>
      <c r="BA42" s="11">
        <f>'POM Portables NiMH'!BA42-'cameras games_NiMH'!BA42-cellphones_NiMH!BA42-'Cordless Tools_NiMH'!BA42-PortablePCs_NiMH!BA42-Tablets_NiMH!BA42</f>
        <v>882.24937749166656</v>
      </c>
      <c r="BB42" s="11">
        <f>'POM Portables NiMH'!BB42-'cameras games_NiMH'!BB42-cellphones_NiMH!BB42-'Cordless Tools_NiMH'!BB42-PortablePCs_NiMH!BB42-Tablets_NiMH!BB42</f>
        <v>873.4268837167499</v>
      </c>
      <c r="BC42" s="11">
        <f>'POM Portables NiMH'!BC42-'cameras games_NiMH'!BC42-cellphones_NiMH!BC42-'Cordless Tools_NiMH'!BC42-PortablePCs_NiMH!BC42-Tablets_NiMH!BC42</f>
        <v>864.69261487958238</v>
      </c>
      <c r="BD42" s="11">
        <f>'POM Portables NiMH'!BD42-'cameras games_NiMH'!BD42-cellphones_NiMH!BD42-'Cordless Tools_NiMH'!BD42-PortablePCs_NiMH!BD42-Tablets_NiMH!BD42</f>
        <v>856.04568873078654</v>
      </c>
      <c r="BE42" s="11">
        <f>'POM Portables NiMH'!BE42-'cameras games_NiMH'!BE42-cellphones_NiMH!BE42-'Cordless Tools_NiMH'!BE42-PortablePCs_NiMH!BE42-Tablets_NiMH!BE42</f>
        <v>847.48523184347869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625</v>
      </c>
      <c r="F43" s="93" t="s">
        <v>630</v>
      </c>
      <c r="G43" s="28">
        <f>SUM(G12:G42)</f>
        <v>4719.6049701769807</v>
      </c>
      <c r="H43" s="28">
        <f t="shared" ref="H43:Y43" si="0">SUM(H12:H42)</f>
        <v>5382.8477761037393</v>
      </c>
      <c r="I43" s="28">
        <f t="shared" si="0"/>
        <v>6135.1521665210403</v>
      </c>
      <c r="J43" s="28">
        <f t="shared" si="0"/>
        <v>6965.2880449558697</v>
      </c>
      <c r="K43" s="28">
        <f t="shared" si="0"/>
        <v>7388.1777379344967</v>
      </c>
      <c r="L43" s="28">
        <f t="shared" si="0"/>
        <v>9196.112418023069</v>
      </c>
      <c r="M43" s="28">
        <f t="shared" si="0"/>
        <v>10484.967413559891</v>
      </c>
      <c r="N43" s="28">
        <f t="shared" si="0"/>
        <v>8128.4979462090414</v>
      </c>
      <c r="O43" s="28">
        <f t="shared" si="0"/>
        <v>9415.7993532854853</v>
      </c>
      <c r="P43" s="28">
        <f t="shared" si="0"/>
        <v>7947.8560249755192</v>
      </c>
      <c r="Q43" s="28">
        <f t="shared" si="0"/>
        <v>10149.649800469151</v>
      </c>
      <c r="R43" s="28">
        <f t="shared" si="0"/>
        <v>12970.748996595823</v>
      </c>
      <c r="S43" s="28">
        <f t="shared" si="0"/>
        <v>11160.105659340916</v>
      </c>
      <c r="T43" s="28">
        <f t="shared" si="0"/>
        <v>12826.062830142866</v>
      </c>
      <c r="U43" s="28">
        <f t="shared" si="0"/>
        <v>12202.836881610039</v>
      </c>
      <c r="V43" s="28">
        <f t="shared" si="0"/>
        <v>11648.075878595728</v>
      </c>
      <c r="W43" s="28">
        <f t="shared" si="0"/>
        <v>10527.44012051463</v>
      </c>
      <c r="X43" s="28">
        <f t="shared" si="0"/>
        <v>11170.641688771448</v>
      </c>
      <c r="Y43" s="28">
        <f t="shared" si="0"/>
        <v>10668.450239587411</v>
      </c>
      <c r="Z43" s="28">
        <f t="shared" ref="Z43" si="1">SUM(Z12:Z42)</f>
        <v>10641.72719917611</v>
      </c>
      <c r="AA43" s="28">
        <f t="shared" ref="AA43" si="2">SUM(AA12:AA42)</f>
        <v>11034.365878589235</v>
      </c>
      <c r="AB43" s="28">
        <f t="shared" ref="AB43" si="3">SUM(AB12:AB42)</f>
        <v>9396.5005990551072</v>
      </c>
      <c r="AC43" s="28">
        <f t="shared" ref="AC43" si="4">SUM(AC12:AC42)</f>
        <v>9208.5705870740039</v>
      </c>
      <c r="AD43" s="28">
        <f t="shared" ref="AD43" si="5">SUM(AD12:AD42)</f>
        <v>9024.3991753325245</v>
      </c>
      <c r="AE43" s="28">
        <f t="shared" ref="AE43" si="6">SUM(AE12:AE42)</f>
        <v>8843.9111918258732</v>
      </c>
      <c r="AF43" s="28">
        <f t="shared" ref="AF43" si="7">SUM(AF12:AF42)</f>
        <v>8667.0329679893584</v>
      </c>
      <c r="AG43" s="28">
        <f t="shared" ref="AG43" si="8">SUM(AG12:AG42)</f>
        <v>8493.6923086295683</v>
      </c>
      <c r="AH43" s="28">
        <f t="shared" ref="AH43" si="9">SUM(AH12:AH42)</f>
        <v>8323.8184624569767</v>
      </c>
      <c r="AI43" s="28">
        <f t="shared" ref="AI43" si="10">SUM(AI12:AI42)</f>
        <v>8157.3420932078379</v>
      </c>
      <c r="AJ43" s="28">
        <f t="shared" ref="AJ43" si="11">SUM(AJ12:AJ42)</f>
        <v>7994.1952513436827</v>
      </c>
      <c r="AK43" s="28">
        <f t="shared" ref="AK43" si="12">SUM(AK12:AK42)</f>
        <v>7834.3113463168074</v>
      </c>
      <c r="AL43" s="28">
        <f t="shared" ref="AL43" si="13">SUM(AL12:AL42)</f>
        <v>7677.6251193904718</v>
      </c>
      <c r="AM43" s="28">
        <f t="shared" ref="AM43" si="14">SUM(AM12:AM42)</f>
        <v>7524.0726170026619</v>
      </c>
      <c r="AN43" s="28">
        <f t="shared" ref="AN43" si="15">SUM(AN12:AN42)</f>
        <v>7373.5911646626082</v>
      </c>
      <c r="AO43" s="28">
        <f t="shared" ref="AO43" si="16">SUM(AO12:AO42)</f>
        <v>7226.1193413693582</v>
      </c>
      <c r="AP43" s="28">
        <f t="shared" ref="AP43:AQ43" si="17">SUM(AP12:AP42)</f>
        <v>7081.5969545419712</v>
      </c>
      <c r="AQ43" s="28">
        <f t="shared" si="17"/>
        <v>6939.965015451131</v>
      </c>
      <c r="AR43" s="28">
        <f t="shared" ref="AR43" si="18">SUM(AR12:AR42)</f>
        <v>6801.1657151421086</v>
      </c>
      <c r="AS43" s="28">
        <f t="shared" ref="AS43" si="19">SUM(AS12:AS42)</f>
        <v>6665.1424008392669</v>
      </c>
      <c r="AT43" s="28">
        <f t="shared" ref="AT43" si="20">SUM(AT12:AT42)</f>
        <v>6531.8395528224801</v>
      </c>
      <c r="AU43" s="28">
        <f t="shared" ref="AU43" si="21">SUM(AU12:AU42)</f>
        <v>6466.5211572942562</v>
      </c>
      <c r="AV43" s="28">
        <f t="shared" ref="AV43" si="22">SUM(AV12:AV42)</f>
        <v>6401.8559457213114</v>
      </c>
      <c r="AW43" s="28">
        <f t="shared" ref="AW43" si="23">SUM(AW12:AW42)</f>
        <v>6337.837386264101</v>
      </c>
      <c r="AX43" s="28">
        <f t="shared" ref="AX43" si="24">SUM(AX12:AX42)</f>
        <v>6274.4590124014585</v>
      </c>
      <c r="AY43" s="28">
        <f t="shared" ref="AY43" si="25">SUM(AY12:AY42)</f>
        <v>6211.7144222774441</v>
      </c>
      <c r="AZ43" s="28">
        <f t="shared" ref="AZ43" si="26">SUM(AZ12:AZ42)</f>
        <v>6149.597278054669</v>
      </c>
      <c r="BA43" s="28">
        <f t="shared" ref="BA43" si="27">SUM(BA12:BA42)</f>
        <v>6088.1013052741237</v>
      </c>
      <c r="BB43" s="28">
        <f t="shared" ref="BB43" si="28">SUM(BB12:BB42)</f>
        <v>6027.2202922213819</v>
      </c>
      <c r="BC43" s="28">
        <f t="shared" ref="BC43" si="29">SUM(BC12:BC42)</f>
        <v>5966.9480892991687</v>
      </c>
      <c r="BD43" s="28">
        <f t="shared" ref="BD43" si="30">SUM(BD12:BD42)</f>
        <v>5907.2786084061763</v>
      </c>
      <c r="BE43" s="28">
        <f t="shared" ref="BE43" si="31">SUM(BE12:BE42)</f>
        <v>5848.2058223221147</v>
      </c>
    </row>
    <row r="44" spans="1:57" x14ac:dyDescent="0.35">
      <c r="F44" s="26" t="s">
        <v>69</v>
      </c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35">
      <c r="F45" s="30" t="s">
        <v>587</v>
      </c>
      <c r="G45" s="28">
        <f>SUM(G12:G42)</f>
        <v>4719.6049701769807</v>
      </c>
      <c r="H45" s="28">
        <f t="shared" ref="H45:BE45" si="34">SUM(H12:H42)</f>
        <v>5382.8477761037393</v>
      </c>
      <c r="I45" s="28">
        <f t="shared" si="34"/>
        <v>6135.1521665210403</v>
      </c>
      <c r="J45" s="28">
        <f t="shared" si="34"/>
        <v>6965.2880449558697</v>
      </c>
      <c r="K45" s="28">
        <f t="shared" si="34"/>
        <v>7388.1777379344967</v>
      </c>
      <c r="L45" s="28">
        <f t="shared" si="34"/>
        <v>9196.112418023069</v>
      </c>
      <c r="M45" s="28">
        <f t="shared" si="34"/>
        <v>10484.967413559891</v>
      </c>
      <c r="N45" s="28">
        <f t="shared" si="34"/>
        <v>8128.4979462090414</v>
      </c>
      <c r="O45" s="28">
        <f t="shared" si="34"/>
        <v>9415.7993532854853</v>
      </c>
      <c r="P45" s="28">
        <f t="shared" si="34"/>
        <v>7947.8560249755192</v>
      </c>
      <c r="Q45" s="28">
        <f t="shared" si="34"/>
        <v>10149.649800469151</v>
      </c>
      <c r="R45" s="28">
        <f t="shared" si="34"/>
        <v>12970.748996595823</v>
      </c>
      <c r="S45" s="28">
        <f t="shared" si="34"/>
        <v>11160.105659340916</v>
      </c>
      <c r="T45" s="28">
        <f t="shared" si="34"/>
        <v>12826.062830142866</v>
      </c>
      <c r="U45" s="28">
        <f t="shared" si="34"/>
        <v>12202.836881610039</v>
      </c>
      <c r="V45" s="28">
        <f t="shared" si="34"/>
        <v>11648.075878595728</v>
      </c>
      <c r="W45" s="28">
        <f t="shared" si="34"/>
        <v>10527.44012051463</v>
      </c>
      <c r="X45" s="28">
        <f t="shared" si="34"/>
        <v>11170.641688771448</v>
      </c>
      <c r="Y45" s="28">
        <f t="shared" si="34"/>
        <v>10668.450239587411</v>
      </c>
      <c r="Z45" s="28">
        <f t="shared" si="34"/>
        <v>10641.72719917611</v>
      </c>
      <c r="AA45" s="28">
        <f t="shared" si="34"/>
        <v>11034.365878589235</v>
      </c>
      <c r="AB45" s="28">
        <f t="shared" si="34"/>
        <v>9396.5005990551072</v>
      </c>
      <c r="AC45" s="28">
        <f t="shared" si="34"/>
        <v>9208.5705870740039</v>
      </c>
      <c r="AD45" s="28">
        <f t="shared" si="34"/>
        <v>9024.3991753325245</v>
      </c>
      <c r="AE45" s="28">
        <f t="shared" si="34"/>
        <v>8843.9111918258732</v>
      </c>
      <c r="AF45" s="28">
        <f t="shared" si="34"/>
        <v>8667.0329679893584</v>
      </c>
      <c r="AG45" s="28">
        <f t="shared" si="34"/>
        <v>8493.6923086295683</v>
      </c>
      <c r="AH45" s="28">
        <f t="shared" si="34"/>
        <v>8323.8184624569767</v>
      </c>
      <c r="AI45" s="28">
        <f t="shared" si="34"/>
        <v>8157.3420932078379</v>
      </c>
      <c r="AJ45" s="28">
        <f t="shared" si="34"/>
        <v>7994.1952513436827</v>
      </c>
      <c r="AK45" s="28">
        <f t="shared" si="34"/>
        <v>7834.3113463168074</v>
      </c>
      <c r="AL45" s="28">
        <f t="shared" si="34"/>
        <v>7677.6251193904718</v>
      </c>
      <c r="AM45" s="28">
        <f t="shared" si="34"/>
        <v>7524.0726170026619</v>
      </c>
      <c r="AN45" s="28">
        <f t="shared" si="34"/>
        <v>7373.5911646626082</v>
      </c>
      <c r="AO45" s="28">
        <f t="shared" si="34"/>
        <v>7226.1193413693582</v>
      </c>
      <c r="AP45" s="28">
        <f t="shared" si="34"/>
        <v>7081.5969545419712</v>
      </c>
      <c r="AQ45" s="28">
        <f t="shared" si="34"/>
        <v>6939.965015451131</v>
      </c>
      <c r="AR45" s="28">
        <f t="shared" si="34"/>
        <v>6801.1657151421086</v>
      </c>
      <c r="AS45" s="28">
        <f t="shared" si="34"/>
        <v>6665.1424008392669</v>
      </c>
      <c r="AT45" s="28">
        <f t="shared" si="34"/>
        <v>6531.8395528224801</v>
      </c>
      <c r="AU45" s="28">
        <f t="shared" si="34"/>
        <v>6466.5211572942562</v>
      </c>
      <c r="AV45" s="28">
        <f t="shared" si="34"/>
        <v>6401.8559457213114</v>
      </c>
      <c r="AW45" s="28">
        <f t="shared" si="34"/>
        <v>6337.837386264101</v>
      </c>
      <c r="AX45" s="28">
        <f t="shared" si="34"/>
        <v>6274.4590124014585</v>
      </c>
      <c r="AY45" s="28">
        <f t="shared" si="34"/>
        <v>6211.7144222774441</v>
      </c>
      <c r="AZ45" s="28">
        <f t="shared" si="34"/>
        <v>6149.597278054669</v>
      </c>
      <c r="BA45" s="28">
        <f t="shared" si="34"/>
        <v>6088.1013052741237</v>
      </c>
      <c r="BB45" s="28">
        <f t="shared" si="34"/>
        <v>6027.2202922213819</v>
      </c>
      <c r="BC45" s="28">
        <f t="shared" si="34"/>
        <v>5966.9480892991687</v>
      </c>
      <c r="BD45" s="28">
        <f t="shared" si="34"/>
        <v>5907.2786084061763</v>
      </c>
      <c r="BE45" s="28">
        <f t="shared" si="34"/>
        <v>5848.2058223221147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opLeftCell="A26" zoomScale="60" zoomScaleNormal="60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style="83" bestFit="1" customWidth="1"/>
    <col min="6" max="6" width="27.26953125" customWidth="1"/>
    <col min="7" max="17" width="10.26953125" style="16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8</v>
      </c>
      <c r="I1" s="31"/>
      <c r="J1" s="31"/>
      <c r="K1" s="31"/>
      <c r="L1" s="31"/>
      <c r="M1" s="31"/>
      <c r="N1" s="31"/>
      <c r="O1" s="31"/>
      <c r="P1" s="31"/>
      <c r="Q1" s="31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604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2.564803010987677E-2</v>
      </c>
      <c r="S4" s="37">
        <v>2.4533916317483452E-2</v>
      </c>
      <c r="T4" s="37">
        <v>2.5907534774696973E-2</v>
      </c>
      <c r="U4" s="37">
        <v>2.4802110817941952E-2</v>
      </c>
      <c r="V4" s="37">
        <v>2.2084805653710248E-2</v>
      </c>
      <c r="W4" s="37">
        <v>2.485193686417864E-2</v>
      </c>
      <c r="X4" s="37">
        <v>3.6294093784409086E-2</v>
      </c>
      <c r="Y4" s="37">
        <v>3.4740686881781876E-2</v>
      </c>
      <c r="Z4" s="37">
        <v>4.4641235048819748E-2</v>
      </c>
      <c r="AA4" s="37">
        <v>4.0558918946916211E-2</v>
      </c>
      <c r="AB4" s="5">
        <v>3.8315019064011614E-2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2.4424514200298952E-2</v>
      </c>
      <c r="S5" s="37">
        <v>2.5853804673457159E-2</v>
      </c>
      <c r="T5" s="37">
        <v>2.9437516983182876E-2</v>
      </c>
      <c r="U5" s="37">
        <v>2.8446598845552826E-2</v>
      </c>
      <c r="V5" s="37">
        <v>2.403769620172562E-2</v>
      </c>
      <c r="W5" s="37">
        <v>2.3550240513094602E-2</v>
      </c>
      <c r="X5" s="37">
        <v>2.7317197128517882E-2</v>
      </c>
      <c r="Y5" s="37">
        <v>3.0357371589599079E-2</v>
      </c>
      <c r="Z5" s="37">
        <v>2.9273790666504203E-2</v>
      </c>
      <c r="AA5" s="37">
        <v>3.9236418712313891E-2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8.4247212829414095E-3</v>
      </c>
      <c r="S6" s="37">
        <v>8.5767271118822527E-3</v>
      </c>
      <c r="T6" s="37">
        <v>9.9827118980592745E-3</v>
      </c>
      <c r="U6" s="37">
        <v>9.1274221079522284E-3</v>
      </c>
      <c r="V6" s="37">
        <v>4.7175502569386405E-3</v>
      </c>
      <c r="W6" s="37">
        <v>5.6443089220734322E-3</v>
      </c>
      <c r="X6" s="37">
        <v>8.5016055453748917E-3</v>
      </c>
      <c r="Y6" s="37">
        <v>6.2227914335435779E-3</v>
      </c>
      <c r="Z6" s="37">
        <v>6.9295652388807541E-3</v>
      </c>
      <c r="AA6" s="37">
        <v>9.0637415112705712E-3</v>
      </c>
      <c r="AB6" s="5">
        <v>6.5685301010836982E-3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7.7435178696566229E-2</v>
      </c>
      <c r="S7" s="37">
        <v>8.7345766557935051E-2</v>
      </c>
      <c r="T7" s="37">
        <v>7.1359708633864177E-2</v>
      </c>
      <c r="U7" s="37">
        <v>6.3029661016949151E-2</v>
      </c>
      <c r="V7" s="37">
        <v>5.7709182883394404E-2</v>
      </c>
      <c r="W7" s="37">
        <v>5.0184575476404265E-2</v>
      </c>
      <c r="X7" s="37">
        <v>0.10309965237543453</v>
      </c>
      <c r="Y7" s="37">
        <v>0.103577961513134</v>
      </c>
      <c r="Z7" s="37">
        <v>8.9596371361313668E-2</v>
      </c>
      <c r="AA7" s="37">
        <v>3.851700914299324E-2</v>
      </c>
      <c r="AB7" s="5">
        <v>3.5851128190190235E-2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2.3686664146417669E-2</v>
      </c>
      <c r="S8" s="40">
        <v>2.4226901054333335E-2</v>
      </c>
      <c r="T8" s="40">
        <v>2.5542911384780785E-2</v>
      </c>
      <c r="U8" s="40">
        <v>2.4230820703198992E-2</v>
      </c>
      <c r="V8" s="51">
        <v>2.0482841501815893E-2</v>
      </c>
      <c r="W8" s="51">
        <v>2.1307429135070579E-2</v>
      </c>
      <c r="X8" s="51">
        <v>3.0360078473186253E-2</v>
      </c>
      <c r="Y8" s="51">
        <v>3.0255907690084884E-2</v>
      </c>
      <c r="Z8" s="51">
        <v>3.3332499676152441E-2</v>
      </c>
      <c r="AA8" s="51">
        <v>3.287225526257416E-2</v>
      </c>
      <c r="AB8" s="42">
        <v>2.7459360302633455E-2</v>
      </c>
    </row>
    <row r="9" spans="1:57" x14ac:dyDescent="0.35">
      <c r="F9" s="26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5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8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182.46885046874579</v>
      </c>
      <c r="AG12" s="13">
        <f t="shared" si="1"/>
        <v>186.1182274781207</v>
      </c>
      <c r="AH12" s="13">
        <f t="shared" si="1"/>
        <v>189.8405920276831</v>
      </c>
      <c r="AI12" s="13">
        <f t="shared" si="1"/>
        <v>193.63740386823676</v>
      </c>
      <c r="AJ12" s="13">
        <f t="shared" si="1"/>
        <v>197.51015194560151</v>
      </c>
      <c r="AK12" s="13">
        <f t="shared" si="1"/>
        <v>201.46035498451354</v>
      </c>
      <c r="AL12" s="13">
        <f t="shared" si="1"/>
        <v>205.48956208420381</v>
      </c>
      <c r="AM12" s="13">
        <f t="shared" si="1"/>
        <v>209.59935332588788</v>
      </c>
      <c r="AN12" s="13">
        <f t="shared" si="1"/>
        <v>213.79134039240563</v>
      </c>
      <c r="AO12" s="13">
        <f t="shared" si="1"/>
        <v>218.06716720025375</v>
      </c>
      <c r="AP12" s="13">
        <f t="shared" si="1"/>
        <v>222.42851054425881</v>
      </c>
      <c r="AQ12" s="13">
        <f t="shared" si="1"/>
        <v>226.87708075514399</v>
      </c>
      <c r="AR12" s="13">
        <f t="shared" si="1"/>
        <v>231.41462237024686</v>
      </c>
      <c r="AS12" s="13">
        <f t="shared" si="1"/>
        <v>236.04291481765179</v>
      </c>
      <c r="AT12" s="13">
        <f t="shared" si="1"/>
        <v>240.76377311400483</v>
      </c>
      <c r="AU12" s="13">
        <f t="shared" si="1"/>
        <v>243.17141084514489</v>
      </c>
      <c r="AV12" s="13">
        <f t="shared" si="1"/>
        <v>245.60312495359634</v>
      </c>
      <c r="AW12" s="13">
        <f t="shared" si="1"/>
        <v>248.05915620313229</v>
      </c>
      <c r="AX12" s="13">
        <f t="shared" si="1"/>
        <v>250.53974776516361</v>
      </c>
      <c r="AY12" s="13">
        <f t="shared" si="1"/>
        <v>253.04514524281524</v>
      </c>
      <c r="AZ12" s="13">
        <f t="shared" si="1"/>
        <v>255.57559669524338</v>
      </c>
      <c r="BA12" s="13">
        <f t="shared" si="1"/>
        <v>258.13135266219581</v>
      </c>
      <c r="BB12" s="13">
        <f t="shared" si="1"/>
        <v>260.71266618881776</v>
      </c>
      <c r="BC12" s="13">
        <f t="shared" si="1"/>
        <v>263.31979285070594</v>
      </c>
      <c r="BD12" s="13">
        <f t="shared" si="1"/>
        <v>265.952990779213</v>
      </c>
      <c r="BE12" s="13">
        <f t="shared" si="1"/>
        <v>268.61252068700514</v>
      </c>
    </row>
    <row r="13" spans="1:57" x14ac:dyDescent="0.35">
      <c r="A13" s="57" t="s">
        <v>616</v>
      </c>
      <c r="C13" s="86" t="s">
        <v>8</v>
      </c>
      <c r="D13" s="58" t="s">
        <v>621</v>
      </c>
      <c r="E13" s="87" t="s">
        <v>625</v>
      </c>
      <c r="F13" s="26" t="s">
        <v>42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185.44113993720561</v>
      </c>
      <c r="AG13" s="13">
        <f t="shared" si="2"/>
        <v>189.14996273594971</v>
      </c>
      <c r="AH13" s="13">
        <f t="shared" si="2"/>
        <v>192.9329619906687</v>
      </c>
      <c r="AI13" s="13">
        <f t="shared" si="2"/>
        <v>196.79162123048206</v>
      </c>
      <c r="AJ13" s="13">
        <f t="shared" si="2"/>
        <v>200.72745365509169</v>
      </c>
      <c r="AK13" s="13">
        <f t="shared" si="2"/>
        <v>204.74200272819354</v>
      </c>
      <c r="AL13" s="13">
        <f t="shared" si="2"/>
        <v>208.8368427827574</v>
      </c>
      <c r="AM13" s="13">
        <f t="shared" si="2"/>
        <v>213.01357963841255</v>
      </c>
      <c r="AN13" s="13">
        <f t="shared" si="2"/>
        <v>217.2738512311808</v>
      </c>
      <c r="AO13" s="13">
        <f t="shared" si="2"/>
        <v>221.61932825580442</v>
      </c>
      <c r="AP13" s="13">
        <f t="shared" si="2"/>
        <v>226.05171482092049</v>
      </c>
      <c r="AQ13" s="13">
        <f t="shared" si="2"/>
        <v>230.5727491173389</v>
      </c>
      <c r="AR13" s="13">
        <f t="shared" si="2"/>
        <v>235.18420409968567</v>
      </c>
      <c r="AS13" s="13">
        <f t="shared" si="2"/>
        <v>239.88788818167939</v>
      </c>
      <c r="AT13" s="13">
        <f t="shared" si="2"/>
        <v>244.68564594531298</v>
      </c>
      <c r="AU13" s="13">
        <f t="shared" si="2"/>
        <v>247.13250240476611</v>
      </c>
      <c r="AV13" s="13">
        <f t="shared" si="2"/>
        <v>249.60382742881379</v>
      </c>
      <c r="AW13" s="13">
        <f t="shared" si="2"/>
        <v>252.09986570310193</v>
      </c>
      <c r="AX13" s="13">
        <f t="shared" si="2"/>
        <v>254.62086436013294</v>
      </c>
      <c r="AY13" s="13">
        <f t="shared" si="2"/>
        <v>257.16707300373429</v>
      </c>
      <c r="AZ13" s="13">
        <f t="shared" si="2"/>
        <v>259.73874373377163</v>
      </c>
      <c r="BA13" s="13">
        <f t="shared" si="2"/>
        <v>262.33613117110934</v>
      </c>
      <c r="BB13" s="13">
        <f t="shared" si="2"/>
        <v>264.95949248282045</v>
      </c>
      <c r="BC13" s="13">
        <f t="shared" si="2"/>
        <v>267.60908740764864</v>
      </c>
      <c r="BD13" s="13">
        <f t="shared" si="2"/>
        <v>270.28517828172511</v>
      </c>
      <c r="BE13" s="13">
        <f t="shared" si="2"/>
        <v>272.98803006454239</v>
      </c>
    </row>
    <row r="14" spans="1:57" x14ac:dyDescent="0.35">
      <c r="A14" s="57" t="s">
        <v>616</v>
      </c>
      <c r="C14" s="86" t="s">
        <v>8</v>
      </c>
      <c r="D14" s="58" t="s">
        <v>621</v>
      </c>
      <c r="E14" s="87" t="s">
        <v>625</v>
      </c>
      <c r="F14" s="26" t="s">
        <v>43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29.782340473966979</v>
      </c>
      <c r="AG14" s="13">
        <f t="shared" si="3"/>
        <v>30.37798728344632</v>
      </c>
      <c r="AH14" s="13">
        <f t="shared" si="3"/>
        <v>30.985547029115246</v>
      </c>
      <c r="AI14" s="13">
        <f t="shared" si="3"/>
        <v>31.605257969697551</v>
      </c>
      <c r="AJ14" s="13">
        <f t="shared" si="3"/>
        <v>32.237363129091499</v>
      </c>
      <c r="AK14" s="13">
        <f t="shared" si="3"/>
        <v>32.882110391673329</v>
      </c>
      <c r="AL14" s="13">
        <f t="shared" si="3"/>
        <v>33.539752599506798</v>
      </c>
      <c r="AM14" s="13">
        <f t="shared" si="3"/>
        <v>34.210547651496931</v>
      </c>
      <c r="AN14" s="13">
        <f t="shared" si="3"/>
        <v>34.894758604526871</v>
      </c>
      <c r="AO14" s="13">
        <f t="shared" si="3"/>
        <v>35.592653776617411</v>
      </c>
      <c r="AP14" s="13">
        <f t="shared" si="3"/>
        <v>36.304506852149757</v>
      </c>
      <c r="AQ14" s="13">
        <f t="shared" si="3"/>
        <v>37.030596989192752</v>
      </c>
      <c r="AR14" s="13">
        <f t="shared" si="3"/>
        <v>37.771208928976606</v>
      </c>
      <c r="AS14" s="13">
        <f t="shared" si="3"/>
        <v>38.526633107556137</v>
      </c>
      <c r="AT14" s="13">
        <f t="shared" si="3"/>
        <v>39.297165769707263</v>
      </c>
      <c r="AU14" s="13">
        <f t="shared" si="3"/>
        <v>39.690137427404338</v>
      </c>
      <c r="AV14" s="13">
        <f t="shared" si="3"/>
        <v>40.087038801678382</v>
      </c>
      <c r="AW14" s="13">
        <f t="shared" si="3"/>
        <v>40.487909189695166</v>
      </c>
      <c r="AX14" s="13">
        <f t="shared" si="3"/>
        <v>40.892788281592118</v>
      </c>
      <c r="AY14" s="13">
        <f t="shared" si="3"/>
        <v>41.301716164408042</v>
      </c>
      <c r="AZ14" s="13">
        <f t="shared" si="3"/>
        <v>41.714733326052119</v>
      </c>
      <c r="BA14" s="13">
        <f t="shared" si="3"/>
        <v>42.131880659312642</v>
      </c>
      <c r="BB14" s="13">
        <f t="shared" si="3"/>
        <v>42.55319946590577</v>
      </c>
      <c r="BC14" s="13">
        <f t="shared" si="3"/>
        <v>42.978731460564831</v>
      </c>
      <c r="BD14" s="13">
        <f t="shared" si="3"/>
        <v>43.408518775170478</v>
      </c>
      <c r="BE14" s="13">
        <f t="shared" si="3"/>
        <v>43.842603962922183</v>
      </c>
    </row>
    <row r="15" spans="1:57" x14ac:dyDescent="0.35">
      <c r="A15" s="57" t="s">
        <v>616</v>
      </c>
      <c r="C15" s="86" t="s">
        <v>8</v>
      </c>
      <c r="D15" s="58" t="s">
        <v>621</v>
      </c>
      <c r="E15" s="87" t="s">
        <v>625</v>
      </c>
      <c r="F15" s="26" t="s">
        <v>44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31.179316524143076</v>
      </c>
      <c r="AG15" s="13">
        <f t="shared" si="4"/>
        <v>31.802902854625938</v>
      </c>
      <c r="AH15" s="13">
        <f t="shared" si="4"/>
        <v>32.438960911718453</v>
      </c>
      <c r="AI15" s="13">
        <f t="shared" si="4"/>
        <v>33.08774012995282</v>
      </c>
      <c r="AJ15" s="13">
        <f t="shared" si="4"/>
        <v>33.749494932551876</v>
      </c>
      <c r="AK15" s="13">
        <f t="shared" si="4"/>
        <v>34.424484831202911</v>
      </c>
      <c r="AL15" s="13">
        <f t="shared" si="4"/>
        <v>35.112974527826971</v>
      </c>
      <c r="AM15" s="13">
        <f t="shared" si="4"/>
        <v>35.815234018383514</v>
      </c>
      <c r="AN15" s="13">
        <f t="shared" si="4"/>
        <v>36.531538698751184</v>
      </c>
      <c r="AO15" s="13">
        <f t="shared" si="4"/>
        <v>37.262169472726207</v>
      </c>
      <c r="AP15" s="13">
        <f t="shared" si="4"/>
        <v>38.007412862180729</v>
      </c>
      <c r="AQ15" s="13">
        <f t="shared" si="4"/>
        <v>38.767561119424343</v>
      </c>
      <c r="AR15" s="13">
        <f t="shared" si="4"/>
        <v>39.54291234181283</v>
      </c>
      <c r="AS15" s="13">
        <f t="shared" si="4"/>
        <v>40.333770588649088</v>
      </c>
      <c r="AT15" s="13">
        <f t="shared" si="4"/>
        <v>41.140446000422067</v>
      </c>
      <c r="AU15" s="13">
        <f t="shared" si="4"/>
        <v>41.551850460426287</v>
      </c>
      <c r="AV15" s="13">
        <f t="shared" si="4"/>
        <v>41.967368965030552</v>
      </c>
      <c r="AW15" s="13">
        <f t="shared" si="4"/>
        <v>42.387042654680855</v>
      </c>
      <c r="AX15" s="13">
        <f t="shared" si="4"/>
        <v>42.81091308122766</v>
      </c>
      <c r="AY15" s="13">
        <f t="shared" si="4"/>
        <v>43.239022212039934</v>
      </c>
      <c r="AZ15" s="13">
        <f t="shared" si="4"/>
        <v>43.671412434160331</v>
      </c>
      <c r="BA15" s="13">
        <f t="shared" si="4"/>
        <v>44.108126558501937</v>
      </c>
      <c r="BB15" s="13">
        <f t="shared" si="4"/>
        <v>44.549207824086956</v>
      </c>
      <c r="BC15" s="13">
        <f t="shared" si="4"/>
        <v>44.994699902327824</v>
      </c>
      <c r="BD15" s="13">
        <f t="shared" si="4"/>
        <v>45.444646901351099</v>
      </c>
      <c r="BE15" s="13">
        <f t="shared" si="4"/>
        <v>45.899093370364611</v>
      </c>
    </row>
    <row r="16" spans="1:57" x14ac:dyDescent="0.35">
      <c r="A16" s="57" t="s">
        <v>616</v>
      </c>
      <c r="C16" s="86" t="s">
        <v>8</v>
      </c>
      <c r="D16" s="58" t="s">
        <v>621</v>
      </c>
      <c r="E16" s="87" t="s">
        <v>625</v>
      </c>
      <c r="F16" s="26" t="s">
        <v>45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5.8554102528657639</v>
      </c>
      <c r="AG16" s="13">
        <f t="shared" si="5"/>
        <v>5.972518457923079</v>
      </c>
      <c r="AH16" s="13">
        <f t="shared" si="5"/>
        <v>6.0919688270815406</v>
      </c>
      <c r="AI16" s="13">
        <f t="shared" si="5"/>
        <v>6.2138082036231719</v>
      </c>
      <c r="AJ16" s="13">
        <f t="shared" si="5"/>
        <v>6.3380843676956351</v>
      </c>
      <c r="AK16" s="13">
        <f t="shared" si="5"/>
        <v>6.4648460550495477</v>
      </c>
      <c r="AL16" s="13">
        <f t="shared" si="5"/>
        <v>6.5941429761505388</v>
      </c>
      <c r="AM16" s="13">
        <f t="shared" si="5"/>
        <v>6.7260258356735498</v>
      </c>
      <c r="AN16" s="13">
        <f t="shared" si="5"/>
        <v>6.8605463523870212</v>
      </c>
      <c r="AO16" s="13">
        <f t="shared" si="5"/>
        <v>6.9977572794347616</v>
      </c>
      <c r="AP16" s="13">
        <f t="shared" si="5"/>
        <v>7.1377124250234569</v>
      </c>
      <c r="AQ16" s="13">
        <f t="shared" si="5"/>
        <v>7.2804666735239261</v>
      </c>
      <c r="AR16" s="13">
        <f t="shared" si="5"/>
        <v>7.4260760069944043</v>
      </c>
      <c r="AS16" s="13">
        <f t="shared" si="5"/>
        <v>7.5745975271342925</v>
      </c>
      <c r="AT16" s="13">
        <f t="shared" si="5"/>
        <v>7.726089477676978</v>
      </c>
      <c r="AU16" s="13">
        <f t="shared" si="5"/>
        <v>7.8033503724537479</v>
      </c>
      <c r="AV16" s="13">
        <f t="shared" si="5"/>
        <v>7.8813838761782851</v>
      </c>
      <c r="AW16" s="13">
        <f t="shared" si="5"/>
        <v>7.960197714940068</v>
      </c>
      <c r="AX16" s="13">
        <f t="shared" si="5"/>
        <v>8.0397996920894688</v>
      </c>
      <c r="AY16" s="13">
        <f t="shared" si="5"/>
        <v>8.1201976890103627</v>
      </c>
      <c r="AZ16" s="13">
        <f t="shared" si="5"/>
        <v>8.2013996659004658</v>
      </c>
      <c r="BA16" s="13">
        <f t="shared" si="5"/>
        <v>8.2834136625594699</v>
      </c>
      <c r="BB16" s="13">
        <f t="shared" si="5"/>
        <v>8.3662477991850643</v>
      </c>
      <c r="BC16" s="13">
        <f t="shared" si="5"/>
        <v>8.4499102771769152</v>
      </c>
      <c r="BD16" s="13">
        <f t="shared" si="5"/>
        <v>8.5344093799486842</v>
      </c>
      <c r="BE16" s="13">
        <f t="shared" si="5"/>
        <v>8.6197534737481707</v>
      </c>
    </row>
    <row r="17" spans="1:57" x14ac:dyDescent="0.35">
      <c r="A17" s="57" t="s">
        <v>616</v>
      </c>
      <c r="C17" s="86" t="s">
        <v>8</v>
      </c>
      <c r="D17" s="58" t="s">
        <v>621</v>
      </c>
      <c r="E17" s="87" t="s">
        <v>625</v>
      </c>
      <c r="F17" s="26" t="s">
        <v>46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154.73738972801607</v>
      </c>
      <c r="AG17" s="13">
        <f t="shared" si="6"/>
        <v>157.8321375225764</v>
      </c>
      <c r="AH17" s="13">
        <f t="shared" si="6"/>
        <v>160.98878027302794</v>
      </c>
      <c r="AI17" s="13">
        <f t="shared" si="6"/>
        <v>164.20855587848851</v>
      </c>
      <c r="AJ17" s="13">
        <f t="shared" si="6"/>
        <v>167.49272699605828</v>
      </c>
      <c r="AK17" s="13">
        <f t="shared" si="6"/>
        <v>170.84258153597943</v>
      </c>
      <c r="AL17" s="13">
        <f t="shared" si="6"/>
        <v>174.25943316669901</v>
      </c>
      <c r="AM17" s="13">
        <f t="shared" si="6"/>
        <v>177.744621830033</v>
      </c>
      <c r="AN17" s="13">
        <f t="shared" si="6"/>
        <v>181.29951426663365</v>
      </c>
      <c r="AO17" s="13">
        <f t="shared" si="6"/>
        <v>184.92550455196633</v>
      </c>
      <c r="AP17" s="13">
        <f t="shared" si="6"/>
        <v>188.62401464300567</v>
      </c>
      <c r="AQ17" s="13">
        <f t="shared" si="6"/>
        <v>192.39649493586577</v>
      </c>
      <c r="AR17" s="13">
        <f t="shared" si="6"/>
        <v>196.2444248345831</v>
      </c>
      <c r="AS17" s="13">
        <f t="shared" si="6"/>
        <v>200.16931333127476</v>
      </c>
      <c r="AT17" s="13">
        <f t="shared" si="6"/>
        <v>204.17269959790025</v>
      </c>
      <c r="AU17" s="13">
        <f t="shared" si="6"/>
        <v>206.21442659387924</v>
      </c>
      <c r="AV17" s="13">
        <f t="shared" si="6"/>
        <v>208.27657085981804</v>
      </c>
      <c r="AW17" s="13">
        <f t="shared" si="6"/>
        <v>210.35933656841621</v>
      </c>
      <c r="AX17" s="13">
        <f t="shared" si="6"/>
        <v>212.46292993410037</v>
      </c>
      <c r="AY17" s="13">
        <f t="shared" si="6"/>
        <v>214.58755923344137</v>
      </c>
      <c r="AZ17" s="13">
        <f t="shared" si="6"/>
        <v>216.73343482577579</v>
      </c>
      <c r="BA17" s="13">
        <f t="shared" si="6"/>
        <v>218.90076917403354</v>
      </c>
      <c r="BB17" s="13">
        <f t="shared" si="6"/>
        <v>221.08977686577387</v>
      </c>
      <c r="BC17" s="13">
        <f t="shared" si="6"/>
        <v>223.3006746344316</v>
      </c>
      <c r="BD17" s="13">
        <f t="shared" si="6"/>
        <v>225.53368138077593</v>
      </c>
      <c r="BE17" s="13">
        <f t="shared" si="6"/>
        <v>227.78901819458369</v>
      </c>
    </row>
    <row r="18" spans="1:57" x14ac:dyDescent="0.35">
      <c r="A18" s="57" t="s">
        <v>616</v>
      </c>
      <c r="C18" s="86" t="s">
        <v>8</v>
      </c>
      <c r="D18" s="58" t="s">
        <v>621</v>
      </c>
      <c r="E18" s="87" t="s">
        <v>625</v>
      </c>
      <c r="F18" s="26" t="s">
        <v>47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152.0028834170331</v>
      </c>
      <c r="AG18" s="13">
        <f t="shared" si="7"/>
        <v>155.04294108537377</v>
      </c>
      <c r="AH18" s="13">
        <f t="shared" si="7"/>
        <v>158.14379990708125</v>
      </c>
      <c r="AI18" s="13">
        <f t="shared" si="7"/>
        <v>161.30667590522287</v>
      </c>
      <c r="AJ18" s="13">
        <f t="shared" si="7"/>
        <v>164.53280942332734</v>
      </c>
      <c r="AK18" s="13">
        <f t="shared" si="7"/>
        <v>167.82346561179389</v>
      </c>
      <c r="AL18" s="13">
        <f t="shared" si="7"/>
        <v>171.17993492402977</v>
      </c>
      <c r="AM18" s="13">
        <f t="shared" si="7"/>
        <v>174.60353362251035</v>
      </c>
      <c r="AN18" s="13">
        <f t="shared" si="7"/>
        <v>178.09560429496057</v>
      </c>
      <c r="AO18" s="13">
        <f t="shared" si="7"/>
        <v>181.65751638085979</v>
      </c>
      <c r="AP18" s="13">
        <f t="shared" si="7"/>
        <v>185.29066670847698</v>
      </c>
      <c r="AQ18" s="13">
        <f t="shared" si="7"/>
        <v>188.99648004264651</v>
      </c>
      <c r="AR18" s="13">
        <f t="shared" si="7"/>
        <v>192.77640964349945</v>
      </c>
      <c r="AS18" s="13">
        <f t="shared" si="7"/>
        <v>196.63193783636945</v>
      </c>
      <c r="AT18" s="13">
        <f t="shared" si="7"/>
        <v>200.56457659309683</v>
      </c>
      <c r="AU18" s="13">
        <f t="shared" si="7"/>
        <v>202.57022235902781</v>
      </c>
      <c r="AV18" s="13">
        <f t="shared" si="7"/>
        <v>204.5959245826181</v>
      </c>
      <c r="AW18" s="13">
        <f t="shared" si="7"/>
        <v>206.64188382844426</v>
      </c>
      <c r="AX18" s="13">
        <f t="shared" si="7"/>
        <v>208.70830266672871</v>
      </c>
      <c r="AY18" s="13">
        <f t="shared" si="7"/>
        <v>210.79538569339601</v>
      </c>
      <c r="AZ18" s="13">
        <f t="shared" si="7"/>
        <v>212.90333955032997</v>
      </c>
      <c r="BA18" s="13">
        <f t="shared" si="7"/>
        <v>215.03237294583329</v>
      </c>
      <c r="BB18" s="13">
        <f t="shared" si="7"/>
        <v>217.18269667529162</v>
      </c>
      <c r="BC18" s="13">
        <f t="shared" si="7"/>
        <v>219.35452364204454</v>
      </c>
      <c r="BD18" s="13">
        <f t="shared" si="7"/>
        <v>221.54806887846499</v>
      </c>
      <c r="BE18" s="13">
        <f t="shared" si="7"/>
        <v>223.76354956724964</v>
      </c>
    </row>
    <row r="19" spans="1:57" x14ac:dyDescent="0.35">
      <c r="A19" s="57" t="s">
        <v>616</v>
      </c>
      <c r="C19" s="86" t="s">
        <v>8</v>
      </c>
      <c r="D19" s="58" t="s">
        <v>621</v>
      </c>
      <c r="E19" s="87" t="s">
        <v>625</v>
      </c>
      <c r="F19" s="26" t="s">
        <v>48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15.455905235990848</v>
      </c>
      <c r="AG19" s="13">
        <f t="shared" si="8"/>
        <v>15.765023340710664</v>
      </c>
      <c r="AH19" s="13">
        <f t="shared" si="8"/>
        <v>16.080323807524877</v>
      </c>
      <c r="AI19" s="13">
        <f t="shared" si="8"/>
        <v>16.401930283675373</v>
      </c>
      <c r="AJ19" s="13">
        <f t="shared" si="8"/>
        <v>16.729968889348882</v>
      </c>
      <c r="AK19" s="13">
        <f t="shared" si="8"/>
        <v>17.064568267135861</v>
      </c>
      <c r="AL19" s="13">
        <f t="shared" si="8"/>
        <v>17.405859632478577</v>
      </c>
      <c r="AM19" s="13">
        <f t="shared" si="8"/>
        <v>17.753976825128149</v>
      </c>
      <c r="AN19" s="13">
        <f t="shared" si="8"/>
        <v>18.10905636163071</v>
      </c>
      <c r="AO19" s="13">
        <f t="shared" si="8"/>
        <v>18.471237488863324</v>
      </c>
      <c r="AP19" s="13">
        <f t="shared" si="8"/>
        <v>18.84066223864059</v>
      </c>
      <c r="AQ19" s="13">
        <f t="shared" si="8"/>
        <v>19.217475483413402</v>
      </c>
      <c r="AR19" s="13">
        <f t="shared" si="8"/>
        <v>19.601824993081671</v>
      </c>
      <c r="AS19" s="13">
        <f t="shared" si="8"/>
        <v>19.993861492943303</v>
      </c>
      <c r="AT19" s="13">
        <f t="shared" si="8"/>
        <v>20.393738722802169</v>
      </c>
      <c r="AU19" s="13">
        <f t="shared" si="8"/>
        <v>20.597676110030189</v>
      </c>
      <c r="AV19" s="13">
        <f t="shared" si="8"/>
        <v>20.803652871130492</v>
      </c>
      <c r="AW19" s="13">
        <f t="shared" si="8"/>
        <v>21.011689399841796</v>
      </c>
      <c r="AX19" s="13">
        <f t="shared" si="8"/>
        <v>21.221806293840213</v>
      </c>
      <c r="AY19" s="13">
        <f t="shared" si="8"/>
        <v>21.434024356778615</v>
      </c>
      <c r="AZ19" s="13">
        <f t="shared" si="8"/>
        <v>21.648364600346401</v>
      </c>
      <c r="BA19" s="13">
        <f t="shared" si="8"/>
        <v>21.864848246349865</v>
      </c>
      <c r="BB19" s="13">
        <f t="shared" si="8"/>
        <v>22.083496728813365</v>
      </c>
      <c r="BC19" s="13">
        <f t="shared" si="8"/>
        <v>22.304331696101499</v>
      </c>
      <c r="BD19" s="13">
        <f t="shared" si="8"/>
        <v>22.527375013062514</v>
      </c>
      <c r="BE19" s="13">
        <f t="shared" si="8"/>
        <v>22.75264876319314</v>
      </c>
    </row>
    <row r="20" spans="1:57" x14ac:dyDescent="0.35">
      <c r="A20" s="57" t="s">
        <v>616</v>
      </c>
      <c r="C20" s="86" t="s">
        <v>8</v>
      </c>
      <c r="D20" s="58" t="s">
        <v>621</v>
      </c>
      <c r="E20" s="87" t="s">
        <v>625</v>
      </c>
      <c r="F20" s="26" t="s">
        <v>49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120.8532897875746</v>
      </c>
      <c r="AG20" s="13">
        <f t="shared" si="9"/>
        <v>123.27035558332609</v>
      </c>
      <c r="AH20" s="13">
        <f t="shared" si="9"/>
        <v>125.73576269499262</v>
      </c>
      <c r="AI20" s="13">
        <f t="shared" si="9"/>
        <v>128.25047794889247</v>
      </c>
      <c r="AJ20" s="13">
        <f t="shared" si="9"/>
        <v>130.81548750787033</v>
      </c>
      <c r="AK20" s="13">
        <f t="shared" si="9"/>
        <v>133.43179725802773</v>
      </c>
      <c r="AL20" s="13">
        <f t="shared" si="9"/>
        <v>136.10043320318829</v>
      </c>
      <c r="AM20" s="13">
        <f t="shared" si="9"/>
        <v>138.82244186725205</v>
      </c>
      <c r="AN20" s="13">
        <f t="shared" si="9"/>
        <v>141.5988907045971</v>
      </c>
      <c r="AO20" s="13">
        <f t="shared" si="9"/>
        <v>144.43086851868904</v>
      </c>
      <c r="AP20" s="13">
        <f t="shared" si="9"/>
        <v>147.31948588906283</v>
      </c>
      <c r="AQ20" s="13">
        <f t="shared" si="9"/>
        <v>150.26587560684408</v>
      </c>
      <c r="AR20" s="13">
        <f t="shared" si="9"/>
        <v>153.27119311898096</v>
      </c>
      <c r="AS20" s="13">
        <f t="shared" si="9"/>
        <v>156.33661698136058</v>
      </c>
      <c r="AT20" s="13">
        <f t="shared" si="9"/>
        <v>159.46334932098779</v>
      </c>
      <c r="AU20" s="13">
        <f t="shared" si="9"/>
        <v>161.05798281419766</v>
      </c>
      <c r="AV20" s="13">
        <f t="shared" si="9"/>
        <v>162.66856264233962</v>
      </c>
      <c r="AW20" s="13">
        <f t="shared" si="9"/>
        <v>164.29524826876303</v>
      </c>
      <c r="AX20" s="13">
        <f t="shared" si="9"/>
        <v>165.93820075145067</v>
      </c>
      <c r="AY20" s="13">
        <f t="shared" si="9"/>
        <v>167.59758275896516</v>
      </c>
      <c r="AZ20" s="13">
        <f t="shared" si="9"/>
        <v>169.2735585865548</v>
      </c>
      <c r="BA20" s="13">
        <f t="shared" si="9"/>
        <v>170.96629417242033</v>
      </c>
      <c r="BB20" s="13">
        <f t="shared" si="9"/>
        <v>172.67595711414452</v>
      </c>
      <c r="BC20" s="13">
        <f t="shared" si="9"/>
        <v>174.40271668528598</v>
      </c>
      <c r="BD20" s="13">
        <f t="shared" si="9"/>
        <v>176.14674385213885</v>
      </c>
      <c r="BE20" s="13">
        <f t="shared" si="9"/>
        <v>177.90821129066023</v>
      </c>
    </row>
    <row r="21" spans="1:57" x14ac:dyDescent="0.35">
      <c r="A21" s="57" t="s">
        <v>616</v>
      </c>
      <c r="C21" s="86" t="s">
        <v>8</v>
      </c>
      <c r="D21" s="58" t="s">
        <v>621</v>
      </c>
      <c r="E21" s="87" t="s">
        <v>625</v>
      </c>
      <c r="F21" s="26" t="s">
        <v>35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1120.3747922412288</v>
      </c>
      <c r="AG21" s="13">
        <f t="shared" si="10"/>
        <v>1142.7822880860533</v>
      </c>
      <c r="AH21" s="13">
        <f t="shared" si="10"/>
        <v>1165.6379338477743</v>
      </c>
      <c r="AI21" s="13">
        <f t="shared" si="10"/>
        <v>1188.9506925247299</v>
      </c>
      <c r="AJ21" s="13">
        <f t="shared" si="10"/>
        <v>1212.7297063752244</v>
      </c>
      <c r="AK21" s="13">
        <f t="shared" si="10"/>
        <v>1236.984300502729</v>
      </c>
      <c r="AL21" s="13">
        <f t="shared" si="10"/>
        <v>1261.7239865127835</v>
      </c>
      <c r="AM21" s="13">
        <f t="shared" si="10"/>
        <v>1286.9584662430393</v>
      </c>
      <c r="AN21" s="13">
        <f t="shared" si="10"/>
        <v>1312.6976355679001</v>
      </c>
      <c r="AO21" s="13">
        <f t="shared" si="10"/>
        <v>1338.951588279258</v>
      </c>
      <c r="AP21" s="13">
        <f t="shared" si="10"/>
        <v>1365.7306200448431</v>
      </c>
      <c r="AQ21" s="13">
        <f t="shared" si="10"/>
        <v>1393.0452324457401</v>
      </c>
      <c r="AR21" s="13">
        <f t="shared" si="10"/>
        <v>1420.9061370946549</v>
      </c>
      <c r="AS21" s="13">
        <f t="shared" si="10"/>
        <v>1449.324259836548</v>
      </c>
      <c r="AT21" s="13">
        <f t="shared" si="10"/>
        <v>1478.3107450332789</v>
      </c>
      <c r="AU21" s="13">
        <f t="shared" si="10"/>
        <v>1493.0938524836117</v>
      </c>
      <c r="AV21" s="13">
        <f t="shared" si="10"/>
        <v>1508.0247910084479</v>
      </c>
      <c r="AW21" s="13">
        <f t="shared" si="10"/>
        <v>1523.1050389185323</v>
      </c>
      <c r="AX21" s="13">
        <f t="shared" si="10"/>
        <v>1538.3360893077177</v>
      </c>
      <c r="AY21" s="13">
        <f t="shared" si="10"/>
        <v>1553.7194502007949</v>
      </c>
      <c r="AZ21" s="13">
        <f t="shared" si="10"/>
        <v>1569.2566447028028</v>
      </c>
      <c r="BA21" s="13">
        <f t="shared" si="10"/>
        <v>1584.9492111498307</v>
      </c>
      <c r="BB21" s="13">
        <f t="shared" si="10"/>
        <v>1600.7987032613291</v>
      </c>
      <c r="BC21" s="13">
        <f t="shared" si="10"/>
        <v>1616.8066902939424</v>
      </c>
      <c r="BD21" s="13">
        <f t="shared" si="10"/>
        <v>1632.9747571968819</v>
      </c>
      <c r="BE21" s="13">
        <f t="shared" si="10"/>
        <v>1649.3045047688506</v>
      </c>
    </row>
    <row r="22" spans="1:57" x14ac:dyDescent="0.35">
      <c r="A22" s="57" t="s">
        <v>616</v>
      </c>
      <c r="C22" s="86" t="s">
        <v>8</v>
      </c>
      <c r="D22" s="58" t="s">
        <v>621</v>
      </c>
      <c r="E22" s="87" t="s">
        <v>625</v>
      </c>
      <c r="F22" s="26" t="s">
        <v>34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2621.5756465581389</v>
      </c>
      <c r="AG22" s="13">
        <f t="shared" si="11"/>
        <v>2674.0071594893016</v>
      </c>
      <c r="AH22" s="13">
        <f t="shared" si="11"/>
        <v>2727.4873026790874</v>
      </c>
      <c r="AI22" s="13">
        <f t="shared" si="11"/>
        <v>2782.0370487326691</v>
      </c>
      <c r="AJ22" s="13">
        <f t="shared" si="11"/>
        <v>2837.6777897073225</v>
      </c>
      <c r="AK22" s="13">
        <f t="shared" si="11"/>
        <v>2894.431345501469</v>
      </c>
      <c r="AL22" s="13">
        <f t="shared" si="11"/>
        <v>2952.3199724114984</v>
      </c>
      <c r="AM22" s="13">
        <f t="shared" si="11"/>
        <v>3011.3663718597281</v>
      </c>
      <c r="AN22" s="13">
        <f t="shared" si="11"/>
        <v>3071.5936992969228</v>
      </c>
      <c r="AO22" s="13">
        <f t="shared" si="11"/>
        <v>3133.0255732828614</v>
      </c>
      <c r="AP22" s="13">
        <f t="shared" si="11"/>
        <v>3195.6860847485186</v>
      </c>
      <c r="AQ22" s="13">
        <f t="shared" si="11"/>
        <v>3259.5998064434889</v>
      </c>
      <c r="AR22" s="13">
        <f t="shared" si="11"/>
        <v>3324.7918025723588</v>
      </c>
      <c r="AS22" s="13">
        <f t="shared" si="11"/>
        <v>3391.2876386238058</v>
      </c>
      <c r="AT22" s="13">
        <f t="shared" si="11"/>
        <v>3459.1133913962822</v>
      </c>
      <c r="AU22" s="13">
        <f t="shared" si="11"/>
        <v>3493.7045253102451</v>
      </c>
      <c r="AV22" s="13">
        <f t="shared" si="11"/>
        <v>3528.6415705633476</v>
      </c>
      <c r="AW22" s="13">
        <f t="shared" si="11"/>
        <v>3563.9279862689809</v>
      </c>
      <c r="AX22" s="13">
        <f t="shared" si="11"/>
        <v>3599.5672661316707</v>
      </c>
      <c r="AY22" s="13">
        <f t="shared" si="11"/>
        <v>3635.5629387929876</v>
      </c>
      <c r="AZ22" s="13">
        <f t="shared" si="11"/>
        <v>3671.9185681809176</v>
      </c>
      <c r="BA22" s="13">
        <f t="shared" si="11"/>
        <v>3708.6377538627266</v>
      </c>
      <c r="BB22" s="13">
        <f t="shared" si="11"/>
        <v>3745.724131401354</v>
      </c>
      <c r="BC22" s="13">
        <f t="shared" si="11"/>
        <v>3783.1813727153676</v>
      </c>
      <c r="BD22" s="13">
        <f t="shared" si="11"/>
        <v>3821.0131864425211</v>
      </c>
      <c r="BE22" s="13">
        <f t="shared" si="11"/>
        <v>3859.2233183069466</v>
      </c>
    </row>
    <row r="23" spans="1:57" x14ac:dyDescent="0.35">
      <c r="A23" s="57" t="s">
        <v>616</v>
      </c>
      <c r="C23" s="86" t="s">
        <v>8</v>
      </c>
      <c r="D23" s="58" t="s">
        <v>621</v>
      </c>
      <c r="E23" s="87" t="s">
        <v>625</v>
      </c>
      <c r="F23" s="26" t="s">
        <v>50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85.364153534164842</v>
      </c>
      <c r="AG23" s="13">
        <f t="shared" si="12"/>
        <v>87.071436604848145</v>
      </c>
      <c r="AH23" s="13">
        <f t="shared" si="12"/>
        <v>88.812865336945109</v>
      </c>
      <c r="AI23" s="13">
        <f t="shared" si="12"/>
        <v>90.589122643684007</v>
      </c>
      <c r="AJ23" s="13">
        <f t="shared" si="12"/>
        <v>92.400905096557693</v>
      </c>
      <c r="AK23" s="13">
        <f t="shared" si="12"/>
        <v>94.248923198488853</v>
      </c>
      <c r="AL23" s="13">
        <f t="shared" si="12"/>
        <v>96.133901662458626</v>
      </c>
      <c r="AM23" s="13">
        <f t="shared" si="12"/>
        <v>98.056579695707796</v>
      </c>
      <c r="AN23" s="13">
        <f t="shared" si="12"/>
        <v>100.01771128962196</v>
      </c>
      <c r="AO23" s="13">
        <f t="shared" si="12"/>
        <v>102.01806551541439</v>
      </c>
      <c r="AP23" s="13">
        <f t="shared" si="12"/>
        <v>104.05842682572268</v>
      </c>
      <c r="AQ23" s="13">
        <f t="shared" si="12"/>
        <v>106.13959536223713</v>
      </c>
      <c r="AR23" s="13">
        <f t="shared" si="12"/>
        <v>108.26238726948188</v>
      </c>
      <c r="AS23" s="13">
        <f t="shared" si="12"/>
        <v>110.42763501487151</v>
      </c>
      <c r="AT23" s="13">
        <f t="shared" si="12"/>
        <v>112.63618771516894</v>
      </c>
      <c r="AU23" s="13">
        <f t="shared" si="12"/>
        <v>113.76254959232064</v>
      </c>
      <c r="AV23" s="13">
        <f t="shared" si="12"/>
        <v>114.90017508824384</v>
      </c>
      <c r="AW23" s="13">
        <f t="shared" si="12"/>
        <v>116.04917683912628</v>
      </c>
      <c r="AX23" s="13">
        <f t="shared" si="12"/>
        <v>117.20966860751754</v>
      </c>
      <c r="AY23" s="13">
        <f t="shared" si="12"/>
        <v>118.38176529359272</v>
      </c>
      <c r="AZ23" s="13">
        <f t="shared" si="12"/>
        <v>119.56558294652865</v>
      </c>
      <c r="BA23" s="13">
        <f t="shared" si="12"/>
        <v>120.76123877599393</v>
      </c>
      <c r="BB23" s="13">
        <f t="shared" si="12"/>
        <v>121.96885116375387</v>
      </c>
      <c r="BC23" s="13">
        <f t="shared" si="12"/>
        <v>123.18853967539141</v>
      </c>
      <c r="BD23" s="13">
        <f t="shared" si="12"/>
        <v>124.42042507214532</v>
      </c>
      <c r="BE23" s="13">
        <f t="shared" si="12"/>
        <v>125.66462932286677</v>
      </c>
    </row>
    <row r="24" spans="1:57" x14ac:dyDescent="0.35">
      <c r="A24" s="57" t="s">
        <v>616</v>
      </c>
      <c r="C24" s="86" t="s">
        <v>8</v>
      </c>
      <c r="D24" s="58" t="s">
        <v>621</v>
      </c>
      <c r="E24" s="87" t="s">
        <v>625</v>
      </c>
      <c r="F24" s="26" t="s">
        <v>51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94.310744834228757</v>
      </c>
      <c r="AG24" s="13">
        <f t="shared" si="13"/>
        <v>96.196959730913335</v>
      </c>
      <c r="AH24" s="13">
        <f t="shared" si="13"/>
        <v>98.120898925531606</v>
      </c>
      <c r="AI24" s="13">
        <f t="shared" si="13"/>
        <v>100.08331690404223</v>
      </c>
      <c r="AJ24" s="13">
        <f t="shared" si="13"/>
        <v>102.08498324212307</v>
      </c>
      <c r="AK24" s="13">
        <f t="shared" si="13"/>
        <v>104.12668290696553</v>
      </c>
      <c r="AL24" s="13">
        <f t="shared" si="13"/>
        <v>106.20921656510484</v>
      </c>
      <c r="AM24" s="13">
        <f t="shared" si="13"/>
        <v>108.33340089640694</v>
      </c>
      <c r="AN24" s="13">
        <f t="shared" si="13"/>
        <v>110.50006891433509</v>
      </c>
      <c r="AO24" s="13">
        <f t="shared" si="13"/>
        <v>112.71007029262179</v>
      </c>
      <c r="AP24" s="13">
        <f t="shared" si="13"/>
        <v>114.96427169847423</v>
      </c>
      <c r="AQ24" s="13">
        <f t="shared" si="13"/>
        <v>117.26355713244372</v>
      </c>
      <c r="AR24" s="13">
        <f t="shared" si="13"/>
        <v>119.60882827509259</v>
      </c>
      <c r="AS24" s="13">
        <f t="shared" si="13"/>
        <v>122.00100484059445</v>
      </c>
      <c r="AT24" s="13">
        <f t="shared" si="13"/>
        <v>124.44102493740634</v>
      </c>
      <c r="AU24" s="13">
        <f t="shared" si="13"/>
        <v>125.68543518678041</v>
      </c>
      <c r="AV24" s="13">
        <f t="shared" si="13"/>
        <v>126.94228953864821</v>
      </c>
      <c r="AW24" s="13">
        <f t="shared" si="13"/>
        <v>128.21171243403469</v>
      </c>
      <c r="AX24" s="13">
        <f t="shared" si="13"/>
        <v>129.49382955837504</v>
      </c>
      <c r="AY24" s="13">
        <f t="shared" si="13"/>
        <v>130.7887678539588</v>
      </c>
      <c r="AZ24" s="13">
        <f t="shared" si="13"/>
        <v>132.0966555324984</v>
      </c>
      <c r="BA24" s="13">
        <f t="shared" si="13"/>
        <v>133.41762208782339</v>
      </c>
      <c r="BB24" s="13">
        <f t="shared" si="13"/>
        <v>134.75179830870161</v>
      </c>
      <c r="BC24" s="13">
        <f t="shared" si="13"/>
        <v>136.09931629178863</v>
      </c>
      <c r="BD24" s="13">
        <f t="shared" si="13"/>
        <v>137.4603094547065</v>
      </c>
      <c r="BE24" s="13">
        <f t="shared" si="13"/>
        <v>138.83491254925357</v>
      </c>
    </row>
    <row r="25" spans="1:57" x14ac:dyDescent="0.35">
      <c r="A25" s="57" t="s">
        <v>616</v>
      </c>
      <c r="C25" s="86" t="s">
        <v>8</v>
      </c>
      <c r="D25" s="58" t="s">
        <v>621</v>
      </c>
      <c r="E25" s="87" t="s">
        <v>625</v>
      </c>
      <c r="F25" s="26" t="s">
        <v>52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10.102811903294786</v>
      </c>
      <c r="AG25" s="13">
        <f t="shared" si="14"/>
        <v>10.304868141360682</v>
      </c>
      <c r="AH25" s="13">
        <f t="shared" si="14"/>
        <v>10.510965504187896</v>
      </c>
      <c r="AI25" s="13">
        <f t="shared" si="14"/>
        <v>10.721184814271654</v>
      </c>
      <c r="AJ25" s="13">
        <f t="shared" si="14"/>
        <v>10.935608510557087</v>
      </c>
      <c r="AK25" s="13">
        <f t="shared" si="14"/>
        <v>11.154320680768228</v>
      </c>
      <c r="AL25" s="13">
        <f t="shared" si="14"/>
        <v>11.377407094383592</v>
      </c>
      <c r="AM25" s="13">
        <f t="shared" si="14"/>
        <v>11.604955236271264</v>
      </c>
      <c r="AN25" s="13">
        <f t="shared" si="14"/>
        <v>11.837054340996689</v>
      </c>
      <c r="AO25" s="13">
        <f t="shared" si="14"/>
        <v>12.073795427816624</v>
      </c>
      <c r="AP25" s="13">
        <f t="shared" si="14"/>
        <v>12.315271336372955</v>
      </c>
      <c r="AQ25" s="13">
        <f t="shared" si="14"/>
        <v>12.561576763100414</v>
      </c>
      <c r="AR25" s="13">
        <f t="shared" si="14"/>
        <v>12.812808298362421</v>
      </c>
      <c r="AS25" s="13">
        <f t="shared" si="14"/>
        <v>13.069064464329671</v>
      </c>
      <c r="AT25" s="13">
        <f t="shared" si="14"/>
        <v>13.330445753616264</v>
      </c>
      <c r="AU25" s="13">
        <f t="shared" si="14"/>
        <v>13.463750211152426</v>
      </c>
      <c r="AV25" s="13">
        <f t="shared" si="14"/>
        <v>13.59838771326395</v>
      </c>
      <c r="AW25" s="13">
        <f t="shared" si="14"/>
        <v>13.73437159039659</v>
      </c>
      <c r="AX25" s="13">
        <f t="shared" si="14"/>
        <v>13.871715306300556</v>
      </c>
      <c r="AY25" s="13">
        <f t="shared" si="14"/>
        <v>14.010432459363562</v>
      </c>
      <c r="AZ25" s="13">
        <f t="shared" si="14"/>
        <v>14.150536783957198</v>
      </c>
      <c r="BA25" s="13">
        <f t="shared" si="14"/>
        <v>14.292042151796771</v>
      </c>
      <c r="BB25" s="13">
        <f t="shared" si="14"/>
        <v>14.434962573314738</v>
      </c>
      <c r="BC25" s="13">
        <f t="shared" si="14"/>
        <v>14.579312199047886</v>
      </c>
      <c r="BD25" s="13">
        <f t="shared" si="14"/>
        <v>14.725105321038365</v>
      </c>
      <c r="BE25" s="13">
        <f t="shared" si="14"/>
        <v>14.872356374248749</v>
      </c>
    </row>
    <row r="26" spans="1:57" x14ac:dyDescent="0.35">
      <c r="A26" s="57" t="s">
        <v>616</v>
      </c>
      <c r="C26" s="86" t="s">
        <v>8</v>
      </c>
      <c r="D26" s="58" t="s">
        <v>621</v>
      </c>
      <c r="E26" s="87" t="s">
        <v>625</v>
      </c>
      <c r="F26" s="26" t="s">
        <v>53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109.73692717553502</v>
      </c>
      <c r="AG26" s="13">
        <f t="shared" si="15"/>
        <v>111.93166571904571</v>
      </c>
      <c r="AH26" s="13">
        <f t="shared" si="15"/>
        <v>114.17029903342663</v>
      </c>
      <c r="AI26" s="13">
        <f t="shared" si="15"/>
        <v>116.45370501409516</v>
      </c>
      <c r="AJ26" s="13">
        <f t="shared" si="15"/>
        <v>118.78277911437706</v>
      </c>
      <c r="AK26" s="13">
        <f t="shared" si="15"/>
        <v>121.1584346966646</v>
      </c>
      <c r="AL26" s="13">
        <f t="shared" si="15"/>
        <v>123.58160339059789</v>
      </c>
      <c r="AM26" s="13">
        <f t="shared" si="15"/>
        <v>126.05323545840984</v>
      </c>
      <c r="AN26" s="13">
        <f t="shared" si="15"/>
        <v>128.57430016757803</v>
      </c>
      <c r="AO26" s="13">
        <f t="shared" si="15"/>
        <v>131.1457861709296</v>
      </c>
      <c r="AP26" s="13">
        <f t="shared" si="15"/>
        <v>133.7687018943482</v>
      </c>
      <c r="AQ26" s="13">
        <f t="shared" si="15"/>
        <v>136.44407593223517</v>
      </c>
      <c r="AR26" s="13">
        <f t="shared" si="15"/>
        <v>139.17295745087986</v>
      </c>
      <c r="AS26" s="13">
        <f t="shared" si="15"/>
        <v>141.95641659989747</v>
      </c>
      <c r="AT26" s="13">
        <f t="shared" si="15"/>
        <v>144.79554493189542</v>
      </c>
      <c r="AU26" s="13">
        <f t="shared" si="15"/>
        <v>146.24350038121437</v>
      </c>
      <c r="AV26" s="13">
        <f t="shared" si="15"/>
        <v>147.70593538502652</v>
      </c>
      <c r="AW26" s="13">
        <f t="shared" si="15"/>
        <v>149.1829947388768</v>
      </c>
      <c r="AX26" s="13">
        <f t="shared" si="15"/>
        <v>150.67482468626557</v>
      </c>
      <c r="AY26" s="13">
        <f t="shared" si="15"/>
        <v>152.18157293312822</v>
      </c>
      <c r="AZ26" s="13">
        <f t="shared" si="15"/>
        <v>153.7033886624595</v>
      </c>
      <c r="BA26" s="13">
        <f t="shared" si="15"/>
        <v>155.24042254908409</v>
      </c>
      <c r="BB26" s="13">
        <f t="shared" si="15"/>
        <v>156.79282677457493</v>
      </c>
      <c r="BC26" s="13">
        <f t="shared" si="15"/>
        <v>158.36075504232068</v>
      </c>
      <c r="BD26" s="13">
        <f t="shared" si="15"/>
        <v>159.94436259274389</v>
      </c>
      <c r="BE26" s="13">
        <f t="shared" si="15"/>
        <v>161.54380621867134</v>
      </c>
    </row>
    <row r="27" spans="1:57" x14ac:dyDescent="0.35">
      <c r="A27" s="57" t="s">
        <v>616</v>
      </c>
      <c r="C27" s="86" t="s">
        <v>8</v>
      </c>
      <c r="D27" s="58" t="s">
        <v>621</v>
      </c>
      <c r="E27" s="87" t="s">
        <v>625</v>
      </c>
      <c r="F27" s="26" t="s">
        <v>54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961.71398041484599</v>
      </c>
      <c r="AG27" s="13">
        <f t="shared" si="16"/>
        <v>980.94826002314289</v>
      </c>
      <c r="AH27" s="13">
        <f t="shared" si="16"/>
        <v>1000.5672252236058</v>
      </c>
      <c r="AI27" s="13">
        <f t="shared" si="16"/>
        <v>1020.5785697280779</v>
      </c>
      <c r="AJ27" s="13">
        <f t="shared" si="16"/>
        <v>1040.9901411226394</v>
      </c>
      <c r="AK27" s="13">
        <f t="shared" si="16"/>
        <v>1061.8099439450923</v>
      </c>
      <c r="AL27" s="13">
        <f t="shared" si="16"/>
        <v>1083.0461428239942</v>
      </c>
      <c r="AM27" s="13">
        <f t="shared" si="16"/>
        <v>1104.707065680474</v>
      </c>
      <c r="AN27" s="13">
        <f t="shared" si="16"/>
        <v>1126.8012069940835</v>
      </c>
      <c r="AO27" s="13">
        <f t="shared" si="16"/>
        <v>1149.3372311339651</v>
      </c>
      <c r="AP27" s="13">
        <f t="shared" si="16"/>
        <v>1172.3239757566444</v>
      </c>
      <c r="AQ27" s="13">
        <f t="shared" si="16"/>
        <v>1195.7704552717773</v>
      </c>
      <c r="AR27" s="13">
        <f t="shared" si="16"/>
        <v>1219.685864377213</v>
      </c>
      <c r="AS27" s="13">
        <f t="shared" si="16"/>
        <v>1244.0795816647571</v>
      </c>
      <c r="AT27" s="13">
        <f t="shared" si="16"/>
        <v>1268.9611732980522</v>
      </c>
      <c r="AU27" s="13">
        <f t="shared" si="16"/>
        <v>1281.6507850310327</v>
      </c>
      <c r="AV27" s="13">
        <f t="shared" si="16"/>
        <v>1294.4672928813429</v>
      </c>
      <c r="AW27" s="13">
        <f t="shared" si="16"/>
        <v>1307.4119658101563</v>
      </c>
      <c r="AX27" s="13">
        <f t="shared" si="16"/>
        <v>1320.4860854682579</v>
      </c>
      <c r="AY27" s="13">
        <f t="shared" si="16"/>
        <v>1333.6909463229404</v>
      </c>
      <c r="AZ27" s="13">
        <f t="shared" si="16"/>
        <v>1347.0278557861698</v>
      </c>
      <c r="BA27" s="13">
        <f t="shared" si="16"/>
        <v>1360.4981343440315</v>
      </c>
      <c r="BB27" s="13">
        <f t="shared" si="16"/>
        <v>1374.1031156874719</v>
      </c>
      <c r="BC27" s="13">
        <f t="shared" si="16"/>
        <v>1387.8441468443466</v>
      </c>
      <c r="BD27" s="13">
        <f t="shared" si="16"/>
        <v>1401.7225883127901</v>
      </c>
      <c r="BE27" s="13">
        <f t="shared" si="16"/>
        <v>1415.7398141959179</v>
      </c>
    </row>
    <row r="28" spans="1:57" x14ac:dyDescent="0.35">
      <c r="A28" s="57" t="s">
        <v>616</v>
      </c>
      <c r="C28" s="86" t="s">
        <v>8</v>
      </c>
      <c r="D28" s="58" t="s">
        <v>621</v>
      </c>
      <c r="E28" s="87" t="s">
        <v>625</v>
      </c>
      <c r="F28" s="26" t="s">
        <v>55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20.360182858949486</v>
      </c>
      <c r="AG28" s="13">
        <f t="shared" si="18"/>
        <v>20.767386516128475</v>
      </c>
      <c r="AH28" s="13">
        <f t="shared" si="18"/>
        <v>21.182734246451044</v>
      </c>
      <c r="AI28" s="13">
        <f t="shared" si="18"/>
        <v>21.606388931380064</v>
      </c>
      <c r="AJ28" s="13">
        <f t="shared" si="18"/>
        <v>22.038516710007666</v>
      </c>
      <c r="AK28" s="13">
        <f t="shared" si="18"/>
        <v>22.479287044207819</v>
      </c>
      <c r="AL28" s="13">
        <f t="shared" si="18"/>
        <v>22.928872785091976</v>
      </c>
      <c r="AM28" s="13">
        <f t="shared" si="18"/>
        <v>23.387450240793815</v>
      </c>
      <c r="AN28" s="13">
        <f t="shared" si="18"/>
        <v>23.85519924560969</v>
      </c>
      <c r="AO28" s="13">
        <f t="shared" si="18"/>
        <v>24.332303230521884</v>
      </c>
      <c r="AP28" s="13">
        <f t="shared" si="18"/>
        <v>24.81894929513232</v>
      </c>
      <c r="AQ28" s="13">
        <f t="shared" si="18"/>
        <v>25.315328281034965</v>
      </c>
      <c r="AR28" s="13">
        <f t="shared" si="18"/>
        <v>25.821634846655666</v>
      </c>
      <c r="AS28" s="13">
        <f t="shared" si="18"/>
        <v>26.338067543588778</v>
      </c>
      <c r="AT28" s="13">
        <f t="shared" si="18"/>
        <v>26.864828894460555</v>
      </c>
      <c r="AU28" s="13">
        <f t="shared" si="18"/>
        <v>27.133477183405159</v>
      </c>
      <c r="AV28" s="13">
        <f t="shared" si="18"/>
        <v>27.404811955239211</v>
      </c>
      <c r="AW28" s="13">
        <f t="shared" si="18"/>
        <v>27.678860074791604</v>
      </c>
      <c r="AX28" s="13">
        <f t="shared" si="18"/>
        <v>27.955648675539521</v>
      </c>
      <c r="AY28" s="13">
        <f t="shared" si="18"/>
        <v>28.235205162294918</v>
      </c>
      <c r="AZ28" s="13">
        <f t="shared" si="18"/>
        <v>28.517557213917868</v>
      </c>
      <c r="BA28" s="13">
        <f t="shared" si="18"/>
        <v>28.802732786057046</v>
      </c>
      <c r="BB28" s="13">
        <f t="shared" si="18"/>
        <v>29.090760113917618</v>
      </c>
      <c r="BC28" s="13">
        <f t="shared" si="18"/>
        <v>29.381667715056793</v>
      </c>
      <c r="BD28" s="13">
        <f t="shared" si="18"/>
        <v>29.675484392207359</v>
      </c>
      <c r="BE28" s="13">
        <f t="shared" si="18"/>
        <v>29.972239236129433</v>
      </c>
    </row>
    <row r="29" spans="1:57" x14ac:dyDescent="0.35">
      <c r="A29" s="57" t="s">
        <v>616</v>
      </c>
      <c r="C29" s="86" t="s">
        <v>8</v>
      </c>
      <c r="D29" s="58" t="s">
        <v>621</v>
      </c>
      <c r="E29" s="87" t="s">
        <v>625</v>
      </c>
      <c r="F29" s="26" t="s">
        <v>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27.612569161991342</v>
      </c>
      <c r="AG29" s="13">
        <f t="shared" si="19"/>
        <v>28.164820545231169</v>
      </c>
      <c r="AH29" s="13">
        <f t="shared" si="19"/>
        <v>28.728116956135793</v>
      </c>
      <c r="AI29" s="13">
        <f t="shared" si="19"/>
        <v>29.302679295258507</v>
      </c>
      <c r="AJ29" s="13">
        <f t="shared" si="19"/>
        <v>29.888732881163676</v>
      </c>
      <c r="AK29" s="13">
        <f t="shared" si="19"/>
        <v>30.486507538786949</v>
      </c>
      <c r="AL29" s="13">
        <f t="shared" si="19"/>
        <v>31.096237689562688</v>
      </c>
      <c r="AM29" s="13">
        <f t="shared" si="19"/>
        <v>31.718162443353943</v>
      </c>
      <c r="AN29" s="13">
        <f t="shared" si="19"/>
        <v>32.352525692221022</v>
      </c>
      <c r="AO29" s="13">
        <f t="shared" si="19"/>
        <v>32.999576206065441</v>
      </c>
      <c r="AP29" s="13">
        <f t="shared" si="19"/>
        <v>33.659567730186751</v>
      </c>
      <c r="AQ29" s="13">
        <f t="shared" si="19"/>
        <v>34.332759084790489</v>
      </c>
      <c r="AR29" s="13">
        <f t="shared" si="19"/>
        <v>35.019414266486301</v>
      </c>
      <c r="AS29" s="13">
        <f t="shared" si="19"/>
        <v>35.719802551816024</v>
      </c>
      <c r="AT29" s="13">
        <f t="shared" si="19"/>
        <v>36.434198602852341</v>
      </c>
      <c r="AU29" s="13">
        <f t="shared" si="19"/>
        <v>36.798540588880861</v>
      </c>
      <c r="AV29" s="13">
        <f t="shared" si="19"/>
        <v>37.166525994769671</v>
      </c>
      <c r="AW29" s="13">
        <f t="shared" si="19"/>
        <v>37.538191254717368</v>
      </c>
      <c r="AX29" s="13">
        <f t="shared" si="19"/>
        <v>37.913573167264545</v>
      </c>
      <c r="AY29" s="13">
        <f t="shared" si="19"/>
        <v>38.292708898937192</v>
      </c>
      <c r="AZ29" s="13">
        <f t="shared" si="19"/>
        <v>38.675635987926562</v>
      </c>
      <c r="BA29" s="13">
        <f t="shared" si="19"/>
        <v>39.062392347805826</v>
      </c>
      <c r="BB29" s="13">
        <f t="shared" si="19"/>
        <v>39.453016271283886</v>
      </c>
      <c r="BC29" s="13">
        <f t="shared" si="19"/>
        <v>39.847546433996726</v>
      </c>
      <c r="BD29" s="13">
        <f t="shared" si="19"/>
        <v>40.246021898336693</v>
      </c>
      <c r="BE29" s="13">
        <f t="shared" si="19"/>
        <v>40.648482117320057</v>
      </c>
    </row>
    <row r="30" spans="1:57" x14ac:dyDescent="0.35">
      <c r="A30" s="57" t="s">
        <v>616</v>
      </c>
      <c r="C30" s="86" t="s">
        <v>8</v>
      </c>
      <c r="D30" s="58" t="s">
        <v>621</v>
      </c>
      <c r="E30" s="87" t="s">
        <v>625</v>
      </c>
      <c r="F30" s="26" t="s">
        <v>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8.4710249851103683</v>
      </c>
      <c r="AG30" s="13">
        <f t="shared" si="20"/>
        <v>8.6404454848125756</v>
      </c>
      <c r="AH30" s="13">
        <f t="shared" si="20"/>
        <v>8.813254394508828</v>
      </c>
      <c r="AI30" s="13">
        <f t="shared" si="20"/>
        <v>8.9895194823990039</v>
      </c>
      <c r="AJ30" s="13">
        <f t="shared" si="20"/>
        <v>9.1693098720469841</v>
      </c>
      <c r="AK30" s="13">
        <f t="shared" si="20"/>
        <v>9.3526960694879246</v>
      </c>
      <c r="AL30" s="13">
        <f t="shared" si="20"/>
        <v>9.5397499908776826</v>
      </c>
      <c r="AM30" s="13">
        <f t="shared" si="20"/>
        <v>9.7305449906952362</v>
      </c>
      <c r="AN30" s="13">
        <f t="shared" si="20"/>
        <v>9.9251558905091404</v>
      </c>
      <c r="AO30" s="13">
        <f t="shared" si="20"/>
        <v>10.123659008319324</v>
      </c>
      <c r="AP30" s="13">
        <f t="shared" si="20"/>
        <v>10.32613218848571</v>
      </c>
      <c r="AQ30" s="13">
        <f t="shared" si="20"/>
        <v>10.532654832255425</v>
      </c>
      <c r="AR30" s="13">
        <f t="shared" si="20"/>
        <v>10.743307928900533</v>
      </c>
      <c r="AS30" s="13">
        <f t="shared" si="20"/>
        <v>10.958174087478543</v>
      </c>
      <c r="AT30" s="13">
        <f t="shared" si="20"/>
        <v>11.177337569228113</v>
      </c>
      <c r="AU30" s="13">
        <f t="shared" si="20"/>
        <v>11.289110944920393</v>
      </c>
      <c r="AV30" s="13">
        <f t="shared" si="20"/>
        <v>11.402002054369598</v>
      </c>
      <c r="AW30" s="13">
        <f t="shared" si="20"/>
        <v>11.516022074913295</v>
      </c>
      <c r="AX30" s="13">
        <f t="shared" si="20"/>
        <v>11.631182295662427</v>
      </c>
      <c r="AY30" s="13">
        <f t="shared" si="20"/>
        <v>11.747494118619052</v>
      </c>
      <c r="AZ30" s="13">
        <f t="shared" si="20"/>
        <v>11.864969059805242</v>
      </c>
      <c r="BA30" s="13">
        <f t="shared" si="20"/>
        <v>11.983618750403295</v>
      </c>
      <c r="BB30" s="13">
        <f t="shared" si="20"/>
        <v>12.103454937907328</v>
      </c>
      <c r="BC30" s="13">
        <f t="shared" si="20"/>
        <v>12.224489487286402</v>
      </c>
      <c r="BD30" s="13">
        <f t="shared" si="20"/>
        <v>12.346734382159266</v>
      </c>
      <c r="BE30" s="13">
        <f t="shared" si="20"/>
        <v>12.470201725980859</v>
      </c>
    </row>
    <row r="31" spans="1:57" x14ac:dyDescent="0.35">
      <c r="A31" s="57" t="s">
        <v>616</v>
      </c>
      <c r="C31" s="86" t="s">
        <v>8</v>
      </c>
      <c r="D31" s="58" t="s">
        <v>621</v>
      </c>
      <c r="E31" s="87" t="s">
        <v>625</v>
      </c>
      <c r="F31" s="26" t="s">
        <v>58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4.8745547282740365</v>
      </c>
      <c r="AG31" s="13">
        <f t="shared" si="21"/>
        <v>4.972045822839517</v>
      </c>
      <c r="AH31" s="13">
        <f t="shared" si="21"/>
        <v>5.071486739296307</v>
      </c>
      <c r="AI31" s="13">
        <f t="shared" si="21"/>
        <v>5.1729164740822329</v>
      </c>
      <c r="AJ31" s="13">
        <f t="shared" si="21"/>
        <v>5.2763748035638773</v>
      </c>
      <c r="AK31" s="13">
        <f t="shared" si="21"/>
        <v>5.3819022996351551</v>
      </c>
      <c r="AL31" s="13">
        <f t="shared" si="21"/>
        <v>5.4895403456278586</v>
      </c>
      <c r="AM31" s="13">
        <f t="shared" si="21"/>
        <v>5.5993311525404161</v>
      </c>
      <c r="AN31" s="13">
        <f t="shared" si="21"/>
        <v>5.7113177755912243</v>
      </c>
      <c r="AO31" s="13">
        <f t="shared" si="21"/>
        <v>5.8255441311030491</v>
      </c>
      <c r="AP31" s="13">
        <f t="shared" si="21"/>
        <v>5.9420550137251098</v>
      </c>
      <c r="AQ31" s="13">
        <f t="shared" si="21"/>
        <v>6.060896113999612</v>
      </c>
      <c r="AR31" s="13">
        <f t="shared" si="21"/>
        <v>6.1821140362796045</v>
      </c>
      <c r="AS31" s="13">
        <f t="shared" si="21"/>
        <v>6.3057563170051969</v>
      </c>
      <c r="AT31" s="13">
        <f t="shared" si="21"/>
        <v>6.431871443345301</v>
      </c>
      <c r="AU31" s="13">
        <f t="shared" si="21"/>
        <v>6.496190157778754</v>
      </c>
      <c r="AV31" s="13">
        <f t="shared" si="21"/>
        <v>6.5611520593565418</v>
      </c>
      <c r="AW31" s="13">
        <f t="shared" si="21"/>
        <v>6.626763579950107</v>
      </c>
      <c r="AX31" s="13">
        <f t="shared" si="21"/>
        <v>6.6930312157496079</v>
      </c>
      <c r="AY31" s="13">
        <f t="shared" si="21"/>
        <v>6.7599615279071044</v>
      </c>
      <c r="AZ31" s="13">
        <f t="shared" si="21"/>
        <v>6.8275611431861751</v>
      </c>
      <c r="BA31" s="13">
        <f t="shared" si="21"/>
        <v>6.8958367546180366</v>
      </c>
      <c r="BB31" s="13">
        <f t="shared" si="21"/>
        <v>6.964795122164217</v>
      </c>
      <c r="BC31" s="13">
        <f t="shared" si="21"/>
        <v>7.0344430733858596</v>
      </c>
      <c r="BD31" s="13">
        <f t="shared" si="21"/>
        <v>7.1047875041197184</v>
      </c>
      <c r="BE31" s="13">
        <f t="shared" si="21"/>
        <v>7.1758353791609153</v>
      </c>
    </row>
    <row r="32" spans="1:57" x14ac:dyDescent="0.35">
      <c r="A32" s="57" t="s">
        <v>616</v>
      </c>
      <c r="C32" s="86" t="s">
        <v>8</v>
      </c>
      <c r="D32" s="58" t="s">
        <v>621</v>
      </c>
      <c r="E32" s="87" t="s">
        <v>625</v>
      </c>
      <c r="F32" s="26" t="s">
        <v>59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352.84048280086034</v>
      </c>
      <c r="AG32" s="13">
        <f t="shared" si="22"/>
        <v>359.89729245687755</v>
      </c>
      <c r="AH32" s="13">
        <f t="shared" si="22"/>
        <v>367.09523830601512</v>
      </c>
      <c r="AI32" s="13">
        <f t="shared" si="22"/>
        <v>374.43714307213543</v>
      </c>
      <c r="AJ32" s="13">
        <f t="shared" si="22"/>
        <v>381.92588593357812</v>
      </c>
      <c r="AK32" s="13">
        <f t="shared" si="22"/>
        <v>389.56440365224967</v>
      </c>
      <c r="AL32" s="13">
        <f t="shared" si="22"/>
        <v>397.35569172529466</v>
      </c>
      <c r="AM32" s="13">
        <f t="shared" si="22"/>
        <v>405.30280555980056</v>
      </c>
      <c r="AN32" s="13">
        <f t="shared" si="22"/>
        <v>413.40886167099654</v>
      </c>
      <c r="AO32" s="13">
        <f t="shared" si="22"/>
        <v>421.67703890441646</v>
      </c>
      <c r="AP32" s="13">
        <f t="shared" si="22"/>
        <v>430.11057968250481</v>
      </c>
      <c r="AQ32" s="13">
        <f t="shared" si="22"/>
        <v>438.71279127615492</v>
      </c>
      <c r="AR32" s="13">
        <f t="shared" si="22"/>
        <v>447.487047101678</v>
      </c>
      <c r="AS32" s="13">
        <f t="shared" si="22"/>
        <v>456.43678804371154</v>
      </c>
      <c r="AT32" s="13">
        <f t="shared" si="22"/>
        <v>465.56552380458578</v>
      </c>
      <c r="AU32" s="13">
        <f t="shared" si="22"/>
        <v>470.22117904263166</v>
      </c>
      <c r="AV32" s="13">
        <f t="shared" si="22"/>
        <v>474.92339083305797</v>
      </c>
      <c r="AW32" s="13">
        <f t="shared" si="22"/>
        <v>479.67262474138852</v>
      </c>
      <c r="AX32" s="13">
        <f t="shared" si="22"/>
        <v>484.46935098880238</v>
      </c>
      <c r="AY32" s="13">
        <f t="shared" si="22"/>
        <v>489.31404449869041</v>
      </c>
      <c r="AZ32" s="13">
        <f t="shared" si="22"/>
        <v>494.20718494367731</v>
      </c>
      <c r="BA32" s="13">
        <f t="shared" si="22"/>
        <v>499.14925679311409</v>
      </c>
      <c r="BB32" s="13">
        <f t="shared" si="22"/>
        <v>504.14074936104521</v>
      </c>
      <c r="BC32" s="13">
        <f t="shared" si="22"/>
        <v>509.18215685465566</v>
      </c>
      <c r="BD32" s="13">
        <f t="shared" si="22"/>
        <v>514.27397842320227</v>
      </c>
      <c r="BE32" s="13">
        <f t="shared" si="22"/>
        <v>519.41671820743431</v>
      </c>
    </row>
    <row r="33" spans="1:57" x14ac:dyDescent="0.35">
      <c r="A33" s="57" t="s">
        <v>616</v>
      </c>
      <c r="C33" s="86" t="s">
        <v>8</v>
      </c>
      <c r="D33" s="58" t="s">
        <v>621</v>
      </c>
      <c r="E33" s="87" t="s">
        <v>625</v>
      </c>
      <c r="F33" s="26" t="s">
        <v>60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104.92181823663017</v>
      </c>
      <c r="AG33" s="13">
        <f t="shared" si="23"/>
        <v>107.02025460136278</v>
      </c>
      <c r="AH33" s="13">
        <f t="shared" si="23"/>
        <v>109.16065969339003</v>
      </c>
      <c r="AI33" s="13">
        <f t="shared" si="23"/>
        <v>111.34387288725783</v>
      </c>
      <c r="AJ33" s="13">
        <f t="shared" si="23"/>
        <v>113.57075034500299</v>
      </c>
      <c r="AK33" s="13">
        <f t="shared" si="23"/>
        <v>115.84216535190305</v>
      </c>
      <c r="AL33" s="13">
        <f t="shared" si="23"/>
        <v>118.1590086589411</v>
      </c>
      <c r="AM33" s="13">
        <f t="shared" si="23"/>
        <v>120.52218883211992</v>
      </c>
      <c r="AN33" s="13">
        <f t="shared" si="23"/>
        <v>122.93263260876232</v>
      </c>
      <c r="AO33" s="13">
        <f t="shared" si="23"/>
        <v>125.39128526093756</v>
      </c>
      <c r="AP33" s="13">
        <f t="shared" si="23"/>
        <v>127.89911096615631</v>
      </c>
      <c r="AQ33" s="13">
        <f t="shared" si="23"/>
        <v>130.45709318547944</v>
      </c>
      <c r="AR33" s="13">
        <f t="shared" si="23"/>
        <v>133.06623504918903</v>
      </c>
      <c r="AS33" s="13">
        <f t="shared" si="23"/>
        <v>135.72755975017282</v>
      </c>
      <c r="AT33" s="13">
        <f t="shared" si="23"/>
        <v>138.44211094517627</v>
      </c>
      <c r="AU33" s="13">
        <f t="shared" si="23"/>
        <v>139.82653205462802</v>
      </c>
      <c r="AV33" s="13">
        <f t="shared" si="23"/>
        <v>141.22479737517429</v>
      </c>
      <c r="AW33" s="13">
        <f t="shared" si="23"/>
        <v>142.63704534892602</v>
      </c>
      <c r="AX33" s="13">
        <f t="shared" si="23"/>
        <v>144.06341580241528</v>
      </c>
      <c r="AY33" s="13">
        <f t="shared" si="23"/>
        <v>145.50404996043943</v>
      </c>
      <c r="AZ33" s="13">
        <f t="shared" si="23"/>
        <v>146.95909046004383</v>
      </c>
      <c r="BA33" s="13">
        <f t="shared" si="23"/>
        <v>148.42868136464426</v>
      </c>
      <c r="BB33" s="13">
        <f t="shared" si="23"/>
        <v>149.9129681782907</v>
      </c>
      <c r="BC33" s="13">
        <f t="shared" si="23"/>
        <v>151.4120978600736</v>
      </c>
      <c r="BD33" s="13">
        <f t="shared" si="23"/>
        <v>152.92621883867434</v>
      </c>
      <c r="BE33" s="13">
        <f t="shared" si="23"/>
        <v>154.4554810270611</v>
      </c>
    </row>
    <row r="34" spans="1:57" x14ac:dyDescent="0.35">
      <c r="A34" s="57" t="s">
        <v>616</v>
      </c>
      <c r="C34" s="86" t="s">
        <v>8</v>
      </c>
      <c r="D34" s="58" t="s">
        <v>621</v>
      </c>
      <c r="E34" s="87" t="s">
        <v>625</v>
      </c>
      <c r="F34" s="26" t="s">
        <v>61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619.60346259512551</v>
      </c>
      <c r="AG34" s="13">
        <f t="shared" si="24"/>
        <v>631.99553184702802</v>
      </c>
      <c r="AH34" s="13">
        <f t="shared" si="24"/>
        <v>644.63544248396863</v>
      </c>
      <c r="AI34" s="13">
        <f t="shared" si="24"/>
        <v>657.528151333648</v>
      </c>
      <c r="AJ34" s="13">
        <f t="shared" si="24"/>
        <v>670.67871436032101</v>
      </c>
      <c r="AK34" s="13">
        <f t="shared" si="24"/>
        <v>684.09228864752743</v>
      </c>
      <c r="AL34" s="13">
        <f t="shared" si="24"/>
        <v>697.77413442047794</v>
      </c>
      <c r="AM34" s="13">
        <f t="shared" si="24"/>
        <v>711.72961710888751</v>
      </c>
      <c r="AN34" s="13">
        <f t="shared" si="24"/>
        <v>725.96420945106524</v>
      </c>
      <c r="AO34" s="13">
        <f t="shared" si="24"/>
        <v>740.48349364008652</v>
      </c>
      <c r="AP34" s="13">
        <f t="shared" si="24"/>
        <v>755.29316351288821</v>
      </c>
      <c r="AQ34" s="13">
        <f t="shared" si="24"/>
        <v>770.39902678314593</v>
      </c>
      <c r="AR34" s="13">
        <f t="shared" si="24"/>
        <v>785.80700731880881</v>
      </c>
      <c r="AS34" s="13">
        <f t="shared" si="24"/>
        <v>801.52314746518505</v>
      </c>
      <c r="AT34" s="13">
        <f t="shared" si="24"/>
        <v>817.55361041448873</v>
      </c>
      <c r="AU34" s="13">
        <f t="shared" si="24"/>
        <v>825.72914651863357</v>
      </c>
      <c r="AV34" s="13">
        <f t="shared" si="24"/>
        <v>833.98643798381988</v>
      </c>
      <c r="AW34" s="13">
        <f t="shared" si="24"/>
        <v>842.3263023636581</v>
      </c>
      <c r="AX34" s="13">
        <f t="shared" si="24"/>
        <v>850.74956538729464</v>
      </c>
      <c r="AY34" s="13">
        <f t="shared" si="24"/>
        <v>859.25706104116762</v>
      </c>
      <c r="AZ34" s="13">
        <f t="shared" si="24"/>
        <v>867.84963165157933</v>
      </c>
      <c r="BA34" s="13">
        <f t="shared" si="24"/>
        <v>876.52812796809508</v>
      </c>
      <c r="BB34" s="13">
        <f t="shared" si="24"/>
        <v>885.29340924777603</v>
      </c>
      <c r="BC34" s="13">
        <f t="shared" si="24"/>
        <v>894.14634334025379</v>
      </c>
      <c r="BD34" s="13">
        <f t="shared" si="24"/>
        <v>903.08780677365633</v>
      </c>
      <c r="BE34" s="13">
        <f t="shared" si="24"/>
        <v>912.11868484139291</v>
      </c>
    </row>
    <row r="35" spans="1:57" x14ac:dyDescent="0.35">
      <c r="A35" s="57" t="s">
        <v>616</v>
      </c>
      <c r="C35" s="86" t="s">
        <v>8</v>
      </c>
      <c r="D35" s="58" t="s">
        <v>621</v>
      </c>
      <c r="E35" s="87" t="s">
        <v>625</v>
      </c>
      <c r="F35" s="26" t="s">
        <v>62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85.304707744795635</v>
      </c>
      <c r="AG35" s="13">
        <f t="shared" si="25"/>
        <v>87.010801899691543</v>
      </c>
      <c r="AH35" s="13">
        <f t="shared" si="25"/>
        <v>88.751017937685376</v>
      </c>
      <c r="AI35" s="13">
        <f t="shared" si="25"/>
        <v>90.526038296439083</v>
      </c>
      <c r="AJ35" s="13">
        <f t="shared" si="25"/>
        <v>92.336559062367868</v>
      </c>
      <c r="AK35" s="13">
        <f t="shared" si="25"/>
        <v>94.183290243615232</v>
      </c>
      <c r="AL35" s="13">
        <f t="shared" si="25"/>
        <v>96.06695604848754</v>
      </c>
      <c r="AM35" s="13">
        <f t="shared" si="25"/>
        <v>97.988295169457288</v>
      </c>
      <c r="AN35" s="13">
        <f t="shared" si="25"/>
        <v>99.948061072846428</v>
      </c>
      <c r="AO35" s="13">
        <f t="shared" si="25"/>
        <v>101.94702229430335</v>
      </c>
      <c r="AP35" s="13">
        <f t="shared" si="25"/>
        <v>103.98596274018942</v>
      </c>
      <c r="AQ35" s="13">
        <f t="shared" si="25"/>
        <v>106.06568199499321</v>
      </c>
      <c r="AR35" s="13">
        <f t="shared" si="25"/>
        <v>108.18699563489308</v>
      </c>
      <c r="AS35" s="13">
        <f t="shared" si="25"/>
        <v>110.35073554759094</v>
      </c>
      <c r="AT35" s="13">
        <f t="shared" si="25"/>
        <v>112.55775025854277</v>
      </c>
      <c r="AU35" s="13">
        <f t="shared" si="25"/>
        <v>113.6833277611282</v>
      </c>
      <c r="AV35" s="13">
        <f t="shared" si="25"/>
        <v>114.82016103873949</v>
      </c>
      <c r="AW35" s="13">
        <f t="shared" si="25"/>
        <v>115.96836264912687</v>
      </c>
      <c r="AX35" s="13">
        <f t="shared" si="25"/>
        <v>117.12804627561815</v>
      </c>
      <c r="AY35" s="13">
        <f t="shared" si="25"/>
        <v>118.29932673837433</v>
      </c>
      <c r="AZ35" s="13">
        <f t="shared" si="25"/>
        <v>119.48232000575808</v>
      </c>
      <c r="BA35" s="13">
        <f t="shared" si="25"/>
        <v>120.67714320581567</v>
      </c>
      <c r="BB35" s="13">
        <f t="shared" si="25"/>
        <v>121.88391463787383</v>
      </c>
      <c r="BC35" s="13">
        <f t="shared" si="25"/>
        <v>123.10275378425257</v>
      </c>
      <c r="BD35" s="13">
        <f t="shared" si="25"/>
        <v>124.33378132209509</v>
      </c>
      <c r="BE35" s="13">
        <f t="shared" si="25"/>
        <v>125.57711913531604</v>
      </c>
    </row>
    <row r="36" spans="1:57" x14ac:dyDescent="0.35">
      <c r="A36" s="57" t="s">
        <v>616</v>
      </c>
      <c r="C36" s="86" t="s">
        <v>8</v>
      </c>
      <c r="D36" s="58" t="s">
        <v>621</v>
      </c>
      <c r="E36" s="87" t="s">
        <v>625</v>
      </c>
      <c r="F36" s="26" t="s">
        <v>63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204.31517806192517</v>
      </c>
      <c r="AG36" s="13">
        <f t="shared" si="26"/>
        <v>208.40148162316368</v>
      </c>
      <c r="AH36" s="13">
        <f t="shared" si="26"/>
        <v>212.56951125562694</v>
      </c>
      <c r="AI36" s="13">
        <f t="shared" si="26"/>
        <v>216.82090148073948</v>
      </c>
      <c r="AJ36" s="13">
        <f t="shared" si="26"/>
        <v>221.15731951035426</v>
      </c>
      <c r="AK36" s="13">
        <f t="shared" si="26"/>
        <v>225.58046590056134</v>
      </c>
      <c r="AL36" s="13">
        <f t="shared" si="26"/>
        <v>230.09207521857257</v>
      </c>
      <c r="AM36" s="13">
        <f t="shared" si="26"/>
        <v>234.69391672294404</v>
      </c>
      <c r="AN36" s="13">
        <f t="shared" si="26"/>
        <v>239.38779505740291</v>
      </c>
      <c r="AO36" s="13">
        <f t="shared" si="26"/>
        <v>244.17555095855096</v>
      </c>
      <c r="AP36" s="13">
        <f t="shared" si="26"/>
        <v>249.05906197772197</v>
      </c>
      <c r="AQ36" s="13">
        <f t="shared" si="26"/>
        <v>254.04024321727641</v>
      </c>
      <c r="AR36" s="13">
        <f t="shared" si="26"/>
        <v>259.12104808162195</v>
      </c>
      <c r="AS36" s="13">
        <f t="shared" si="26"/>
        <v>264.30346904325438</v>
      </c>
      <c r="AT36" s="13">
        <f t="shared" si="26"/>
        <v>269.5895384241195</v>
      </c>
      <c r="AU36" s="13">
        <f t="shared" si="26"/>
        <v>272.28543380836066</v>
      </c>
      <c r="AV36" s="13">
        <f t="shared" si="26"/>
        <v>275.00828814644427</v>
      </c>
      <c r="AW36" s="13">
        <f t="shared" si="26"/>
        <v>277.75837102790871</v>
      </c>
      <c r="AX36" s="13">
        <f t="shared" si="26"/>
        <v>280.5359547381878</v>
      </c>
      <c r="AY36" s="13">
        <f t="shared" si="26"/>
        <v>283.34131428556969</v>
      </c>
      <c r="AZ36" s="13">
        <f t="shared" si="26"/>
        <v>286.1747274284254</v>
      </c>
      <c r="BA36" s="13">
        <f t="shared" si="26"/>
        <v>289.03647470270965</v>
      </c>
      <c r="BB36" s="13">
        <f t="shared" si="26"/>
        <v>291.92683944973675</v>
      </c>
      <c r="BC36" s="13">
        <f t="shared" si="26"/>
        <v>294.8461078442341</v>
      </c>
      <c r="BD36" s="13">
        <f t="shared" si="26"/>
        <v>297.79456892267643</v>
      </c>
      <c r="BE36" s="13">
        <f t="shared" si="26"/>
        <v>300.7725146119032</v>
      </c>
    </row>
    <row r="37" spans="1:57" x14ac:dyDescent="0.35">
      <c r="A37" s="57" t="s">
        <v>616</v>
      </c>
      <c r="C37" s="86" t="s">
        <v>8</v>
      </c>
      <c r="D37" s="58" t="s">
        <v>621</v>
      </c>
      <c r="E37" s="87" t="s">
        <v>625</v>
      </c>
      <c r="F37" s="26" t="s">
        <v>64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67.47097093403697</v>
      </c>
      <c r="AG37" s="13">
        <f t="shared" si="27"/>
        <v>68.820390352717709</v>
      </c>
      <c r="AH37" s="13">
        <f t="shared" si="27"/>
        <v>70.196798159772058</v>
      </c>
      <c r="AI37" s="13">
        <f t="shared" si="27"/>
        <v>71.600734122967495</v>
      </c>
      <c r="AJ37" s="13">
        <f t="shared" si="27"/>
        <v>73.032748805426849</v>
      </c>
      <c r="AK37" s="13">
        <f t="shared" si="27"/>
        <v>74.493403781535392</v>
      </c>
      <c r="AL37" s="13">
        <f t="shared" si="27"/>
        <v>75.983271857166102</v>
      </c>
      <c r="AM37" s="13">
        <f t="shared" si="27"/>
        <v>77.502937294309419</v>
      </c>
      <c r="AN37" s="13">
        <f t="shared" si="27"/>
        <v>79.052996040195609</v>
      </c>
      <c r="AO37" s="13">
        <f t="shared" si="27"/>
        <v>80.634055960999518</v>
      </c>
      <c r="AP37" s="13">
        <f t="shared" si="27"/>
        <v>82.246737080219503</v>
      </c>
      <c r="AQ37" s="13">
        <f t="shared" si="27"/>
        <v>83.891671821823891</v>
      </c>
      <c r="AR37" s="13">
        <f t="shared" si="27"/>
        <v>85.569505258260364</v>
      </c>
      <c r="AS37" s="13">
        <f t="shared" si="27"/>
        <v>87.280895363425572</v>
      </c>
      <c r="AT37" s="13">
        <f t="shared" si="27"/>
        <v>89.026513270694082</v>
      </c>
      <c r="AU37" s="13">
        <f t="shared" si="27"/>
        <v>89.916778403401025</v>
      </c>
      <c r="AV37" s="13">
        <f t="shared" si="27"/>
        <v>90.815946187435031</v>
      </c>
      <c r="AW37" s="13">
        <f t="shared" si="27"/>
        <v>91.724105649309379</v>
      </c>
      <c r="AX37" s="13">
        <f t="shared" si="27"/>
        <v>92.641346705802476</v>
      </c>
      <c r="AY37" s="13">
        <f t="shared" si="27"/>
        <v>93.567760172860503</v>
      </c>
      <c r="AZ37" s="13">
        <f t="shared" si="27"/>
        <v>94.503437774589102</v>
      </c>
      <c r="BA37" s="13">
        <f t="shared" si="27"/>
        <v>95.448472152334986</v>
      </c>
      <c r="BB37" s="13">
        <f t="shared" si="27"/>
        <v>96.402956873858329</v>
      </c>
      <c r="BC37" s="13">
        <f t="shared" si="27"/>
        <v>97.366986442596911</v>
      </c>
      <c r="BD37" s="13">
        <f t="shared" si="27"/>
        <v>98.340656307022883</v>
      </c>
      <c r="BE37" s="13">
        <f t="shared" si="27"/>
        <v>99.324062870093115</v>
      </c>
    </row>
    <row r="38" spans="1:57" x14ac:dyDescent="0.35">
      <c r="A38" s="57" t="s">
        <v>616</v>
      </c>
      <c r="C38" s="86" t="s">
        <v>8</v>
      </c>
      <c r="D38" s="58" t="s">
        <v>621</v>
      </c>
      <c r="E38" s="87" t="s">
        <v>625</v>
      </c>
      <c r="F38" s="26" t="s">
        <v>65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26.275038901184441</v>
      </c>
      <c r="AG38" s="13">
        <f t="shared" si="28"/>
        <v>26.800539679208129</v>
      </c>
      <c r="AH38" s="13">
        <f t="shared" si="28"/>
        <v>27.33655047279229</v>
      </c>
      <c r="AI38" s="13">
        <f t="shared" si="28"/>
        <v>27.883281482248137</v>
      </c>
      <c r="AJ38" s="13">
        <f t="shared" si="28"/>
        <v>28.440947111893099</v>
      </c>
      <c r="AK38" s="13">
        <f t="shared" si="28"/>
        <v>29.00976605413096</v>
      </c>
      <c r="AL38" s="13">
        <f t="shared" si="28"/>
        <v>29.58996137521358</v>
      </c>
      <c r="AM38" s="13">
        <f t="shared" si="28"/>
        <v>30.181760602717851</v>
      </c>
      <c r="AN38" s="13">
        <f t="shared" si="28"/>
        <v>30.785395814772208</v>
      </c>
      <c r="AO38" s="13">
        <f t="shared" si="28"/>
        <v>31.401103731067654</v>
      </c>
      <c r="AP38" s="13">
        <f t="shared" si="28"/>
        <v>32.029125805689006</v>
      </c>
      <c r="AQ38" s="13">
        <f t="shared" si="28"/>
        <v>32.669708321802787</v>
      </c>
      <c r="AR38" s="13">
        <f t="shared" si="28"/>
        <v>33.323102488238845</v>
      </c>
      <c r="AS38" s="13">
        <f t="shared" si="28"/>
        <v>33.98956453800362</v>
      </c>
      <c r="AT38" s="13">
        <f t="shared" si="28"/>
        <v>34.669355828763692</v>
      </c>
      <c r="AU38" s="13">
        <f t="shared" si="28"/>
        <v>35.016049387051332</v>
      </c>
      <c r="AV38" s="13">
        <f t="shared" si="28"/>
        <v>35.366209880921843</v>
      </c>
      <c r="AW38" s="13">
        <f t="shared" si="28"/>
        <v>35.71987197973106</v>
      </c>
      <c r="AX38" s="13">
        <f t="shared" si="28"/>
        <v>36.07707069952837</v>
      </c>
      <c r="AY38" s="13">
        <f t="shared" si="28"/>
        <v>36.437841406523653</v>
      </c>
      <c r="AZ38" s="13">
        <f t="shared" si="28"/>
        <v>36.802219820588888</v>
      </c>
      <c r="BA38" s="13">
        <f t="shared" si="28"/>
        <v>37.170242018794781</v>
      </c>
      <c r="BB38" s="13">
        <f t="shared" si="28"/>
        <v>37.541944438982732</v>
      </c>
      <c r="BC38" s="13">
        <f t="shared" si="28"/>
        <v>37.917363883372559</v>
      </c>
      <c r="BD38" s="13">
        <f t="shared" si="28"/>
        <v>38.296537522206286</v>
      </c>
      <c r="BE38" s="13">
        <f t="shared" si="28"/>
        <v>38.67950289742835</v>
      </c>
    </row>
    <row r="39" spans="1:57" x14ac:dyDescent="0.35">
      <c r="A39" s="57" t="s">
        <v>616</v>
      </c>
      <c r="C39" s="86" t="s">
        <v>8</v>
      </c>
      <c r="D39" s="58" t="s">
        <v>621</v>
      </c>
      <c r="E39" s="87" t="s">
        <v>625</v>
      </c>
      <c r="F39" s="26" t="s">
        <v>36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110.53898693937724</v>
      </c>
      <c r="AG39" s="13">
        <f t="shared" si="29"/>
        <v>112.74976667816479</v>
      </c>
      <c r="AH39" s="13">
        <f t="shared" si="29"/>
        <v>115.00476201172809</v>
      </c>
      <c r="AI39" s="13">
        <f t="shared" si="29"/>
        <v>117.30485725196266</v>
      </c>
      <c r="AJ39" s="13">
        <f t="shared" si="29"/>
        <v>119.65095439700191</v>
      </c>
      <c r="AK39" s="13">
        <f t="shared" si="29"/>
        <v>122.04397348494194</v>
      </c>
      <c r="AL39" s="13">
        <f t="shared" si="29"/>
        <v>124.48485295464079</v>
      </c>
      <c r="AM39" s="13">
        <f t="shared" si="29"/>
        <v>126.97455001373361</v>
      </c>
      <c r="AN39" s="13">
        <f t="shared" si="29"/>
        <v>129.51404101400828</v>
      </c>
      <c r="AO39" s="13">
        <f t="shared" si="29"/>
        <v>132.10432183428844</v>
      </c>
      <c r="AP39" s="13">
        <f t="shared" si="29"/>
        <v>134.7464082709742</v>
      </c>
      <c r="AQ39" s="13">
        <f t="shared" si="29"/>
        <v>137.4413364363937</v>
      </c>
      <c r="AR39" s="13">
        <f t="shared" si="29"/>
        <v>140.19016316512156</v>
      </c>
      <c r="AS39" s="13">
        <f t="shared" si="29"/>
        <v>142.99396642842399</v>
      </c>
      <c r="AT39" s="13">
        <f t="shared" si="29"/>
        <v>145.85384575699246</v>
      </c>
      <c r="AU39" s="13">
        <f t="shared" si="29"/>
        <v>147.31238421456237</v>
      </c>
      <c r="AV39" s="13">
        <f t="shared" si="29"/>
        <v>148.78550805670798</v>
      </c>
      <c r="AW39" s="13">
        <f t="shared" si="29"/>
        <v>150.27336313727506</v>
      </c>
      <c r="AX39" s="13">
        <f t="shared" si="29"/>
        <v>151.77609676864782</v>
      </c>
      <c r="AY39" s="13">
        <f t="shared" si="29"/>
        <v>153.2938577363343</v>
      </c>
      <c r="AZ39" s="13">
        <f t="shared" si="29"/>
        <v>154.82679631369766</v>
      </c>
      <c r="BA39" s="13">
        <f t="shared" si="29"/>
        <v>156.37506427683462</v>
      </c>
      <c r="BB39" s="13">
        <f t="shared" si="29"/>
        <v>157.93881491960298</v>
      </c>
      <c r="BC39" s="13">
        <f t="shared" si="29"/>
        <v>159.51820306879901</v>
      </c>
      <c r="BD39" s="13">
        <f t="shared" si="29"/>
        <v>161.113385099487</v>
      </c>
      <c r="BE39" s="13">
        <f t="shared" si="29"/>
        <v>162.72451895048187</v>
      </c>
    </row>
    <row r="40" spans="1:57" x14ac:dyDescent="0.35">
      <c r="A40" s="57" t="s">
        <v>616</v>
      </c>
      <c r="C40" s="86" t="s">
        <v>8</v>
      </c>
      <c r="D40" s="58" t="s">
        <v>621</v>
      </c>
      <c r="E40" s="87" t="s">
        <v>625</v>
      </c>
      <c r="F40" s="26" t="s">
        <v>37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344.40692536243245</v>
      </c>
      <c r="AG40" s="13">
        <f t="shared" si="30"/>
        <v>351.29506386968109</v>
      </c>
      <c r="AH40" s="13">
        <f t="shared" si="30"/>
        <v>358.32096514707473</v>
      </c>
      <c r="AI40" s="13">
        <f t="shared" si="30"/>
        <v>365.48738445001624</v>
      </c>
      <c r="AJ40" s="13">
        <f t="shared" si="30"/>
        <v>372.79713213901658</v>
      </c>
      <c r="AK40" s="13">
        <f t="shared" si="30"/>
        <v>380.2530747817969</v>
      </c>
      <c r="AL40" s="13">
        <f t="shared" si="30"/>
        <v>387.85813627743283</v>
      </c>
      <c r="AM40" s="13">
        <f t="shared" si="30"/>
        <v>395.61529900298149</v>
      </c>
      <c r="AN40" s="13">
        <f t="shared" si="30"/>
        <v>403.5276049830411</v>
      </c>
      <c r="AO40" s="13">
        <f t="shared" si="30"/>
        <v>411.5981570827019</v>
      </c>
      <c r="AP40" s="13">
        <f t="shared" si="30"/>
        <v>419.83012022435594</v>
      </c>
      <c r="AQ40" s="13">
        <f t="shared" si="30"/>
        <v>428.22672262884305</v>
      </c>
      <c r="AR40" s="13">
        <f t="shared" si="30"/>
        <v>436.79125708141993</v>
      </c>
      <c r="AS40" s="13">
        <f t="shared" si="30"/>
        <v>445.52708222304835</v>
      </c>
      <c r="AT40" s="13">
        <f t="shared" si="30"/>
        <v>454.43762386750933</v>
      </c>
      <c r="AU40" s="13">
        <f t="shared" si="30"/>
        <v>458.98200010618444</v>
      </c>
      <c r="AV40" s="13">
        <f t="shared" si="30"/>
        <v>463.57182010724631</v>
      </c>
      <c r="AW40" s="13">
        <f t="shared" si="30"/>
        <v>468.20753830831876</v>
      </c>
      <c r="AX40" s="13">
        <f t="shared" si="30"/>
        <v>472.88961369140196</v>
      </c>
      <c r="AY40" s="13">
        <f t="shared" si="30"/>
        <v>477.61850982831601</v>
      </c>
      <c r="AZ40" s="13">
        <f t="shared" si="30"/>
        <v>482.39469492659919</v>
      </c>
      <c r="BA40" s="13">
        <f t="shared" si="30"/>
        <v>487.21864187586516</v>
      </c>
      <c r="BB40" s="13">
        <f t="shared" si="30"/>
        <v>492.0908282946238</v>
      </c>
      <c r="BC40" s="13">
        <f t="shared" si="30"/>
        <v>497.01173657757005</v>
      </c>
      <c r="BD40" s="13">
        <f t="shared" si="30"/>
        <v>501.98185394334575</v>
      </c>
      <c r="BE40" s="13">
        <f t="shared" si="30"/>
        <v>507.00167248277921</v>
      </c>
    </row>
    <row r="41" spans="1:57" x14ac:dyDescent="0.35">
      <c r="A41" s="57" t="s">
        <v>616</v>
      </c>
      <c r="C41" s="86" t="s">
        <v>8</v>
      </c>
      <c r="D41" s="58" t="s">
        <v>621</v>
      </c>
      <c r="E41" s="87" t="s">
        <v>625</v>
      </c>
      <c r="F41" s="26" t="s">
        <v>66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196.61694833861438</v>
      </c>
      <c r="AG41" s="13">
        <f t="shared" si="31"/>
        <v>200.54928730538666</v>
      </c>
      <c r="AH41" s="13">
        <f t="shared" si="31"/>
        <v>204.56027305149439</v>
      </c>
      <c r="AI41" s="13">
        <f t="shared" si="31"/>
        <v>208.65147851252428</v>
      </c>
      <c r="AJ41" s="13">
        <f t="shared" si="31"/>
        <v>212.82450808277477</v>
      </c>
      <c r="AK41" s="13">
        <f t="shared" si="31"/>
        <v>217.08099824443028</v>
      </c>
      <c r="AL41" s="13">
        <f t="shared" si="31"/>
        <v>221.42261820931887</v>
      </c>
      <c r="AM41" s="13">
        <f t="shared" si="31"/>
        <v>225.85107057350524</v>
      </c>
      <c r="AN41" s="13">
        <f t="shared" si="31"/>
        <v>230.36809198497534</v>
      </c>
      <c r="AO41" s="13">
        <f t="shared" si="31"/>
        <v>234.97545382467484</v>
      </c>
      <c r="AP41" s="13">
        <f t="shared" si="31"/>
        <v>239.67496290116833</v>
      </c>
      <c r="AQ41" s="13">
        <f t="shared" si="31"/>
        <v>244.46846215919169</v>
      </c>
      <c r="AR41" s="13">
        <f t="shared" si="31"/>
        <v>249.35783140237552</v>
      </c>
      <c r="AS41" s="13">
        <f t="shared" si="31"/>
        <v>254.34498803042302</v>
      </c>
      <c r="AT41" s="13">
        <f t="shared" si="31"/>
        <v>259.4318877910315</v>
      </c>
      <c r="AU41" s="13">
        <f t="shared" si="31"/>
        <v>262.02620666894182</v>
      </c>
      <c r="AV41" s="13">
        <f t="shared" si="31"/>
        <v>264.64646873563123</v>
      </c>
      <c r="AW41" s="13">
        <f t="shared" si="31"/>
        <v>267.29293342298752</v>
      </c>
      <c r="AX41" s="13">
        <f t="shared" si="31"/>
        <v>269.96586275721739</v>
      </c>
      <c r="AY41" s="13">
        <f t="shared" si="31"/>
        <v>272.66552138478954</v>
      </c>
      <c r="AZ41" s="13">
        <f t="shared" si="31"/>
        <v>275.39217659863743</v>
      </c>
      <c r="BA41" s="13">
        <f t="shared" si="31"/>
        <v>278.14609836462381</v>
      </c>
      <c r="BB41" s="13">
        <f t="shared" si="31"/>
        <v>280.92755934827005</v>
      </c>
      <c r="BC41" s="13">
        <f t="shared" si="31"/>
        <v>283.73683494175276</v>
      </c>
      <c r="BD41" s="13">
        <f t="shared" si="31"/>
        <v>286.57420329117031</v>
      </c>
      <c r="BE41" s="13">
        <f t="shared" si="31"/>
        <v>289.43994532408203</v>
      </c>
    </row>
    <row r="42" spans="1:57" x14ac:dyDescent="0.35">
      <c r="A42" s="57" t="s">
        <v>616</v>
      </c>
      <c r="C42" s="86" t="s">
        <v>8</v>
      </c>
      <c r="D42" s="58" t="s">
        <v>621</v>
      </c>
      <c r="E42" s="87" t="s">
        <v>625</v>
      </c>
      <c r="F42" s="26" t="s">
        <v>67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1292.1621260471707</v>
      </c>
      <c r="AG42" s="13">
        <f t="shared" si="32"/>
        <v>1318.0053685681141</v>
      </c>
      <c r="AH42" s="13">
        <f t="shared" si="32"/>
        <v>1344.3654759394765</v>
      </c>
      <c r="AI42" s="13">
        <f t="shared" si="32"/>
        <v>1371.2527854582661</v>
      </c>
      <c r="AJ42" s="13">
        <f t="shared" si="32"/>
        <v>1398.6778411674313</v>
      </c>
      <c r="AK42" s="13">
        <f t="shared" si="32"/>
        <v>1426.65139799078</v>
      </c>
      <c r="AL42" s="13">
        <f t="shared" si="32"/>
        <v>1455.1844259505956</v>
      </c>
      <c r="AM42" s="13">
        <f t="shared" si="32"/>
        <v>1484.2881144696075</v>
      </c>
      <c r="AN42" s="13">
        <f t="shared" si="32"/>
        <v>1513.9738767589997</v>
      </c>
      <c r="AO42" s="13">
        <f t="shared" si="32"/>
        <v>1544.2533542941796</v>
      </c>
      <c r="AP42" s="13">
        <f t="shared" si="32"/>
        <v>1575.1384213800632</v>
      </c>
      <c r="AQ42" s="13">
        <f t="shared" si="32"/>
        <v>1606.6411898076644</v>
      </c>
      <c r="AR42" s="13">
        <f t="shared" si="32"/>
        <v>1638.7740136038178</v>
      </c>
      <c r="AS42" s="13">
        <f t="shared" si="32"/>
        <v>1671.5494938758941</v>
      </c>
      <c r="AT42" s="13">
        <f t="shared" si="32"/>
        <v>1704.980483753412</v>
      </c>
      <c r="AU42" s="13">
        <f t="shared" si="32"/>
        <v>1722.0302885909462</v>
      </c>
      <c r="AV42" s="13">
        <f t="shared" si="32"/>
        <v>1739.2505914768556</v>
      </c>
      <c r="AW42" s="13">
        <f t="shared" si="32"/>
        <v>1756.6430973916242</v>
      </c>
      <c r="AX42" s="13">
        <f t="shared" si="32"/>
        <v>1774.2095283655406</v>
      </c>
      <c r="AY42" s="13">
        <f t="shared" si="32"/>
        <v>1791.9516236491959</v>
      </c>
      <c r="AZ42" s="13">
        <f t="shared" si="32"/>
        <v>1809.8711398856879</v>
      </c>
      <c r="BA42" s="13">
        <f t="shared" si="32"/>
        <v>1827.9698512845448</v>
      </c>
      <c r="BB42" s="13">
        <f t="shared" si="32"/>
        <v>1846.2495497973903</v>
      </c>
      <c r="BC42" s="13">
        <f t="shared" si="32"/>
        <v>1864.7120452953641</v>
      </c>
      <c r="BD42" s="13">
        <f t="shared" si="32"/>
        <v>1883.3591657483178</v>
      </c>
      <c r="BE42" s="13">
        <f t="shared" si="32"/>
        <v>1902.1927574058009</v>
      </c>
    </row>
    <row r="43" spans="1:57" x14ac:dyDescent="0.35">
      <c r="A43" s="86" t="s">
        <v>616</v>
      </c>
      <c r="B43" s="86"/>
      <c r="C43" s="86" t="s">
        <v>8</v>
      </c>
      <c r="D43" s="87" t="s">
        <v>621</v>
      </c>
      <c r="E43" s="87" t="s">
        <v>625</v>
      </c>
      <c r="F43" s="93" t="s">
        <v>630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9346.7305601834578</v>
      </c>
      <c r="AG43" s="12">
        <f t="shared" si="33"/>
        <v>9533.665171387127</v>
      </c>
      <c r="AH43" s="12">
        <f t="shared" si="33"/>
        <v>9724.3384748148674</v>
      </c>
      <c r="AI43" s="12">
        <f t="shared" si="33"/>
        <v>9918.8252443111669</v>
      </c>
      <c r="AJ43" s="12">
        <f t="shared" si="33"/>
        <v>10117.201749197389</v>
      </c>
      <c r="AK43" s="12">
        <f t="shared" si="33"/>
        <v>10319.545784181337</v>
      </c>
      <c r="AL43" s="12">
        <f t="shared" si="33"/>
        <v>10525.936699864966</v>
      </c>
      <c r="AM43" s="12">
        <f t="shared" si="33"/>
        <v>10736.455433862266</v>
      </c>
      <c r="AN43" s="12">
        <f t="shared" si="33"/>
        <v>10951.184542539508</v>
      </c>
      <c r="AO43" s="12">
        <f t="shared" si="33"/>
        <v>11170.2082333903</v>
      </c>
      <c r="AP43" s="12">
        <f t="shared" si="33"/>
        <v>11393.612398058103</v>
      </c>
      <c r="AQ43" s="12">
        <f t="shared" si="33"/>
        <v>11621.484646019264</v>
      </c>
      <c r="AR43" s="12">
        <f t="shared" si="33"/>
        <v>11853.914338939652</v>
      </c>
      <c r="AS43" s="12">
        <f t="shared" si="33"/>
        <v>12090.992625718445</v>
      </c>
      <c r="AT43" s="12">
        <f t="shared" si="33"/>
        <v>12332.812478232812</v>
      </c>
      <c r="AU43" s="12">
        <f t="shared" si="33"/>
        <v>12456.140603015141</v>
      </c>
      <c r="AV43" s="12">
        <f t="shared" si="33"/>
        <v>12580.702009045292</v>
      </c>
      <c r="AW43" s="12">
        <f t="shared" si="33"/>
        <v>12706.509029135745</v>
      </c>
      <c r="AX43" s="12">
        <f t="shared" si="33"/>
        <v>12833.574119427105</v>
      </c>
      <c r="AY43" s="12">
        <f t="shared" si="33"/>
        <v>12961.909860621377</v>
      </c>
      <c r="AZ43" s="12">
        <f t="shared" si="33"/>
        <v>13091.528959227591</v>
      </c>
      <c r="BA43" s="12">
        <f t="shared" si="33"/>
        <v>13222.44424881986</v>
      </c>
      <c r="BB43" s="12">
        <f t="shared" si="33"/>
        <v>13354.668691308067</v>
      </c>
      <c r="BC43" s="12">
        <f t="shared" si="33"/>
        <v>13488.215378221143</v>
      </c>
      <c r="BD43" s="12">
        <f t="shared" si="33"/>
        <v>13623.097532003352</v>
      </c>
      <c r="BE43" s="12">
        <f t="shared" si="33"/>
        <v>13759.328507323389</v>
      </c>
    </row>
    <row r="44" spans="1:57" x14ac:dyDescent="0.35">
      <c r="F44" s="46" t="s">
        <v>69</v>
      </c>
      <c r="G44" s="47">
        <f t="shared" ref="G44:Q44" si="34">_xlfn.RRI(1,G43,H43)</f>
        <v>2.0000000000000018E-2</v>
      </c>
      <c r="H44" s="47">
        <f t="shared" si="34"/>
        <v>2.0000000000000018E-2</v>
      </c>
      <c r="I44" s="47">
        <f t="shared" si="34"/>
        <v>2.0000000000000018E-2</v>
      </c>
      <c r="J44" s="47">
        <f t="shared" si="34"/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 t="shared" si="34"/>
        <v>2.0000000000000018E-2</v>
      </c>
      <c r="R44" s="47">
        <f>_xlfn.RRI(1,R43,S43)</f>
        <v>1.1175652235583922E-2</v>
      </c>
      <c r="S44" s="47">
        <f t="shared" ref="S44:AA44" si="35">_xlfn.RRI(1,S43,T43)</f>
        <v>2.6748299223450012E-2</v>
      </c>
      <c r="T44" s="47">
        <f t="shared" si="35"/>
        <v>-4.3917119575541674E-2</v>
      </c>
      <c r="U44" s="47">
        <f t="shared" si="35"/>
        <v>-0.13217816926822301</v>
      </c>
      <c r="V44" s="47">
        <f t="shared" si="35"/>
        <v>5.3012191805352549E-2</v>
      </c>
      <c r="W44" s="47">
        <f t="shared" si="35"/>
        <v>0.54669481657202601</v>
      </c>
      <c r="X44" s="47">
        <f t="shared" si="35"/>
        <v>5.9784921876193664E-4</v>
      </c>
      <c r="Y44" s="47">
        <f t="shared" si="35"/>
        <v>0.1923509143525286</v>
      </c>
      <c r="Z44" s="47">
        <f t="shared" si="35"/>
        <v>6.1533657439498013E-2</v>
      </c>
      <c r="AA44" s="47">
        <f t="shared" si="35"/>
        <v>-0.1016375512219877</v>
      </c>
      <c r="AB44" s="47">
        <v>0.02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0.01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 t="s">
        <v>605</v>
      </c>
      <c r="G46" s="15"/>
      <c r="H46" s="15"/>
      <c r="I46" s="15"/>
      <c r="R46" s="5"/>
    </row>
    <row r="47" spans="1:57" x14ac:dyDescent="0.35">
      <c r="F47" s="13" t="s">
        <v>71</v>
      </c>
      <c r="G47" s="13"/>
      <c r="H47" s="13"/>
      <c r="I47" s="13"/>
    </row>
    <row r="48" spans="1:57" x14ac:dyDescent="0.35">
      <c r="F48" s="48" t="s">
        <v>598</v>
      </c>
      <c r="G48" s="47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t="s">
        <v>586</v>
      </c>
    </row>
    <row r="2" spans="6:57" x14ac:dyDescent="0.35">
      <c r="G2" s="26" t="s">
        <v>585</v>
      </c>
      <c r="H2" t="s">
        <v>79</v>
      </c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workbookViewId="0"/>
  </sheetViews>
  <sheetFormatPr baseColWidth="10" defaultRowHeight="14.5" x14ac:dyDescent="0.35"/>
  <cols>
    <col min="1" max="5" width="11.54296875" style="57"/>
    <col min="6" max="6" width="16.54296875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6:58" x14ac:dyDescent="0.35">
      <c r="G1" s="26" t="s">
        <v>32</v>
      </c>
      <c r="H1" s="26" t="s">
        <v>33</v>
      </c>
      <c r="I1" s="94"/>
      <c r="J1" s="94"/>
      <c r="K1" s="26"/>
      <c r="L1" s="26"/>
      <c r="M1" s="26"/>
      <c r="N1" s="26"/>
      <c r="O1" s="26"/>
      <c r="P1" s="26"/>
      <c r="Q1" s="26"/>
    </row>
    <row r="2" spans="6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6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6:58" x14ac:dyDescent="0.35">
      <c r="G10" s="26"/>
      <c r="H10" s="96" t="s">
        <v>38</v>
      </c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7" t="s">
        <v>39</v>
      </c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8" t="s">
        <v>40</v>
      </c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</row>
    <row r="11" spans="6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6:58" x14ac:dyDescent="0.35"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6:58" x14ac:dyDescent="0.35"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6:58" x14ac:dyDescent="0.35"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6:58" x14ac:dyDescent="0.35"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6:58" x14ac:dyDescent="0.35"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6:58" x14ac:dyDescent="0.35"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6:58" x14ac:dyDescent="0.35"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6:58" x14ac:dyDescent="0.35"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6:58" x14ac:dyDescent="0.35"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6:58" x14ac:dyDescent="0.35"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6:58" x14ac:dyDescent="0.35"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6:58" x14ac:dyDescent="0.35"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6:58" x14ac:dyDescent="0.35"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6:58" x14ac:dyDescent="0.35"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6:58" x14ac:dyDescent="0.35"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6:58" x14ac:dyDescent="0.35"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6:58" x14ac:dyDescent="0.35"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6:58" x14ac:dyDescent="0.35"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6:58" x14ac:dyDescent="0.35"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6:58" x14ac:dyDescent="0.35"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6:58" x14ac:dyDescent="0.35"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6:58" x14ac:dyDescent="0.35"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6:58" x14ac:dyDescent="0.35"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6:58" x14ac:dyDescent="0.35"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6:58" x14ac:dyDescent="0.35"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6:58" x14ac:dyDescent="0.35"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6:58" x14ac:dyDescent="0.35"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6:58" x14ac:dyDescent="0.35"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6:58" x14ac:dyDescent="0.35"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6:58" x14ac:dyDescent="0.35"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6:58" x14ac:dyDescent="0.35"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6:58" x14ac:dyDescent="0.35"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6:58" x14ac:dyDescent="0.3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6:58" x14ac:dyDescent="0.35">
      <c r="G45" s="30" t="s">
        <v>587</v>
      </c>
      <c r="H45" s="28">
        <f>SUM(H12:H42)</f>
        <v>9906.6016071483355</v>
      </c>
      <c r="I45" s="28">
        <f t="shared" ref="I45:BF45" si="2">SUM(I12:I42)</f>
        <v>10428.001691735095</v>
      </c>
      <c r="J45" s="28">
        <f t="shared" si="2"/>
        <v>10976.843886036942</v>
      </c>
      <c r="K45" s="28">
        <f t="shared" si="2"/>
        <v>11554.572511617836</v>
      </c>
      <c r="L45" s="28">
        <f t="shared" si="2"/>
        <v>12162.707906966141</v>
      </c>
      <c r="M45" s="28">
        <f t="shared" si="2"/>
        <v>12802.850428385416</v>
      </c>
      <c r="N45" s="28">
        <f t="shared" si="2"/>
        <v>13476.684661458326</v>
      </c>
      <c r="O45" s="28">
        <f t="shared" si="2"/>
        <v>14185.983854166674</v>
      </c>
      <c r="P45" s="28">
        <f t="shared" si="2"/>
        <v>14932.614583333332</v>
      </c>
      <c r="Q45" s="28">
        <f t="shared" si="2"/>
        <v>15718.541666666661</v>
      </c>
      <c r="R45" s="28">
        <f t="shared" si="2"/>
        <v>16545.833333333347</v>
      </c>
      <c r="S45" s="28">
        <f t="shared" si="2"/>
        <v>17416.666666666664</v>
      </c>
      <c r="T45" s="28">
        <f t="shared" si="2"/>
        <v>18333.333333333339</v>
      </c>
      <c r="U45" s="28">
        <f t="shared" si="2"/>
        <v>18333.333333333343</v>
      </c>
      <c r="V45" s="28">
        <f t="shared" si="2"/>
        <v>21875.000000000007</v>
      </c>
      <c r="W45" s="28">
        <f t="shared" si="2"/>
        <v>24062.499999999996</v>
      </c>
      <c r="X45" s="28">
        <f t="shared" si="2"/>
        <v>22916.666666666672</v>
      </c>
      <c r="Y45" s="28">
        <f t="shared" si="2"/>
        <v>22423.958333333339</v>
      </c>
      <c r="Z45" s="28">
        <f t="shared" si="2"/>
        <v>20625.000000000004</v>
      </c>
      <c r="AA45" s="28">
        <f t="shared" si="2"/>
        <v>19479.166666666679</v>
      </c>
      <c r="AB45" s="28">
        <f t="shared" si="2"/>
        <v>7437.5000000000009</v>
      </c>
      <c r="AC45" s="28">
        <f t="shared" si="2"/>
        <v>9916.6666666666679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6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6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/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D13" workbookViewId="0"/>
  </sheetViews>
  <sheetFormatPr baseColWidth="10" defaultRowHeight="14.5" x14ac:dyDescent="0.35"/>
  <cols>
    <col min="1" max="5" width="11.54296875" style="57"/>
    <col min="6" max="6" width="14.26953125" bestFit="1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6:58" x14ac:dyDescent="0.35">
      <c r="G1" s="26" t="s">
        <v>32</v>
      </c>
      <c r="H1" s="26" t="s">
        <v>33</v>
      </c>
      <c r="I1" s="94"/>
      <c r="J1" s="94"/>
      <c r="K1" s="26"/>
      <c r="L1" s="26"/>
      <c r="M1" s="26"/>
      <c r="N1" s="26"/>
      <c r="O1" s="26"/>
      <c r="P1" s="26"/>
      <c r="Q1" s="26"/>
    </row>
    <row r="2" spans="6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6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6:58" x14ac:dyDescent="0.35">
      <c r="G10" s="26"/>
      <c r="H10" s="96" t="s">
        <v>38</v>
      </c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7" t="s">
        <v>39</v>
      </c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8" t="s">
        <v>40</v>
      </c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</row>
    <row r="11" spans="6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6:58" x14ac:dyDescent="0.35">
      <c r="F12" t="s">
        <v>612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6:58" x14ac:dyDescent="0.35">
      <c r="F13" t="s">
        <v>612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6:58" x14ac:dyDescent="0.35">
      <c r="F14" t="s">
        <v>612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6:58" x14ac:dyDescent="0.35">
      <c r="F15" t="s">
        <v>612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6:58" x14ac:dyDescent="0.35">
      <c r="F16" t="s">
        <v>612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6:58" x14ac:dyDescent="0.35">
      <c r="F17" t="s">
        <v>612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6:58" x14ac:dyDescent="0.35">
      <c r="F18" t="s">
        <v>612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6:58" x14ac:dyDescent="0.35">
      <c r="F19" t="s">
        <v>612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6:58" x14ac:dyDescent="0.35">
      <c r="F20" t="s">
        <v>612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6:58" x14ac:dyDescent="0.35">
      <c r="F21" t="s">
        <v>612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6:58" x14ac:dyDescent="0.35">
      <c r="F22" t="s">
        <v>612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6:58" x14ac:dyDescent="0.35">
      <c r="F23" t="s">
        <v>612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6:58" x14ac:dyDescent="0.35">
      <c r="F24" t="s">
        <v>612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6:58" x14ac:dyDescent="0.35">
      <c r="F25" t="s">
        <v>612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6:58" x14ac:dyDescent="0.35">
      <c r="F26" t="s">
        <v>612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6:58" x14ac:dyDescent="0.35">
      <c r="F27" t="s">
        <v>612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6:58" x14ac:dyDescent="0.35">
      <c r="F28" t="s">
        <v>612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6:58" x14ac:dyDescent="0.35">
      <c r="F29" t="s">
        <v>612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6:58" x14ac:dyDescent="0.35">
      <c r="F30" t="s">
        <v>612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6:58" x14ac:dyDescent="0.35">
      <c r="F31" t="s">
        <v>612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6:58" x14ac:dyDescent="0.35">
      <c r="F32" t="s">
        <v>612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6:58" x14ac:dyDescent="0.35">
      <c r="F33" t="s">
        <v>612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6:58" x14ac:dyDescent="0.35">
      <c r="F34" t="s">
        <v>612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6:58" x14ac:dyDescent="0.35">
      <c r="F35" t="s">
        <v>612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6:58" x14ac:dyDescent="0.35">
      <c r="F36" t="s">
        <v>612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6:58" x14ac:dyDescent="0.35">
      <c r="F37" t="s">
        <v>612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6:58" x14ac:dyDescent="0.35">
      <c r="F38" t="s">
        <v>612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6:58" x14ac:dyDescent="0.35">
      <c r="F39" t="s">
        <v>612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6:58" x14ac:dyDescent="0.35">
      <c r="F40" t="s">
        <v>612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6:58" x14ac:dyDescent="0.35">
      <c r="F41" t="s">
        <v>612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6:58" x14ac:dyDescent="0.35">
      <c r="F42" t="s">
        <v>612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6:58" x14ac:dyDescent="0.35"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6:58" x14ac:dyDescent="0.3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6:58" x14ac:dyDescent="0.35">
      <c r="G45" s="30" t="s">
        <v>587</v>
      </c>
      <c r="H45" s="28">
        <f>SUM(H12:H42)</f>
        <v>-5555.9591309787575</v>
      </c>
      <c r="I45" s="28">
        <f t="shared" ref="I45:BF45" si="2">SUM(I12:I42)</f>
        <v>-5990.3463660421266</v>
      </c>
      <c r="J45" s="28">
        <f t="shared" si="2"/>
        <v>-6450.4354538301177</v>
      </c>
      <c r="K45" s="28">
        <f t="shared" si="2"/>
        <v>-6937.6359107668686</v>
      </c>
      <c r="L45" s="28">
        <f t="shared" si="2"/>
        <v>-7453.4325740981585</v>
      </c>
      <c r="M45" s="28">
        <f t="shared" si="2"/>
        <v>-7999.3895888600728</v>
      </c>
      <c r="N45" s="28">
        <f t="shared" si="2"/>
        <v>-8577.1546051424775</v>
      </c>
      <c r="O45" s="28">
        <f t="shared" si="2"/>
        <v>-9188.4631967245004</v>
      </c>
      <c r="P45" s="28">
        <f t="shared" si="2"/>
        <v>-9835.143512742321</v>
      </c>
      <c r="Q45" s="28">
        <f t="shared" si="2"/>
        <v>-10519.121174663829</v>
      </c>
      <c r="R45" s="28">
        <f t="shared" si="2"/>
        <v>-11242.424431490454</v>
      </c>
      <c r="S45" s="28">
        <f t="shared" si="2"/>
        <v>-12007.189586786917</v>
      </c>
      <c r="T45" s="28">
        <f t="shared" si="2"/>
        <v>-12863.401818832488</v>
      </c>
      <c r="U45" s="28">
        <f t="shared" si="2"/>
        <v>-12717.090453950846</v>
      </c>
      <c r="V45" s="28">
        <f t="shared" si="2"/>
        <v>-16505.406330716629</v>
      </c>
      <c r="W45" s="28">
        <f t="shared" si="2"/>
        <v>-19402.649391636747</v>
      </c>
      <c r="X45" s="28">
        <f t="shared" si="2"/>
        <v>-18009.787164068581</v>
      </c>
      <c r="Y45" s="28">
        <f t="shared" si="2"/>
        <v>-14834.513241121345</v>
      </c>
      <c r="Z45" s="28">
        <f t="shared" si="2"/>
        <v>-13031.017563968791</v>
      </c>
      <c r="AA45" s="28">
        <f t="shared" si="2"/>
        <v>-10424.474765487823</v>
      </c>
      <c r="AB45" s="28">
        <f t="shared" si="2"/>
        <v>2174.3602108461901</v>
      </c>
      <c r="AC45" s="28">
        <f t="shared" si="2"/>
        <v>-1281.732390338942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6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6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52"/>
  <sheetViews>
    <sheetView topLeftCell="A46" zoomScale="60" zoomScaleNormal="60" workbookViewId="0">
      <selection activeCell="E44" sqref="E44"/>
    </sheetView>
  </sheetViews>
  <sheetFormatPr baseColWidth="10" defaultRowHeight="14.5" x14ac:dyDescent="0.35"/>
  <cols>
    <col min="1" max="2" width="11.54296875" style="57"/>
    <col min="3" max="3" width="15.453125" style="57" customWidth="1"/>
    <col min="4" max="4" width="11.54296875" style="57"/>
    <col min="5" max="5" width="20.81640625" style="86" bestFit="1" customWidth="1"/>
    <col min="6" max="6" width="32.26953125" customWidth="1"/>
    <col min="7" max="7" width="12" customWidth="1"/>
    <col min="8" max="8" width="12.179687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593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6">
        <v>0.66290293207066109</v>
      </c>
      <c r="S4" s="36">
        <v>0.67298232829294957</v>
      </c>
      <c r="T4" s="36">
        <v>0.70613453412700855</v>
      </c>
      <c r="U4" s="36">
        <v>0.72031662269129293</v>
      </c>
      <c r="V4" s="36">
        <v>0.71487043580683152</v>
      </c>
      <c r="W4" s="36">
        <v>0.69477740939102839</v>
      </c>
      <c r="X4" s="36">
        <v>0.66376006918595065</v>
      </c>
      <c r="Y4" s="36">
        <v>0.67570454744141117</v>
      </c>
      <c r="Z4" s="36">
        <v>0.63655376087406579</v>
      </c>
      <c r="AA4" s="36">
        <v>0.62158134665439102</v>
      </c>
      <c r="AB4" s="5">
        <v>0.63968589315908542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0.72170403587443943</v>
      </c>
      <c r="S5" s="37">
        <v>0.72204913121629721</v>
      </c>
      <c r="T5" s="37">
        <v>0.67519096645632681</v>
      </c>
      <c r="U5" s="37">
        <v>0.66801671078228142</v>
      </c>
      <c r="V5" s="37">
        <v>0.67786303288866245</v>
      </c>
      <c r="W5" s="36">
        <v>0.67490646712987712</v>
      </c>
      <c r="X5" s="36">
        <v>0.65221396353471828</v>
      </c>
      <c r="Y5" s="36">
        <v>0.64301268092737285</v>
      </c>
      <c r="Z5" s="36">
        <v>0.62650785914463258</v>
      </c>
      <c r="AA5" s="36">
        <v>0.62215300202897728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0.71464914930200485</v>
      </c>
      <c r="S6" s="37">
        <v>0.71611758739175579</v>
      </c>
      <c r="T6" s="37">
        <v>0.73271920044383476</v>
      </c>
      <c r="U6" s="37">
        <v>0.71316006247063779</v>
      </c>
      <c r="V6" s="37">
        <v>0.73591726948409486</v>
      </c>
      <c r="W6" s="36">
        <v>0.72641969168856757</v>
      </c>
      <c r="X6" s="36">
        <v>0.69008384852226312</v>
      </c>
      <c r="Y6" s="36">
        <v>0.68583029134938833</v>
      </c>
      <c r="Z6" s="36">
        <v>0.67911924885239616</v>
      </c>
      <c r="AA6" s="36">
        <v>0.66368514832102321</v>
      </c>
      <c r="AB6" s="5">
        <v>0.64157365059971128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0.58884022424667104</v>
      </c>
      <c r="S7" s="37">
        <v>0.59771663593816482</v>
      </c>
      <c r="T7" s="37">
        <v>0.61461829607941154</v>
      </c>
      <c r="U7" s="37">
        <v>0.56840903072033899</v>
      </c>
      <c r="V7" s="37">
        <v>0.60178254959651745</v>
      </c>
      <c r="W7" s="36">
        <v>0.56940703049652464</v>
      </c>
      <c r="X7" s="36">
        <v>0.57116164542294323</v>
      </c>
      <c r="Y7" s="36">
        <v>0.54133313821614104</v>
      </c>
      <c r="Z7" s="36">
        <v>0.53905666877188951</v>
      </c>
      <c r="AA7" s="36">
        <v>0.57579686941794461</v>
      </c>
      <c r="AB7" s="5">
        <v>0.56655986018060012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0.69042603559860449</v>
      </c>
      <c r="S8" s="40">
        <v>0.69530138504820782</v>
      </c>
      <c r="T8" s="40">
        <v>0.69787144106988619</v>
      </c>
      <c r="U8" s="40">
        <v>0.69439815407950956</v>
      </c>
      <c r="V8" s="40">
        <v>0.70218731163226866</v>
      </c>
      <c r="W8" s="40">
        <v>0.68942861456901805</v>
      </c>
      <c r="X8" s="40">
        <v>0.66144484438783224</v>
      </c>
      <c r="Y8" s="40">
        <v>0.66078486613871279</v>
      </c>
      <c r="Z8" s="40">
        <v>0.63812755053684944</v>
      </c>
      <c r="AA8" s="41">
        <v>0.62905971826195195</v>
      </c>
      <c r="AB8" s="42">
        <v>0.63491975500479836</v>
      </c>
    </row>
    <row r="9" spans="1:57" x14ac:dyDescent="0.35"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3"/>
      <c r="S9" s="43"/>
      <c r="T9" s="43"/>
      <c r="U9" s="43"/>
      <c r="V9" s="43"/>
      <c r="W9" s="43"/>
      <c r="X9" s="43"/>
      <c r="Y9" s="43"/>
      <c r="Z9" s="43"/>
      <c r="AA9" s="44"/>
      <c r="AB9" s="45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591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AB12+(AB12*AB$44)</f>
        <v>3975.7278234939463</v>
      </c>
      <c r="AD12" s="13">
        <f t="shared" ref="AD12:BE12" si="1">AC12+(AC12*AC$44)</f>
        <v>4055.2423799638254</v>
      </c>
      <c r="AE12" s="13">
        <f t="shared" si="1"/>
        <v>4136.347227563102</v>
      </c>
      <c r="AF12" s="13">
        <f t="shared" si="1"/>
        <v>4219.074172114364</v>
      </c>
      <c r="AG12" s="13">
        <f t="shared" si="1"/>
        <v>4303.4556555566514</v>
      </c>
      <c r="AH12" s="13">
        <f t="shared" si="1"/>
        <v>4389.5247686677849</v>
      </c>
      <c r="AI12" s="13">
        <f t="shared" si="1"/>
        <v>4477.3152640411408</v>
      </c>
      <c r="AJ12" s="13">
        <f t="shared" si="1"/>
        <v>4566.8615693219635</v>
      </c>
      <c r="AK12" s="13">
        <f t="shared" si="1"/>
        <v>4658.1988007084028</v>
      </c>
      <c r="AL12" s="13">
        <f t="shared" si="1"/>
        <v>4751.3627767225707</v>
      </c>
      <c r="AM12" s="13">
        <f t="shared" si="1"/>
        <v>4846.3900322570225</v>
      </c>
      <c r="AN12" s="13">
        <f t="shared" si="1"/>
        <v>4943.317832902163</v>
      </c>
      <c r="AO12" s="13">
        <f t="shared" si="1"/>
        <v>5042.1841895602065</v>
      </c>
      <c r="AP12" s="13">
        <f t="shared" si="1"/>
        <v>5143.0278733514106</v>
      </c>
      <c r="AQ12" s="13">
        <f t="shared" si="1"/>
        <v>5245.8884308184388</v>
      </c>
      <c r="AR12" s="13">
        <f t="shared" si="1"/>
        <v>5350.8061994348072</v>
      </c>
      <c r="AS12" s="13">
        <f t="shared" si="1"/>
        <v>5457.8223234235038</v>
      </c>
      <c r="AT12" s="13">
        <f t="shared" si="1"/>
        <v>5566.9787698919736</v>
      </c>
      <c r="AU12" s="13">
        <f t="shared" si="1"/>
        <v>5622.6485575908937</v>
      </c>
      <c r="AV12" s="13">
        <f t="shared" si="1"/>
        <v>5678.8750431668022</v>
      </c>
      <c r="AW12" s="13">
        <f t="shared" si="1"/>
        <v>5735.66379359847</v>
      </c>
      <c r="AX12" s="13">
        <f t="shared" si="1"/>
        <v>5793.0204315344545</v>
      </c>
      <c r="AY12" s="13">
        <f t="shared" si="1"/>
        <v>5850.9506358497993</v>
      </c>
      <c r="AZ12" s="13">
        <f t="shared" si="1"/>
        <v>5909.4601422082969</v>
      </c>
      <c r="BA12" s="13">
        <f t="shared" si="1"/>
        <v>5968.5547436303796</v>
      </c>
      <c r="BB12" s="13">
        <f t="shared" si="1"/>
        <v>6028.2402910666833</v>
      </c>
      <c r="BC12" s="13">
        <f t="shared" si="1"/>
        <v>6088.5226939773502</v>
      </c>
      <c r="BD12" s="13">
        <f t="shared" si="1"/>
        <v>6149.4079209171241</v>
      </c>
      <c r="BE12" s="13">
        <f t="shared" si="1"/>
        <v>6210.9020001262952</v>
      </c>
    </row>
    <row r="13" spans="1:57" x14ac:dyDescent="0.35">
      <c r="A13" s="57" t="s">
        <v>616</v>
      </c>
      <c r="C13" s="86" t="s">
        <v>591</v>
      </c>
      <c r="D13" s="58" t="s">
        <v>621</v>
      </c>
      <c r="E13" s="87" t="s">
        <v>625</v>
      </c>
      <c r="F13" s="26" t="s">
        <v>42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 t="shared" ref="AC13:BE13" si="2">AB13+(AB13*AB$44)</f>
        <v>4040.4896385044358</v>
      </c>
      <c r="AD13" s="13">
        <f t="shared" si="2"/>
        <v>4121.2994312745241</v>
      </c>
      <c r="AE13" s="13">
        <f t="shared" si="2"/>
        <v>4203.7254199000145</v>
      </c>
      <c r="AF13" s="13">
        <f t="shared" si="2"/>
        <v>4287.7999282980145</v>
      </c>
      <c r="AG13" s="13">
        <f t="shared" si="2"/>
        <v>4373.5559268639745</v>
      </c>
      <c r="AH13" s="13">
        <f t="shared" si="2"/>
        <v>4461.0270454012543</v>
      </c>
      <c r="AI13" s="13">
        <f t="shared" si="2"/>
        <v>4550.2475863092795</v>
      </c>
      <c r="AJ13" s="13">
        <f t="shared" si="2"/>
        <v>4641.2525380354655</v>
      </c>
      <c r="AK13" s="13">
        <f t="shared" si="2"/>
        <v>4734.0775887961745</v>
      </c>
      <c r="AL13" s="13">
        <f t="shared" si="2"/>
        <v>4828.7591405720977</v>
      </c>
      <c r="AM13" s="13">
        <f t="shared" si="2"/>
        <v>4925.3343233835394</v>
      </c>
      <c r="AN13" s="13">
        <f t="shared" si="2"/>
        <v>5023.8410098512104</v>
      </c>
      <c r="AO13" s="13">
        <f t="shared" si="2"/>
        <v>5124.317830048235</v>
      </c>
      <c r="AP13" s="13">
        <f t="shared" si="2"/>
        <v>5226.8041866491994</v>
      </c>
      <c r="AQ13" s="13">
        <f t="shared" si="2"/>
        <v>5331.340270382183</v>
      </c>
      <c r="AR13" s="13">
        <f t="shared" si="2"/>
        <v>5437.9670757898266</v>
      </c>
      <c r="AS13" s="13">
        <f t="shared" si="2"/>
        <v>5546.7264173056228</v>
      </c>
      <c r="AT13" s="13">
        <f t="shared" si="2"/>
        <v>5657.6609456517353</v>
      </c>
      <c r="AU13" s="13">
        <f t="shared" si="2"/>
        <v>5714.2375551082523</v>
      </c>
      <c r="AV13" s="13">
        <f t="shared" si="2"/>
        <v>5771.3799306593346</v>
      </c>
      <c r="AW13" s="13">
        <f t="shared" si="2"/>
        <v>5829.0937299659281</v>
      </c>
      <c r="AX13" s="13">
        <f t="shared" si="2"/>
        <v>5887.3846672655873</v>
      </c>
      <c r="AY13" s="13">
        <f t="shared" si="2"/>
        <v>5946.2585139382427</v>
      </c>
      <c r="AZ13" s="13">
        <f t="shared" si="2"/>
        <v>6005.7210990776248</v>
      </c>
      <c r="BA13" s="13">
        <f t="shared" si="2"/>
        <v>6065.778310068401</v>
      </c>
      <c r="BB13" s="13">
        <f t="shared" si="2"/>
        <v>6126.4360931690853</v>
      </c>
      <c r="BC13" s="13">
        <f t="shared" si="2"/>
        <v>6187.7004541007764</v>
      </c>
      <c r="BD13" s="13">
        <f t="shared" si="2"/>
        <v>6249.5774586417838</v>
      </c>
      <c r="BE13" s="13">
        <f t="shared" si="2"/>
        <v>6312.0732332282014</v>
      </c>
    </row>
    <row r="14" spans="1:57" x14ac:dyDescent="0.35">
      <c r="A14" s="57" t="s">
        <v>616</v>
      </c>
      <c r="C14" s="86" t="s">
        <v>591</v>
      </c>
      <c r="D14" s="58" t="s">
        <v>621</v>
      </c>
      <c r="E14" s="87" t="s">
        <v>625</v>
      </c>
      <c r="F14" s="26" t="s">
        <v>43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 t="shared" ref="AC14:BE14" si="3">AB14+(AB14*AB$44)</f>
        <v>648.91338640510412</v>
      </c>
      <c r="AD14" s="13">
        <f t="shared" si="3"/>
        <v>661.8916541332062</v>
      </c>
      <c r="AE14" s="13">
        <f t="shared" si="3"/>
        <v>675.12948721587031</v>
      </c>
      <c r="AF14" s="13">
        <f t="shared" si="3"/>
        <v>688.63207696018776</v>
      </c>
      <c r="AG14" s="13">
        <f t="shared" si="3"/>
        <v>702.40471849939149</v>
      </c>
      <c r="AH14" s="13">
        <f t="shared" si="3"/>
        <v>716.45281286937927</v>
      </c>
      <c r="AI14" s="13">
        <f t="shared" si="3"/>
        <v>730.78186912676688</v>
      </c>
      <c r="AJ14" s="13">
        <f t="shared" si="3"/>
        <v>745.39750650930216</v>
      </c>
      <c r="AK14" s="13">
        <f t="shared" si="3"/>
        <v>760.30545663948817</v>
      </c>
      <c r="AL14" s="13">
        <f t="shared" si="3"/>
        <v>775.51156577227789</v>
      </c>
      <c r="AM14" s="13">
        <f t="shared" si="3"/>
        <v>791.02179708772348</v>
      </c>
      <c r="AN14" s="13">
        <f t="shared" si="3"/>
        <v>806.84223302947794</v>
      </c>
      <c r="AO14" s="13">
        <f t="shared" si="3"/>
        <v>822.97907769006747</v>
      </c>
      <c r="AP14" s="13">
        <f t="shared" si="3"/>
        <v>839.43865924386887</v>
      </c>
      <c r="AQ14" s="13">
        <f t="shared" si="3"/>
        <v>856.22743242874628</v>
      </c>
      <c r="AR14" s="13">
        <f t="shared" si="3"/>
        <v>873.35198107732117</v>
      </c>
      <c r="AS14" s="13">
        <f t="shared" si="3"/>
        <v>890.81902069886758</v>
      </c>
      <c r="AT14" s="13">
        <f t="shared" si="3"/>
        <v>908.63540111284487</v>
      </c>
      <c r="AU14" s="13">
        <f t="shared" si="3"/>
        <v>917.72175512397337</v>
      </c>
      <c r="AV14" s="13">
        <f t="shared" si="3"/>
        <v>926.89897267521314</v>
      </c>
      <c r="AW14" s="13">
        <f t="shared" si="3"/>
        <v>936.16796240196527</v>
      </c>
      <c r="AX14" s="13">
        <f t="shared" si="3"/>
        <v>945.52964202598491</v>
      </c>
      <c r="AY14" s="13">
        <f t="shared" si="3"/>
        <v>954.98493844624477</v>
      </c>
      <c r="AZ14" s="13">
        <f t="shared" si="3"/>
        <v>964.53478783070727</v>
      </c>
      <c r="BA14" s="13">
        <f t="shared" si="3"/>
        <v>974.18013570901439</v>
      </c>
      <c r="BB14" s="13">
        <f t="shared" si="3"/>
        <v>983.92193706610453</v>
      </c>
      <c r="BC14" s="13">
        <f t="shared" si="3"/>
        <v>993.76115643676553</v>
      </c>
      <c r="BD14" s="13">
        <f t="shared" si="3"/>
        <v>1003.6987680011332</v>
      </c>
      <c r="BE14" s="13">
        <f t="shared" si="3"/>
        <v>1013.7357556811445</v>
      </c>
    </row>
    <row r="15" spans="1:57" x14ac:dyDescent="0.35">
      <c r="A15" s="57" t="s">
        <v>616</v>
      </c>
      <c r="C15" s="86" t="s">
        <v>591</v>
      </c>
      <c r="D15" s="58" t="s">
        <v>621</v>
      </c>
      <c r="E15" s="87" t="s">
        <v>625</v>
      </c>
      <c r="F15" s="26" t="s">
        <v>44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 t="shared" ref="AC15:BE15" si="4">AB15+(AB15*AB$44)</f>
        <v>679.35143946003416</v>
      </c>
      <c r="AD15" s="13">
        <f t="shared" si="4"/>
        <v>692.9384682492348</v>
      </c>
      <c r="AE15" s="13">
        <f t="shared" si="4"/>
        <v>706.79723761421951</v>
      </c>
      <c r="AF15" s="13">
        <f t="shared" si="4"/>
        <v>720.93318236650396</v>
      </c>
      <c r="AG15" s="13">
        <f t="shared" si="4"/>
        <v>735.35184601383401</v>
      </c>
      <c r="AH15" s="13">
        <f t="shared" si="4"/>
        <v>750.05888293411067</v>
      </c>
      <c r="AI15" s="13">
        <f t="shared" si="4"/>
        <v>765.06006059279287</v>
      </c>
      <c r="AJ15" s="13">
        <f t="shared" si="4"/>
        <v>780.36126180464873</v>
      </c>
      <c r="AK15" s="13">
        <f t="shared" si="4"/>
        <v>795.96848704074171</v>
      </c>
      <c r="AL15" s="13">
        <f t="shared" si="4"/>
        <v>811.88785678155659</v>
      </c>
      <c r="AM15" s="13">
        <f t="shared" si="4"/>
        <v>828.12561391718771</v>
      </c>
      <c r="AN15" s="13">
        <f t="shared" si="4"/>
        <v>844.68812619553148</v>
      </c>
      <c r="AO15" s="13">
        <f t="shared" si="4"/>
        <v>861.58188871944208</v>
      </c>
      <c r="AP15" s="13">
        <f t="shared" si="4"/>
        <v>878.81352649383086</v>
      </c>
      <c r="AQ15" s="13">
        <f t="shared" si="4"/>
        <v>896.3897970237075</v>
      </c>
      <c r="AR15" s="13">
        <f t="shared" si="4"/>
        <v>914.3175929641817</v>
      </c>
      <c r="AS15" s="13">
        <f t="shared" si="4"/>
        <v>932.60394482346533</v>
      </c>
      <c r="AT15" s="13">
        <f t="shared" si="4"/>
        <v>951.25602371993466</v>
      </c>
      <c r="AU15" s="13">
        <f t="shared" si="4"/>
        <v>960.76858395713396</v>
      </c>
      <c r="AV15" s="13">
        <f t="shared" si="4"/>
        <v>970.37626979670529</v>
      </c>
      <c r="AW15" s="13">
        <f t="shared" si="4"/>
        <v>980.08003249467231</v>
      </c>
      <c r="AX15" s="13">
        <f t="shared" si="4"/>
        <v>989.88083281961906</v>
      </c>
      <c r="AY15" s="13">
        <f t="shared" si="4"/>
        <v>999.77964114781525</v>
      </c>
      <c r="AZ15" s="13">
        <f t="shared" si="4"/>
        <v>1009.7774375592934</v>
      </c>
      <c r="BA15" s="13">
        <f t="shared" si="4"/>
        <v>1019.8752119348864</v>
      </c>
      <c r="BB15" s="13">
        <f t="shared" si="4"/>
        <v>1030.0739640542351</v>
      </c>
      <c r="BC15" s="13">
        <f t="shared" si="4"/>
        <v>1040.3747036947775</v>
      </c>
      <c r="BD15" s="13">
        <f t="shared" si="4"/>
        <v>1050.7784507317253</v>
      </c>
      <c r="BE15" s="13">
        <f t="shared" si="4"/>
        <v>1061.2862352390425</v>
      </c>
    </row>
    <row r="16" spans="1:57" x14ac:dyDescent="0.35">
      <c r="A16" s="57" t="s">
        <v>616</v>
      </c>
      <c r="C16" s="86" t="s">
        <v>591</v>
      </c>
      <c r="D16" s="58" t="s">
        <v>621</v>
      </c>
      <c r="E16" s="87" t="s">
        <v>625</v>
      </c>
      <c r="F16" s="26" t="s">
        <v>45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 t="shared" ref="AC16:BE16" si="5">AB16+(AB16*AB$44)</f>
        <v>127.58077557066417</v>
      </c>
      <c r="AD16" s="13">
        <f t="shared" si="5"/>
        <v>130.13239108207745</v>
      </c>
      <c r="AE16" s="13">
        <f t="shared" si="5"/>
        <v>132.73503890371899</v>
      </c>
      <c r="AF16" s="13">
        <f t="shared" si="5"/>
        <v>135.38973968179337</v>
      </c>
      <c r="AG16" s="13">
        <f t="shared" si="5"/>
        <v>138.09753447542923</v>
      </c>
      <c r="AH16" s="13">
        <f t="shared" si="5"/>
        <v>140.85948516493781</v>
      </c>
      <c r="AI16" s="13">
        <f t="shared" si="5"/>
        <v>143.67667486823657</v>
      </c>
      <c r="AJ16" s="13">
        <f t="shared" si="5"/>
        <v>146.55020836560129</v>
      </c>
      <c r="AK16" s="13">
        <f t="shared" si="5"/>
        <v>149.48121253291333</v>
      </c>
      <c r="AL16" s="13">
        <f t="shared" si="5"/>
        <v>152.4708367835716</v>
      </c>
      <c r="AM16" s="13">
        <f t="shared" si="5"/>
        <v>155.52025351924303</v>
      </c>
      <c r="AN16" s="13">
        <f t="shared" si="5"/>
        <v>158.6306585896279</v>
      </c>
      <c r="AO16" s="13">
        <f t="shared" si="5"/>
        <v>161.80327176142046</v>
      </c>
      <c r="AP16" s="13">
        <f t="shared" si="5"/>
        <v>165.03933719664886</v>
      </c>
      <c r="AQ16" s="13">
        <f t="shared" si="5"/>
        <v>168.34012394058183</v>
      </c>
      <c r="AR16" s="13">
        <f t="shared" si="5"/>
        <v>171.70692641939348</v>
      </c>
      <c r="AS16" s="13">
        <f t="shared" si="5"/>
        <v>175.14106494778136</v>
      </c>
      <c r="AT16" s="13">
        <f t="shared" si="5"/>
        <v>178.643886246737</v>
      </c>
      <c r="AU16" s="13">
        <f t="shared" si="5"/>
        <v>180.43032510920438</v>
      </c>
      <c r="AV16" s="13">
        <f t="shared" si="5"/>
        <v>182.23462836029643</v>
      </c>
      <c r="AW16" s="13">
        <f t="shared" si="5"/>
        <v>184.05697464389939</v>
      </c>
      <c r="AX16" s="13">
        <f t="shared" si="5"/>
        <v>185.8975443903384</v>
      </c>
      <c r="AY16" s="13">
        <f t="shared" si="5"/>
        <v>187.75651983424177</v>
      </c>
      <c r="AZ16" s="13">
        <f t="shared" si="5"/>
        <v>189.63408503258418</v>
      </c>
      <c r="BA16" s="13">
        <f t="shared" si="5"/>
        <v>191.53042588291001</v>
      </c>
      <c r="BB16" s="13">
        <f t="shared" si="5"/>
        <v>193.44573014173912</v>
      </c>
      <c r="BC16" s="13">
        <f t="shared" si="5"/>
        <v>195.3801874431565</v>
      </c>
      <c r="BD16" s="13">
        <f t="shared" si="5"/>
        <v>197.33398931758808</v>
      </c>
      <c r="BE16" s="13">
        <f t="shared" si="5"/>
        <v>199.30732921076395</v>
      </c>
    </row>
    <row r="17" spans="1:57" x14ac:dyDescent="0.35">
      <c r="A17" s="57" t="s">
        <v>616</v>
      </c>
      <c r="C17" s="86" t="s">
        <v>591</v>
      </c>
      <c r="D17" s="58" t="s">
        <v>621</v>
      </c>
      <c r="E17" s="87" t="s">
        <v>625</v>
      </c>
      <c r="F17" s="26" t="s">
        <v>46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 t="shared" ref="AC17:BE17" si="6">AB17+(AB17*AB$44)</f>
        <v>3371.50008944608</v>
      </c>
      <c r="AD17" s="13">
        <f t="shared" si="6"/>
        <v>3438.9300912350018</v>
      </c>
      <c r="AE17" s="13">
        <f t="shared" si="6"/>
        <v>3507.708693059702</v>
      </c>
      <c r="AF17" s="13">
        <f t="shared" si="6"/>
        <v>3577.8628669208961</v>
      </c>
      <c r="AG17" s="13">
        <f t="shared" si="6"/>
        <v>3649.420124259314</v>
      </c>
      <c r="AH17" s="13">
        <f t="shared" si="6"/>
        <v>3722.4085267445003</v>
      </c>
      <c r="AI17" s="13">
        <f t="shared" si="6"/>
        <v>3796.8566972793901</v>
      </c>
      <c r="AJ17" s="13">
        <f t="shared" si="6"/>
        <v>3872.793831224978</v>
      </c>
      <c r="AK17" s="13">
        <f t="shared" si="6"/>
        <v>3950.2497078494775</v>
      </c>
      <c r="AL17" s="13">
        <f t="shared" si="6"/>
        <v>4029.2547020064671</v>
      </c>
      <c r="AM17" s="13">
        <f t="shared" si="6"/>
        <v>4109.8397960465963</v>
      </c>
      <c r="AN17" s="13">
        <f t="shared" si="6"/>
        <v>4192.0365919675287</v>
      </c>
      <c r="AO17" s="13">
        <f t="shared" si="6"/>
        <v>4275.8773238068788</v>
      </c>
      <c r="AP17" s="13">
        <f t="shared" si="6"/>
        <v>4361.3948702830166</v>
      </c>
      <c r="AQ17" s="13">
        <f t="shared" si="6"/>
        <v>4448.6227676886774</v>
      </c>
      <c r="AR17" s="13">
        <f t="shared" si="6"/>
        <v>4537.5952230424509</v>
      </c>
      <c r="AS17" s="13">
        <f t="shared" si="6"/>
        <v>4628.3471275032998</v>
      </c>
      <c r="AT17" s="13">
        <f t="shared" si="6"/>
        <v>4720.9140700533662</v>
      </c>
      <c r="AU17" s="13">
        <f t="shared" si="6"/>
        <v>4768.1232107538999</v>
      </c>
      <c r="AV17" s="13">
        <f t="shared" si="6"/>
        <v>4815.8044428614385</v>
      </c>
      <c r="AW17" s="13">
        <f t="shared" si="6"/>
        <v>4863.9624872900531</v>
      </c>
      <c r="AX17" s="13">
        <f t="shared" si="6"/>
        <v>4912.6021121629537</v>
      </c>
      <c r="AY17" s="13">
        <f t="shared" si="6"/>
        <v>4961.7281332845832</v>
      </c>
      <c r="AZ17" s="13">
        <f t="shared" si="6"/>
        <v>5011.345414617429</v>
      </c>
      <c r="BA17" s="13">
        <f t="shared" si="6"/>
        <v>5061.4588687636033</v>
      </c>
      <c r="BB17" s="13">
        <f t="shared" si="6"/>
        <v>5112.0734574512389</v>
      </c>
      <c r="BC17" s="13">
        <f t="shared" si="6"/>
        <v>5163.1941920257514</v>
      </c>
      <c r="BD17" s="13">
        <f t="shared" si="6"/>
        <v>5214.8261339460087</v>
      </c>
      <c r="BE17" s="13">
        <f t="shared" si="6"/>
        <v>5266.9743952854687</v>
      </c>
    </row>
    <row r="18" spans="1:57" x14ac:dyDescent="0.35">
      <c r="A18" s="57" t="s">
        <v>616</v>
      </c>
      <c r="C18" s="86" t="s">
        <v>591</v>
      </c>
      <c r="D18" s="58" t="s">
        <v>621</v>
      </c>
      <c r="E18" s="87" t="s">
        <v>625</v>
      </c>
      <c r="F18" s="26" t="s">
        <v>47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 t="shared" ref="AC18:BE18" si="7">AB18+(AB18*AB$44)</f>
        <v>3311.9192196364297</v>
      </c>
      <c r="AD18" s="13">
        <f t="shared" si="7"/>
        <v>3378.1576040291584</v>
      </c>
      <c r="AE18" s="13">
        <f t="shared" si="7"/>
        <v>3445.7207561097416</v>
      </c>
      <c r="AF18" s="13">
        <f t="shared" si="7"/>
        <v>3514.6351712319365</v>
      </c>
      <c r="AG18" s="13">
        <f t="shared" si="7"/>
        <v>3584.9278746565751</v>
      </c>
      <c r="AH18" s="13">
        <f t="shared" si="7"/>
        <v>3656.6264321497065</v>
      </c>
      <c r="AI18" s="13">
        <f t="shared" si="7"/>
        <v>3729.7589607927007</v>
      </c>
      <c r="AJ18" s="13">
        <f t="shared" si="7"/>
        <v>3804.3541400085546</v>
      </c>
      <c r="AK18" s="13">
        <f t="shared" si="7"/>
        <v>3880.4412228087258</v>
      </c>
      <c r="AL18" s="13">
        <f t="shared" si="7"/>
        <v>3958.0500472649005</v>
      </c>
      <c r="AM18" s="13">
        <f t="shared" si="7"/>
        <v>4037.2110482101984</v>
      </c>
      <c r="AN18" s="13">
        <f t="shared" si="7"/>
        <v>4117.955269174402</v>
      </c>
      <c r="AO18" s="13">
        <f t="shared" si="7"/>
        <v>4200.31437455789</v>
      </c>
      <c r="AP18" s="13">
        <f t="shared" si="7"/>
        <v>4284.3206620490482</v>
      </c>
      <c r="AQ18" s="13">
        <f t="shared" si="7"/>
        <v>4370.0070752900292</v>
      </c>
      <c r="AR18" s="13">
        <f t="shared" si="7"/>
        <v>4457.4072167958302</v>
      </c>
      <c r="AS18" s="13">
        <f t="shared" si="7"/>
        <v>4546.5553611317464</v>
      </c>
      <c r="AT18" s="13">
        <f t="shared" si="7"/>
        <v>4637.486468354381</v>
      </c>
      <c r="AU18" s="13">
        <f t="shared" si="7"/>
        <v>4683.8613330379249</v>
      </c>
      <c r="AV18" s="13">
        <f t="shared" si="7"/>
        <v>4730.6999463683042</v>
      </c>
      <c r="AW18" s="13">
        <f t="shared" si="7"/>
        <v>4778.0069458319867</v>
      </c>
      <c r="AX18" s="13">
        <f t="shared" si="7"/>
        <v>4825.787015290307</v>
      </c>
      <c r="AY18" s="13">
        <f t="shared" si="7"/>
        <v>4874.0448854432098</v>
      </c>
      <c r="AZ18" s="13">
        <f t="shared" si="7"/>
        <v>4922.7853342976423</v>
      </c>
      <c r="BA18" s="13">
        <f t="shared" si="7"/>
        <v>4972.0131876406185</v>
      </c>
      <c r="BB18" s="13">
        <f t="shared" si="7"/>
        <v>5021.7333195170249</v>
      </c>
      <c r="BC18" s="13">
        <f t="shared" si="7"/>
        <v>5071.9506527121948</v>
      </c>
      <c r="BD18" s="13">
        <f t="shared" si="7"/>
        <v>5122.6701592393165</v>
      </c>
      <c r="BE18" s="13">
        <f t="shared" si="7"/>
        <v>5173.89686083171</v>
      </c>
    </row>
    <row r="19" spans="1:57" x14ac:dyDescent="0.35">
      <c r="A19" s="57" t="s">
        <v>616</v>
      </c>
      <c r="C19" s="86" t="s">
        <v>591</v>
      </c>
      <c r="D19" s="58" t="s">
        <v>621</v>
      </c>
      <c r="E19" s="87" t="s">
        <v>625</v>
      </c>
      <c r="F19" s="26" t="s">
        <v>48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 t="shared" ref="AC19:BE19" si="8">AB19+(AB19*AB$44)</f>
        <v>336.76143805454507</v>
      </c>
      <c r="AD19" s="13">
        <f t="shared" si="8"/>
        <v>343.49666681563599</v>
      </c>
      <c r="AE19" s="13">
        <f t="shared" si="8"/>
        <v>350.36660015194872</v>
      </c>
      <c r="AF19" s="13">
        <f t="shared" si="8"/>
        <v>357.3739321549877</v>
      </c>
      <c r="AG19" s="13">
        <f t="shared" si="8"/>
        <v>364.52141079808746</v>
      </c>
      <c r="AH19" s="13">
        <f t="shared" si="8"/>
        <v>371.81183901404921</v>
      </c>
      <c r="AI19" s="13">
        <f t="shared" si="8"/>
        <v>379.24807579433019</v>
      </c>
      <c r="AJ19" s="13">
        <f t="shared" si="8"/>
        <v>386.83303731021681</v>
      </c>
      <c r="AK19" s="13">
        <f t="shared" si="8"/>
        <v>394.56969805642115</v>
      </c>
      <c r="AL19" s="13">
        <f t="shared" si="8"/>
        <v>402.46109201754956</v>
      </c>
      <c r="AM19" s="13">
        <f t="shared" si="8"/>
        <v>410.51031385790054</v>
      </c>
      <c r="AN19" s="13">
        <f t="shared" si="8"/>
        <v>418.72052013505856</v>
      </c>
      <c r="AO19" s="13">
        <f t="shared" si="8"/>
        <v>427.09493053775975</v>
      </c>
      <c r="AP19" s="13">
        <f t="shared" si="8"/>
        <v>435.63682914851495</v>
      </c>
      <c r="AQ19" s="13">
        <f t="shared" si="8"/>
        <v>444.34956573148526</v>
      </c>
      <c r="AR19" s="13">
        <f t="shared" si="8"/>
        <v>453.23655704611497</v>
      </c>
      <c r="AS19" s="13">
        <f t="shared" si="8"/>
        <v>462.30128818703724</v>
      </c>
      <c r="AT19" s="13">
        <f t="shared" si="8"/>
        <v>471.547313950778</v>
      </c>
      <c r="AU19" s="13">
        <f t="shared" si="8"/>
        <v>476.26278709028577</v>
      </c>
      <c r="AV19" s="13">
        <f t="shared" si="8"/>
        <v>481.02541496118863</v>
      </c>
      <c r="AW19" s="13">
        <f t="shared" si="8"/>
        <v>485.8356691108005</v>
      </c>
      <c r="AX19" s="13">
        <f t="shared" si="8"/>
        <v>490.69402580190848</v>
      </c>
      <c r="AY19" s="13">
        <f t="shared" si="8"/>
        <v>495.60096605992754</v>
      </c>
      <c r="AZ19" s="13">
        <f t="shared" si="8"/>
        <v>500.55697572052679</v>
      </c>
      <c r="BA19" s="13">
        <f t="shared" si="8"/>
        <v>505.56254547773204</v>
      </c>
      <c r="BB19" s="13">
        <f t="shared" si="8"/>
        <v>510.61817093250937</v>
      </c>
      <c r="BC19" s="13">
        <f t="shared" si="8"/>
        <v>515.72435264183446</v>
      </c>
      <c r="BD19" s="13">
        <f t="shared" si="8"/>
        <v>520.88159616825283</v>
      </c>
      <c r="BE19" s="13">
        <f t="shared" si="8"/>
        <v>526.09041212993532</v>
      </c>
    </row>
    <row r="20" spans="1:57" x14ac:dyDescent="0.35">
      <c r="A20" s="57" t="s">
        <v>616</v>
      </c>
      <c r="C20" s="86" t="s">
        <v>591</v>
      </c>
      <c r="D20" s="58" t="s">
        <v>621</v>
      </c>
      <c r="E20" s="87" t="s">
        <v>625</v>
      </c>
      <c r="F20" s="26" t="s">
        <v>49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 t="shared" ref="AC20:BE20" si="9">AB20+(AB20*AB$44)</f>
        <v>2633.2153983265002</v>
      </c>
      <c r="AD20" s="13">
        <f t="shared" si="9"/>
        <v>2685.8797062930303</v>
      </c>
      <c r="AE20" s="13">
        <f t="shared" si="9"/>
        <v>2739.5973004188909</v>
      </c>
      <c r="AF20" s="13">
        <f t="shared" si="9"/>
        <v>2794.3892464272685</v>
      </c>
      <c r="AG20" s="13">
        <f t="shared" si="9"/>
        <v>2850.277031355814</v>
      </c>
      <c r="AH20" s="13">
        <f t="shared" si="9"/>
        <v>2907.2825719829302</v>
      </c>
      <c r="AI20" s="13">
        <f t="shared" si="9"/>
        <v>2965.4282234225889</v>
      </c>
      <c r="AJ20" s="13">
        <f t="shared" si="9"/>
        <v>3024.7367878910409</v>
      </c>
      <c r="AK20" s="13">
        <f t="shared" si="9"/>
        <v>3085.2315236488616</v>
      </c>
      <c r="AL20" s="13">
        <f t="shared" si="9"/>
        <v>3146.9361541218391</v>
      </c>
      <c r="AM20" s="13">
        <f t="shared" si="9"/>
        <v>3209.8748772042759</v>
      </c>
      <c r="AN20" s="13">
        <f t="shared" si="9"/>
        <v>3274.0723747483612</v>
      </c>
      <c r="AO20" s="13">
        <f t="shared" si="9"/>
        <v>3339.5538222433283</v>
      </c>
      <c r="AP20" s="13">
        <f t="shared" si="9"/>
        <v>3406.3448986881949</v>
      </c>
      <c r="AQ20" s="13">
        <f t="shared" si="9"/>
        <v>3474.4717966619587</v>
      </c>
      <c r="AR20" s="13">
        <f t="shared" si="9"/>
        <v>3543.961232595198</v>
      </c>
      <c r="AS20" s="13">
        <f t="shared" si="9"/>
        <v>3614.8404572471018</v>
      </c>
      <c r="AT20" s="13">
        <f t="shared" si="9"/>
        <v>3687.1372663920438</v>
      </c>
      <c r="AU20" s="13">
        <f t="shared" si="9"/>
        <v>3724.0086390559641</v>
      </c>
      <c r="AV20" s="13">
        <f t="shared" si="9"/>
        <v>3761.2487254465236</v>
      </c>
      <c r="AW20" s="13">
        <f t="shared" si="9"/>
        <v>3798.8612127009887</v>
      </c>
      <c r="AX20" s="13">
        <f t="shared" si="9"/>
        <v>3836.8498248279984</v>
      </c>
      <c r="AY20" s="13">
        <f t="shared" si="9"/>
        <v>3875.2183230762785</v>
      </c>
      <c r="AZ20" s="13">
        <f t="shared" si="9"/>
        <v>3913.9705063070414</v>
      </c>
      <c r="BA20" s="13">
        <f t="shared" si="9"/>
        <v>3953.1102113701118</v>
      </c>
      <c r="BB20" s="13">
        <f t="shared" si="9"/>
        <v>3992.6413134838131</v>
      </c>
      <c r="BC20" s="13">
        <f t="shared" si="9"/>
        <v>4032.5677266186512</v>
      </c>
      <c r="BD20" s="13">
        <f t="shared" si="9"/>
        <v>4072.8934038848379</v>
      </c>
      <c r="BE20" s="13">
        <f t="shared" si="9"/>
        <v>4113.6223379236862</v>
      </c>
    </row>
    <row r="21" spans="1:57" x14ac:dyDescent="0.35">
      <c r="A21" s="57" t="s">
        <v>616</v>
      </c>
      <c r="C21" s="86" t="s">
        <v>591</v>
      </c>
      <c r="D21" s="58" t="s">
        <v>621</v>
      </c>
      <c r="E21" s="87" t="s">
        <v>625</v>
      </c>
      <c r="F21" s="26" t="s">
        <v>35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 t="shared" ref="AC21:BE21" si="10">AB21+(AB21*AB$44)</f>
        <v>24411.318550053889</v>
      </c>
      <c r="AD21" s="13">
        <f t="shared" si="10"/>
        <v>24899.544921054967</v>
      </c>
      <c r="AE21" s="13">
        <f t="shared" si="10"/>
        <v>25397.535819476067</v>
      </c>
      <c r="AF21" s="13">
        <f t="shared" si="10"/>
        <v>25905.486535865588</v>
      </c>
      <c r="AG21" s="13">
        <f t="shared" si="10"/>
        <v>26423.596266582899</v>
      </c>
      <c r="AH21" s="13">
        <f t="shared" si="10"/>
        <v>26952.068191914557</v>
      </c>
      <c r="AI21" s="13">
        <f t="shared" si="10"/>
        <v>27491.10955575285</v>
      </c>
      <c r="AJ21" s="13">
        <f t="shared" si="10"/>
        <v>28040.931746867907</v>
      </c>
      <c r="AK21" s="13">
        <f t="shared" si="10"/>
        <v>28601.750381805265</v>
      </c>
      <c r="AL21" s="13">
        <f t="shared" si="10"/>
        <v>29173.785389441371</v>
      </c>
      <c r="AM21" s="13">
        <f t="shared" si="10"/>
        <v>29757.261097230199</v>
      </c>
      <c r="AN21" s="13">
        <f t="shared" si="10"/>
        <v>30352.406319174803</v>
      </c>
      <c r="AO21" s="13">
        <f t="shared" si="10"/>
        <v>30959.454445558298</v>
      </c>
      <c r="AP21" s="13">
        <f t="shared" si="10"/>
        <v>31578.643534469466</v>
      </c>
      <c r="AQ21" s="13">
        <f t="shared" si="10"/>
        <v>32210.216405158855</v>
      </c>
      <c r="AR21" s="13">
        <f t="shared" si="10"/>
        <v>32854.420733262035</v>
      </c>
      <c r="AS21" s="13">
        <f t="shared" si="10"/>
        <v>33511.509147927274</v>
      </c>
      <c r="AT21" s="13">
        <f t="shared" si="10"/>
        <v>34181.739330885823</v>
      </c>
      <c r="AU21" s="13">
        <f t="shared" si="10"/>
        <v>34523.556724194677</v>
      </c>
      <c r="AV21" s="13">
        <f t="shared" si="10"/>
        <v>34868.792291436621</v>
      </c>
      <c r="AW21" s="13">
        <f t="shared" si="10"/>
        <v>35217.480214350988</v>
      </c>
      <c r="AX21" s="13">
        <f t="shared" si="10"/>
        <v>35569.6550164945</v>
      </c>
      <c r="AY21" s="13">
        <f t="shared" si="10"/>
        <v>35925.351566659447</v>
      </c>
      <c r="AZ21" s="13">
        <f t="shared" si="10"/>
        <v>36284.605082326045</v>
      </c>
      <c r="BA21" s="13">
        <f t="shared" si="10"/>
        <v>36647.451133149305</v>
      </c>
      <c r="BB21" s="13">
        <f t="shared" si="10"/>
        <v>37013.925644480798</v>
      </c>
      <c r="BC21" s="13">
        <f t="shared" si="10"/>
        <v>37384.064900925609</v>
      </c>
      <c r="BD21" s="13">
        <f t="shared" si="10"/>
        <v>37757.905549934861</v>
      </c>
      <c r="BE21" s="13">
        <f t="shared" si="10"/>
        <v>38135.484605434212</v>
      </c>
    </row>
    <row r="22" spans="1:57" x14ac:dyDescent="0.35">
      <c r="A22" s="57" t="s">
        <v>616</v>
      </c>
      <c r="C22" s="86" t="s">
        <v>591</v>
      </c>
      <c r="D22" s="58" t="s">
        <v>621</v>
      </c>
      <c r="E22" s="87" t="s">
        <v>625</v>
      </c>
      <c r="F22" s="26" t="s">
        <v>34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 t="shared" ref="AC22:BE22" si="11">AB22+(AB22*AB$44)</f>
        <v>41243.888692328532</v>
      </c>
      <c r="AD22" s="13">
        <f t="shared" si="11"/>
        <v>42068.766466175104</v>
      </c>
      <c r="AE22" s="13">
        <f t="shared" si="11"/>
        <v>42910.141795498603</v>
      </c>
      <c r="AF22" s="13">
        <f t="shared" si="11"/>
        <v>43768.344631408574</v>
      </c>
      <c r="AG22" s="13">
        <f t="shared" si="11"/>
        <v>44643.711524036742</v>
      </c>
      <c r="AH22" s="13">
        <f t="shared" si="11"/>
        <v>45536.58575451748</v>
      </c>
      <c r="AI22" s="13">
        <f t="shared" si="11"/>
        <v>46447.317469607828</v>
      </c>
      <c r="AJ22" s="13">
        <f t="shared" si="11"/>
        <v>47376.263818999985</v>
      </c>
      <c r="AK22" s="13">
        <f t="shared" si="11"/>
        <v>48323.789095379987</v>
      </c>
      <c r="AL22" s="13">
        <f t="shared" si="11"/>
        <v>49290.264877287584</v>
      </c>
      <c r="AM22" s="13">
        <f t="shared" si="11"/>
        <v>50276.070174833338</v>
      </c>
      <c r="AN22" s="13">
        <f t="shared" si="11"/>
        <v>51281.591578330008</v>
      </c>
      <c r="AO22" s="13">
        <f t="shared" si="11"/>
        <v>52307.223409896607</v>
      </c>
      <c r="AP22" s="13">
        <f t="shared" si="11"/>
        <v>53353.367878094541</v>
      </c>
      <c r="AQ22" s="13">
        <f t="shared" si="11"/>
        <v>54420.435235656434</v>
      </c>
      <c r="AR22" s="13">
        <f t="shared" si="11"/>
        <v>55508.843940369559</v>
      </c>
      <c r="AS22" s="13">
        <f t="shared" si="11"/>
        <v>56619.020819176949</v>
      </c>
      <c r="AT22" s="13">
        <f t="shared" si="11"/>
        <v>57751.401235560486</v>
      </c>
      <c r="AU22" s="13">
        <f t="shared" si="11"/>
        <v>58328.915247916091</v>
      </c>
      <c r="AV22" s="13">
        <f t="shared" si="11"/>
        <v>58912.204400395254</v>
      </c>
      <c r="AW22" s="13">
        <f t="shared" si="11"/>
        <v>59501.326444399208</v>
      </c>
      <c r="AX22" s="13">
        <f t="shared" si="11"/>
        <v>60096.339708843203</v>
      </c>
      <c r="AY22" s="13">
        <f t="shared" si="11"/>
        <v>60697.303105931634</v>
      </c>
      <c r="AZ22" s="13">
        <f t="shared" si="11"/>
        <v>61304.276136990949</v>
      </c>
      <c r="BA22" s="13">
        <f t="shared" si="11"/>
        <v>61917.318898360856</v>
      </c>
      <c r="BB22" s="13">
        <f t="shared" si="11"/>
        <v>62536.492087344464</v>
      </c>
      <c r="BC22" s="13">
        <f t="shared" si="11"/>
        <v>63161.857008217907</v>
      </c>
      <c r="BD22" s="13">
        <f t="shared" si="11"/>
        <v>63793.475578300087</v>
      </c>
      <c r="BE22" s="13">
        <f t="shared" si="11"/>
        <v>64431.410334083092</v>
      </c>
    </row>
    <row r="23" spans="1:57" x14ac:dyDescent="0.35">
      <c r="A23" s="57" t="s">
        <v>616</v>
      </c>
      <c r="C23" s="86" t="s">
        <v>591</v>
      </c>
      <c r="D23" s="58" t="s">
        <v>621</v>
      </c>
      <c r="E23" s="87" t="s">
        <v>625</v>
      </c>
      <c r="F23" s="26" t="s">
        <v>50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 t="shared" ref="AC23:BE23" si="12">AB23+(AB23*AB$44)</f>
        <v>1859.9593271012566</v>
      </c>
      <c r="AD23" s="13">
        <f t="shared" si="12"/>
        <v>1897.1585136432818</v>
      </c>
      <c r="AE23" s="13">
        <f t="shared" si="12"/>
        <v>1935.1016839161475</v>
      </c>
      <c r="AF23" s="13">
        <f t="shared" si="12"/>
        <v>1973.8037175944705</v>
      </c>
      <c r="AG23" s="13">
        <f t="shared" si="12"/>
        <v>2013.2797919463599</v>
      </c>
      <c r="AH23" s="13">
        <f t="shared" si="12"/>
        <v>2053.5453877852869</v>
      </c>
      <c r="AI23" s="13">
        <f t="shared" si="12"/>
        <v>2094.6162955409927</v>
      </c>
      <c r="AJ23" s="13">
        <f t="shared" si="12"/>
        <v>2136.5086214518124</v>
      </c>
      <c r="AK23" s="13">
        <f t="shared" si="12"/>
        <v>2179.2387938808488</v>
      </c>
      <c r="AL23" s="13">
        <f t="shared" si="12"/>
        <v>2222.823569758466</v>
      </c>
      <c r="AM23" s="13">
        <f t="shared" si="12"/>
        <v>2267.2800411536355</v>
      </c>
      <c r="AN23" s="13">
        <f t="shared" si="12"/>
        <v>2312.6256419767083</v>
      </c>
      <c r="AO23" s="13">
        <f t="shared" si="12"/>
        <v>2358.8781548162424</v>
      </c>
      <c r="AP23" s="13">
        <f t="shared" si="12"/>
        <v>2406.0557179125672</v>
      </c>
      <c r="AQ23" s="13">
        <f t="shared" si="12"/>
        <v>2454.1768322708185</v>
      </c>
      <c r="AR23" s="13">
        <f t="shared" si="12"/>
        <v>2503.2603689162347</v>
      </c>
      <c r="AS23" s="13">
        <f t="shared" si="12"/>
        <v>2553.3255762945596</v>
      </c>
      <c r="AT23" s="13">
        <f t="shared" si="12"/>
        <v>2604.3920878204508</v>
      </c>
      <c r="AU23" s="13">
        <f t="shared" si="12"/>
        <v>2630.4360086986553</v>
      </c>
      <c r="AV23" s="13">
        <f t="shared" si="12"/>
        <v>2656.7403687856417</v>
      </c>
      <c r="AW23" s="13">
        <f t="shared" si="12"/>
        <v>2683.3077724734981</v>
      </c>
      <c r="AX23" s="13">
        <f t="shared" si="12"/>
        <v>2710.1408501982332</v>
      </c>
      <c r="AY23" s="13">
        <f t="shared" si="12"/>
        <v>2737.2422587002156</v>
      </c>
      <c r="AZ23" s="13">
        <f t="shared" si="12"/>
        <v>2764.614681287218</v>
      </c>
      <c r="BA23" s="13">
        <f t="shared" si="12"/>
        <v>2792.2608281000903</v>
      </c>
      <c r="BB23" s="13">
        <f t="shared" si="12"/>
        <v>2820.1834363810913</v>
      </c>
      <c r="BC23" s="13">
        <f t="shared" si="12"/>
        <v>2848.3852707449023</v>
      </c>
      <c r="BD23" s="13">
        <f t="shared" si="12"/>
        <v>2876.8691234523512</v>
      </c>
      <c r="BE23" s="13">
        <f t="shared" si="12"/>
        <v>2905.6378146868747</v>
      </c>
    </row>
    <row r="24" spans="1:57" x14ac:dyDescent="0.35">
      <c r="A24" s="57" t="s">
        <v>616</v>
      </c>
      <c r="C24" s="86" t="s">
        <v>591</v>
      </c>
      <c r="D24" s="58" t="s">
        <v>621</v>
      </c>
      <c r="E24" s="87" t="s">
        <v>625</v>
      </c>
      <c r="F24" s="26" t="s">
        <v>51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 t="shared" ref="AC24:BE24" si="13">AB24+(AB24*AB$44)</f>
        <v>2054.8923902828296</v>
      </c>
      <c r="AD24" s="13">
        <f t="shared" si="13"/>
        <v>2095.9902380884864</v>
      </c>
      <c r="AE24" s="13">
        <f t="shared" si="13"/>
        <v>2137.9100428502561</v>
      </c>
      <c r="AF24" s="13">
        <f t="shared" si="13"/>
        <v>2180.6682437072614</v>
      </c>
      <c r="AG24" s="13">
        <f t="shared" si="13"/>
        <v>2224.2816085814065</v>
      </c>
      <c r="AH24" s="13">
        <f t="shared" si="13"/>
        <v>2268.7672407530345</v>
      </c>
      <c r="AI24" s="13">
        <f t="shared" si="13"/>
        <v>2314.142585568095</v>
      </c>
      <c r="AJ24" s="13">
        <f t="shared" si="13"/>
        <v>2360.4254372794567</v>
      </c>
      <c r="AK24" s="13">
        <f t="shared" si="13"/>
        <v>2407.6339460250456</v>
      </c>
      <c r="AL24" s="13">
        <f t="shared" si="13"/>
        <v>2455.7866249455465</v>
      </c>
      <c r="AM24" s="13">
        <f t="shared" si="13"/>
        <v>2504.9023574444573</v>
      </c>
      <c r="AN24" s="13">
        <f t="shared" si="13"/>
        <v>2555.0004045933465</v>
      </c>
      <c r="AO24" s="13">
        <f t="shared" si="13"/>
        <v>2606.1004126852135</v>
      </c>
      <c r="AP24" s="13">
        <f t="shared" si="13"/>
        <v>2658.2224209389178</v>
      </c>
      <c r="AQ24" s="13">
        <f t="shared" si="13"/>
        <v>2711.386869357696</v>
      </c>
      <c r="AR24" s="13">
        <f t="shared" si="13"/>
        <v>2765.6146067448499</v>
      </c>
      <c r="AS24" s="13">
        <f t="shared" si="13"/>
        <v>2820.9268988797467</v>
      </c>
      <c r="AT24" s="13">
        <f t="shared" si="13"/>
        <v>2877.3454368573416</v>
      </c>
      <c r="AU24" s="13">
        <f t="shared" si="13"/>
        <v>2906.1188912259149</v>
      </c>
      <c r="AV24" s="13">
        <f t="shared" si="13"/>
        <v>2935.1800801381742</v>
      </c>
      <c r="AW24" s="13">
        <f t="shared" si="13"/>
        <v>2964.5318809395558</v>
      </c>
      <c r="AX24" s="13">
        <f t="shared" si="13"/>
        <v>2994.1771997489514</v>
      </c>
      <c r="AY24" s="13">
        <f t="shared" si="13"/>
        <v>3024.1189717464408</v>
      </c>
      <c r="AZ24" s="13">
        <f t="shared" si="13"/>
        <v>3054.3601614639051</v>
      </c>
      <c r="BA24" s="13">
        <f t="shared" si="13"/>
        <v>3084.9037630785442</v>
      </c>
      <c r="BB24" s="13">
        <f t="shared" si="13"/>
        <v>3115.7528007093297</v>
      </c>
      <c r="BC24" s="13">
        <f t="shared" si="13"/>
        <v>3146.910328716423</v>
      </c>
      <c r="BD24" s="13">
        <f t="shared" si="13"/>
        <v>3178.3794320035872</v>
      </c>
      <c r="BE24" s="13">
        <f t="shared" si="13"/>
        <v>3210.1632263236229</v>
      </c>
    </row>
    <row r="25" spans="1:57" x14ac:dyDescent="0.35">
      <c r="A25" s="57" t="s">
        <v>616</v>
      </c>
      <c r="C25" s="86" t="s">
        <v>591</v>
      </c>
      <c r="D25" s="58" t="s">
        <v>621</v>
      </c>
      <c r="E25" s="87" t="s">
        <v>625</v>
      </c>
      <c r="F25" s="26" t="s">
        <v>52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 t="shared" ref="AC25:BE25" si="14">AB25+(AB25*AB$44)</f>
        <v>220.12540922065355</v>
      </c>
      <c r="AD25" s="13">
        <f t="shared" si="14"/>
        <v>224.52791740506663</v>
      </c>
      <c r="AE25" s="13">
        <f t="shared" si="14"/>
        <v>229.01847575316796</v>
      </c>
      <c r="AF25" s="13">
        <f t="shared" si="14"/>
        <v>233.59884526823132</v>
      </c>
      <c r="AG25" s="13">
        <f t="shared" si="14"/>
        <v>238.27082217359595</v>
      </c>
      <c r="AH25" s="13">
        <f t="shared" si="14"/>
        <v>243.03623861706785</v>
      </c>
      <c r="AI25" s="13">
        <f t="shared" si="14"/>
        <v>247.89696338940922</v>
      </c>
      <c r="AJ25" s="13">
        <f t="shared" si="14"/>
        <v>252.85490265719741</v>
      </c>
      <c r="AK25" s="13">
        <f t="shared" si="14"/>
        <v>257.91200071034137</v>
      </c>
      <c r="AL25" s="13">
        <f t="shared" si="14"/>
        <v>263.07024072454823</v>
      </c>
      <c r="AM25" s="13">
        <f t="shared" si="14"/>
        <v>268.33164553903919</v>
      </c>
      <c r="AN25" s="13">
        <f t="shared" si="14"/>
        <v>273.69827844981995</v>
      </c>
      <c r="AO25" s="13">
        <f t="shared" si="14"/>
        <v>279.17224401881634</v>
      </c>
      <c r="AP25" s="13">
        <f t="shared" si="14"/>
        <v>284.75568889919265</v>
      </c>
      <c r="AQ25" s="13">
        <f t="shared" si="14"/>
        <v>290.45080267717651</v>
      </c>
      <c r="AR25" s="13">
        <f t="shared" si="14"/>
        <v>296.25981873072004</v>
      </c>
      <c r="AS25" s="13">
        <f t="shared" si="14"/>
        <v>302.18501510533446</v>
      </c>
      <c r="AT25" s="13">
        <f t="shared" si="14"/>
        <v>308.22871540744114</v>
      </c>
      <c r="AU25" s="13">
        <f t="shared" si="14"/>
        <v>311.31100256151558</v>
      </c>
      <c r="AV25" s="13">
        <f t="shared" si="14"/>
        <v>314.42411258713071</v>
      </c>
      <c r="AW25" s="13">
        <f t="shared" si="14"/>
        <v>317.56835371300201</v>
      </c>
      <c r="AX25" s="13">
        <f t="shared" si="14"/>
        <v>320.74403725013201</v>
      </c>
      <c r="AY25" s="13">
        <f t="shared" si="14"/>
        <v>323.95147762263332</v>
      </c>
      <c r="AZ25" s="13">
        <f t="shared" si="14"/>
        <v>327.19099239885963</v>
      </c>
      <c r="BA25" s="13">
        <f t="shared" si="14"/>
        <v>330.46290232284821</v>
      </c>
      <c r="BB25" s="13">
        <f t="shared" si="14"/>
        <v>333.76753134607668</v>
      </c>
      <c r="BC25" s="13">
        <f t="shared" si="14"/>
        <v>337.10520665953743</v>
      </c>
      <c r="BD25" s="13">
        <f t="shared" si="14"/>
        <v>340.47625872613281</v>
      </c>
      <c r="BE25" s="13">
        <f t="shared" si="14"/>
        <v>343.88102131339411</v>
      </c>
    </row>
    <row r="26" spans="1:57" x14ac:dyDescent="0.35">
      <c r="A26" s="57" t="s">
        <v>616</v>
      </c>
      <c r="C26" s="86" t="s">
        <v>591</v>
      </c>
      <c r="D26" s="58" t="s">
        <v>621</v>
      </c>
      <c r="E26" s="87" t="s">
        <v>625</v>
      </c>
      <c r="F26" s="26" t="s">
        <v>53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 t="shared" ref="AC26:BE26" si="15">AB26+(AB26*AB$44)</f>
        <v>2391.0062101872695</v>
      </c>
      <c r="AD26" s="13">
        <f t="shared" si="15"/>
        <v>2438.8263343910148</v>
      </c>
      <c r="AE26" s="13">
        <f t="shared" si="15"/>
        <v>2487.6028610788353</v>
      </c>
      <c r="AF26" s="13">
        <f t="shared" si="15"/>
        <v>2537.354918300412</v>
      </c>
      <c r="AG26" s="13">
        <f t="shared" si="15"/>
        <v>2588.1020166664202</v>
      </c>
      <c r="AH26" s="13">
        <f t="shared" si="15"/>
        <v>2639.8640569997488</v>
      </c>
      <c r="AI26" s="13">
        <f t="shared" si="15"/>
        <v>2692.6613381397437</v>
      </c>
      <c r="AJ26" s="13">
        <f t="shared" si="15"/>
        <v>2746.5145649025385</v>
      </c>
      <c r="AK26" s="13">
        <f t="shared" si="15"/>
        <v>2801.4448562005891</v>
      </c>
      <c r="AL26" s="13">
        <f t="shared" si="15"/>
        <v>2857.4737533246007</v>
      </c>
      <c r="AM26" s="13">
        <f t="shared" si="15"/>
        <v>2914.6232283910927</v>
      </c>
      <c r="AN26" s="13">
        <f t="shared" si="15"/>
        <v>2972.9156929589144</v>
      </c>
      <c r="AO26" s="13">
        <f t="shared" si="15"/>
        <v>3032.3740068180928</v>
      </c>
      <c r="AP26" s="13">
        <f t="shared" si="15"/>
        <v>3093.0214869544548</v>
      </c>
      <c r="AQ26" s="13">
        <f t="shared" si="15"/>
        <v>3154.8819166935436</v>
      </c>
      <c r="AR26" s="13">
        <f t="shared" si="15"/>
        <v>3217.9795550274143</v>
      </c>
      <c r="AS26" s="13">
        <f t="shared" si="15"/>
        <v>3282.3391461279625</v>
      </c>
      <c r="AT26" s="13">
        <f t="shared" si="15"/>
        <v>3347.9859290505219</v>
      </c>
      <c r="AU26" s="13">
        <f t="shared" si="15"/>
        <v>3381.4657883410273</v>
      </c>
      <c r="AV26" s="13">
        <f t="shared" si="15"/>
        <v>3415.2804462244376</v>
      </c>
      <c r="AW26" s="13">
        <f t="shared" si="15"/>
        <v>3449.4332506866822</v>
      </c>
      <c r="AX26" s="13">
        <f t="shared" si="15"/>
        <v>3483.9275831935488</v>
      </c>
      <c r="AY26" s="13">
        <f t="shared" si="15"/>
        <v>3518.7668590254843</v>
      </c>
      <c r="AZ26" s="13">
        <f t="shared" si="15"/>
        <v>3553.9545276157392</v>
      </c>
      <c r="BA26" s="13">
        <f t="shared" si="15"/>
        <v>3589.4940728918964</v>
      </c>
      <c r="BB26" s="13">
        <f t="shared" si="15"/>
        <v>3625.3890136208151</v>
      </c>
      <c r="BC26" s="13">
        <f t="shared" si="15"/>
        <v>3661.6429037570233</v>
      </c>
      <c r="BD26" s="13">
        <f t="shared" si="15"/>
        <v>3698.2593327945933</v>
      </c>
      <c r="BE26" s="13">
        <f t="shared" si="15"/>
        <v>3735.2419261225391</v>
      </c>
    </row>
    <row r="27" spans="1:57" x14ac:dyDescent="0.35">
      <c r="A27" s="57" t="s">
        <v>616</v>
      </c>
      <c r="C27" s="86" t="s">
        <v>591</v>
      </c>
      <c r="D27" s="58" t="s">
        <v>621</v>
      </c>
      <c r="E27" s="87" t="s">
        <v>625</v>
      </c>
      <c r="F27" s="26" t="s">
        <v>54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 t="shared" ref="AC27:BE27" si="16">AB27+(AB27*AB$44)</f>
        <v>20954.33286479396</v>
      </c>
      <c r="AD27" s="13">
        <f t="shared" si="16"/>
        <v>21373.41952208984</v>
      </c>
      <c r="AE27" s="13">
        <f t="shared" si="16"/>
        <v>21800.887912531638</v>
      </c>
      <c r="AF27" s="13">
        <f t="shared" si="16"/>
        <v>22236.905670782271</v>
      </c>
      <c r="AG27" s="13">
        <f t="shared" si="16"/>
        <v>22681.643784197917</v>
      </c>
      <c r="AH27" s="13">
        <f t="shared" si="16"/>
        <v>23135.276659881874</v>
      </c>
      <c r="AI27" s="13">
        <f t="shared" si="16"/>
        <v>23597.982193079511</v>
      </c>
      <c r="AJ27" s="13">
        <f t="shared" si="16"/>
        <v>24069.941836941103</v>
      </c>
      <c r="AK27" s="13">
        <f t="shared" si="16"/>
        <v>24551.340673679926</v>
      </c>
      <c r="AL27" s="13">
        <f t="shared" si="16"/>
        <v>25042.367487153526</v>
      </c>
      <c r="AM27" s="13">
        <f t="shared" si="16"/>
        <v>25543.214836896597</v>
      </c>
      <c r="AN27" s="13">
        <f t="shared" si="16"/>
        <v>26054.079133634528</v>
      </c>
      <c r="AO27" s="13">
        <f t="shared" si="16"/>
        <v>26575.160716307219</v>
      </c>
      <c r="AP27" s="13">
        <f t="shared" si="16"/>
        <v>27106.663930633364</v>
      </c>
      <c r="AQ27" s="13">
        <f t="shared" si="16"/>
        <v>27648.79720924603</v>
      </c>
      <c r="AR27" s="13">
        <f t="shared" si="16"/>
        <v>28201.77315343095</v>
      </c>
      <c r="AS27" s="13">
        <f t="shared" si="16"/>
        <v>28765.808616499569</v>
      </c>
      <c r="AT27" s="13">
        <f t="shared" si="16"/>
        <v>29341.124788829562</v>
      </c>
      <c r="AU27" s="13">
        <f t="shared" si="16"/>
        <v>29634.536036717858</v>
      </c>
      <c r="AV27" s="13">
        <f t="shared" si="16"/>
        <v>29930.881397085035</v>
      </c>
      <c r="AW27" s="13">
        <f t="shared" si="16"/>
        <v>30230.190211055884</v>
      </c>
      <c r="AX27" s="13">
        <f t="shared" si="16"/>
        <v>30532.492113166441</v>
      </c>
      <c r="AY27" s="13">
        <f t="shared" si="16"/>
        <v>30837.817034298107</v>
      </c>
      <c r="AZ27" s="13">
        <f t="shared" si="16"/>
        <v>31146.195204641088</v>
      </c>
      <c r="BA27" s="13">
        <f t="shared" si="16"/>
        <v>31457.657156687499</v>
      </c>
      <c r="BB27" s="13">
        <f t="shared" si="16"/>
        <v>31772.233728254374</v>
      </c>
      <c r="BC27" s="13">
        <f t="shared" si="16"/>
        <v>32089.956065536917</v>
      </c>
      <c r="BD27" s="13">
        <f t="shared" si="16"/>
        <v>32410.855626192286</v>
      </c>
      <c r="BE27" s="13">
        <f t="shared" si="16"/>
        <v>32734.964182454209</v>
      </c>
    </row>
    <row r="28" spans="1:57" x14ac:dyDescent="0.35">
      <c r="A28" s="57" t="s">
        <v>616</v>
      </c>
      <c r="C28" s="86" t="s">
        <v>591</v>
      </c>
      <c r="D28" s="58" t="s">
        <v>621</v>
      </c>
      <c r="E28" s="87" t="s">
        <v>625</v>
      </c>
      <c r="F28" s="26" t="s">
        <v>55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 t="shared" ref="AC28:BE28" si="18">AB28+(AB28*AB$44)</f>
        <v>443.61843282185259</v>
      </c>
      <c r="AD28" s="13">
        <f t="shared" si="18"/>
        <v>452.49080147828965</v>
      </c>
      <c r="AE28" s="13">
        <f t="shared" si="18"/>
        <v>461.54061750785547</v>
      </c>
      <c r="AF28" s="13">
        <f t="shared" si="18"/>
        <v>470.7714298580126</v>
      </c>
      <c r="AG28" s="13">
        <f t="shared" si="18"/>
        <v>480.18685845517285</v>
      </c>
      <c r="AH28" s="13">
        <f t="shared" si="18"/>
        <v>489.79059562427631</v>
      </c>
      <c r="AI28" s="13">
        <f t="shared" si="18"/>
        <v>499.58640753676184</v>
      </c>
      <c r="AJ28" s="13">
        <f t="shared" si="18"/>
        <v>509.57813568749708</v>
      </c>
      <c r="AK28" s="13">
        <f t="shared" si="18"/>
        <v>519.76969840124707</v>
      </c>
      <c r="AL28" s="13">
        <f t="shared" si="18"/>
        <v>530.16509236927197</v>
      </c>
      <c r="AM28" s="13">
        <f t="shared" si="18"/>
        <v>540.76839421665738</v>
      </c>
      <c r="AN28" s="13">
        <f t="shared" si="18"/>
        <v>551.5837621009905</v>
      </c>
      <c r="AO28" s="13">
        <f t="shared" si="18"/>
        <v>562.61543734301029</v>
      </c>
      <c r="AP28" s="13">
        <f t="shared" si="18"/>
        <v>573.86774608987048</v>
      </c>
      <c r="AQ28" s="13">
        <f t="shared" si="18"/>
        <v>585.34510101166791</v>
      </c>
      <c r="AR28" s="13">
        <f t="shared" si="18"/>
        <v>597.05200303190122</v>
      </c>
      <c r="AS28" s="13">
        <f t="shared" si="18"/>
        <v>608.99304309253921</v>
      </c>
      <c r="AT28" s="13">
        <f t="shared" si="18"/>
        <v>621.17290395438999</v>
      </c>
      <c r="AU28" s="13">
        <f t="shared" si="18"/>
        <v>627.38463299393391</v>
      </c>
      <c r="AV28" s="13">
        <f t="shared" si="18"/>
        <v>633.65847932387328</v>
      </c>
      <c r="AW28" s="13">
        <f t="shared" si="18"/>
        <v>639.99506411711207</v>
      </c>
      <c r="AX28" s="13">
        <f t="shared" si="18"/>
        <v>646.3950147582832</v>
      </c>
      <c r="AY28" s="13">
        <f t="shared" si="18"/>
        <v>652.85896490586606</v>
      </c>
      <c r="AZ28" s="13">
        <f t="shared" si="18"/>
        <v>659.38755455492469</v>
      </c>
      <c r="BA28" s="13">
        <f t="shared" si="18"/>
        <v>665.98143010047397</v>
      </c>
      <c r="BB28" s="13">
        <f t="shared" si="18"/>
        <v>672.64124440147873</v>
      </c>
      <c r="BC28" s="13">
        <f t="shared" si="18"/>
        <v>679.36765684549357</v>
      </c>
      <c r="BD28" s="13">
        <f t="shared" si="18"/>
        <v>686.16133341394846</v>
      </c>
      <c r="BE28" s="13">
        <f t="shared" si="18"/>
        <v>693.02294674808797</v>
      </c>
    </row>
    <row r="29" spans="1:57" x14ac:dyDescent="0.35">
      <c r="A29" s="57" t="s">
        <v>616</v>
      </c>
      <c r="C29" s="86" t="s">
        <v>591</v>
      </c>
      <c r="D29" s="58" t="s">
        <v>621</v>
      </c>
      <c r="E29" s="87" t="s">
        <v>625</v>
      </c>
      <c r="F29" s="26" t="s">
        <v>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 t="shared" ref="AC29:BE29" si="19">AB29+(AB29*AB$44)</f>
        <v>601.63726144744692</v>
      </c>
      <c r="AD29" s="13">
        <f t="shared" si="19"/>
        <v>613.67000667639581</v>
      </c>
      <c r="AE29" s="13">
        <f t="shared" si="19"/>
        <v>625.94340680992377</v>
      </c>
      <c r="AF29" s="13">
        <f t="shared" si="19"/>
        <v>638.46227494612219</v>
      </c>
      <c r="AG29" s="13">
        <f t="shared" si="19"/>
        <v>651.23152044504468</v>
      </c>
      <c r="AH29" s="13">
        <f t="shared" si="19"/>
        <v>664.25615085394554</v>
      </c>
      <c r="AI29" s="13">
        <f t="shared" si="19"/>
        <v>677.54127387102449</v>
      </c>
      <c r="AJ29" s="13">
        <f t="shared" si="19"/>
        <v>691.092099348445</v>
      </c>
      <c r="AK29" s="13">
        <f t="shared" si="19"/>
        <v>704.91394133541394</v>
      </c>
      <c r="AL29" s="13">
        <f t="shared" si="19"/>
        <v>719.01222016212216</v>
      </c>
      <c r="AM29" s="13">
        <f t="shared" si="19"/>
        <v>733.39246456536466</v>
      </c>
      <c r="AN29" s="13">
        <f t="shared" si="19"/>
        <v>748.060313856672</v>
      </c>
      <c r="AO29" s="13">
        <f t="shared" si="19"/>
        <v>763.02152013380544</v>
      </c>
      <c r="AP29" s="13">
        <f t="shared" si="19"/>
        <v>778.28195053648153</v>
      </c>
      <c r="AQ29" s="13">
        <f t="shared" si="19"/>
        <v>793.84758954721121</v>
      </c>
      <c r="AR29" s="13">
        <f t="shared" si="19"/>
        <v>809.7245413381554</v>
      </c>
      <c r="AS29" s="13">
        <f t="shared" si="19"/>
        <v>825.91903216491846</v>
      </c>
      <c r="AT29" s="13">
        <f t="shared" si="19"/>
        <v>842.43741280821678</v>
      </c>
      <c r="AU29" s="13">
        <f t="shared" si="19"/>
        <v>850.86178693629893</v>
      </c>
      <c r="AV29" s="13">
        <f t="shared" si="19"/>
        <v>859.37040480566191</v>
      </c>
      <c r="AW29" s="13">
        <f t="shared" si="19"/>
        <v>867.96410885371847</v>
      </c>
      <c r="AX29" s="13">
        <f t="shared" si="19"/>
        <v>876.64374994225568</v>
      </c>
      <c r="AY29" s="13">
        <f t="shared" si="19"/>
        <v>885.4101874416782</v>
      </c>
      <c r="AZ29" s="13">
        <f t="shared" si="19"/>
        <v>894.26428931609496</v>
      </c>
      <c r="BA29" s="13">
        <f t="shared" si="19"/>
        <v>903.20693220925591</v>
      </c>
      <c r="BB29" s="13">
        <f t="shared" si="19"/>
        <v>912.23900153134844</v>
      </c>
      <c r="BC29" s="13">
        <f t="shared" si="19"/>
        <v>921.36139154666193</v>
      </c>
      <c r="BD29" s="13">
        <f t="shared" si="19"/>
        <v>930.5750054621285</v>
      </c>
      <c r="BE29" s="13">
        <f t="shared" si="19"/>
        <v>939.88075551674979</v>
      </c>
    </row>
    <row r="30" spans="1:57" x14ac:dyDescent="0.35">
      <c r="A30" s="57" t="s">
        <v>616</v>
      </c>
      <c r="C30" s="86" t="s">
        <v>591</v>
      </c>
      <c r="D30" s="58" t="s">
        <v>621</v>
      </c>
      <c r="E30" s="87" t="s">
        <v>625</v>
      </c>
      <c r="F30" s="26" t="s">
        <v>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 t="shared" ref="AC30:BE30" si="20">AB30+(AB30*AB$44)</f>
        <v>184.57117277989488</v>
      </c>
      <c r="AD30" s="13">
        <f t="shared" si="20"/>
        <v>188.26259623549277</v>
      </c>
      <c r="AE30" s="13">
        <f t="shared" si="20"/>
        <v>192.02784816020261</v>
      </c>
      <c r="AF30" s="13">
        <f t="shared" si="20"/>
        <v>195.86840512340666</v>
      </c>
      <c r="AG30" s="13">
        <f t="shared" si="20"/>
        <v>199.78577322587481</v>
      </c>
      <c r="AH30" s="13">
        <f t="shared" si="20"/>
        <v>203.78148869039231</v>
      </c>
      <c r="AI30" s="13">
        <f t="shared" si="20"/>
        <v>207.85711846420014</v>
      </c>
      <c r="AJ30" s="13">
        <f t="shared" si="20"/>
        <v>212.01426083348414</v>
      </c>
      <c r="AK30" s="13">
        <f t="shared" si="20"/>
        <v>216.25454605015383</v>
      </c>
      <c r="AL30" s="13">
        <f t="shared" si="20"/>
        <v>220.5796369711569</v>
      </c>
      <c r="AM30" s="13">
        <f t="shared" si="20"/>
        <v>224.99122971058003</v>
      </c>
      <c r="AN30" s="13">
        <f t="shared" si="20"/>
        <v>229.49105430479162</v>
      </c>
      <c r="AO30" s="13">
        <f t="shared" si="20"/>
        <v>234.08087539088746</v>
      </c>
      <c r="AP30" s="13">
        <f t="shared" si="20"/>
        <v>238.7624928987052</v>
      </c>
      <c r="AQ30" s="13">
        <f t="shared" si="20"/>
        <v>243.53774275667931</v>
      </c>
      <c r="AR30" s="13">
        <f t="shared" si="20"/>
        <v>248.40849761181289</v>
      </c>
      <c r="AS30" s="13">
        <f t="shared" si="20"/>
        <v>253.37666756404914</v>
      </c>
      <c r="AT30" s="13">
        <f t="shared" si="20"/>
        <v>258.4442009153301</v>
      </c>
      <c r="AU30" s="13">
        <f t="shared" si="20"/>
        <v>261.02864292448339</v>
      </c>
      <c r="AV30" s="13">
        <f t="shared" si="20"/>
        <v>263.6389293537282</v>
      </c>
      <c r="AW30" s="13">
        <f t="shared" si="20"/>
        <v>266.27531864726546</v>
      </c>
      <c r="AX30" s="13">
        <f t="shared" si="20"/>
        <v>268.93807183373809</v>
      </c>
      <c r="AY30" s="13">
        <f t="shared" si="20"/>
        <v>271.62745255207545</v>
      </c>
      <c r="AZ30" s="13">
        <f t="shared" si="20"/>
        <v>274.34372707759621</v>
      </c>
      <c r="BA30" s="13">
        <f t="shared" si="20"/>
        <v>277.0871643483722</v>
      </c>
      <c r="BB30" s="13">
        <f t="shared" si="20"/>
        <v>279.8580359918559</v>
      </c>
      <c r="BC30" s="13">
        <f t="shared" si="20"/>
        <v>282.65661635177446</v>
      </c>
      <c r="BD30" s="13">
        <f t="shared" si="20"/>
        <v>285.48318251529219</v>
      </c>
      <c r="BE30" s="13">
        <f t="shared" si="20"/>
        <v>288.33801434044511</v>
      </c>
    </row>
    <row r="31" spans="1:57" x14ac:dyDescent="0.35">
      <c r="A31" s="57" t="s">
        <v>616</v>
      </c>
      <c r="C31" s="86" t="s">
        <v>591</v>
      </c>
      <c r="D31" s="58" t="s">
        <v>621</v>
      </c>
      <c r="E31" s="87" t="s">
        <v>625</v>
      </c>
      <c r="F31" s="26" t="s">
        <v>58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 t="shared" ref="AC31:BE31" si="21">AB31+(AB31*AB$44)</f>
        <v>106.20937661720266</v>
      </c>
      <c r="AD31" s="13">
        <f t="shared" si="21"/>
        <v>108.33356414954672</v>
      </c>
      <c r="AE31" s="13">
        <f t="shared" si="21"/>
        <v>110.50023543253765</v>
      </c>
      <c r="AF31" s="13">
        <f t="shared" si="21"/>
        <v>112.71024014118841</v>
      </c>
      <c r="AG31" s="13">
        <f t="shared" si="21"/>
        <v>114.96444494401217</v>
      </c>
      <c r="AH31" s="13">
        <f t="shared" si="21"/>
        <v>117.26373384289242</v>
      </c>
      <c r="AI31" s="13">
        <f t="shared" si="21"/>
        <v>119.60900851975028</v>
      </c>
      <c r="AJ31" s="13">
        <f t="shared" si="21"/>
        <v>122.00118869014528</v>
      </c>
      <c r="AK31" s="13">
        <f t="shared" si="21"/>
        <v>124.44121246394819</v>
      </c>
      <c r="AL31" s="13">
        <f t="shared" si="21"/>
        <v>126.93003671322715</v>
      </c>
      <c r="AM31" s="13">
        <f t="shared" si="21"/>
        <v>129.46863744749169</v>
      </c>
      <c r="AN31" s="13">
        <f t="shared" si="21"/>
        <v>132.05801019644153</v>
      </c>
      <c r="AO31" s="13">
        <f t="shared" si="21"/>
        <v>134.69917040037035</v>
      </c>
      <c r="AP31" s="13">
        <f t="shared" si="21"/>
        <v>137.39315380837775</v>
      </c>
      <c r="AQ31" s="13">
        <f t="shared" si="21"/>
        <v>140.14101688454531</v>
      </c>
      <c r="AR31" s="13">
        <f t="shared" si="21"/>
        <v>142.94383722223623</v>
      </c>
      <c r="AS31" s="13">
        <f t="shared" si="21"/>
        <v>145.80271396668095</v>
      </c>
      <c r="AT31" s="13">
        <f t="shared" si="21"/>
        <v>148.71876824601458</v>
      </c>
      <c r="AU31" s="13">
        <f t="shared" si="21"/>
        <v>150.20595592847474</v>
      </c>
      <c r="AV31" s="13">
        <f t="shared" si="21"/>
        <v>151.7080154877595</v>
      </c>
      <c r="AW31" s="13">
        <f t="shared" si="21"/>
        <v>153.22509564263709</v>
      </c>
      <c r="AX31" s="13">
        <f t="shared" si="21"/>
        <v>154.75734659906345</v>
      </c>
      <c r="AY31" s="13">
        <f t="shared" si="21"/>
        <v>156.30492006505409</v>
      </c>
      <c r="AZ31" s="13">
        <f t="shared" si="21"/>
        <v>157.86796926570463</v>
      </c>
      <c r="BA31" s="13">
        <f t="shared" si="21"/>
        <v>159.44664895836166</v>
      </c>
      <c r="BB31" s="13">
        <f t="shared" si="21"/>
        <v>161.04111544794529</v>
      </c>
      <c r="BC31" s="13">
        <f t="shared" si="21"/>
        <v>162.65152660242475</v>
      </c>
      <c r="BD31" s="13">
        <f t="shared" si="21"/>
        <v>164.27804186844901</v>
      </c>
      <c r="BE31" s="13">
        <f t="shared" si="21"/>
        <v>165.92082228713349</v>
      </c>
    </row>
    <row r="32" spans="1:57" x14ac:dyDescent="0.35">
      <c r="A32" s="57" t="s">
        <v>616</v>
      </c>
      <c r="C32" s="86" t="s">
        <v>591</v>
      </c>
      <c r="D32" s="58" t="s">
        <v>621</v>
      </c>
      <c r="E32" s="87" t="s">
        <v>625</v>
      </c>
      <c r="F32" s="26" t="s">
        <v>59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 t="shared" ref="AC32:BE32" si="22">AB32+(AB32*AB$44)</f>
        <v>7687.875059895201</v>
      </c>
      <c r="AD32" s="13">
        <f t="shared" si="22"/>
        <v>7841.6325610931053</v>
      </c>
      <c r="AE32" s="13">
        <f t="shared" si="22"/>
        <v>7998.4652123149672</v>
      </c>
      <c r="AF32" s="13">
        <f t="shared" si="22"/>
        <v>8158.4345165612667</v>
      </c>
      <c r="AG32" s="13">
        <f t="shared" si="22"/>
        <v>8321.6032068924924</v>
      </c>
      <c r="AH32" s="13">
        <f t="shared" si="22"/>
        <v>8488.0352710303414</v>
      </c>
      <c r="AI32" s="13">
        <f t="shared" si="22"/>
        <v>8657.7959764509487</v>
      </c>
      <c r="AJ32" s="13">
        <f t="shared" si="22"/>
        <v>8830.951895979968</v>
      </c>
      <c r="AK32" s="13">
        <f t="shared" si="22"/>
        <v>9007.5709338995675</v>
      </c>
      <c r="AL32" s="13">
        <f t="shared" si="22"/>
        <v>9187.7223525775589</v>
      </c>
      <c r="AM32" s="13">
        <f t="shared" si="22"/>
        <v>9371.4767996291102</v>
      </c>
      <c r="AN32" s="13">
        <f t="shared" si="22"/>
        <v>9558.9063356216921</v>
      </c>
      <c r="AO32" s="13">
        <f t="shared" si="22"/>
        <v>9750.0844623341254</v>
      </c>
      <c r="AP32" s="13">
        <f t="shared" si="22"/>
        <v>9945.0861515808083</v>
      </c>
      <c r="AQ32" s="13">
        <f t="shared" si="22"/>
        <v>10143.987874612425</v>
      </c>
      <c r="AR32" s="13">
        <f t="shared" si="22"/>
        <v>10346.867632104673</v>
      </c>
      <c r="AS32" s="13">
        <f t="shared" si="22"/>
        <v>10553.804984746766</v>
      </c>
      <c r="AT32" s="13">
        <f t="shared" si="22"/>
        <v>10764.881084441702</v>
      </c>
      <c r="AU32" s="13">
        <f t="shared" si="22"/>
        <v>10872.529895286119</v>
      </c>
      <c r="AV32" s="13">
        <f t="shared" si="22"/>
        <v>10981.25519423898</v>
      </c>
      <c r="AW32" s="13">
        <f t="shared" si="22"/>
        <v>11091.06774618137</v>
      </c>
      <c r="AX32" s="13">
        <f t="shared" si="22"/>
        <v>11201.978423643184</v>
      </c>
      <c r="AY32" s="13">
        <f t="shared" si="22"/>
        <v>11313.998207879617</v>
      </c>
      <c r="AZ32" s="13">
        <f t="shared" si="22"/>
        <v>11427.138189958412</v>
      </c>
      <c r="BA32" s="13">
        <f t="shared" si="22"/>
        <v>11541.409571857996</v>
      </c>
      <c r="BB32" s="13">
        <f t="shared" si="22"/>
        <v>11656.823667576575</v>
      </c>
      <c r="BC32" s="13">
        <f t="shared" si="22"/>
        <v>11773.391904252341</v>
      </c>
      <c r="BD32" s="13">
        <f t="shared" si="22"/>
        <v>11891.125823294864</v>
      </c>
      <c r="BE32" s="13">
        <f t="shared" si="22"/>
        <v>12010.037081527813</v>
      </c>
    </row>
    <row r="33" spans="1:57" x14ac:dyDescent="0.35">
      <c r="A33" s="57" t="s">
        <v>616</v>
      </c>
      <c r="C33" s="86" t="s">
        <v>591</v>
      </c>
      <c r="D33" s="58" t="s">
        <v>621</v>
      </c>
      <c r="E33" s="87" t="s">
        <v>625</v>
      </c>
      <c r="F33" s="26" t="s">
        <v>60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 t="shared" ref="AC33:BE33" si="23">AB33+(AB33*AB$44)</f>
        <v>2286.0920698702771</v>
      </c>
      <c r="AD33" s="13">
        <f t="shared" si="23"/>
        <v>2331.8139112676827</v>
      </c>
      <c r="AE33" s="13">
        <f t="shared" si="23"/>
        <v>2378.4501894930363</v>
      </c>
      <c r="AF33" s="13">
        <f t="shared" si="23"/>
        <v>2426.019193282897</v>
      </c>
      <c r="AG33" s="13">
        <f t="shared" si="23"/>
        <v>2474.5395771485551</v>
      </c>
      <c r="AH33" s="13">
        <f t="shared" si="23"/>
        <v>2524.0303686915263</v>
      </c>
      <c r="AI33" s="13">
        <f t="shared" si="23"/>
        <v>2574.5109760653568</v>
      </c>
      <c r="AJ33" s="13">
        <f t="shared" si="23"/>
        <v>2626.0011955866639</v>
      </c>
      <c r="AK33" s="13">
        <f t="shared" si="23"/>
        <v>2678.5212194983974</v>
      </c>
      <c r="AL33" s="13">
        <f t="shared" si="23"/>
        <v>2732.0916438883655</v>
      </c>
      <c r="AM33" s="13">
        <f t="shared" si="23"/>
        <v>2786.7334767661328</v>
      </c>
      <c r="AN33" s="13">
        <f t="shared" si="23"/>
        <v>2842.4681463014554</v>
      </c>
      <c r="AO33" s="13">
        <f t="shared" si="23"/>
        <v>2899.3175092274846</v>
      </c>
      <c r="AP33" s="13">
        <f t="shared" si="23"/>
        <v>2957.3038594120344</v>
      </c>
      <c r="AQ33" s="13">
        <f t="shared" si="23"/>
        <v>3016.4499366002751</v>
      </c>
      <c r="AR33" s="13">
        <f t="shared" si="23"/>
        <v>3076.7789353322805</v>
      </c>
      <c r="AS33" s="13">
        <f t="shared" si="23"/>
        <v>3138.3145140389261</v>
      </c>
      <c r="AT33" s="13">
        <f t="shared" si="23"/>
        <v>3201.0808043197044</v>
      </c>
      <c r="AU33" s="13">
        <f t="shared" si="23"/>
        <v>3233.0916123629013</v>
      </c>
      <c r="AV33" s="13">
        <f t="shared" si="23"/>
        <v>3265.4225284865302</v>
      </c>
      <c r="AW33" s="13">
        <f t="shared" si="23"/>
        <v>3298.0767537713955</v>
      </c>
      <c r="AX33" s="13">
        <f t="shared" si="23"/>
        <v>3331.0575213091092</v>
      </c>
      <c r="AY33" s="13">
        <f t="shared" si="23"/>
        <v>3364.3680965222002</v>
      </c>
      <c r="AZ33" s="13">
        <f t="shared" si="23"/>
        <v>3398.011777487422</v>
      </c>
      <c r="BA33" s="13">
        <f t="shared" si="23"/>
        <v>3431.9918952622961</v>
      </c>
      <c r="BB33" s="13">
        <f t="shared" si="23"/>
        <v>3466.3118142149192</v>
      </c>
      <c r="BC33" s="13">
        <f t="shared" si="23"/>
        <v>3500.9749323570686</v>
      </c>
      <c r="BD33" s="13">
        <f t="shared" si="23"/>
        <v>3535.9846816806394</v>
      </c>
      <c r="BE33" s="13">
        <f t="shared" si="23"/>
        <v>3571.3445284974459</v>
      </c>
    </row>
    <row r="34" spans="1:57" x14ac:dyDescent="0.35">
      <c r="A34" s="57" t="s">
        <v>616</v>
      </c>
      <c r="C34" s="86" t="s">
        <v>591</v>
      </c>
      <c r="D34" s="58" t="s">
        <v>621</v>
      </c>
      <c r="E34" s="87" t="s">
        <v>625</v>
      </c>
      <c r="F34" s="26" t="s">
        <v>61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 t="shared" ref="AC34:BE34" si="24">AB34+(AB34*AB$44)</f>
        <v>13500.247957086627</v>
      </c>
      <c r="AD34" s="13">
        <f t="shared" si="24"/>
        <v>13770.252916228359</v>
      </c>
      <c r="AE34" s="13">
        <f t="shared" si="24"/>
        <v>14045.657974552927</v>
      </c>
      <c r="AF34" s="13">
        <f t="shared" si="24"/>
        <v>14326.571134043985</v>
      </c>
      <c r="AG34" s="13">
        <f t="shared" si="24"/>
        <v>14613.102556724865</v>
      </c>
      <c r="AH34" s="13">
        <f t="shared" si="24"/>
        <v>14905.364607859363</v>
      </c>
      <c r="AI34" s="13">
        <f t="shared" si="24"/>
        <v>15203.47190001655</v>
      </c>
      <c r="AJ34" s="13">
        <f t="shared" si="24"/>
        <v>15507.541338016881</v>
      </c>
      <c r="AK34" s="13">
        <f t="shared" si="24"/>
        <v>15817.692164777218</v>
      </c>
      <c r="AL34" s="13">
        <f t="shared" si="24"/>
        <v>16134.046008072763</v>
      </c>
      <c r="AM34" s="13">
        <f t="shared" si="24"/>
        <v>16456.726928234217</v>
      </c>
      <c r="AN34" s="13">
        <f t="shared" si="24"/>
        <v>16785.861466798902</v>
      </c>
      <c r="AO34" s="13">
        <f t="shared" si="24"/>
        <v>17121.578696134879</v>
      </c>
      <c r="AP34" s="13">
        <f t="shared" si="24"/>
        <v>17464.010270057577</v>
      </c>
      <c r="AQ34" s="13">
        <f t="shared" si="24"/>
        <v>17813.290475458729</v>
      </c>
      <c r="AR34" s="13">
        <f t="shared" si="24"/>
        <v>18169.556284967905</v>
      </c>
      <c r="AS34" s="13">
        <f t="shared" si="24"/>
        <v>18532.947410667264</v>
      </c>
      <c r="AT34" s="13">
        <f t="shared" si="24"/>
        <v>18903.60635888061</v>
      </c>
      <c r="AU34" s="13">
        <f t="shared" si="24"/>
        <v>19092.642422469416</v>
      </c>
      <c r="AV34" s="13">
        <f t="shared" si="24"/>
        <v>19283.56884669411</v>
      </c>
      <c r="AW34" s="13">
        <f t="shared" si="24"/>
        <v>19476.404535161051</v>
      </c>
      <c r="AX34" s="13">
        <f t="shared" si="24"/>
        <v>19671.168580512662</v>
      </c>
      <c r="AY34" s="13">
        <f t="shared" si="24"/>
        <v>19867.880266317788</v>
      </c>
      <c r="AZ34" s="13">
        <f t="shared" si="24"/>
        <v>20066.559068980965</v>
      </c>
      <c r="BA34" s="13">
        <f t="shared" si="24"/>
        <v>20267.224659670774</v>
      </c>
      <c r="BB34" s="13">
        <f t="shared" si="24"/>
        <v>20469.896906267481</v>
      </c>
      <c r="BC34" s="13">
        <f t="shared" si="24"/>
        <v>20674.595875330157</v>
      </c>
      <c r="BD34" s="13">
        <f t="shared" si="24"/>
        <v>20881.341834083458</v>
      </c>
      <c r="BE34" s="13">
        <f t="shared" si="24"/>
        <v>21090.155252424291</v>
      </c>
    </row>
    <row r="35" spans="1:57" x14ac:dyDescent="0.35">
      <c r="A35" s="57" t="s">
        <v>616</v>
      </c>
      <c r="C35" s="86" t="s">
        <v>591</v>
      </c>
      <c r="D35" s="58" t="s">
        <v>621</v>
      </c>
      <c r="E35" s="87" t="s">
        <v>625</v>
      </c>
      <c r="F35" s="26" t="s">
        <v>62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 t="shared" ref="AC35:BE35" si="25">AB35+(AB35*AB$44)</f>
        <v>1858.6640908010468</v>
      </c>
      <c r="AD35" s="13">
        <f t="shared" si="25"/>
        <v>1895.8373726170678</v>
      </c>
      <c r="AE35" s="13">
        <f t="shared" si="25"/>
        <v>1933.7541200694091</v>
      </c>
      <c r="AF35" s="13">
        <f t="shared" si="25"/>
        <v>1972.4292024707972</v>
      </c>
      <c r="AG35" s="13">
        <f t="shared" si="25"/>
        <v>2011.8777865202132</v>
      </c>
      <c r="AH35" s="13">
        <f t="shared" si="25"/>
        <v>2052.1153422506177</v>
      </c>
      <c r="AI35" s="13">
        <f t="shared" si="25"/>
        <v>2093.1576490956299</v>
      </c>
      <c r="AJ35" s="13">
        <f t="shared" si="25"/>
        <v>2135.0208020775426</v>
      </c>
      <c r="AK35" s="13">
        <f t="shared" si="25"/>
        <v>2177.7212181190935</v>
      </c>
      <c r="AL35" s="13">
        <f t="shared" si="25"/>
        <v>2221.2756424814752</v>
      </c>
      <c r="AM35" s="13">
        <f t="shared" si="25"/>
        <v>2265.7011553311045</v>
      </c>
      <c r="AN35" s="13">
        <f t="shared" si="25"/>
        <v>2311.0151784377267</v>
      </c>
      <c r="AO35" s="13">
        <f t="shared" si="25"/>
        <v>2357.2354820064811</v>
      </c>
      <c r="AP35" s="13">
        <f t="shared" si="25"/>
        <v>2404.3801916466109</v>
      </c>
      <c r="AQ35" s="13">
        <f t="shared" si="25"/>
        <v>2452.4677954795429</v>
      </c>
      <c r="AR35" s="13">
        <f t="shared" si="25"/>
        <v>2501.5171513891337</v>
      </c>
      <c r="AS35" s="13">
        <f t="shared" si="25"/>
        <v>2551.5474944169164</v>
      </c>
      <c r="AT35" s="13">
        <f t="shared" si="25"/>
        <v>2602.5784443052548</v>
      </c>
      <c r="AU35" s="13">
        <f t="shared" si="25"/>
        <v>2628.6042287483074</v>
      </c>
      <c r="AV35" s="13">
        <f t="shared" si="25"/>
        <v>2654.8902710357906</v>
      </c>
      <c r="AW35" s="13">
        <f t="shared" si="25"/>
        <v>2681.4391737461488</v>
      </c>
      <c r="AX35" s="13">
        <f t="shared" si="25"/>
        <v>2708.2535654836101</v>
      </c>
      <c r="AY35" s="13">
        <f t="shared" si="25"/>
        <v>2735.3361011384463</v>
      </c>
      <c r="AZ35" s="13">
        <f t="shared" si="25"/>
        <v>2762.6894621498309</v>
      </c>
      <c r="BA35" s="13">
        <f t="shared" si="25"/>
        <v>2790.3163567713291</v>
      </c>
      <c r="BB35" s="13">
        <f t="shared" si="25"/>
        <v>2818.2195203390424</v>
      </c>
      <c r="BC35" s="13">
        <f t="shared" si="25"/>
        <v>2846.4017155424331</v>
      </c>
      <c r="BD35" s="13">
        <f t="shared" si="25"/>
        <v>2874.8657326978573</v>
      </c>
      <c r="BE35" s="13">
        <f t="shared" si="25"/>
        <v>2903.6143900248358</v>
      </c>
    </row>
    <row r="36" spans="1:57" x14ac:dyDescent="0.35">
      <c r="A36" s="57" t="s">
        <v>616</v>
      </c>
      <c r="C36" s="86" t="s">
        <v>591</v>
      </c>
      <c r="D36" s="58" t="s">
        <v>621</v>
      </c>
      <c r="E36" s="87" t="s">
        <v>625</v>
      </c>
      <c r="F36" s="26" t="s">
        <v>63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 t="shared" ref="AC36:BE36" si="26">AB36+(AB36*AB$44)</f>
        <v>4451.7271638210432</v>
      </c>
      <c r="AD36" s="13">
        <f t="shared" si="26"/>
        <v>4540.7617070974638</v>
      </c>
      <c r="AE36" s="13">
        <f t="shared" si="26"/>
        <v>4631.5769412394129</v>
      </c>
      <c r="AF36" s="13">
        <f t="shared" si="26"/>
        <v>4724.2084800642015</v>
      </c>
      <c r="AG36" s="13">
        <f t="shared" si="26"/>
        <v>4818.6926496654851</v>
      </c>
      <c r="AH36" s="13">
        <f t="shared" si="26"/>
        <v>4915.0665026587949</v>
      </c>
      <c r="AI36" s="13">
        <f t="shared" si="26"/>
        <v>5013.3678327119706</v>
      </c>
      <c r="AJ36" s="13">
        <f t="shared" si="26"/>
        <v>5113.6351893662104</v>
      </c>
      <c r="AK36" s="13">
        <f t="shared" si="26"/>
        <v>5215.907893153535</v>
      </c>
      <c r="AL36" s="13">
        <f t="shared" si="26"/>
        <v>5320.2260510166061</v>
      </c>
      <c r="AM36" s="13">
        <f t="shared" si="26"/>
        <v>5426.6305720369382</v>
      </c>
      <c r="AN36" s="13">
        <f t="shared" si="26"/>
        <v>5535.1631834776772</v>
      </c>
      <c r="AO36" s="13">
        <f t="shared" si="26"/>
        <v>5645.8664471472312</v>
      </c>
      <c r="AP36" s="13">
        <f t="shared" si="26"/>
        <v>5758.7837760901757</v>
      </c>
      <c r="AQ36" s="13">
        <f t="shared" si="26"/>
        <v>5873.9594516119796</v>
      </c>
      <c r="AR36" s="13">
        <f t="shared" si="26"/>
        <v>5991.438640644219</v>
      </c>
      <c r="AS36" s="13">
        <f t="shared" si="26"/>
        <v>6111.2674134571034</v>
      </c>
      <c r="AT36" s="13">
        <f t="shared" si="26"/>
        <v>6233.4927617262456</v>
      </c>
      <c r="AU36" s="13">
        <f t="shared" si="26"/>
        <v>6295.8276893435077</v>
      </c>
      <c r="AV36" s="13">
        <f t="shared" si="26"/>
        <v>6358.7859662369428</v>
      </c>
      <c r="AW36" s="13">
        <f t="shared" si="26"/>
        <v>6422.3738258993126</v>
      </c>
      <c r="AX36" s="13">
        <f t="shared" si="26"/>
        <v>6486.5975641583054</v>
      </c>
      <c r="AY36" s="13">
        <f t="shared" si="26"/>
        <v>6551.4635397998882</v>
      </c>
      <c r="AZ36" s="13">
        <f t="shared" si="26"/>
        <v>6616.9781751978871</v>
      </c>
      <c r="BA36" s="13">
        <f t="shared" si="26"/>
        <v>6683.1479569498661</v>
      </c>
      <c r="BB36" s="13">
        <f t="shared" si="26"/>
        <v>6749.9794365193648</v>
      </c>
      <c r="BC36" s="13">
        <f t="shared" si="26"/>
        <v>6817.4792308845581</v>
      </c>
      <c r="BD36" s="13">
        <f t="shared" si="26"/>
        <v>6885.6540231934041</v>
      </c>
      <c r="BE36" s="13">
        <f t="shared" si="26"/>
        <v>6954.5105634253378</v>
      </c>
    </row>
    <row r="37" spans="1:57" x14ac:dyDescent="0.35">
      <c r="A37" s="57" t="s">
        <v>616</v>
      </c>
      <c r="C37" s="86" t="s">
        <v>591</v>
      </c>
      <c r="D37" s="58" t="s">
        <v>621</v>
      </c>
      <c r="E37" s="87" t="s">
        <v>625</v>
      </c>
      <c r="F37" s="26" t="s">
        <v>64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 t="shared" ref="AC37:BE37" si="27">AB37+(AB37*AB$44)</f>
        <v>1470.0932007381102</v>
      </c>
      <c r="AD37" s="13">
        <f t="shared" si="27"/>
        <v>1499.4950647528724</v>
      </c>
      <c r="AE37" s="13">
        <f t="shared" si="27"/>
        <v>1529.4849660479299</v>
      </c>
      <c r="AF37" s="13">
        <f t="shared" si="27"/>
        <v>1560.0746653688884</v>
      </c>
      <c r="AG37" s="13">
        <f t="shared" si="27"/>
        <v>1591.2761586762663</v>
      </c>
      <c r="AH37" s="13">
        <f t="shared" si="27"/>
        <v>1623.1016818497917</v>
      </c>
      <c r="AI37" s="13">
        <f t="shared" si="27"/>
        <v>1655.5637154867875</v>
      </c>
      <c r="AJ37" s="13">
        <f t="shared" si="27"/>
        <v>1688.6749897965233</v>
      </c>
      <c r="AK37" s="13">
        <f t="shared" si="27"/>
        <v>1722.4484895924538</v>
      </c>
      <c r="AL37" s="13">
        <f t="shared" si="27"/>
        <v>1756.8974593843029</v>
      </c>
      <c r="AM37" s="13">
        <f t="shared" si="27"/>
        <v>1792.0354085719889</v>
      </c>
      <c r="AN37" s="13">
        <f t="shared" si="27"/>
        <v>1827.8761167434286</v>
      </c>
      <c r="AO37" s="13">
        <f t="shared" si="27"/>
        <v>1864.4336390782971</v>
      </c>
      <c r="AP37" s="13">
        <f t="shared" si="27"/>
        <v>1901.7223118598631</v>
      </c>
      <c r="AQ37" s="13">
        <f t="shared" si="27"/>
        <v>1939.7567580970604</v>
      </c>
      <c r="AR37" s="13">
        <f t="shared" si="27"/>
        <v>1978.5518932590016</v>
      </c>
      <c r="AS37" s="13">
        <f t="shared" si="27"/>
        <v>2018.1229311241816</v>
      </c>
      <c r="AT37" s="13">
        <f t="shared" si="27"/>
        <v>2058.4853897466651</v>
      </c>
      <c r="AU37" s="13">
        <f t="shared" si="27"/>
        <v>2079.0702436441316</v>
      </c>
      <c r="AV37" s="13">
        <f t="shared" si="27"/>
        <v>2099.8609460805728</v>
      </c>
      <c r="AW37" s="13">
        <f t="shared" si="27"/>
        <v>2120.8595555413785</v>
      </c>
      <c r="AX37" s="13">
        <f t="shared" si="27"/>
        <v>2142.0681510967925</v>
      </c>
      <c r="AY37" s="13">
        <f t="shared" si="27"/>
        <v>2163.4888326077603</v>
      </c>
      <c r="AZ37" s="13">
        <f t="shared" si="27"/>
        <v>2185.1237209338378</v>
      </c>
      <c r="BA37" s="13">
        <f t="shared" si="27"/>
        <v>2206.9749581431761</v>
      </c>
      <c r="BB37" s="13">
        <f t="shared" si="27"/>
        <v>2229.0447077246076</v>
      </c>
      <c r="BC37" s="13">
        <f t="shared" si="27"/>
        <v>2251.3351548018536</v>
      </c>
      <c r="BD37" s="13">
        <f t="shared" si="27"/>
        <v>2273.848506349872</v>
      </c>
      <c r="BE37" s="13">
        <f t="shared" si="27"/>
        <v>2296.5869914133705</v>
      </c>
    </row>
    <row r="38" spans="1:57" x14ac:dyDescent="0.35">
      <c r="A38" s="57" t="s">
        <v>616</v>
      </c>
      <c r="C38" s="86" t="s">
        <v>591</v>
      </c>
      <c r="D38" s="58" t="s">
        <v>621</v>
      </c>
      <c r="E38" s="87" t="s">
        <v>625</v>
      </c>
      <c r="F38" s="26" t="s">
        <v>65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 t="shared" ref="AC38:BE38" si="28">AB38+(AB38*AB$44)</f>
        <v>572.49444469272657</v>
      </c>
      <c r="AD38" s="13">
        <f t="shared" si="28"/>
        <v>583.94433358658114</v>
      </c>
      <c r="AE38" s="13">
        <f t="shared" si="28"/>
        <v>595.62322025831281</v>
      </c>
      <c r="AF38" s="13">
        <f t="shared" si="28"/>
        <v>607.53568466347906</v>
      </c>
      <c r="AG38" s="13">
        <f t="shared" si="28"/>
        <v>619.68639835674867</v>
      </c>
      <c r="AH38" s="13">
        <f t="shared" si="28"/>
        <v>632.08012632388363</v>
      </c>
      <c r="AI38" s="13">
        <f t="shared" si="28"/>
        <v>644.72172885036127</v>
      </c>
      <c r="AJ38" s="13">
        <f t="shared" si="28"/>
        <v>657.61616342736852</v>
      </c>
      <c r="AK38" s="13">
        <f t="shared" si="28"/>
        <v>670.76848669591584</v>
      </c>
      <c r="AL38" s="13">
        <f t="shared" si="28"/>
        <v>684.18385642983412</v>
      </c>
      <c r="AM38" s="13">
        <f t="shared" si="28"/>
        <v>697.86753355843075</v>
      </c>
      <c r="AN38" s="13">
        <f t="shared" si="28"/>
        <v>711.82488422959932</v>
      </c>
      <c r="AO38" s="13">
        <f t="shared" si="28"/>
        <v>726.06138191419132</v>
      </c>
      <c r="AP38" s="13">
        <f t="shared" si="28"/>
        <v>740.58260955247511</v>
      </c>
      <c r="AQ38" s="13">
        <f t="shared" si="28"/>
        <v>755.39426174352457</v>
      </c>
      <c r="AR38" s="13">
        <f t="shared" si="28"/>
        <v>770.5021469783951</v>
      </c>
      <c r="AS38" s="13">
        <f t="shared" si="28"/>
        <v>785.91218991796302</v>
      </c>
      <c r="AT38" s="13">
        <f t="shared" si="28"/>
        <v>801.63043371632227</v>
      </c>
      <c r="AU38" s="13">
        <f t="shared" si="28"/>
        <v>809.64673805348548</v>
      </c>
      <c r="AV38" s="13">
        <f t="shared" si="28"/>
        <v>817.7432054340203</v>
      </c>
      <c r="AW38" s="13">
        <f t="shared" si="28"/>
        <v>825.92063748836051</v>
      </c>
      <c r="AX38" s="13">
        <f t="shared" si="28"/>
        <v>834.17984386324417</v>
      </c>
      <c r="AY38" s="13">
        <f t="shared" si="28"/>
        <v>842.52164230187657</v>
      </c>
      <c r="AZ38" s="13">
        <f t="shared" si="28"/>
        <v>850.94685872489538</v>
      </c>
      <c r="BA38" s="13">
        <f t="shared" si="28"/>
        <v>859.45632731214437</v>
      </c>
      <c r="BB38" s="13">
        <f t="shared" si="28"/>
        <v>868.05089058526585</v>
      </c>
      <c r="BC38" s="13">
        <f t="shared" si="28"/>
        <v>876.73139949111851</v>
      </c>
      <c r="BD38" s="13">
        <f t="shared" si="28"/>
        <v>885.49871348602971</v>
      </c>
      <c r="BE38" s="13">
        <f t="shared" si="28"/>
        <v>894.35370062088998</v>
      </c>
    </row>
    <row r="39" spans="1:57" x14ac:dyDescent="0.35">
      <c r="A39" s="57" t="s">
        <v>616</v>
      </c>
      <c r="C39" s="86" t="s">
        <v>591</v>
      </c>
      <c r="D39" s="58" t="s">
        <v>621</v>
      </c>
      <c r="E39" s="87" t="s">
        <v>625</v>
      </c>
      <c r="F39" s="26" t="s">
        <v>36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 t="shared" ref="AC39:BE39" si="29">AB39+(AB39*AB$44)</f>
        <v>10174.036456791186</v>
      </c>
      <c r="AD39" s="13">
        <f t="shared" si="29"/>
        <v>10377.517185927009</v>
      </c>
      <c r="AE39" s="13">
        <f t="shared" si="29"/>
        <v>10585.067529645548</v>
      </c>
      <c r="AF39" s="13">
        <f t="shared" si="29"/>
        <v>10796.76888023846</v>
      </c>
      <c r="AG39" s="13">
        <f t="shared" si="29"/>
        <v>11012.70425784323</v>
      </c>
      <c r="AH39" s="13">
        <f t="shared" si="29"/>
        <v>11232.958343000095</v>
      </c>
      <c r="AI39" s="13">
        <f t="shared" si="29"/>
        <v>11457.617509860096</v>
      </c>
      <c r="AJ39" s="13">
        <f t="shared" si="29"/>
        <v>11686.769860057299</v>
      </c>
      <c r="AK39" s="13">
        <f t="shared" si="29"/>
        <v>11920.505257258445</v>
      </c>
      <c r="AL39" s="13">
        <f t="shared" si="29"/>
        <v>12158.915362403613</v>
      </c>
      <c r="AM39" s="13">
        <f t="shared" si="29"/>
        <v>12402.093669651686</v>
      </c>
      <c r="AN39" s="13">
        <f t="shared" si="29"/>
        <v>12650.135543044718</v>
      </c>
      <c r="AO39" s="13">
        <f t="shared" si="29"/>
        <v>12903.138253905612</v>
      </c>
      <c r="AP39" s="13">
        <f t="shared" si="29"/>
        <v>13161.201018983724</v>
      </c>
      <c r="AQ39" s="13">
        <f t="shared" si="29"/>
        <v>13424.425039363397</v>
      </c>
      <c r="AR39" s="13">
        <f t="shared" si="29"/>
        <v>13692.913540150665</v>
      </c>
      <c r="AS39" s="13">
        <f t="shared" si="29"/>
        <v>13966.771810953678</v>
      </c>
      <c r="AT39" s="13">
        <f t="shared" si="29"/>
        <v>14246.107247172751</v>
      </c>
      <c r="AU39" s="13">
        <f t="shared" si="29"/>
        <v>14388.568319644479</v>
      </c>
      <c r="AV39" s="13">
        <f t="shared" si="29"/>
        <v>14532.454002840923</v>
      </c>
      <c r="AW39" s="13">
        <f t="shared" si="29"/>
        <v>14677.778542869331</v>
      </c>
      <c r="AX39" s="13">
        <f t="shared" si="29"/>
        <v>14824.556328298026</v>
      </c>
      <c r="AY39" s="13">
        <f t="shared" si="29"/>
        <v>14972.801891581006</v>
      </c>
      <c r="AZ39" s="13">
        <f t="shared" si="29"/>
        <v>15122.529910496816</v>
      </c>
      <c r="BA39" s="13">
        <f t="shared" si="29"/>
        <v>15273.755209601784</v>
      </c>
      <c r="BB39" s="13">
        <f t="shared" si="29"/>
        <v>15426.492761697802</v>
      </c>
      <c r="BC39" s="13">
        <f t="shared" si="29"/>
        <v>15580.75768931478</v>
      </c>
      <c r="BD39" s="13">
        <f t="shared" si="29"/>
        <v>15736.565266207928</v>
      </c>
      <c r="BE39" s="13">
        <f t="shared" si="29"/>
        <v>15893.930918870008</v>
      </c>
    </row>
    <row r="40" spans="1:57" x14ac:dyDescent="0.35">
      <c r="A40" s="57" t="s">
        <v>616</v>
      </c>
      <c r="C40" s="86" t="s">
        <v>591</v>
      </c>
      <c r="D40" s="58" t="s">
        <v>621</v>
      </c>
      <c r="E40" s="87" t="s">
        <v>625</v>
      </c>
      <c r="F40" s="26" t="s">
        <v>37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 t="shared" ref="AC40:BE40" si="30">AB40+(AB40*AB$44)</f>
        <v>5128.7831342848822</v>
      </c>
      <c r="AD40" s="13">
        <f t="shared" si="30"/>
        <v>5231.3587969705795</v>
      </c>
      <c r="AE40" s="13">
        <f t="shared" si="30"/>
        <v>5335.9859729099908</v>
      </c>
      <c r="AF40" s="13">
        <f t="shared" si="30"/>
        <v>5442.7056923681903</v>
      </c>
      <c r="AG40" s="13">
        <f t="shared" si="30"/>
        <v>5551.5598062155541</v>
      </c>
      <c r="AH40" s="13">
        <f t="shared" si="30"/>
        <v>5662.5910023398656</v>
      </c>
      <c r="AI40" s="13">
        <f t="shared" si="30"/>
        <v>5775.8428223866631</v>
      </c>
      <c r="AJ40" s="13">
        <f t="shared" si="30"/>
        <v>5891.3596788343966</v>
      </c>
      <c r="AK40" s="13">
        <f t="shared" si="30"/>
        <v>6009.1868724110846</v>
      </c>
      <c r="AL40" s="13">
        <f t="shared" si="30"/>
        <v>6129.3706098593066</v>
      </c>
      <c r="AM40" s="13">
        <f t="shared" si="30"/>
        <v>6251.9580220564931</v>
      </c>
      <c r="AN40" s="13">
        <f t="shared" si="30"/>
        <v>6376.9971824976228</v>
      </c>
      <c r="AO40" s="13">
        <f t="shared" si="30"/>
        <v>6504.5371261475757</v>
      </c>
      <c r="AP40" s="13">
        <f t="shared" si="30"/>
        <v>6634.6278686705273</v>
      </c>
      <c r="AQ40" s="13">
        <f t="shared" si="30"/>
        <v>6767.3204260439379</v>
      </c>
      <c r="AR40" s="13">
        <f t="shared" si="30"/>
        <v>6902.6668345648168</v>
      </c>
      <c r="AS40" s="13">
        <f t="shared" si="30"/>
        <v>7040.7201712561127</v>
      </c>
      <c r="AT40" s="13">
        <f t="shared" si="30"/>
        <v>7181.5345746812354</v>
      </c>
      <c r="AU40" s="13">
        <f t="shared" si="30"/>
        <v>7253.3499204280479</v>
      </c>
      <c r="AV40" s="13">
        <f t="shared" si="30"/>
        <v>7325.8834196323287</v>
      </c>
      <c r="AW40" s="13">
        <f t="shared" si="30"/>
        <v>7399.1422538286524</v>
      </c>
      <c r="AX40" s="13">
        <f t="shared" si="30"/>
        <v>7473.1336763669387</v>
      </c>
      <c r="AY40" s="13">
        <f t="shared" si="30"/>
        <v>7547.8650131306085</v>
      </c>
      <c r="AZ40" s="13">
        <f t="shared" si="30"/>
        <v>7623.343663261915</v>
      </c>
      <c r="BA40" s="13">
        <f t="shared" si="30"/>
        <v>7699.5770998945345</v>
      </c>
      <c r="BB40" s="13">
        <f t="shared" si="30"/>
        <v>7776.5728708934803</v>
      </c>
      <c r="BC40" s="13">
        <f t="shared" si="30"/>
        <v>7854.3385996024153</v>
      </c>
      <c r="BD40" s="13">
        <f t="shared" si="30"/>
        <v>7932.8819855984393</v>
      </c>
      <c r="BE40" s="13">
        <f t="shared" si="30"/>
        <v>8012.2108054544233</v>
      </c>
    </row>
    <row r="41" spans="1:57" x14ac:dyDescent="0.35">
      <c r="A41" s="57" t="s">
        <v>616</v>
      </c>
      <c r="C41" s="86" t="s">
        <v>591</v>
      </c>
      <c r="D41" s="58" t="s">
        <v>621</v>
      </c>
      <c r="E41" s="87" t="s">
        <v>625</v>
      </c>
      <c r="F41" s="26" t="s">
        <v>66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 t="shared" ref="AC41:BE41" si="31">AB41+(AB41*AB$44)</f>
        <v>4283.9940629438761</v>
      </c>
      <c r="AD41" s="13">
        <f t="shared" si="31"/>
        <v>4369.6739442027538</v>
      </c>
      <c r="AE41" s="13">
        <f t="shared" si="31"/>
        <v>4457.067423086809</v>
      </c>
      <c r="AF41" s="13">
        <f t="shared" si="31"/>
        <v>4546.208771548545</v>
      </c>
      <c r="AG41" s="13">
        <f t="shared" si="31"/>
        <v>4637.1329469795155</v>
      </c>
      <c r="AH41" s="13">
        <f t="shared" si="31"/>
        <v>4729.8756059191055</v>
      </c>
      <c r="AI41" s="13">
        <f t="shared" si="31"/>
        <v>4824.4731180374874</v>
      </c>
      <c r="AJ41" s="13">
        <f t="shared" si="31"/>
        <v>4920.9625803982372</v>
      </c>
      <c r="AK41" s="13">
        <f t="shared" si="31"/>
        <v>5019.3818320062019</v>
      </c>
      <c r="AL41" s="13">
        <f t="shared" si="31"/>
        <v>5119.7694686463255</v>
      </c>
      <c r="AM41" s="13">
        <f t="shared" si="31"/>
        <v>5222.1648580192523</v>
      </c>
      <c r="AN41" s="13">
        <f t="shared" si="31"/>
        <v>5326.6081551796369</v>
      </c>
      <c r="AO41" s="13">
        <f t="shared" si="31"/>
        <v>5433.14031828323</v>
      </c>
      <c r="AP41" s="13">
        <f t="shared" si="31"/>
        <v>5541.8031246488945</v>
      </c>
      <c r="AQ41" s="13">
        <f t="shared" si="31"/>
        <v>5652.6391871418728</v>
      </c>
      <c r="AR41" s="13">
        <f t="shared" si="31"/>
        <v>5765.6919708847099</v>
      </c>
      <c r="AS41" s="13">
        <f t="shared" si="31"/>
        <v>5881.0058103024039</v>
      </c>
      <c r="AT41" s="13">
        <f t="shared" si="31"/>
        <v>5998.6259265084518</v>
      </c>
      <c r="AU41" s="13">
        <f t="shared" si="31"/>
        <v>6058.6121857735361</v>
      </c>
      <c r="AV41" s="13">
        <f t="shared" si="31"/>
        <v>6119.1983076312717</v>
      </c>
      <c r="AW41" s="13">
        <f t="shared" si="31"/>
        <v>6180.3902907075844</v>
      </c>
      <c r="AX41" s="13">
        <f t="shared" si="31"/>
        <v>6242.1941936146604</v>
      </c>
      <c r="AY41" s="13">
        <f t="shared" si="31"/>
        <v>6304.6161355508075</v>
      </c>
      <c r="AZ41" s="13">
        <f t="shared" si="31"/>
        <v>6367.6622969063155</v>
      </c>
      <c r="BA41" s="13">
        <f t="shared" si="31"/>
        <v>6431.3389198753785</v>
      </c>
      <c r="BB41" s="13">
        <f t="shared" si="31"/>
        <v>6495.6523090741321</v>
      </c>
      <c r="BC41" s="13">
        <f t="shared" si="31"/>
        <v>6560.6088321648731</v>
      </c>
      <c r="BD41" s="13">
        <f t="shared" si="31"/>
        <v>6626.2149204865218</v>
      </c>
      <c r="BE41" s="13">
        <f t="shared" si="31"/>
        <v>6692.4770696913874</v>
      </c>
    </row>
    <row r="42" spans="1:57" x14ac:dyDescent="0.35">
      <c r="A42" s="57" t="s">
        <v>616</v>
      </c>
      <c r="C42" s="86" t="s">
        <v>591</v>
      </c>
      <c r="D42" s="58" t="s">
        <v>621</v>
      </c>
      <c r="E42" s="87" t="s">
        <v>625</v>
      </c>
      <c r="F42" s="26" t="s">
        <v>67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 t="shared" ref="AC42:BE42" si="32">AB42+(AB42*AB$44)</f>
        <v>28154.311838944635</v>
      </c>
      <c r="AD42" s="13">
        <f t="shared" si="32"/>
        <v>28717.398075723529</v>
      </c>
      <c r="AE42" s="13">
        <f t="shared" si="32"/>
        <v>29291.746037238001</v>
      </c>
      <c r="AF42" s="13">
        <f t="shared" si="32"/>
        <v>29877.580957982762</v>
      </c>
      <c r="AG42" s="13">
        <f t="shared" si="32"/>
        <v>30475.132577142416</v>
      </c>
      <c r="AH42" s="13">
        <f t="shared" si="32"/>
        <v>31084.635228685263</v>
      </c>
      <c r="AI42" s="13">
        <f t="shared" si="32"/>
        <v>31706.32793325897</v>
      </c>
      <c r="AJ42" s="13">
        <f t="shared" si="32"/>
        <v>32340.454491924149</v>
      </c>
      <c r="AK42" s="13">
        <f t="shared" si="32"/>
        <v>32987.263581762629</v>
      </c>
      <c r="AL42" s="13">
        <f t="shared" si="32"/>
        <v>33647.008853397878</v>
      </c>
      <c r="AM42" s="13">
        <f t="shared" si="32"/>
        <v>34319.949030465832</v>
      </c>
      <c r="AN42" s="13">
        <f t="shared" si="32"/>
        <v>35006.348011075148</v>
      </c>
      <c r="AO42" s="13">
        <f t="shared" si="32"/>
        <v>35706.474971296651</v>
      </c>
      <c r="AP42" s="13">
        <f t="shared" si="32"/>
        <v>36420.604470722581</v>
      </c>
      <c r="AQ42" s="13">
        <f t="shared" si="32"/>
        <v>37149.016560137032</v>
      </c>
      <c r="AR42" s="13">
        <f t="shared" si="32"/>
        <v>37891.996891339775</v>
      </c>
      <c r="AS42" s="13">
        <f t="shared" si="32"/>
        <v>38649.836829166568</v>
      </c>
      <c r="AT42" s="13">
        <f t="shared" si="32"/>
        <v>39422.833565749897</v>
      </c>
      <c r="AU42" s="13">
        <f t="shared" si="32"/>
        <v>39817.061901407396</v>
      </c>
      <c r="AV42" s="13">
        <f t="shared" si="32"/>
        <v>40215.232520421472</v>
      </c>
      <c r="AW42" s="13">
        <f t="shared" si="32"/>
        <v>40617.384845625689</v>
      </c>
      <c r="AX42" s="13">
        <f t="shared" si="32"/>
        <v>41023.558694081948</v>
      </c>
      <c r="AY42" s="13">
        <f t="shared" si="32"/>
        <v>41433.794281022769</v>
      </c>
      <c r="AZ42" s="13">
        <f t="shared" si="32"/>
        <v>41848.132223832996</v>
      </c>
      <c r="BA42" s="13">
        <f t="shared" si="32"/>
        <v>42266.613546071327</v>
      </c>
      <c r="BB42" s="13">
        <f t="shared" si="32"/>
        <v>42689.27968153204</v>
      </c>
      <c r="BC42" s="13">
        <f t="shared" si="32"/>
        <v>43116.172478347362</v>
      </c>
      <c r="BD42" s="13">
        <f t="shared" si="32"/>
        <v>43547.334203130835</v>
      </c>
      <c r="BE42" s="13">
        <f t="shared" si="32"/>
        <v>43982.807545162141</v>
      </c>
    </row>
    <row r="43" spans="1:57" x14ac:dyDescent="0.35">
      <c r="A43" s="86" t="s">
        <v>616</v>
      </c>
      <c r="B43" s="86"/>
      <c r="C43" s="86" t="s">
        <v>591</v>
      </c>
      <c r="D43" s="87" t="s">
        <v>621</v>
      </c>
      <c r="E43" s="87" t="s">
        <v>625</v>
      </c>
      <c r="F43" s="26" t="s">
        <v>630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197028.64514393019</v>
      </c>
      <c r="AE43" s="12">
        <f t="shared" si="33"/>
        <v>200969.21804680873</v>
      </c>
      <c r="AF43" s="12">
        <f t="shared" si="33"/>
        <v>204988.60240774491</v>
      </c>
      <c r="AG43" s="12">
        <f t="shared" si="33"/>
        <v>209088.37445589984</v>
      </c>
      <c r="AH43" s="12">
        <f t="shared" si="33"/>
        <v>213270.14194501791</v>
      </c>
      <c r="AI43" s="12">
        <f t="shared" si="33"/>
        <v>217535.54478391822</v>
      </c>
      <c r="AJ43" s="12">
        <f t="shared" si="33"/>
        <v>221886.25567959659</v>
      </c>
      <c r="AK43" s="12">
        <f t="shared" si="33"/>
        <v>226323.98079318856</v>
      </c>
      <c r="AL43" s="12">
        <f t="shared" si="33"/>
        <v>230850.46040905223</v>
      </c>
      <c r="AM43" s="12">
        <f t="shared" si="33"/>
        <v>235467.46961723329</v>
      </c>
      <c r="AN43" s="12">
        <f t="shared" si="33"/>
        <v>240176.81900957791</v>
      </c>
      <c r="AO43" s="12">
        <f t="shared" si="33"/>
        <v>244980.35538976954</v>
      </c>
      <c r="AP43" s="12">
        <f t="shared" si="33"/>
        <v>249879.96249756496</v>
      </c>
      <c r="AQ43" s="12">
        <f t="shared" si="33"/>
        <v>254877.56174751624</v>
      </c>
      <c r="AR43" s="12">
        <f t="shared" si="33"/>
        <v>259975.11298246655</v>
      </c>
      <c r="AS43" s="12">
        <f t="shared" si="33"/>
        <v>265174.6152421158</v>
      </c>
      <c r="AT43" s="12">
        <f t="shared" si="33"/>
        <v>270478.10754695826</v>
      </c>
      <c r="AU43" s="12">
        <f t="shared" si="33"/>
        <v>273182.88862242777</v>
      </c>
      <c r="AV43" s="12">
        <f t="shared" si="33"/>
        <v>275914.71750865201</v>
      </c>
      <c r="AW43" s="12">
        <f t="shared" si="33"/>
        <v>278673.86468373856</v>
      </c>
      <c r="AX43" s="12">
        <f t="shared" si="33"/>
        <v>281460.60333057598</v>
      </c>
      <c r="AY43" s="12">
        <f t="shared" si="33"/>
        <v>284275.20936388173</v>
      </c>
      <c r="AZ43" s="12">
        <f t="shared" si="33"/>
        <v>287117.96145752055</v>
      </c>
      <c r="BA43" s="12">
        <f t="shared" si="33"/>
        <v>289989.14107209572</v>
      </c>
      <c r="BB43" s="12">
        <f t="shared" si="33"/>
        <v>292889.03248281672</v>
      </c>
      <c r="BC43" s="12">
        <f t="shared" si="33"/>
        <v>295817.92280764482</v>
      </c>
      <c r="BD43" s="12">
        <f t="shared" si="33"/>
        <v>298776.10203572136</v>
      </c>
      <c r="BE43" s="12">
        <f t="shared" si="33"/>
        <v>301763.86305607855</v>
      </c>
    </row>
    <row r="44" spans="1:57" x14ac:dyDescent="0.35">
      <c r="F44" s="46" t="s">
        <v>69</v>
      </c>
      <c r="G44" s="47">
        <f t="shared" ref="G44:P44" si="34">_xlfn.RRI(1,G43,H43)</f>
        <v>2.0000000000000018E-2</v>
      </c>
      <c r="H44" s="47">
        <f t="shared" si="34"/>
        <v>2.0000000000000018E-2</v>
      </c>
      <c r="I44" s="47">
        <f>_xlfn.RRI(1,I43,J43)</f>
        <v>2.0000000000000018E-2</v>
      </c>
      <c r="J44" s="47">
        <f t="shared" si="34"/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>_xlfn.RRI(1,Q43,R43)</f>
        <v>2.0000000000000018E-2</v>
      </c>
      <c r="R44" s="47">
        <f>_xlfn.RRI(1,R43,S43)</f>
        <v>-5.7624625768284421E-3</v>
      </c>
      <c r="S44" s="47">
        <f t="shared" ref="S44:AA44" si="35">_xlfn.RRI(1,S43,T43)</f>
        <v>-1.6871424957045633E-2</v>
      </c>
      <c r="T44" s="47">
        <f t="shared" si="35"/>
        <v>4.1984854815499961E-3</v>
      </c>
      <c r="U44" s="47">
        <f t="shared" si="35"/>
        <v>3.626762825815999E-2</v>
      </c>
      <c r="V44" s="47">
        <f t="shared" si="35"/>
        <v>-8.2073312047551417E-3</v>
      </c>
      <c r="W44" s="47">
        <f t="shared" si="35"/>
        <v>2.5734273744332237E-2</v>
      </c>
      <c r="X44" s="47">
        <f t="shared" si="35"/>
        <v>6.0737365313943137E-3</v>
      </c>
      <c r="Y44" s="47">
        <f t="shared" si="35"/>
        <v>3.562408992889865E-2</v>
      </c>
      <c r="Z44" s="47">
        <f t="shared" si="35"/>
        <v>8.2818019108533258E-2</v>
      </c>
      <c r="AA44" s="47">
        <f t="shared" si="35"/>
        <v>8.1435211455741729E-2</v>
      </c>
      <c r="AB44" s="47">
        <v>0.02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0.01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</row>
    <row r="45" spans="1:57" x14ac:dyDescent="0.3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35">
      <c r="F46" s="15" t="s">
        <v>596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5"/>
      <c r="X46" s="16"/>
    </row>
    <row r="47" spans="1:57" x14ac:dyDescent="0.35">
      <c r="F47" s="13" t="s">
        <v>597</v>
      </c>
      <c r="G47" s="13"/>
      <c r="H47" s="13"/>
      <c r="I47" s="16"/>
      <c r="J47" s="16"/>
      <c r="K47" s="16"/>
    </row>
    <row r="48" spans="1:57" x14ac:dyDescent="0.35">
      <c r="F48" s="48" t="s">
        <v>598</v>
      </c>
      <c r="G48" s="47">
        <f>_xlfn.RRI(5,V43,AA43)</f>
        <v>2.7942064544905776E-2</v>
      </c>
    </row>
    <row r="52" spans="28:28" x14ac:dyDescent="0.35">
      <c r="AB52">
        <f>SUM(W44:AA44)/5</f>
        <v>4.633706615378004E-2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30" zoomScale="48" zoomScaleNormal="48" workbookViewId="0">
      <selection activeCell="E40" sqref="E40"/>
    </sheetView>
  </sheetViews>
  <sheetFormatPr baseColWidth="10" defaultRowHeight="14.5" x14ac:dyDescent="0.35"/>
  <cols>
    <col min="1" max="4" width="11.54296875" style="57"/>
    <col min="5" max="5" width="19.7265625" style="86" bestFit="1" customWidth="1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601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602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1.4538942511989316E-2</v>
      </c>
      <c r="S4" s="37">
        <v>1.7762798323920567E-2</v>
      </c>
      <c r="T4" s="37">
        <v>1.708663602997872E-2</v>
      </c>
      <c r="U4" s="37">
        <v>2.0404573438874231E-2</v>
      </c>
      <c r="V4" s="37">
        <v>2.6295641931684335E-2</v>
      </c>
      <c r="W4" s="37">
        <v>2.7062257360650627E-2</v>
      </c>
      <c r="X4" s="37">
        <v>2.5320854303838663E-2</v>
      </c>
      <c r="Y4" s="37">
        <v>2.4708468642121669E-2</v>
      </c>
      <c r="Z4" s="37">
        <v>2.4785898676310911E-2</v>
      </c>
      <c r="AA4" s="37">
        <v>2.7537662660475568E-2</v>
      </c>
      <c r="AB4" s="5">
        <v>2.4808774491260833E-2</v>
      </c>
    </row>
    <row r="5" spans="1:57" x14ac:dyDescent="0.35">
      <c r="F5" s="34" t="s">
        <v>35</v>
      </c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37">
        <v>1.5306427503736921E-2</v>
      </c>
      <c r="S5" s="37">
        <v>1.6117435590173756E-2</v>
      </c>
      <c r="T5" s="37">
        <v>1.8658856918571297E-2</v>
      </c>
      <c r="U5" s="37">
        <v>2.5544535510412348E-2</v>
      </c>
      <c r="V5" s="37">
        <v>2.6712088891718937E-2</v>
      </c>
      <c r="W5" s="37">
        <v>2.7358364510956707E-2</v>
      </c>
      <c r="X5" s="37">
        <v>3.1001842322597041E-2</v>
      </c>
      <c r="Y5" s="37">
        <v>3.0773664659920583E-2</v>
      </c>
      <c r="Z5" s="37">
        <v>3.2563665163884488E-2</v>
      </c>
      <c r="AA5" s="37">
        <v>2.9520189752236158E-2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1.2072067974067678E-2</v>
      </c>
      <c r="S6" s="37">
        <v>1.5682432803768159E-2</v>
      </c>
      <c r="T6" s="37">
        <v>1.3427558983308956E-2</v>
      </c>
      <c r="U6" s="37">
        <v>1.1093891711582116E-2</v>
      </c>
      <c r="V6" s="37">
        <v>1.2559774400665726E-2</v>
      </c>
      <c r="W6" s="37">
        <v>1.3366679839494931E-2</v>
      </c>
      <c r="X6" s="37">
        <v>1.4419825462525803E-2</v>
      </c>
      <c r="Y6" s="37">
        <v>1.3768111971103827E-2</v>
      </c>
      <c r="Z6" s="37">
        <v>1.3473841429886507E-2</v>
      </c>
      <c r="AA6" s="37">
        <v>1.6050561241588893E-2</v>
      </c>
      <c r="AB6" s="5">
        <v>1.9094680920447093E-2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1.4198972493283252E-2</v>
      </c>
      <c r="S7" s="37">
        <v>1.6698751359856222E-2</v>
      </c>
      <c r="T7" s="37">
        <v>1.6738623343484135E-2</v>
      </c>
      <c r="U7" s="37">
        <v>1.9930172837998694E-2</v>
      </c>
      <c r="V7" s="37">
        <v>2.3161025496261374E-2</v>
      </c>
      <c r="W7" s="37">
        <v>2.3907836343727125E-2</v>
      </c>
      <c r="X7" s="37">
        <v>2.4669608577901375E-2</v>
      </c>
      <c r="Y7" s="37">
        <v>2.4176849350542616E-2</v>
      </c>
      <c r="Z7" s="37">
        <v>2.4740032715175678E-2</v>
      </c>
      <c r="AA7" s="37">
        <v>2.5467307117614319E-2</v>
      </c>
      <c r="AB7" s="5"/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1.4198972493283252E-2</v>
      </c>
      <c r="S8" s="40">
        <v>1.6698751359856222E-2</v>
      </c>
      <c r="T8" s="40">
        <v>1.6738623343484135E-2</v>
      </c>
      <c r="U8" s="40">
        <v>1.9930172837998694E-2</v>
      </c>
      <c r="V8" s="40">
        <v>2.3161025496261374E-2</v>
      </c>
      <c r="W8" s="40">
        <v>2.3907836343727125E-2</v>
      </c>
      <c r="X8" s="40">
        <v>2.4669608577901375E-2</v>
      </c>
      <c r="Y8" s="40">
        <v>2.4176849350542616E-2</v>
      </c>
      <c r="Z8" s="40">
        <v>2.4740032715175678E-2</v>
      </c>
      <c r="AA8" s="41">
        <v>2.5467307117614319E-2</v>
      </c>
      <c r="AB8" s="42">
        <v>2.2734397334715457E-2</v>
      </c>
    </row>
    <row r="9" spans="1:57" x14ac:dyDescent="0.35">
      <c r="F9" s="26"/>
      <c r="G9" s="31"/>
      <c r="H9" s="31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601</v>
      </c>
      <c r="D12" s="58" t="s">
        <v>621</v>
      </c>
      <c r="E12" s="87" t="s">
        <v>625</v>
      </c>
      <c r="F12" s="26" t="s">
        <v>41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149.33611780446546</v>
      </c>
      <c r="AD12" s="13">
        <f t="shared" ref="AD12:BE12" si="0">AC12+(AC12*AC$44)</f>
        <v>159.78964605077803</v>
      </c>
      <c r="AE12" s="13">
        <f t="shared" si="0"/>
        <v>170.9749212743325</v>
      </c>
      <c r="AF12" s="13">
        <f t="shared" si="0"/>
        <v>182.94316576353577</v>
      </c>
      <c r="AG12" s="13">
        <f t="shared" si="0"/>
        <v>195.74918736698328</v>
      </c>
      <c r="AH12" s="13">
        <f t="shared" si="0"/>
        <v>209.4516304826721</v>
      </c>
      <c r="AI12" s="13">
        <f t="shared" si="0"/>
        <v>224.11324461645916</v>
      </c>
      <c r="AJ12" s="13">
        <f t="shared" si="0"/>
        <v>239.80117173961131</v>
      </c>
      <c r="AK12" s="13">
        <f t="shared" si="0"/>
        <v>254.18924204398797</v>
      </c>
      <c r="AL12" s="13">
        <f t="shared" si="0"/>
        <v>269.44059656662728</v>
      </c>
      <c r="AM12" s="13">
        <f t="shared" si="0"/>
        <v>285.60703236062488</v>
      </c>
      <c r="AN12" s="13">
        <f t="shared" si="0"/>
        <v>302.74345430226236</v>
      </c>
      <c r="AO12" s="13">
        <f t="shared" si="0"/>
        <v>320.9080615603981</v>
      </c>
      <c r="AP12" s="13">
        <f t="shared" si="0"/>
        <v>340.16254525402201</v>
      </c>
      <c r="AQ12" s="13">
        <f t="shared" si="0"/>
        <v>360.57229796926333</v>
      </c>
      <c r="AR12" s="13">
        <f t="shared" si="0"/>
        <v>382.20663584741914</v>
      </c>
      <c r="AS12" s="13">
        <f t="shared" si="0"/>
        <v>405.13903399826427</v>
      </c>
      <c r="AT12" s="13">
        <f t="shared" si="0"/>
        <v>429.44737603816014</v>
      </c>
      <c r="AU12" s="13">
        <f t="shared" si="0"/>
        <v>450.91974484006818</v>
      </c>
      <c r="AV12" s="13">
        <f t="shared" si="0"/>
        <v>473.46573208207161</v>
      </c>
      <c r="AW12" s="13">
        <f t="shared" si="0"/>
        <v>497.13901868617518</v>
      </c>
      <c r="AX12" s="13">
        <f t="shared" si="0"/>
        <v>521.99596962048395</v>
      </c>
      <c r="AY12" s="13">
        <f t="shared" si="0"/>
        <v>548.09576810150816</v>
      </c>
      <c r="AZ12" s="13">
        <f t="shared" si="0"/>
        <v>575.50055650658351</v>
      </c>
      <c r="BA12" s="13">
        <f t="shared" si="0"/>
        <v>604.27558433191268</v>
      </c>
      <c r="BB12" s="13">
        <f t="shared" si="0"/>
        <v>634.48936354850832</v>
      </c>
      <c r="BC12" s="13">
        <f t="shared" si="0"/>
        <v>666.21383172593369</v>
      </c>
      <c r="BD12" s="13">
        <f t="shared" si="0"/>
        <v>699.52452331223037</v>
      </c>
      <c r="BE12" s="13">
        <f t="shared" si="0"/>
        <v>734.50074947784185</v>
      </c>
    </row>
    <row r="13" spans="1:57" x14ac:dyDescent="0.35">
      <c r="A13" s="57" t="s">
        <v>616</v>
      </c>
      <c r="C13" s="86" t="s">
        <v>601</v>
      </c>
      <c r="D13" s="58" t="s">
        <v>621</v>
      </c>
      <c r="E13" s="87" t="s">
        <v>625</v>
      </c>
      <c r="F13" s="26" t="s">
        <v>42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151.76869831928002</v>
      </c>
      <c r="AD13" s="13">
        <f t="shared" si="10"/>
        <v>162.39250720162963</v>
      </c>
      <c r="AE13" s="13">
        <f t="shared" si="10"/>
        <v>173.75998270574371</v>
      </c>
      <c r="AF13" s="13">
        <f t="shared" si="10"/>
        <v>185.92318149514577</v>
      </c>
      <c r="AG13" s="13">
        <f t="shared" si="10"/>
        <v>198.93780419980598</v>
      </c>
      <c r="AH13" s="13">
        <f t="shared" si="10"/>
        <v>212.86345049379241</v>
      </c>
      <c r="AI13" s="13">
        <f t="shared" si="10"/>
        <v>227.76389202835787</v>
      </c>
      <c r="AJ13" s="13">
        <f t="shared" si="10"/>
        <v>243.70736447034292</v>
      </c>
      <c r="AK13" s="13">
        <f t="shared" si="10"/>
        <v>258.32980633856351</v>
      </c>
      <c r="AL13" s="13">
        <f t="shared" si="10"/>
        <v>273.82959471887733</v>
      </c>
      <c r="AM13" s="13">
        <f t="shared" si="10"/>
        <v>290.25937040200995</v>
      </c>
      <c r="AN13" s="13">
        <f t="shared" si="10"/>
        <v>307.67493262613056</v>
      </c>
      <c r="AO13" s="13">
        <f t="shared" si="10"/>
        <v>326.1354285836984</v>
      </c>
      <c r="AP13" s="13">
        <f t="shared" si="10"/>
        <v>345.70355429872029</v>
      </c>
      <c r="AQ13" s="13">
        <f t="shared" si="10"/>
        <v>366.44576755664349</v>
      </c>
      <c r="AR13" s="13">
        <f t="shared" si="10"/>
        <v>388.43251361004212</v>
      </c>
      <c r="AS13" s="13">
        <f t="shared" si="10"/>
        <v>411.73846442664467</v>
      </c>
      <c r="AT13" s="13">
        <f t="shared" si="10"/>
        <v>436.44277229224338</v>
      </c>
      <c r="AU13" s="13">
        <f t="shared" si="10"/>
        <v>458.26491090685556</v>
      </c>
      <c r="AV13" s="13">
        <f t="shared" si="10"/>
        <v>481.17815645219832</v>
      </c>
      <c r="AW13" s="13">
        <f t="shared" si="10"/>
        <v>505.23706427480823</v>
      </c>
      <c r="AX13" s="13">
        <f t="shared" si="10"/>
        <v>530.49891748854861</v>
      </c>
      <c r="AY13" s="13">
        <f t="shared" si="10"/>
        <v>557.02386336297604</v>
      </c>
      <c r="AZ13" s="13">
        <f t="shared" si="10"/>
        <v>584.87505653112487</v>
      </c>
      <c r="BA13" s="13">
        <f t="shared" si="10"/>
        <v>614.11880935768113</v>
      </c>
      <c r="BB13" s="13">
        <f t="shared" si="10"/>
        <v>644.82474982556516</v>
      </c>
      <c r="BC13" s="13">
        <f t="shared" si="10"/>
        <v>677.06598731684346</v>
      </c>
      <c r="BD13" s="13">
        <f t="shared" si="10"/>
        <v>710.91928668268565</v>
      </c>
      <c r="BE13" s="13">
        <f t="shared" si="10"/>
        <v>746.46525101681993</v>
      </c>
    </row>
    <row r="14" spans="1:57" x14ac:dyDescent="0.35">
      <c r="A14" s="57" t="s">
        <v>616</v>
      </c>
      <c r="C14" s="86" t="s">
        <v>601</v>
      </c>
      <c r="D14" s="58" t="s">
        <v>621</v>
      </c>
      <c r="E14" s="87" t="s">
        <v>625</v>
      </c>
      <c r="F14" s="26" t="s">
        <v>43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24.374456758441831</v>
      </c>
      <c r="AD14" s="13">
        <f t="shared" si="11"/>
        <v>26.080668731532757</v>
      </c>
      <c r="AE14" s="13">
        <f t="shared" si="11"/>
        <v>27.90631554274005</v>
      </c>
      <c r="AF14" s="13">
        <f t="shared" si="11"/>
        <v>29.859757630731853</v>
      </c>
      <c r="AG14" s="13">
        <f t="shared" si="11"/>
        <v>31.949940664883083</v>
      </c>
      <c r="AH14" s="13">
        <f t="shared" si="11"/>
        <v>34.186436511424901</v>
      </c>
      <c r="AI14" s="13">
        <f t="shared" si="11"/>
        <v>36.579487067224647</v>
      </c>
      <c r="AJ14" s="13">
        <f t="shared" si="11"/>
        <v>39.140051161930373</v>
      </c>
      <c r="AK14" s="13">
        <f t="shared" si="11"/>
        <v>41.488454231646195</v>
      </c>
      <c r="AL14" s="13">
        <f t="shared" si="11"/>
        <v>43.977761485544967</v>
      </c>
      <c r="AM14" s="13">
        <f t="shared" si="11"/>
        <v>46.616427174677668</v>
      </c>
      <c r="AN14" s="13">
        <f t="shared" si="11"/>
        <v>49.41341280515833</v>
      </c>
      <c r="AO14" s="13">
        <f t="shared" si="11"/>
        <v>52.378217573467829</v>
      </c>
      <c r="AP14" s="13">
        <f t="shared" si="11"/>
        <v>55.520910627875899</v>
      </c>
      <c r="AQ14" s="13">
        <f t="shared" si="11"/>
        <v>58.85216526554845</v>
      </c>
      <c r="AR14" s="13">
        <f t="shared" si="11"/>
        <v>62.383295181481358</v>
      </c>
      <c r="AS14" s="13">
        <f t="shared" si="11"/>
        <v>66.126292892370245</v>
      </c>
      <c r="AT14" s="13">
        <f t="shared" si="11"/>
        <v>70.09387046591246</v>
      </c>
      <c r="AU14" s="13">
        <f t="shared" si="11"/>
        <v>73.598563989208088</v>
      </c>
      <c r="AV14" s="13">
        <f t="shared" si="11"/>
        <v>77.278492188668494</v>
      </c>
      <c r="AW14" s="13">
        <f t="shared" si="11"/>
        <v>81.14241679810192</v>
      </c>
      <c r="AX14" s="13">
        <f t="shared" si="11"/>
        <v>85.199537638007016</v>
      </c>
      <c r="AY14" s="13">
        <f t="shared" si="11"/>
        <v>89.459514519907373</v>
      </c>
      <c r="AZ14" s="13">
        <f t="shared" si="11"/>
        <v>93.932490245902741</v>
      </c>
      <c r="BA14" s="13">
        <f t="shared" si="11"/>
        <v>98.629114758197872</v>
      </c>
      <c r="BB14" s="13">
        <f t="shared" si="11"/>
        <v>103.56057049610777</v>
      </c>
      <c r="BC14" s="13">
        <f t="shared" si="11"/>
        <v>108.73859902091316</v>
      </c>
      <c r="BD14" s="13">
        <f t="shared" si="11"/>
        <v>114.17552897195881</v>
      </c>
      <c r="BE14" s="13">
        <f t="shared" si="11"/>
        <v>119.88430542055676</v>
      </c>
    </row>
    <row r="15" spans="1:57" x14ac:dyDescent="0.35">
      <c r="A15" s="57" t="s">
        <v>616</v>
      </c>
      <c r="C15" s="86" t="s">
        <v>601</v>
      </c>
      <c r="D15" s="58" t="s">
        <v>621</v>
      </c>
      <c r="E15" s="87" t="s">
        <v>625</v>
      </c>
      <c r="F15" s="26" t="s">
        <v>44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25.517769600404669</v>
      </c>
      <c r="AD15" s="13">
        <f t="shared" si="12"/>
        <v>27.304013472432995</v>
      </c>
      <c r="AE15" s="13">
        <f t="shared" si="12"/>
        <v>29.215294415503305</v>
      </c>
      <c r="AF15" s="13">
        <f t="shared" si="12"/>
        <v>31.260365024588538</v>
      </c>
      <c r="AG15" s="13">
        <f t="shared" si="12"/>
        <v>33.448590576309734</v>
      </c>
      <c r="AH15" s="13">
        <f t="shared" si="12"/>
        <v>35.789991916651417</v>
      </c>
      <c r="AI15" s="13">
        <f t="shared" si="12"/>
        <v>38.295291350817017</v>
      </c>
      <c r="AJ15" s="13">
        <f t="shared" si="12"/>
        <v>40.975961745374207</v>
      </c>
      <c r="AK15" s="13">
        <f t="shared" si="12"/>
        <v>43.434519450096658</v>
      </c>
      <c r="AL15" s="13">
        <f t="shared" si="12"/>
        <v>46.04059061710246</v>
      </c>
      <c r="AM15" s="13">
        <f t="shared" si="12"/>
        <v>48.803026054128608</v>
      </c>
      <c r="AN15" s="13">
        <f t="shared" si="12"/>
        <v>51.731207617376327</v>
      </c>
      <c r="AO15" s="13">
        <f t="shared" si="12"/>
        <v>54.835080074418904</v>
      </c>
      <c r="AP15" s="13">
        <f t="shared" si="12"/>
        <v>58.125184878884042</v>
      </c>
      <c r="AQ15" s="13">
        <f t="shared" si="12"/>
        <v>61.612695971617086</v>
      </c>
      <c r="AR15" s="13">
        <f t="shared" si="12"/>
        <v>65.309457729914115</v>
      </c>
      <c r="AS15" s="13">
        <f t="shared" si="12"/>
        <v>69.228025193708959</v>
      </c>
      <c r="AT15" s="13">
        <f t="shared" si="12"/>
        <v>73.381706705331496</v>
      </c>
      <c r="AU15" s="13">
        <f t="shared" si="12"/>
        <v>77.050792040598068</v>
      </c>
      <c r="AV15" s="13">
        <f t="shared" si="12"/>
        <v>80.903331642627975</v>
      </c>
      <c r="AW15" s="13">
        <f t="shared" si="12"/>
        <v>84.948498224759376</v>
      </c>
      <c r="AX15" s="13">
        <f t="shared" si="12"/>
        <v>89.195923135997347</v>
      </c>
      <c r="AY15" s="13">
        <f t="shared" si="12"/>
        <v>93.655719292797215</v>
      </c>
      <c r="AZ15" s="13">
        <f t="shared" si="12"/>
        <v>98.338505257437077</v>
      </c>
      <c r="BA15" s="13">
        <f t="shared" si="12"/>
        <v>103.25543052030893</v>
      </c>
      <c r="BB15" s="13">
        <f t="shared" si="12"/>
        <v>108.41820204632438</v>
      </c>
      <c r="BC15" s="13">
        <f t="shared" si="12"/>
        <v>113.8391121486406</v>
      </c>
      <c r="BD15" s="13">
        <f t="shared" si="12"/>
        <v>119.53106775607263</v>
      </c>
      <c r="BE15" s="13">
        <f t="shared" si="12"/>
        <v>125.50762114387626</v>
      </c>
    </row>
    <row r="16" spans="1:57" x14ac:dyDescent="0.35">
      <c r="A16" s="57" t="s">
        <v>616</v>
      </c>
      <c r="C16" s="86" t="s">
        <v>601</v>
      </c>
      <c r="D16" s="58" t="s">
        <v>621</v>
      </c>
      <c r="E16" s="87" t="s">
        <v>625</v>
      </c>
      <c r="F16" s="26" t="s">
        <v>45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4.7921836141846708</v>
      </c>
      <c r="AD16" s="13">
        <f t="shared" si="13"/>
        <v>5.1276364671775978</v>
      </c>
      <c r="AE16" s="13">
        <f t="shared" si="13"/>
        <v>5.4865710198800297</v>
      </c>
      <c r="AF16" s="13">
        <f t="shared" si="13"/>
        <v>5.8706309912716321</v>
      </c>
      <c r="AG16" s="13">
        <f t="shared" si="13"/>
        <v>6.2815751606606467</v>
      </c>
      <c r="AH16" s="13">
        <f t="shared" si="13"/>
        <v>6.7212854219068916</v>
      </c>
      <c r="AI16" s="13">
        <f t="shared" si="13"/>
        <v>7.1917754014403741</v>
      </c>
      <c r="AJ16" s="13">
        <f t="shared" si="13"/>
        <v>7.6951996795412008</v>
      </c>
      <c r="AK16" s="13">
        <f t="shared" si="13"/>
        <v>8.1569116603136731</v>
      </c>
      <c r="AL16" s="13">
        <f t="shared" si="13"/>
        <v>8.6463263599324929</v>
      </c>
      <c r="AM16" s="13">
        <f t="shared" si="13"/>
        <v>9.1651059415284415</v>
      </c>
      <c r="AN16" s="13">
        <f t="shared" si="13"/>
        <v>9.7150122980201488</v>
      </c>
      <c r="AO16" s="13">
        <f t="shared" si="13"/>
        <v>10.297913035901358</v>
      </c>
      <c r="AP16" s="13">
        <f t="shared" si="13"/>
        <v>10.915787818055438</v>
      </c>
      <c r="AQ16" s="13">
        <f t="shared" si="13"/>
        <v>11.570735087138765</v>
      </c>
      <c r="AR16" s="13">
        <f t="shared" si="13"/>
        <v>12.26497919236709</v>
      </c>
      <c r="AS16" s="13">
        <f t="shared" si="13"/>
        <v>13.000877943909115</v>
      </c>
      <c r="AT16" s="13">
        <f t="shared" si="13"/>
        <v>13.780930620543662</v>
      </c>
      <c r="AU16" s="13">
        <f t="shared" si="13"/>
        <v>14.469977151570845</v>
      </c>
      <c r="AV16" s="13">
        <f t="shared" si="13"/>
        <v>15.193476009149387</v>
      </c>
      <c r="AW16" s="13">
        <f t="shared" si="13"/>
        <v>15.953149809606856</v>
      </c>
      <c r="AX16" s="13">
        <f t="shared" si="13"/>
        <v>16.7508073000872</v>
      </c>
      <c r="AY16" s="13">
        <f t="shared" si="13"/>
        <v>17.588347665091561</v>
      </c>
      <c r="AZ16" s="13">
        <f t="shared" si="13"/>
        <v>18.467765048346138</v>
      </c>
      <c r="BA16" s="13">
        <f t="shared" si="13"/>
        <v>19.391153300763445</v>
      </c>
      <c r="BB16" s="13">
        <f t="shared" si="13"/>
        <v>20.360710965801619</v>
      </c>
      <c r="BC16" s="13">
        <f t="shared" si="13"/>
        <v>21.378746514091699</v>
      </c>
      <c r="BD16" s="13">
        <f t="shared" si="13"/>
        <v>22.447683839796284</v>
      </c>
      <c r="BE16" s="13">
        <f t="shared" si="13"/>
        <v>23.570068031786096</v>
      </c>
    </row>
    <row r="17" spans="1:57" x14ac:dyDescent="0.35">
      <c r="A17" s="57" t="s">
        <v>616</v>
      </c>
      <c r="C17" s="86" t="s">
        <v>601</v>
      </c>
      <c r="D17" s="58" t="s">
        <v>621</v>
      </c>
      <c r="E17" s="87" t="s">
        <v>625</v>
      </c>
      <c r="F17" s="26" t="s">
        <v>46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126.64014160124569</v>
      </c>
      <c r="AD17" s="13">
        <f t="shared" si="14"/>
        <v>135.50495151333288</v>
      </c>
      <c r="AE17" s="13">
        <f t="shared" si="14"/>
        <v>144.99029811926619</v>
      </c>
      <c r="AF17" s="13">
        <f t="shared" si="14"/>
        <v>155.13961898761482</v>
      </c>
      <c r="AG17" s="13">
        <f t="shared" si="14"/>
        <v>165.99939231674787</v>
      </c>
      <c r="AH17" s="13">
        <f t="shared" si="14"/>
        <v>177.61934977892022</v>
      </c>
      <c r="AI17" s="13">
        <f t="shared" si="14"/>
        <v>190.05270426344464</v>
      </c>
      <c r="AJ17" s="13">
        <f t="shared" si="14"/>
        <v>203.35639356188577</v>
      </c>
      <c r="AK17" s="13">
        <f t="shared" si="14"/>
        <v>215.55777717559891</v>
      </c>
      <c r="AL17" s="13">
        <f t="shared" si="14"/>
        <v>228.49124380613486</v>
      </c>
      <c r="AM17" s="13">
        <f t="shared" si="14"/>
        <v>242.20071843450296</v>
      </c>
      <c r="AN17" s="13">
        <f t="shared" si="14"/>
        <v>256.73276154057316</v>
      </c>
      <c r="AO17" s="13">
        <f t="shared" si="14"/>
        <v>272.13672723300755</v>
      </c>
      <c r="AP17" s="13">
        <f t="shared" si="14"/>
        <v>288.46493086698797</v>
      </c>
      <c r="AQ17" s="13">
        <f t="shared" si="14"/>
        <v>305.77282671900724</v>
      </c>
      <c r="AR17" s="13">
        <f t="shared" si="14"/>
        <v>324.11919632214767</v>
      </c>
      <c r="AS17" s="13">
        <f t="shared" si="14"/>
        <v>343.56634810147654</v>
      </c>
      <c r="AT17" s="13">
        <f t="shared" si="14"/>
        <v>364.18032898756513</v>
      </c>
      <c r="AU17" s="13">
        <f t="shared" si="14"/>
        <v>382.38934543694342</v>
      </c>
      <c r="AV17" s="13">
        <f t="shared" si="14"/>
        <v>401.50881270879057</v>
      </c>
      <c r="AW17" s="13">
        <f t="shared" si="14"/>
        <v>421.58425334423009</v>
      </c>
      <c r="AX17" s="13">
        <f t="shared" si="14"/>
        <v>442.66346601144159</v>
      </c>
      <c r="AY17" s="13">
        <f t="shared" si="14"/>
        <v>464.79663931201367</v>
      </c>
      <c r="AZ17" s="13">
        <f t="shared" si="14"/>
        <v>488.03647127761434</v>
      </c>
      <c r="BA17" s="13">
        <f t="shared" si="14"/>
        <v>512.43829484149501</v>
      </c>
      <c r="BB17" s="13">
        <f t="shared" si="14"/>
        <v>538.06020958356976</v>
      </c>
      <c r="BC17" s="13">
        <f t="shared" si="14"/>
        <v>564.96322006274829</v>
      </c>
      <c r="BD17" s="13">
        <f t="shared" si="14"/>
        <v>593.21138106588569</v>
      </c>
      <c r="BE17" s="13">
        <f t="shared" si="14"/>
        <v>622.87195011917993</v>
      </c>
    </row>
    <row r="18" spans="1:57" x14ac:dyDescent="0.35">
      <c r="A18" s="57" t="s">
        <v>616</v>
      </c>
      <c r="C18" s="86" t="s">
        <v>601</v>
      </c>
      <c r="D18" s="58" t="s">
        <v>621</v>
      </c>
      <c r="E18" s="87" t="s">
        <v>625</v>
      </c>
      <c r="F18" s="26" t="s">
        <v>47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124.40216752761629</v>
      </c>
      <c r="AD18" s="13">
        <f t="shared" si="15"/>
        <v>133.11031925454944</v>
      </c>
      <c r="AE18" s="13">
        <f t="shared" si="15"/>
        <v>142.4280416023679</v>
      </c>
      <c r="AF18" s="13">
        <f t="shared" si="15"/>
        <v>152.39800451453365</v>
      </c>
      <c r="AG18" s="13">
        <f t="shared" si="15"/>
        <v>163.06586483055102</v>
      </c>
      <c r="AH18" s="13">
        <f t="shared" si="15"/>
        <v>174.48047536868958</v>
      </c>
      <c r="AI18" s="13">
        <f t="shared" si="15"/>
        <v>186.69410864449785</v>
      </c>
      <c r="AJ18" s="13">
        <f t="shared" si="15"/>
        <v>199.7626962496127</v>
      </c>
      <c r="AK18" s="13">
        <f t="shared" si="15"/>
        <v>211.74845802458947</v>
      </c>
      <c r="AL18" s="13">
        <f t="shared" si="15"/>
        <v>224.45336550606484</v>
      </c>
      <c r="AM18" s="13">
        <f t="shared" si="15"/>
        <v>237.92056743642874</v>
      </c>
      <c r="AN18" s="13">
        <f t="shared" si="15"/>
        <v>252.19580148261446</v>
      </c>
      <c r="AO18" s="13">
        <f t="shared" si="15"/>
        <v>267.3275495715713</v>
      </c>
      <c r="AP18" s="13">
        <f t="shared" si="15"/>
        <v>283.36720254586555</v>
      </c>
      <c r="AQ18" s="13">
        <f t="shared" si="15"/>
        <v>300.3692346986175</v>
      </c>
      <c r="AR18" s="13">
        <f t="shared" si="15"/>
        <v>318.39138878053456</v>
      </c>
      <c r="AS18" s="13">
        <f t="shared" si="15"/>
        <v>337.49487210736663</v>
      </c>
      <c r="AT18" s="13">
        <f t="shared" si="15"/>
        <v>357.74456443380865</v>
      </c>
      <c r="AU18" s="13">
        <f t="shared" si="15"/>
        <v>375.63179265549905</v>
      </c>
      <c r="AV18" s="13">
        <f t="shared" si="15"/>
        <v>394.41338228827402</v>
      </c>
      <c r="AW18" s="13">
        <f t="shared" si="15"/>
        <v>414.1340514026877</v>
      </c>
      <c r="AX18" s="13">
        <f t="shared" si="15"/>
        <v>434.84075397282209</v>
      </c>
      <c r="AY18" s="13">
        <f t="shared" si="15"/>
        <v>456.58279167146321</v>
      </c>
      <c r="AZ18" s="13">
        <f t="shared" si="15"/>
        <v>479.41193125503639</v>
      </c>
      <c r="BA18" s="13">
        <f t="shared" si="15"/>
        <v>503.38252781778823</v>
      </c>
      <c r="BB18" s="13">
        <f t="shared" si="15"/>
        <v>528.55165420867763</v>
      </c>
      <c r="BC18" s="13">
        <f t="shared" si="15"/>
        <v>554.97923691911149</v>
      </c>
      <c r="BD18" s="13">
        <f t="shared" si="15"/>
        <v>582.72819876506708</v>
      </c>
      <c r="BE18" s="13">
        <f t="shared" si="15"/>
        <v>611.86460870332041</v>
      </c>
    </row>
    <row r="19" spans="1:57" x14ac:dyDescent="0.35">
      <c r="A19" s="57" t="s">
        <v>616</v>
      </c>
      <c r="C19" s="86" t="s">
        <v>601</v>
      </c>
      <c r="D19" s="58" t="s">
        <v>621</v>
      </c>
      <c r="E19" s="87" t="s">
        <v>625</v>
      </c>
      <c r="F19" s="26" t="s">
        <v>48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12.64941867703568</v>
      </c>
      <c r="AD19" s="13">
        <f t="shared" si="16"/>
        <v>13.534877984428178</v>
      </c>
      <c r="AE19" s="13">
        <f t="shared" si="16"/>
        <v>14.482319443338151</v>
      </c>
      <c r="AF19" s="13">
        <f t="shared" si="16"/>
        <v>15.496081804371821</v>
      </c>
      <c r="AG19" s="13">
        <f t="shared" si="16"/>
        <v>16.580807530677848</v>
      </c>
      <c r="AH19" s="13">
        <f t="shared" si="16"/>
        <v>17.741464057825297</v>
      </c>
      <c r="AI19" s="13">
        <f t="shared" si="16"/>
        <v>18.983366541873067</v>
      </c>
      <c r="AJ19" s="13">
        <f t="shared" si="16"/>
        <v>20.312202199804183</v>
      </c>
      <c r="AK19" s="13">
        <f t="shared" si="16"/>
        <v>21.530934331792434</v>
      </c>
      <c r="AL19" s="13">
        <f t="shared" si="16"/>
        <v>22.822790391699979</v>
      </c>
      <c r="AM19" s="13">
        <f t="shared" si="16"/>
        <v>24.192157815201977</v>
      </c>
      <c r="AN19" s="13">
        <f t="shared" si="16"/>
        <v>25.643687284114094</v>
      </c>
      <c r="AO19" s="13">
        <f t="shared" si="16"/>
        <v>27.182308521160941</v>
      </c>
      <c r="AP19" s="13">
        <f t="shared" si="16"/>
        <v>28.813247032430596</v>
      </c>
      <c r="AQ19" s="13">
        <f t="shared" si="16"/>
        <v>30.542041854376432</v>
      </c>
      <c r="AR19" s="13">
        <f t="shared" si="16"/>
        <v>32.374564365639017</v>
      </c>
      <c r="AS19" s="13">
        <f t="shared" si="16"/>
        <v>34.317038227577356</v>
      </c>
      <c r="AT19" s="13">
        <f t="shared" si="16"/>
        <v>36.376060521231999</v>
      </c>
      <c r="AU19" s="13">
        <f t="shared" si="16"/>
        <v>38.1948635472936</v>
      </c>
      <c r="AV19" s="13">
        <f t="shared" si="16"/>
        <v>40.104606724658282</v>
      </c>
      <c r="AW19" s="13">
        <f t="shared" si="16"/>
        <v>42.109837060891195</v>
      </c>
      <c r="AX19" s="13">
        <f t="shared" si="16"/>
        <v>44.215328913935757</v>
      </c>
      <c r="AY19" s="13">
        <f t="shared" si="16"/>
        <v>46.426095359632548</v>
      </c>
      <c r="AZ19" s="13">
        <f t="shared" si="16"/>
        <v>48.747400127614178</v>
      </c>
      <c r="BA19" s="13">
        <f t="shared" si="16"/>
        <v>51.184770133994888</v>
      </c>
      <c r="BB19" s="13">
        <f t="shared" si="16"/>
        <v>53.744008640694631</v>
      </c>
      <c r="BC19" s="13">
        <f t="shared" si="16"/>
        <v>56.431209072729359</v>
      </c>
      <c r="BD19" s="13">
        <f t="shared" si="16"/>
        <v>59.252769526365825</v>
      </c>
      <c r="BE19" s="13">
        <f t="shared" si="16"/>
        <v>62.215408002684114</v>
      </c>
    </row>
    <row r="20" spans="1:57" x14ac:dyDescent="0.35">
      <c r="A20" s="57" t="s">
        <v>616</v>
      </c>
      <c r="C20" s="86" t="s">
        <v>601</v>
      </c>
      <c r="D20" s="58" t="s">
        <v>621</v>
      </c>
      <c r="E20" s="87" t="s">
        <v>625</v>
      </c>
      <c r="F20" s="26" t="s">
        <v>49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98.908723732359761</v>
      </c>
      <c r="AD20" s="13">
        <f t="shared" si="17"/>
        <v>105.83233439362495</v>
      </c>
      <c r="AE20" s="13">
        <f t="shared" si="17"/>
        <v>113.24059780117869</v>
      </c>
      <c r="AF20" s="13">
        <f t="shared" si="17"/>
        <v>121.1674396472612</v>
      </c>
      <c r="AG20" s="13">
        <f t="shared" si="17"/>
        <v>129.64916042256948</v>
      </c>
      <c r="AH20" s="13">
        <f t="shared" si="17"/>
        <v>138.72460165214935</v>
      </c>
      <c r="AI20" s="13">
        <f t="shared" si="17"/>
        <v>148.43532376779979</v>
      </c>
      <c r="AJ20" s="13">
        <f t="shared" si="17"/>
        <v>158.82579643154577</v>
      </c>
      <c r="AK20" s="13">
        <f t="shared" si="17"/>
        <v>168.35534421743853</v>
      </c>
      <c r="AL20" s="13">
        <f t="shared" si="17"/>
        <v>178.45666487048484</v>
      </c>
      <c r="AM20" s="13">
        <f t="shared" si="17"/>
        <v>189.16406476271393</v>
      </c>
      <c r="AN20" s="13">
        <f t="shared" si="17"/>
        <v>200.51390864847676</v>
      </c>
      <c r="AO20" s="13">
        <f t="shared" si="17"/>
        <v>212.54474316738538</v>
      </c>
      <c r="AP20" s="13">
        <f t="shared" si="17"/>
        <v>225.29742775742849</v>
      </c>
      <c r="AQ20" s="13">
        <f t="shared" si="17"/>
        <v>238.81527342287421</v>
      </c>
      <c r="AR20" s="13">
        <f t="shared" si="17"/>
        <v>253.14418982824665</v>
      </c>
      <c r="AS20" s="13">
        <f t="shared" si="17"/>
        <v>268.33284121794145</v>
      </c>
      <c r="AT20" s="13">
        <f t="shared" si="17"/>
        <v>284.43281169101795</v>
      </c>
      <c r="AU20" s="13">
        <f t="shared" si="17"/>
        <v>298.65445227556881</v>
      </c>
      <c r="AV20" s="13">
        <f t="shared" si="17"/>
        <v>313.58717488934724</v>
      </c>
      <c r="AW20" s="13">
        <f t="shared" si="17"/>
        <v>329.26653363381462</v>
      </c>
      <c r="AX20" s="13">
        <f t="shared" si="17"/>
        <v>345.72986031550533</v>
      </c>
      <c r="AY20" s="13">
        <f t="shared" si="17"/>
        <v>363.01635333128058</v>
      </c>
      <c r="AZ20" s="13">
        <f t="shared" si="17"/>
        <v>381.16717099784461</v>
      </c>
      <c r="BA20" s="13">
        <f t="shared" si="17"/>
        <v>400.22552954773681</v>
      </c>
      <c r="BB20" s="13">
        <f t="shared" si="17"/>
        <v>420.23680602512366</v>
      </c>
      <c r="BC20" s="13">
        <f t="shared" si="17"/>
        <v>441.24864632637986</v>
      </c>
      <c r="BD20" s="13">
        <f t="shared" si="17"/>
        <v>463.31107864269887</v>
      </c>
      <c r="BE20" s="13">
        <f t="shared" si="17"/>
        <v>486.47663257483384</v>
      </c>
    </row>
    <row r="21" spans="1:57" x14ac:dyDescent="0.35">
      <c r="A21" s="57" t="s">
        <v>616</v>
      </c>
      <c r="C21" s="86" t="s">
        <v>601</v>
      </c>
      <c r="D21" s="58" t="s">
        <v>621</v>
      </c>
      <c r="E21" s="87" t="s">
        <v>625</v>
      </c>
      <c r="F21" s="26" t="s">
        <v>35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916.9368992541979</v>
      </c>
      <c r="AD21" s="13">
        <f t="shared" si="18"/>
        <v>981.12248220199172</v>
      </c>
      <c r="AE21" s="13">
        <f t="shared" si="18"/>
        <v>1049.8010559561312</v>
      </c>
      <c r="AF21" s="13">
        <f t="shared" si="18"/>
        <v>1123.2871298730604</v>
      </c>
      <c r="AG21" s="13">
        <f t="shared" si="18"/>
        <v>1201.9172289641747</v>
      </c>
      <c r="AH21" s="13">
        <f t="shared" si="18"/>
        <v>1286.0514349916668</v>
      </c>
      <c r="AI21" s="13">
        <f t="shared" si="18"/>
        <v>1376.0750354410836</v>
      </c>
      <c r="AJ21" s="13">
        <f t="shared" si="18"/>
        <v>1472.4002879219595</v>
      </c>
      <c r="AK21" s="13">
        <f t="shared" si="18"/>
        <v>1560.7443051972771</v>
      </c>
      <c r="AL21" s="13">
        <f t="shared" si="18"/>
        <v>1654.3889635091136</v>
      </c>
      <c r="AM21" s="13">
        <f t="shared" si="18"/>
        <v>1753.6523013196604</v>
      </c>
      <c r="AN21" s="13">
        <f t="shared" si="18"/>
        <v>1858.87143939884</v>
      </c>
      <c r="AO21" s="13">
        <f t="shared" si="18"/>
        <v>1970.4037257627704</v>
      </c>
      <c r="AP21" s="13">
        <f t="shared" si="18"/>
        <v>2088.6279493085367</v>
      </c>
      <c r="AQ21" s="13">
        <f t="shared" si="18"/>
        <v>2213.9456262670487</v>
      </c>
      <c r="AR21" s="13">
        <f t="shared" si="18"/>
        <v>2346.7823638430718</v>
      </c>
      <c r="AS21" s="13">
        <f t="shared" si="18"/>
        <v>2487.5893056736563</v>
      </c>
      <c r="AT21" s="13">
        <f t="shared" si="18"/>
        <v>2636.8446640140755</v>
      </c>
      <c r="AU21" s="13">
        <f t="shared" si="18"/>
        <v>2768.6868972147795</v>
      </c>
      <c r="AV21" s="13">
        <f t="shared" si="18"/>
        <v>2907.1212420755182</v>
      </c>
      <c r="AW21" s="13">
        <f t="shared" si="18"/>
        <v>3052.4773041792942</v>
      </c>
      <c r="AX21" s="13">
        <f t="shared" si="18"/>
        <v>3205.1011693882588</v>
      </c>
      <c r="AY21" s="13">
        <f t="shared" si="18"/>
        <v>3365.3562278576719</v>
      </c>
      <c r="AZ21" s="13">
        <f t="shared" si="18"/>
        <v>3533.6240392505556</v>
      </c>
      <c r="BA21" s="13">
        <f t="shared" si="18"/>
        <v>3710.3052412130833</v>
      </c>
      <c r="BB21" s="13">
        <f t="shared" si="18"/>
        <v>3895.8205032737374</v>
      </c>
      <c r="BC21" s="13">
        <f t="shared" si="18"/>
        <v>4090.6115284374241</v>
      </c>
      <c r="BD21" s="13">
        <f t="shared" si="18"/>
        <v>4295.1421048592956</v>
      </c>
      <c r="BE21" s="13">
        <f t="shared" si="18"/>
        <v>4509.8992101022604</v>
      </c>
    </row>
    <row r="22" spans="1:57" x14ac:dyDescent="0.35">
      <c r="A22" s="57" t="s">
        <v>616</v>
      </c>
      <c r="C22" s="86" t="s">
        <v>601</v>
      </c>
      <c r="D22" s="58" t="s">
        <v>621</v>
      </c>
      <c r="E22" s="87" t="s">
        <v>625</v>
      </c>
      <c r="F22" s="26" t="s">
        <v>34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1677.9605654727848</v>
      </c>
      <c r="AD22" s="13">
        <f t="shared" si="19"/>
        <v>1795.4178050558796</v>
      </c>
      <c r="AE22" s="13">
        <f t="shared" si="19"/>
        <v>1921.0970514097912</v>
      </c>
      <c r="AF22" s="13">
        <f t="shared" si="19"/>
        <v>2055.5738450084764</v>
      </c>
      <c r="AG22" s="13">
        <f t="shared" si="19"/>
        <v>2199.4640141590698</v>
      </c>
      <c r="AH22" s="13">
        <f t="shared" si="19"/>
        <v>2353.4264951502046</v>
      </c>
      <c r="AI22" s="13">
        <f t="shared" si="19"/>
        <v>2518.1663498107191</v>
      </c>
      <c r="AJ22" s="13">
        <f t="shared" si="19"/>
        <v>2694.4379942974692</v>
      </c>
      <c r="AK22" s="13">
        <f t="shared" si="19"/>
        <v>2856.1042739553172</v>
      </c>
      <c r="AL22" s="13">
        <f t="shared" si="19"/>
        <v>3027.4705303926362</v>
      </c>
      <c r="AM22" s="13">
        <f t="shared" si="19"/>
        <v>3209.1187622161942</v>
      </c>
      <c r="AN22" s="13">
        <f t="shared" si="19"/>
        <v>3401.6658879491661</v>
      </c>
      <c r="AO22" s="13">
        <f t="shared" si="19"/>
        <v>3605.7658412261162</v>
      </c>
      <c r="AP22" s="13">
        <f t="shared" si="19"/>
        <v>3822.1117916996832</v>
      </c>
      <c r="AQ22" s="13">
        <f t="shared" si="19"/>
        <v>4051.4384992016639</v>
      </c>
      <c r="AR22" s="13">
        <f t="shared" si="19"/>
        <v>4294.5248091537642</v>
      </c>
      <c r="AS22" s="13">
        <f t="shared" si="19"/>
        <v>4552.1962977029898</v>
      </c>
      <c r="AT22" s="13">
        <f t="shared" si="19"/>
        <v>4825.3280755651695</v>
      </c>
      <c r="AU22" s="13">
        <f t="shared" si="19"/>
        <v>5066.5944793434282</v>
      </c>
      <c r="AV22" s="13">
        <f t="shared" si="19"/>
        <v>5319.9242033105993</v>
      </c>
      <c r="AW22" s="13">
        <f t="shared" si="19"/>
        <v>5585.9204134761294</v>
      </c>
      <c r="AX22" s="13">
        <f t="shared" si="19"/>
        <v>5865.2164341499356</v>
      </c>
      <c r="AY22" s="13">
        <f t="shared" si="19"/>
        <v>6158.4772558574323</v>
      </c>
      <c r="AZ22" s="13">
        <f t="shared" si="19"/>
        <v>6466.4011186503039</v>
      </c>
      <c r="BA22" s="13">
        <f t="shared" si="19"/>
        <v>6789.721174582819</v>
      </c>
      <c r="BB22" s="13">
        <f t="shared" si="19"/>
        <v>7129.2072333119595</v>
      </c>
      <c r="BC22" s="13">
        <f t="shared" si="19"/>
        <v>7485.6675949775572</v>
      </c>
      <c r="BD22" s="13">
        <f t="shared" si="19"/>
        <v>7859.9509747264347</v>
      </c>
      <c r="BE22" s="13">
        <f t="shared" si="19"/>
        <v>8252.9485234627573</v>
      </c>
    </row>
    <row r="23" spans="1:57" x14ac:dyDescent="0.35">
      <c r="A23" s="57" t="s">
        <v>616</v>
      </c>
      <c r="C23" s="86" t="s">
        <v>601</v>
      </c>
      <c r="D23" s="58" t="s">
        <v>621</v>
      </c>
      <c r="E23" s="87" t="s">
        <v>625</v>
      </c>
      <c r="F23" s="26" t="s">
        <v>50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69.863712385473988</v>
      </c>
      <c r="AD23" s="13">
        <f t="shared" si="20"/>
        <v>74.754172252457167</v>
      </c>
      <c r="AE23" s="13">
        <f t="shared" si="20"/>
        <v>79.986964310129167</v>
      </c>
      <c r="AF23" s="13">
        <f t="shared" si="20"/>
        <v>85.586051811838203</v>
      </c>
      <c r="AG23" s="13">
        <f t="shared" si="20"/>
        <v>91.577075438666881</v>
      </c>
      <c r="AH23" s="13">
        <f t="shared" si="20"/>
        <v>97.987470719373562</v>
      </c>
      <c r="AI23" s="13">
        <f t="shared" si="20"/>
        <v>104.84659366972971</v>
      </c>
      <c r="AJ23" s="13">
        <f t="shared" si="20"/>
        <v>112.1858552266108</v>
      </c>
      <c r="AK23" s="13">
        <f t="shared" si="20"/>
        <v>118.91700654020744</v>
      </c>
      <c r="AL23" s="13">
        <f t="shared" si="20"/>
        <v>126.05202693261988</v>
      </c>
      <c r="AM23" s="13">
        <f t="shared" si="20"/>
        <v>133.61514854857708</v>
      </c>
      <c r="AN23" s="13">
        <f t="shared" si="20"/>
        <v>141.63205746149171</v>
      </c>
      <c r="AO23" s="13">
        <f t="shared" si="20"/>
        <v>150.1299809091812</v>
      </c>
      <c r="AP23" s="13">
        <f t="shared" si="20"/>
        <v>159.13777976373208</v>
      </c>
      <c r="AQ23" s="13">
        <f t="shared" si="20"/>
        <v>168.68604654955601</v>
      </c>
      <c r="AR23" s="13">
        <f t="shared" si="20"/>
        <v>178.80720934252938</v>
      </c>
      <c r="AS23" s="13">
        <f t="shared" si="20"/>
        <v>189.53564190308114</v>
      </c>
      <c r="AT23" s="13">
        <f t="shared" si="20"/>
        <v>200.907780417266</v>
      </c>
      <c r="AU23" s="13">
        <f t="shared" si="20"/>
        <v>210.95316943812929</v>
      </c>
      <c r="AV23" s="13">
        <f t="shared" si="20"/>
        <v>221.50082791003575</v>
      </c>
      <c r="AW23" s="13">
        <f t="shared" si="20"/>
        <v>232.57586930553754</v>
      </c>
      <c r="AX23" s="13">
        <f t="shared" si="20"/>
        <v>244.20466277081442</v>
      </c>
      <c r="AY23" s="13">
        <f t="shared" si="20"/>
        <v>256.41489590935515</v>
      </c>
      <c r="AZ23" s="13">
        <f t="shared" si="20"/>
        <v>269.23564070482291</v>
      </c>
      <c r="BA23" s="13">
        <f t="shared" si="20"/>
        <v>282.69742274006404</v>
      </c>
      <c r="BB23" s="13">
        <f t="shared" si="20"/>
        <v>296.83229387706723</v>
      </c>
      <c r="BC23" s="13">
        <f t="shared" si="20"/>
        <v>311.67390857092062</v>
      </c>
      <c r="BD23" s="13">
        <f t="shared" si="20"/>
        <v>327.25760399946665</v>
      </c>
      <c r="BE23" s="13">
        <f t="shared" si="20"/>
        <v>343.62048419944</v>
      </c>
    </row>
    <row r="24" spans="1:57" x14ac:dyDescent="0.35">
      <c r="A24" s="57" t="s">
        <v>616</v>
      </c>
      <c r="C24" s="86" t="s">
        <v>601</v>
      </c>
      <c r="D24" s="58" t="s">
        <v>621</v>
      </c>
      <c r="E24" s="87" t="s">
        <v>625</v>
      </c>
      <c r="F24" s="26" t="s">
        <v>51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77.185779735065807</v>
      </c>
      <c r="AD24" s="13">
        <f t="shared" si="21"/>
        <v>82.588784316520417</v>
      </c>
      <c r="AE24" s="13">
        <f t="shared" si="21"/>
        <v>88.369999218676853</v>
      </c>
      <c r="AF24" s="13">
        <f t="shared" si="21"/>
        <v>94.555899163984236</v>
      </c>
      <c r="AG24" s="13">
        <f t="shared" si="21"/>
        <v>101.17481210546313</v>
      </c>
      <c r="AH24" s="13">
        <f t="shared" si="21"/>
        <v>108.25704895284555</v>
      </c>
      <c r="AI24" s="13">
        <f t="shared" si="21"/>
        <v>115.83504237954475</v>
      </c>
      <c r="AJ24" s="13">
        <f t="shared" si="21"/>
        <v>123.94349534611288</v>
      </c>
      <c r="AK24" s="13">
        <f t="shared" si="21"/>
        <v>131.38010506687965</v>
      </c>
      <c r="AL24" s="13">
        <f t="shared" si="21"/>
        <v>139.26291137089243</v>
      </c>
      <c r="AM24" s="13">
        <f t="shared" si="21"/>
        <v>147.61868605314598</v>
      </c>
      <c r="AN24" s="13">
        <f t="shared" si="21"/>
        <v>156.47580721633474</v>
      </c>
      <c r="AO24" s="13">
        <f t="shared" si="21"/>
        <v>165.86435564931483</v>
      </c>
      <c r="AP24" s="13">
        <f t="shared" si="21"/>
        <v>175.81621698827371</v>
      </c>
      <c r="AQ24" s="13">
        <f t="shared" si="21"/>
        <v>186.36519000757013</v>
      </c>
      <c r="AR24" s="13">
        <f t="shared" si="21"/>
        <v>197.54710140802433</v>
      </c>
      <c r="AS24" s="13">
        <f t="shared" si="21"/>
        <v>209.39992749250578</v>
      </c>
      <c r="AT24" s="13">
        <f t="shared" si="21"/>
        <v>221.96392314205613</v>
      </c>
      <c r="AU24" s="13">
        <f t="shared" si="21"/>
        <v>233.06211929915895</v>
      </c>
      <c r="AV24" s="13">
        <f t="shared" si="21"/>
        <v>244.7152252641169</v>
      </c>
      <c r="AW24" s="13">
        <f t="shared" si="21"/>
        <v>256.95098652732275</v>
      </c>
      <c r="AX24" s="13">
        <f t="shared" si="21"/>
        <v>269.79853585368892</v>
      </c>
      <c r="AY24" s="13">
        <f t="shared" si="21"/>
        <v>283.28846264637338</v>
      </c>
      <c r="AZ24" s="13">
        <f t="shared" si="21"/>
        <v>297.45288577869206</v>
      </c>
      <c r="BA24" s="13">
        <f t="shared" si="21"/>
        <v>312.32553006762669</v>
      </c>
      <c r="BB24" s="13">
        <f t="shared" si="21"/>
        <v>327.94180657100804</v>
      </c>
      <c r="BC24" s="13">
        <f t="shared" si="21"/>
        <v>344.33889689955845</v>
      </c>
      <c r="BD24" s="13">
        <f t="shared" si="21"/>
        <v>361.55584174453639</v>
      </c>
      <c r="BE24" s="13">
        <f t="shared" si="21"/>
        <v>379.63363383176323</v>
      </c>
    </row>
    <row r="25" spans="1:57" x14ac:dyDescent="0.35">
      <c r="A25" s="57" t="s">
        <v>616</v>
      </c>
      <c r="C25" s="86" t="s">
        <v>601</v>
      </c>
      <c r="D25" s="58" t="s">
        <v>621</v>
      </c>
      <c r="E25" s="87" t="s">
        <v>625</v>
      </c>
      <c r="F25" s="26" t="s">
        <v>52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8.2683411698546685</v>
      </c>
      <c r="AD25" s="13">
        <f t="shared" si="22"/>
        <v>8.847125051744495</v>
      </c>
      <c r="AE25" s="13">
        <f t="shared" si="22"/>
        <v>9.4664238053666097</v>
      </c>
      <c r="AF25" s="13">
        <f t="shared" si="22"/>
        <v>10.129073471742272</v>
      </c>
      <c r="AG25" s="13">
        <f t="shared" si="22"/>
        <v>10.838108614764231</v>
      </c>
      <c r="AH25" s="13">
        <f t="shared" si="22"/>
        <v>11.596776217797727</v>
      </c>
      <c r="AI25" s="13">
        <f t="shared" si="22"/>
        <v>12.408550553043568</v>
      </c>
      <c r="AJ25" s="13">
        <f t="shared" si="22"/>
        <v>13.277149091756618</v>
      </c>
      <c r="AK25" s="13">
        <f t="shared" si="22"/>
        <v>14.073778037262015</v>
      </c>
      <c r="AL25" s="13">
        <f t="shared" si="22"/>
        <v>14.918204719497735</v>
      </c>
      <c r="AM25" s="13">
        <f t="shared" si="22"/>
        <v>15.8132970026676</v>
      </c>
      <c r="AN25" s="13">
        <f t="shared" si="22"/>
        <v>16.762094822827656</v>
      </c>
      <c r="AO25" s="13">
        <f t="shared" si="22"/>
        <v>17.767820512197314</v>
      </c>
      <c r="AP25" s="13">
        <f t="shared" si="22"/>
        <v>18.833889742929152</v>
      </c>
      <c r="AQ25" s="13">
        <f t="shared" si="22"/>
        <v>19.963923127504902</v>
      </c>
      <c r="AR25" s="13">
        <f t="shared" si="22"/>
        <v>21.161758515155196</v>
      </c>
      <c r="AS25" s="13">
        <f t="shared" si="22"/>
        <v>22.431464026064507</v>
      </c>
      <c r="AT25" s="13">
        <f t="shared" si="22"/>
        <v>23.777351867628376</v>
      </c>
      <c r="AU25" s="13">
        <f t="shared" si="22"/>
        <v>24.966219461009793</v>
      </c>
      <c r="AV25" s="13">
        <f t="shared" si="22"/>
        <v>26.214530434060283</v>
      </c>
      <c r="AW25" s="13">
        <f t="shared" si="22"/>
        <v>27.525256955763297</v>
      </c>
      <c r="AX25" s="13">
        <f t="shared" si="22"/>
        <v>28.901519803551462</v>
      </c>
      <c r="AY25" s="13">
        <f t="shared" si="22"/>
        <v>30.346595793729037</v>
      </c>
      <c r="AZ25" s="13">
        <f t="shared" si="22"/>
        <v>31.86392558341549</v>
      </c>
      <c r="BA25" s="13">
        <f t="shared" si="22"/>
        <v>33.457121862586263</v>
      </c>
      <c r="BB25" s="13">
        <f t="shared" si="22"/>
        <v>35.129977955715574</v>
      </c>
      <c r="BC25" s="13">
        <f t="shared" si="22"/>
        <v>36.88647685350135</v>
      </c>
      <c r="BD25" s="13">
        <f t="shared" si="22"/>
        <v>38.730800696176416</v>
      </c>
      <c r="BE25" s="13">
        <f t="shared" si="22"/>
        <v>40.667340730985238</v>
      </c>
    </row>
    <row r="26" spans="1:57" x14ac:dyDescent="0.35">
      <c r="A26" s="57" t="s">
        <v>616</v>
      </c>
      <c r="C26" s="86" t="s">
        <v>601</v>
      </c>
      <c r="D26" s="58" t="s">
        <v>621</v>
      </c>
      <c r="E26" s="87" t="s">
        <v>625</v>
      </c>
      <c r="F26" s="26" t="s">
        <v>53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89.810872606953325</v>
      </c>
      <c r="AD26" s="13">
        <f t="shared" si="23"/>
        <v>96.097633689440059</v>
      </c>
      <c r="AE26" s="13">
        <f t="shared" si="23"/>
        <v>102.82446804770086</v>
      </c>
      <c r="AF26" s="13">
        <f t="shared" si="23"/>
        <v>110.02218081103992</v>
      </c>
      <c r="AG26" s="13">
        <f t="shared" si="23"/>
        <v>117.72373346781271</v>
      </c>
      <c r="AH26" s="13">
        <f t="shared" si="23"/>
        <v>125.9643948105596</v>
      </c>
      <c r="AI26" s="13">
        <f t="shared" si="23"/>
        <v>134.78190244729876</v>
      </c>
      <c r="AJ26" s="13">
        <f t="shared" si="23"/>
        <v>144.21663561860967</v>
      </c>
      <c r="AK26" s="13">
        <f t="shared" si="23"/>
        <v>152.86963375572626</v>
      </c>
      <c r="AL26" s="13">
        <f t="shared" si="23"/>
        <v>162.04181178106984</v>
      </c>
      <c r="AM26" s="13">
        <f t="shared" si="23"/>
        <v>171.76432048793401</v>
      </c>
      <c r="AN26" s="13">
        <f t="shared" si="23"/>
        <v>182.07017971721007</v>
      </c>
      <c r="AO26" s="13">
        <f t="shared" si="23"/>
        <v>192.99439050024267</v>
      </c>
      <c r="AP26" s="13">
        <f t="shared" si="23"/>
        <v>204.57405393025724</v>
      </c>
      <c r="AQ26" s="13">
        <f t="shared" si="23"/>
        <v>216.84849716607266</v>
      </c>
      <c r="AR26" s="13">
        <f t="shared" si="23"/>
        <v>229.85940699603702</v>
      </c>
      <c r="AS26" s="13">
        <f t="shared" si="23"/>
        <v>243.65097141579923</v>
      </c>
      <c r="AT26" s="13">
        <f t="shared" si="23"/>
        <v>258.27002970074716</v>
      </c>
      <c r="AU26" s="13">
        <f t="shared" si="23"/>
        <v>271.18353118578455</v>
      </c>
      <c r="AV26" s="13">
        <f t="shared" si="23"/>
        <v>284.74270774507374</v>
      </c>
      <c r="AW26" s="13">
        <f t="shared" si="23"/>
        <v>298.97984313232746</v>
      </c>
      <c r="AX26" s="13">
        <f t="shared" si="23"/>
        <v>313.92883528894384</v>
      </c>
      <c r="AY26" s="13">
        <f t="shared" si="23"/>
        <v>329.62527705339102</v>
      </c>
      <c r="AZ26" s="13">
        <f t="shared" si="23"/>
        <v>346.10654090606056</v>
      </c>
      <c r="BA26" s="13">
        <f t="shared" si="23"/>
        <v>363.4118679513636</v>
      </c>
      <c r="BB26" s="13">
        <f t="shared" si="23"/>
        <v>381.58246134893176</v>
      </c>
      <c r="BC26" s="13">
        <f t="shared" si="23"/>
        <v>400.66158441637833</v>
      </c>
      <c r="BD26" s="13">
        <f t="shared" si="23"/>
        <v>420.69466363719727</v>
      </c>
      <c r="BE26" s="13">
        <f t="shared" si="23"/>
        <v>441.72939681905711</v>
      </c>
    </row>
    <row r="27" spans="1:57" x14ac:dyDescent="0.35">
      <c r="A27" s="57" t="s">
        <v>616</v>
      </c>
      <c r="C27" s="86" t="s">
        <v>601</v>
      </c>
      <c r="D27" s="58" t="s">
        <v>621</v>
      </c>
      <c r="E27" s="87" t="s">
        <v>625</v>
      </c>
      <c r="F27" s="26" t="s">
        <v>54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787.08575137339699</v>
      </c>
      <c r="AD27" s="13">
        <f t="shared" si="24"/>
        <v>842.18175396953484</v>
      </c>
      <c r="AE27" s="13">
        <f t="shared" si="24"/>
        <v>901.13447674740223</v>
      </c>
      <c r="AF27" s="13">
        <f t="shared" si="24"/>
        <v>964.21389011972042</v>
      </c>
      <c r="AG27" s="13">
        <f t="shared" si="24"/>
        <v>1031.7088624281009</v>
      </c>
      <c r="AH27" s="13">
        <f t="shared" si="24"/>
        <v>1103.928482798068</v>
      </c>
      <c r="AI27" s="13">
        <f t="shared" si="24"/>
        <v>1181.2034765939327</v>
      </c>
      <c r="AJ27" s="13">
        <f t="shared" si="24"/>
        <v>1263.8877199555079</v>
      </c>
      <c r="AK27" s="13">
        <f t="shared" si="24"/>
        <v>1339.7209831528385</v>
      </c>
      <c r="AL27" s="13">
        <f t="shared" si="24"/>
        <v>1420.1042421420088</v>
      </c>
      <c r="AM27" s="13">
        <f t="shared" si="24"/>
        <v>1505.3104966705293</v>
      </c>
      <c r="AN27" s="13">
        <f t="shared" si="24"/>
        <v>1595.6291264707611</v>
      </c>
      <c r="AO27" s="13">
        <f t="shared" si="24"/>
        <v>1691.3668740590067</v>
      </c>
      <c r="AP27" s="13">
        <f t="shared" si="24"/>
        <v>1792.8488865025472</v>
      </c>
      <c r="AQ27" s="13">
        <f t="shared" si="24"/>
        <v>1900.4198196927</v>
      </c>
      <c r="AR27" s="13">
        <f t="shared" si="24"/>
        <v>2014.4450088742619</v>
      </c>
      <c r="AS27" s="13">
        <f t="shared" si="24"/>
        <v>2135.3117094067175</v>
      </c>
      <c r="AT27" s="13">
        <f t="shared" si="24"/>
        <v>2263.4304119711205</v>
      </c>
      <c r="AU27" s="13">
        <f t="shared" si="24"/>
        <v>2376.6019325696766</v>
      </c>
      <c r="AV27" s="13">
        <f t="shared" si="24"/>
        <v>2495.4320291981603</v>
      </c>
      <c r="AW27" s="13">
        <f t="shared" si="24"/>
        <v>2620.2036306580685</v>
      </c>
      <c r="AX27" s="13">
        <f t="shared" si="24"/>
        <v>2751.213812190972</v>
      </c>
      <c r="AY27" s="13">
        <f t="shared" si="24"/>
        <v>2888.7745028005206</v>
      </c>
      <c r="AZ27" s="13">
        <f t="shared" si="24"/>
        <v>3033.2132279405469</v>
      </c>
      <c r="BA27" s="13">
        <f t="shared" si="24"/>
        <v>3184.8738893375744</v>
      </c>
      <c r="BB27" s="13">
        <f t="shared" si="24"/>
        <v>3344.1175838044533</v>
      </c>
      <c r="BC27" s="13">
        <f t="shared" si="24"/>
        <v>3511.323462994676</v>
      </c>
      <c r="BD27" s="13">
        <f t="shared" si="24"/>
        <v>3686.8896361444099</v>
      </c>
      <c r="BE27" s="13">
        <f t="shared" si="24"/>
        <v>3871.2341179516307</v>
      </c>
    </row>
    <row r="28" spans="1:57" x14ac:dyDescent="0.35">
      <c r="A28" s="57" t="s">
        <v>616</v>
      </c>
      <c r="C28" s="86" t="s">
        <v>601</v>
      </c>
      <c r="D28" s="58" t="s">
        <v>621</v>
      </c>
      <c r="E28" s="87" t="s">
        <v>625</v>
      </c>
      <c r="F28" s="26" t="s">
        <v>55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16.663176526479695</v>
      </c>
      <c r="AD28" s="13">
        <f t="shared" si="25"/>
        <v>17.829598883333276</v>
      </c>
      <c r="AE28" s="13">
        <f t="shared" si="25"/>
        <v>19.077670805166605</v>
      </c>
      <c r="AF28" s="13">
        <f t="shared" si="25"/>
        <v>20.413107761528266</v>
      </c>
      <c r="AG28" s="13">
        <f t="shared" si="25"/>
        <v>21.842025304835246</v>
      </c>
      <c r="AH28" s="13">
        <f t="shared" si="25"/>
        <v>23.370967076173713</v>
      </c>
      <c r="AI28" s="13">
        <f t="shared" si="25"/>
        <v>25.006934771505872</v>
      </c>
      <c r="AJ28" s="13">
        <f t="shared" si="25"/>
        <v>26.757420205511284</v>
      </c>
      <c r="AK28" s="13">
        <f t="shared" si="25"/>
        <v>28.362865417841959</v>
      </c>
      <c r="AL28" s="13">
        <f t="shared" si="25"/>
        <v>30.064637342912476</v>
      </c>
      <c r="AM28" s="13">
        <f t="shared" si="25"/>
        <v>31.868515583487223</v>
      </c>
      <c r="AN28" s="13">
        <f t="shared" si="25"/>
        <v>33.780626518496454</v>
      </c>
      <c r="AO28" s="13">
        <f t="shared" si="25"/>
        <v>35.807464109606244</v>
      </c>
      <c r="AP28" s="13">
        <f t="shared" si="25"/>
        <v>37.955911956182618</v>
      </c>
      <c r="AQ28" s="13">
        <f t="shared" si="25"/>
        <v>40.233266673553572</v>
      </c>
      <c r="AR28" s="13">
        <f t="shared" si="25"/>
        <v>42.647262673966786</v>
      </c>
      <c r="AS28" s="13">
        <f t="shared" si="25"/>
        <v>45.206098434404794</v>
      </c>
      <c r="AT28" s="13">
        <f t="shared" si="25"/>
        <v>47.918464340469079</v>
      </c>
      <c r="AU28" s="13">
        <f t="shared" si="25"/>
        <v>50.31438755749253</v>
      </c>
      <c r="AV28" s="13">
        <f t="shared" si="25"/>
        <v>52.830106935367155</v>
      </c>
      <c r="AW28" s="13">
        <f t="shared" si="25"/>
        <v>55.47161228213551</v>
      </c>
      <c r="AX28" s="13">
        <f t="shared" si="25"/>
        <v>58.245192896242287</v>
      </c>
      <c r="AY28" s="13">
        <f t="shared" si="25"/>
        <v>61.157452541054404</v>
      </c>
      <c r="AZ28" s="13">
        <f t="shared" si="25"/>
        <v>64.215325168107128</v>
      </c>
      <c r="BA28" s="13">
        <f t="shared" si="25"/>
        <v>67.426091426512485</v>
      </c>
      <c r="BB28" s="13">
        <f t="shared" si="25"/>
        <v>70.797395997838109</v>
      </c>
      <c r="BC28" s="13">
        <f t="shared" si="25"/>
        <v>74.337265797730012</v>
      </c>
      <c r="BD28" s="13">
        <f t="shared" si="25"/>
        <v>78.054129087616516</v>
      </c>
      <c r="BE28" s="13">
        <f t="shared" si="25"/>
        <v>81.956835541997336</v>
      </c>
    </row>
    <row r="29" spans="1:57" x14ac:dyDescent="0.35">
      <c r="A29" s="57" t="s">
        <v>616</v>
      </c>
      <c r="C29" s="86" t="s">
        <v>601</v>
      </c>
      <c r="D29" s="58" t="s">
        <v>621</v>
      </c>
      <c r="E29" s="87" t="s">
        <v>625</v>
      </c>
      <c r="F29" s="26" t="s">
        <v>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22.598672982627207</v>
      </c>
      <c r="AD29" s="13">
        <f t="shared" si="26"/>
        <v>24.180580091411112</v>
      </c>
      <c r="AE29" s="13">
        <f t="shared" si="26"/>
        <v>25.873220697809892</v>
      </c>
      <c r="AF29" s="13">
        <f t="shared" si="26"/>
        <v>27.684346146656583</v>
      </c>
      <c r="AG29" s="13">
        <f t="shared" si="26"/>
        <v>29.622250376922544</v>
      </c>
      <c r="AH29" s="13">
        <f t="shared" si="26"/>
        <v>31.695807903307124</v>
      </c>
      <c r="AI29" s="13">
        <f t="shared" si="26"/>
        <v>33.914514456538626</v>
      </c>
      <c r="AJ29" s="13">
        <f t="shared" si="26"/>
        <v>36.288530468496333</v>
      </c>
      <c r="AK29" s="13">
        <f t="shared" si="26"/>
        <v>38.465842296606112</v>
      </c>
      <c r="AL29" s="13">
        <f t="shared" si="26"/>
        <v>40.773792834402478</v>
      </c>
      <c r="AM29" s="13">
        <f t="shared" si="26"/>
        <v>43.22022040446663</v>
      </c>
      <c r="AN29" s="13">
        <f t="shared" si="26"/>
        <v>45.813433628734629</v>
      </c>
      <c r="AO29" s="13">
        <f t="shared" si="26"/>
        <v>48.562239646458707</v>
      </c>
      <c r="AP29" s="13">
        <f t="shared" si="26"/>
        <v>51.475974025246231</v>
      </c>
      <c r="AQ29" s="13">
        <f t="shared" si="26"/>
        <v>54.564532466761001</v>
      </c>
      <c r="AR29" s="13">
        <f t="shared" si="26"/>
        <v>57.838404414766664</v>
      </c>
      <c r="AS29" s="13">
        <f t="shared" si="26"/>
        <v>61.308708679652668</v>
      </c>
      <c r="AT29" s="13">
        <f t="shared" si="26"/>
        <v>64.987231200431822</v>
      </c>
      <c r="AU29" s="13">
        <f t="shared" si="26"/>
        <v>68.236592760453419</v>
      </c>
      <c r="AV29" s="13">
        <f t="shared" si="26"/>
        <v>71.648422398476086</v>
      </c>
      <c r="AW29" s="13">
        <f t="shared" si="26"/>
        <v>75.230843518399894</v>
      </c>
      <c r="AX29" s="13">
        <f t="shared" si="26"/>
        <v>78.992385694319893</v>
      </c>
      <c r="AY29" s="13">
        <f t="shared" si="26"/>
        <v>82.942004979035886</v>
      </c>
      <c r="AZ29" s="13">
        <f t="shared" si="26"/>
        <v>87.089105227987687</v>
      </c>
      <c r="BA29" s="13">
        <f t="shared" si="26"/>
        <v>91.443560489387067</v>
      </c>
      <c r="BB29" s="13">
        <f t="shared" si="26"/>
        <v>96.015738513856419</v>
      </c>
      <c r="BC29" s="13">
        <f t="shared" si="26"/>
        <v>100.81652543954924</v>
      </c>
      <c r="BD29" s="13">
        <f t="shared" si="26"/>
        <v>105.8573517115267</v>
      </c>
      <c r="BE29" s="13">
        <f t="shared" si="26"/>
        <v>111.15021929710304</v>
      </c>
    </row>
    <row r="30" spans="1:57" x14ac:dyDescent="0.35">
      <c r="A30" s="57" t="s">
        <v>616</v>
      </c>
      <c r="C30" s="86" t="s">
        <v>601</v>
      </c>
      <c r="D30" s="58" t="s">
        <v>621</v>
      </c>
      <c r="E30" s="87" t="s">
        <v>625</v>
      </c>
      <c r="F30" s="26" t="s">
        <v>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6.9328544672214791</v>
      </c>
      <c r="AD30" s="13">
        <f t="shared" si="27"/>
        <v>7.4181542799269824</v>
      </c>
      <c r="AE30" s="13">
        <f t="shared" si="27"/>
        <v>7.937425079521871</v>
      </c>
      <c r="AF30" s="13">
        <f t="shared" si="27"/>
        <v>8.4930448350884014</v>
      </c>
      <c r="AG30" s="13">
        <f t="shared" si="27"/>
        <v>9.0875579735445893</v>
      </c>
      <c r="AH30" s="13">
        <f t="shared" si="27"/>
        <v>9.7236870316927106</v>
      </c>
      <c r="AI30" s="13">
        <f t="shared" si="27"/>
        <v>10.404345123911201</v>
      </c>
      <c r="AJ30" s="13">
        <f t="shared" si="27"/>
        <v>11.132649282584985</v>
      </c>
      <c r="AK30" s="13">
        <f t="shared" si="27"/>
        <v>11.800608239540084</v>
      </c>
      <c r="AL30" s="13">
        <f t="shared" si="27"/>
        <v>12.508644733912488</v>
      </c>
      <c r="AM30" s="13">
        <f t="shared" si="27"/>
        <v>13.259163417947239</v>
      </c>
      <c r="AN30" s="13">
        <f t="shared" si="27"/>
        <v>14.054713223024073</v>
      </c>
      <c r="AO30" s="13">
        <f t="shared" si="27"/>
        <v>14.897996016405518</v>
      </c>
      <c r="AP30" s="13">
        <f t="shared" si="27"/>
        <v>15.791875777389849</v>
      </c>
      <c r="AQ30" s="13">
        <f t="shared" si="27"/>
        <v>16.739388324033239</v>
      </c>
      <c r="AR30" s="13">
        <f t="shared" si="27"/>
        <v>17.743751623475234</v>
      </c>
      <c r="AS30" s="13">
        <f t="shared" si="27"/>
        <v>18.808376720883746</v>
      </c>
      <c r="AT30" s="13">
        <f t="shared" si="27"/>
        <v>19.936879324136772</v>
      </c>
      <c r="AU30" s="13">
        <f t="shared" si="27"/>
        <v>20.933723290343611</v>
      </c>
      <c r="AV30" s="13">
        <f t="shared" si="27"/>
        <v>21.980409454860791</v>
      </c>
      <c r="AW30" s="13">
        <f t="shared" si="27"/>
        <v>23.079429927603829</v>
      </c>
      <c r="AX30" s="13">
        <f t="shared" si="27"/>
        <v>24.23340142398402</v>
      </c>
      <c r="AY30" s="13">
        <f t="shared" si="27"/>
        <v>25.445071495183221</v>
      </c>
      <c r="AZ30" s="13">
        <f t="shared" si="27"/>
        <v>26.717325069942383</v>
      </c>
      <c r="BA30" s="13">
        <f t="shared" si="27"/>
        <v>28.053191323439503</v>
      </c>
      <c r="BB30" s="13">
        <f t="shared" si="27"/>
        <v>29.455850889611479</v>
      </c>
      <c r="BC30" s="13">
        <f t="shared" si="27"/>
        <v>30.928643434092052</v>
      </c>
      <c r="BD30" s="13">
        <f t="shared" si="27"/>
        <v>32.475075605796654</v>
      </c>
      <c r="BE30" s="13">
        <f t="shared" si="27"/>
        <v>34.098829386086486</v>
      </c>
    </row>
    <row r="31" spans="1:57" x14ac:dyDescent="0.35">
      <c r="A31" s="57" t="s">
        <v>616</v>
      </c>
      <c r="C31" s="86" t="s">
        <v>601</v>
      </c>
      <c r="D31" s="58" t="s">
        <v>621</v>
      </c>
      <c r="E31" s="87" t="s">
        <v>625</v>
      </c>
      <c r="F31" s="26" t="s">
        <v>58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3.9894320442958682</v>
      </c>
      <c r="AD31" s="13">
        <f t="shared" si="28"/>
        <v>4.2686922873965791</v>
      </c>
      <c r="AE31" s="13">
        <f t="shared" si="28"/>
        <v>4.5675007475143401</v>
      </c>
      <c r="AF31" s="13">
        <f t="shared" si="28"/>
        <v>4.8872257998403441</v>
      </c>
      <c r="AG31" s="13">
        <f t="shared" si="28"/>
        <v>5.2293316058291683</v>
      </c>
      <c r="AH31" s="13">
        <f t="shared" si="28"/>
        <v>5.5953848182372106</v>
      </c>
      <c r="AI31" s="13">
        <f t="shared" si="28"/>
        <v>5.9870617555138157</v>
      </c>
      <c r="AJ31" s="13">
        <f t="shared" si="28"/>
        <v>6.4061560783997828</v>
      </c>
      <c r="AK31" s="13">
        <f t="shared" si="28"/>
        <v>6.7905254431037694</v>
      </c>
      <c r="AL31" s="13">
        <f t="shared" si="28"/>
        <v>7.1979569696899954</v>
      </c>
      <c r="AM31" s="13">
        <f t="shared" si="28"/>
        <v>7.6298343878713952</v>
      </c>
      <c r="AN31" s="13">
        <f t="shared" si="28"/>
        <v>8.0876244511436788</v>
      </c>
      <c r="AO31" s="13">
        <f t="shared" si="28"/>
        <v>8.5728819182122997</v>
      </c>
      <c r="AP31" s="13">
        <f t="shared" si="28"/>
        <v>9.0872548333050371</v>
      </c>
      <c r="AQ31" s="13">
        <f t="shared" si="28"/>
        <v>9.6324901233033398</v>
      </c>
      <c r="AR31" s="13">
        <f t="shared" si="28"/>
        <v>10.210439530701541</v>
      </c>
      <c r="AS31" s="13">
        <f t="shared" si="28"/>
        <v>10.823065902543632</v>
      </c>
      <c r="AT31" s="13">
        <f t="shared" si="28"/>
        <v>11.472449856696251</v>
      </c>
      <c r="AU31" s="13">
        <f t="shared" si="28"/>
        <v>12.046072349531064</v>
      </c>
      <c r="AV31" s="13">
        <f t="shared" si="28"/>
        <v>12.648375967007617</v>
      </c>
      <c r="AW31" s="13">
        <f t="shared" si="28"/>
        <v>13.280794765357998</v>
      </c>
      <c r="AX31" s="13">
        <f t="shared" si="28"/>
        <v>13.944834503625898</v>
      </c>
      <c r="AY31" s="13">
        <f t="shared" si="28"/>
        <v>14.642076228807193</v>
      </c>
      <c r="AZ31" s="13">
        <f t="shared" si="28"/>
        <v>15.374180040247552</v>
      </c>
      <c r="BA31" s="13">
        <f t="shared" si="28"/>
        <v>16.142889042259931</v>
      </c>
      <c r="BB31" s="13">
        <f t="shared" si="28"/>
        <v>16.950033494372928</v>
      </c>
      <c r="BC31" s="13">
        <f t="shared" si="28"/>
        <v>17.797535169091574</v>
      </c>
      <c r="BD31" s="13">
        <f t="shared" si="28"/>
        <v>18.687411927546155</v>
      </c>
      <c r="BE31" s="13">
        <f t="shared" si="28"/>
        <v>19.621782523923461</v>
      </c>
    </row>
    <row r="32" spans="1:57" x14ac:dyDescent="0.35">
      <c r="A32" s="57" t="s">
        <v>616</v>
      </c>
      <c r="C32" s="86" t="s">
        <v>601</v>
      </c>
      <c r="D32" s="58" t="s">
        <v>621</v>
      </c>
      <c r="E32" s="87" t="s">
        <v>625</v>
      </c>
      <c r="F32" s="26" t="s">
        <v>59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288.7716329136357</v>
      </c>
      <c r="AD32" s="13">
        <f t="shared" si="29"/>
        <v>308.98564721759021</v>
      </c>
      <c r="AE32" s="13">
        <f t="shared" si="29"/>
        <v>330.61464252282155</v>
      </c>
      <c r="AF32" s="13">
        <f t="shared" si="29"/>
        <v>353.75766749941909</v>
      </c>
      <c r="AG32" s="13">
        <f t="shared" si="29"/>
        <v>378.52070422437845</v>
      </c>
      <c r="AH32" s="13">
        <f t="shared" si="29"/>
        <v>405.01715352008495</v>
      </c>
      <c r="AI32" s="13">
        <f t="shared" si="29"/>
        <v>433.36835426649088</v>
      </c>
      <c r="AJ32" s="13">
        <f t="shared" si="29"/>
        <v>463.70413906514523</v>
      </c>
      <c r="AK32" s="13">
        <f t="shared" si="29"/>
        <v>491.52638740905394</v>
      </c>
      <c r="AL32" s="13">
        <f t="shared" si="29"/>
        <v>521.01797065359722</v>
      </c>
      <c r="AM32" s="13">
        <f t="shared" si="29"/>
        <v>552.27904889281308</v>
      </c>
      <c r="AN32" s="13">
        <f t="shared" si="29"/>
        <v>585.41579182638191</v>
      </c>
      <c r="AO32" s="13">
        <f t="shared" si="29"/>
        <v>620.54073933596487</v>
      </c>
      <c r="AP32" s="13">
        <f t="shared" si="29"/>
        <v>657.77318369612271</v>
      </c>
      <c r="AQ32" s="13">
        <f t="shared" si="29"/>
        <v>697.23957471789004</v>
      </c>
      <c r="AR32" s="13">
        <f t="shared" si="29"/>
        <v>739.0739492009634</v>
      </c>
      <c r="AS32" s="13">
        <f t="shared" si="29"/>
        <v>783.41838615302117</v>
      </c>
      <c r="AT32" s="13">
        <f t="shared" si="29"/>
        <v>830.42348932220239</v>
      </c>
      <c r="AU32" s="13">
        <f t="shared" si="29"/>
        <v>871.94466378831248</v>
      </c>
      <c r="AV32" s="13">
        <f t="shared" si="29"/>
        <v>915.54189697772813</v>
      </c>
      <c r="AW32" s="13">
        <f t="shared" si="29"/>
        <v>961.31899182661459</v>
      </c>
      <c r="AX32" s="13">
        <f t="shared" si="29"/>
        <v>1009.3849414179454</v>
      </c>
      <c r="AY32" s="13">
        <f t="shared" si="29"/>
        <v>1059.8541884888427</v>
      </c>
      <c r="AZ32" s="13">
        <f t="shared" si="29"/>
        <v>1112.8468979132849</v>
      </c>
      <c r="BA32" s="13">
        <f t="shared" si="29"/>
        <v>1168.4892428089493</v>
      </c>
      <c r="BB32" s="13">
        <f t="shared" si="29"/>
        <v>1226.9137049493968</v>
      </c>
      <c r="BC32" s="13">
        <f t="shared" si="29"/>
        <v>1288.2593901968667</v>
      </c>
      <c r="BD32" s="13">
        <f t="shared" si="29"/>
        <v>1352.67235970671</v>
      </c>
      <c r="BE32" s="13">
        <f t="shared" si="29"/>
        <v>1420.3059776920456</v>
      </c>
    </row>
    <row r="33" spans="1:57" x14ac:dyDescent="0.35">
      <c r="A33" s="57" t="s">
        <v>616</v>
      </c>
      <c r="C33" s="86" t="s">
        <v>601</v>
      </c>
      <c r="D33" s="58" t="s">
        <v>621</v>
      </c>
      <c r="E33" s="87" t="s">
        <v>625</v>
      </c>
      <c r="F33" s="26" t="s">
        <v>60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85.870092172953761</v>
      </c>
      <c r="AD33" s="13">
        <f t="shared" si="30"/>
        <v>91.880998625060528</v>
      </c>
      <c r="AE33" s="13">
        <f t="shared" si="30"/>
        <v>98.312668528814768</v>
      </c>
      <c r="AF33" s="13">
        <f t="shared" si="30"/>
        <v>105.1945553258318</v>
      </c>
      <c r="AG33" s="13">
        <f t="shared" si="30"/>
        <v>112.55817419864003</v>
      </c>
      <c r="AH33" s="13">
        <f t="shared" si="30"/>
        <v>120.43724639254484</v>
      </c>
      <c r="AI33" s="13">
        <f t="shared" si="30"/>
        <v>128.86785364002299</v>
      </c>
      <c r="AJ33" s="13">
        <f t="shared" si="30"/>
        <v>137.8886033948246</v>
      </c>
      <c r="AK33" s="13">
        <f t="shared" si="30"/>
        <v>146.16191959851409</v>
      </c>
      <c r="AL33" s="13">
        <f t="shared" si="30"/>
        <v>154.93163477442494</v>
      </c>
      <c r="AM33" s="13">
        <f t="shared" si="30"/>
        <v>164.22753286089042</v>
      </c>
      <c r="AN33" s="13">
        <f t="shared" si="30"/>
        <v>174.08118483254384</v>
      </c>
      <c r="AO33" s="13">
        <f t="shared" si="30"/>
        <v>184.52605592249648</v>
      </c>
      <c r="AP33" s="13">
        <f t="shared" si="30"/>
        <v>195.59761927784626</v>
      </c>
      <c r="AQ33" s="13">
        <f t="shared" si="30"/>
        <v>207.33347643451702</v>
      </c>
      <c r="AR33" s="13">
        <f t="shared" si="30"/>
        <v>219.77348502058805</v>
      </c>
      <c r="AS33" s="13">
        <f t="shared" si="30"/>
        <v>232.95989412182334</v>
      </c>
      <c r="AT33" s="13">
        <f t="shared" si="30"/>
        <v>246.93748776913273</v>
      </c>
      <c r="AU33" s="13">
        <f t="shared" si="30"/>
        <v>259.28436215758938</v>
      </c>
      <c r="AV33" s="13">
        <f t="shared" si="30"/>
        <v>272.24858026546883</v>
      </c>
      <c r="AW33" s="13">
        <f t="shared" si="30"/>
        <v>285.86100927874224</v>
      </c>
      <c r="AX33" s="13">
        <f t="shared" si="30"/>
        <v>300.15405974267935</v>
      </c>
      <c r="AY33" s="13">
        <f t="shared" si="30"/>
        <v>315.16176272981329</v>
      </c>
      <c r="AZ33" s="13">
        <f t="shared" si="30"/>
        <v>330.91985086630393</v>
      </c>
      <c r="BA33" s="13">
        <f t="shared" si="30"/>
        <v>347.46584340961914</v>
      </c>
      <c r="BB33" s="13">
        <f t="shared" si="30"/>
        <v>364.83913558010011</v>
      </c>
      <c r="BC33" s="13">
        <f t="shared" si="30"/>
        <v>383.08109235910513</v>
      </c>
      <c r="BD33" s="13">
        <f t="shared" si="30"/>
        <v>402.23514697706037</v>
      </c>
      <c r="BE33" s="13">
        <f t="shared" si="30"/>
        <v>422.34690432591339</v>
      </c>
    </row>
    <row r="34" spans="1:57" x14ac:dyDescent="0.35">
      <c r="A34" s="57" t="s">
        <v>616</v>
      </c>
      <c r="C34" s="86" t="s">
        <v>601</v>
      </c>
      <c r="D34" s="58" t="s">
        <v>621</v>
      </c>
      <c r="E34" s="87" t="s">
        <v>625</v>
      </c>
      <c r="F34" s="26" t="s">
        <v>61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507.09573411824186</v>
      </c>
      <c r="AD34" s="13">
        <f t="shared" si="31"/>
        <v>542.59243550651877</v>
      </c>
      <c r="AE34" s="13">
        <f t="shared" si="31"/>
        <v>580.57390599197504</v>
      </c>
      <c r="AF34" s="13">
        <f t="shared" si="31"/>
        <v>621.21407941141331</v>
      </c>
      <c r="AG34" s="13">
        <f t="shared" si="31"/>
        <v>664.69906497021225</v>
      </c>
      <c r="AH34" s="13">
        <f t="shared" si="31"/>
        <v>711.22799951812715</v>
      </c>
      <c r="AI34" s="13">
        <f t="shared" si="31"/>
        <v>761.01395948439608</v>
      </c>
      <c r="AJ34" s="13">
        <f t="shared" si="31"/>
        <v>814.28493664830376</v>
      </c>
      <c r="AK34" s="13">
        <f t="shared" si="31"/>
        <v>863.14203284720202</v>
      </c>
      <c r="AL34" s="13">
        <f t="shared" si="31"/>
        <v>914.93055481803412</v>
      </c>
      <c r="AM34" s="13">
        <f t="shared" si="31"/>
        <v>969.82638810711614</v>
      </c>
      <c r="AN34" s="13">
        <f t="shared" si="31"/>
        <v>1028.0159713935432</v>
      </c>
      <c r="AO34" s="13">
        <f t="shared" si="31"/>
        <v>1089.6969296771558</v>
      </c>
      <c r="AP34" s="13">
        <f t="shared" si="31"/>
        <v>1155.0787454577851</v>
      </c>
      <c r="AQ34" s="13">
        <f t="shared" si="31"/>
        <v>1224.3834701852522</v>
      </c>
      <c r="AR34" s="13">
        <f t="shared" si="31"/>
        <v>1297.8464783963673</v>
      </c>
      <c r="AS34" s="13">
        <f t="shared" si="31"/>
        <v>1375.7172671001492</v>
      </c>
      <c r="AT34" s="13">
        <f t="shared" si="31"/>
        <v>1458.2603031261581</v>
      </c>
      <c r="AU34" s="13">
        <f t="shared" si="31"/>
        <v>1531.173318282466</v>
      </c>
      <c r="AV34" s="13">
        <f t="shared" si="31"/>
        <v>1607.7319841965893</v>
      </c>
      <c r="AW34" s="13">
        <f t="shared" si="31"/>
        <v>1688.1185834064188</v>
      </c>
      <c r="AX34" s="13">
        <f t="shared" si="31"/>
        <v>1772.5245125767397</v>
      </c>
      <c r="AY34" s="13">
        <f t="shared" si="31"/>
        <v>1861.1507382055765</v>
      </c>
      <c r="AZ34" s="13">
        <f t="shared" si="31"/>
        <v>1954.2082751158555</v>
      </c>
      <c r="BA34" s="13">
        <f t="shared" si="31"/>
        <v>2051.9186888716481</v>
      </c>
      <c r="BB34" s="13">
        <f t="shared" si="31"/>
        <v>2154.5146233152304</v>
      </c>
      <c r="BC34" s="13">
        <f t="shared" si="31"/>
        <v>2262.2403544809918</v>
      </c>
      <c r="BD34" s="13">
        <f t="shared" si="31"/>
        <v>2375.3523722050413</v>
      </c>
      <c r="BE34" s="13">
        <f t="shared" si="31"/>
        <v>2494.1199908152935</v>
      </c>
    </row>
    <row r="35" spans="1:57" x14ac:dyDescent="0.35">
      <c r="A35" s="57" t="s">
        <v>616</v>
      </c>
      <c r="C35" s="86" t="s">
        <v>601</v>
      </c>
      <c r="D35" s="58" t="s">
        <v>621</v>
      </c>
      <c r="E35" s="87" t="s">
        <v>625</v>
      </c>
      <c r="F35" s="26" t="s">
        <v>62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69.815060775177699</v>
      </c>
      <c r="AD35" s="13">
        <f t="shared" si="32"/>
        <v>74.702115029440137</v>
      </c>
      <c r="AE35" s="13">
        <f t="shared" si="32"/>
        <v>79.931263081500944</v>
      </c>
      <c r="AF35" s="13">
        <f t="shared" si="32"/>
        <v>85.526451497206011</v>
      </c>
      <c r="AG35" s="13">
        <f t="shared" si="32"/>
        <v>91.51330310201044</v>
      </c>
      <c r="AH35" s="13">
        <f t="shared" si="32"/>
        <v>97.919234319151172</v>
      </c>
      <c r="AI35" s="13">
        <f t="shared" si="32"/>
        <v>104.77358072149175</v>
      </c>
      <c r="AJ35" s="13">
        <f t="shared" si="32"/>
        <v>112.10773137199618</v>
      </c>
      <c r="AK35" s="13">
        <f t="shared" si="32"/>
        <v>118.83419525431596</v>
      </c>
      <c r="AL35" s="13">
        <f t="shared" si="32"/>
        <v>125.96424696957492</v>
      </c>
      <c r="AM35" s="13">
        <f t="shared" si="32"/>
        <v>133.52210178774942</v>
      </c>
      <c r="AN35" s="13">
        <f t="shared" si="32"/>
        <v>141.5334278950144</v>
      </c>
      <c r="AO35" s="13">
        <f t="shared" si="32"/>
        <v>150.02543356871527</v>
      </c>
      <c r="AP35" s="13">
        <f t="shared" si="32"/>
        <v>159.02695958283817</v>
      </c>
      <c r="AQ35" s="13">
        <f t="shared" si="32"/>
        <v>168.56857715780848</v>
      </c>
      <c r="AR35" s="13">
        <f t="shared" si="32"/>
        <v>178.68269178727698</v>
      </c>
      <c r="AS35" s="13">
        <f t="shared" si="32"/>
        <v>189.40365329451359</v>
      </c>
      <c r="AT35" s="13">
        <f t="shared" si="32"/>
        <v>200.76787249218441</v>
      </c>
      <c r="AU35" s="13">
        <f t="shared" si="32"/>
        <v>210.80626611679364</v>
      </c>
      <c r="AV35" s="13">
        <f t="shared" si="32"/>
        <v>221.34657942263331</v>
      </c>
      <c r="AW35" s="13">
        <f t="shared" si="32"/>
        <v>232.41390839376498</v>
      </c>
      <c r="AX35" s="13">
        <f t="shared" si="32"/>
        <v>244.03460381345323</v>
      </c>
      <c r="AY35" s="13">
        <f t="shared" si="32"/>
        <v>256.23633400412587</v>
      </c>
      <c r="AZ35" s="13">
        <f t="shared" si="32"/>
        <v>269.04815070433216</v>
      </c>
      <c r="BA35" s="13">
        <f t="shared" si="32"/>
        <v>282.50055823954875</v>
      </c>
      <c r="BB35" s="13">
        <f t="shared" si="32"/>
        <v>296.62558615152619</v>
      </c>
      <c r="BC35" s="13">
        <f t="shared" si="32"/>
        <v>311.45686545910252</v>
      </c>
      <c r="BD35" s="13">
        <f t="shared" si="32"/>
        <v>327.02970873205766</v>
      </c>
      <c r="BE35" s="13">
        <f t="shared" si="32"/>
        <v>343.38119416866056</v>
      </c>
    </row>
    <row r="36" spans="1:57" x14ac:dyDescent="0.35">
      <c r="A36" s="57" t="s">
        <v>616</v>
      </c>
      <c r="C36" s="86" t="s">
        <v>601</v>
      </c>
      <c r="D36" s="58" t="s">
        <v>621</v>
      </c>
      <c r="E36" s="87" t="s">
        <v>625</v>
      </c>
      <c r="F36" s="26" t="s">
        <v>63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167.21558458835244</v>
      </c>
      <c r="AD36" s="13">
        <f t="shared" si="33"/>
        <v>178.92067550953712</v>
      </c>
      <c r="AE36" s="13">
        <f t="shared" si="33"/>
        <v>191.44512279520472</v>
      </c>
      <c r="AF36" s="13">
        <f t="shared" si="33"/>
        <v>204.84628139086905</v>
      </c>
      <c r="AG36" s="13">
        <f t="shared" si="33"/>
        <v>219.18552108822988</v>
      </c>
      <c r="AH36" s="13">
        <f t="shared" si="33"/>
        <v>234.52850756440597</v>
      </c>
      <c r="AI36" s="13">
        <f t="shared" si="33"/>
        <v>250.9455030939144</v>
      </c>
      <c r="AJ36" s="13">
        <f t="shared" si="33"/>
        <v>268.51168831048841</v>
      </c>
      <c r="AK36" s="13">
        <f t="shared" si="33"/>
        <v>284.6223896091177</v>
      </c>
      <c r="AL36" s="13">
        <f t="shared" si="33"/>
        <v>301.69973298566475</v>
      </c>
      <c r="AM36" s="13">
        <f t="shared" si="33"/>
        <v>319.80171696480465</v>
      </c>
      <c r="AN36" s="13">
        <f t="shared" si="33"/>
        <v>338.98981998269295</v>
      </c>
      <c r="AO36" s="13">
        <f t="shared" si="33"/>
        <v>359.32920918165451</v>
      </c>
      <c r="AP36" s="13">
        <f t="shared" si="33"/>
        <v>380.88896173255375</v>
      </c>
      <c r="AQ36" s="13">
        <f t="shared" si="33"/>
        <v>403.74229943650698</v>
      </c>
      <c r="AR36" s="13">
        <f t="shared" si="33"/>
        <v>427.96683740269742</v>
      </c>
      <c r="AS36" s="13">
        <f t="shared" si="33"/>
        <v>453.64484764685926</v>
      </c>
      <c r="AT36" s="13">
        <f t="shared" si="33"/>
        <v>480.86353850567082</v>
      </c>
      <c r="AU36" s="13">
        <f t="shared" si="33"/>
        <v>504.90671543095436</v>
      </c>
      <c r="AV36" s="13">
        <f t="shared" si="33"/>
        <v>530.15205120250209</v>
      </c>
      <c r="AW36" s="13">
        <f t="shared" si="33"/>
        <v>556.65965376262716</v>
      </c>
      <c r="AX36" s="13">
        <f t="shared" si="33"/>
        <v>584.49263645075848</v>
      </c>
      <c r="AY36" s="13">
        <f t="shared" si="33"/>
        <v>613.71726827329644</v>
      </c>
      <c r="AZ36" s="13">
        <f t="shared" si="33"/>
        <v>644.40313168696127</v>
      </c>
      <c r="BA36" s="13">
        <f t="shared" si="33"/>
        <v>676.62328827130932</v>
      </c>
      <c r="BB36" s="13">
        <f t="shared" si="33"/>
        <v>710.45445268487481</v>
      </c>
      <c r="BC36" s="13">
        <f t="shared" si="33"/>
        <v>745.9771753191186</v>
      </c>
      <c r="BD36" s="13">
        <f t="shared" si="33"/>
        <v>783.27603408507457</v>
      </c>
      <c r="BE36" s="13">
        <f t="shared" si="33"/>
        <v>822.4398357893283</v>
      </c>
    </row>
    <row r="37" spans="1:57" x14ac:dyDescent="0.35">
      <c r="A37" s="57" t="s">
        <v>616</v>
      </c>
      <c r="C37" s="86" t="s">
        <v>601</v>
      </c>
      <c r="D37" s="58" t="s">
        <v>621</v>
      </c>
      <c r="E37" s="87" t="s">
        <v>625</v>
      </c>
      <c r="F37" s="26" t="s">
        <v>64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55.219577686290371</v>
      </c>
      <c r="AD37" s="13">
        <f t="shared" si="34"/>
        <v>59.084948124330694</v>
      </c>
      <c r="AE37" s="13">
        <f t="shared" si="34"/>
        <v>63.220894493033839</v>
      </c>
      <c r="AF37" s="13">
        <f t="shared" si="34"/>
        <v>67.646357107546208</v>
      </c>
      <c r="AG37" s="13">
        <f t="shared" si="34"/>
        <v>72.38160210507445</v>
      </c>
      <c r="AH37" s="13">
        <f t="shared" si="34"/>
        <v>77.448314252429668</v>
      </c>
      <c r="AI37" s="13">
        <f t="shared" si="34"/>
        <v>82.86969625009975</v>
      </c>
      <c r="AJ37" s="13">
        <f t="shared" si="34"/>
        <v>88.670574987606727</v>
      </c>
      <c r="AK37" s="13">
        <f t="shared" si="34"/>
        <v>93.990809486863128</v>
      </c>
      <c r="AL37" s="13">
        <f t="shared" si="34"/>
        <v>99.630258056074922</v>
      </c>
      <c r="AM37" s="13">
        <f t="shared" si="34"/>
        <v>105.60807353943942</v>
      </c>
      <c r="AN37" s="13">
        <f t="shared" si="34"/>
        <v>111.94455795180578</v>
      </c>
      <c r="AO37" s="13">
        <f t="shared" si="34"/>
        <v>118.66123142891412</v>
      </c>
      <c r="AP37" s="13">
        <f t="shared" si="34"/>
        <v>125.78090531464896</v>
      </c>
      <c r="AQ37" s="13">
        <f t="shared" si="34"/>
        <v>133.3277596335279</v>
      </c>
      <c r="AR37" s="13">
        <f t="shared" si="34"/>
        <v>141.32742521153958</v>
      </c>
      <c r="AS37" s="13">
        <f t="shared" si="34"/>
        <v>149.80707072423195</v>
      </c>
      <c r="AT37" s="13">
        <f t="shared" si="34"/>
        <v>158.79549496768587</v>
      </c>
      <c r="AU37" s="13">
        <f t="shared" si="34"/>
        <v>166.73526971607015</v>
      </c>
      <c r="AV37" s="13">
        <f t="shared" si="34"/>
        <v>175.07203320187367</v>
      </c>
      <c r="AW37" s="13">
        <f t="shared" si="34"/>
        <v>183.82563486196736</v>
      </c>
      <c r="AX37" s="13">
        <f t="shared" si="34"/>
        <v>193.01691660506572</v>
      </c>
      <c r="AY37" s="13">
        <f t="shared" si="34"/>
        <v>202.66776243531899</v>
      </c>
      <c r="AZ37" s="13">
        <f t="shared" si="34"/>
        <v>212.80115055708495</v>
      </c>
      <c r="BA37" s="13">
        <f t="shared" si="34"/>
        <v>223.44120808493921</v>
      </c>
      <c r="BB37" s="13">
        <f t="shared" si="34"/>
        <v>234.61326848918617</v>
      </c>
      <c r="BC37" s="13">
        <f t="shared" si="34"/>
        <v>246.34393191364546</v>
      </c>
      <c r="BD37" s="13">
        <f t="shared" si="34"/>
        <v>258.66112850932774</v>
      </c>
      <c r="BE37" s="13">
        <f t="shared" si="34"/>
        <v>271.5941849347941</v>
      </c>
    </row>
    <row r="38" spans="1:57" x14ac:dyDescent="0.35">
      <c r="A38" s="57" t="s">
        <v>616</v>
      </c>
      <c r="C38" s="86" t="s">
        <v>601</v>
      </c>
      <c r="D38" s="58" t="s">
        <v>621</v>
      </c>
      <c r="E38" s="87" t="s">
        <v>625</v>
      </c>
      <c r="F38" s="26" t="s">
        <v>65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21.504011750960654</v>
      </c>
      <c r="AD38" s="13">
        <f t="shared" si="35"/>
        <v>23.009292573527901</v>
      </c>
      <c r="AE38" s="13">
        <f t="shared" si="35"/>
        <v>24.619943053674856</v>
      </c>
      <c r="AF38" s="13">
        <f t="shared" si="35"/>
        <v>26.343339067432098</v>
      </c>
      <c r="AG38" s="13">
        <f t="shared" si="35"/>
        <v>28.187372802152346</v>
      </c>
      <c r="AH38" s="13">
        <f t="shared" si="35"/>
        <v>30.160488898303011</v>
      </c>
      <c r="AI38" s="13">
        <f t="shared" si="35"/>
        <v>32.271723121184223</v>
      </c>
      <c r="AJ38" s="13">
        <f t="shared" si="35"/>
        <v>34.530743739667116</v>
      </c>
      <c r="AK38" s="13">
        <f t="shared" si="35"/>
        <v>36.602588364047143</v>
      </c>
      <c r="AL38" s="13">
        <f t="shared" si="35"/>
        <v>38.798743665889972</v>
      </c>
      <c r="AM38" s="13">
        <f t="shared" si="35"/>
        <v>41.126668285843373</v>
      </c>
      <c r="AN38" s="13">
        <f t="shared" si="35"/>
        <v>43.594268382993974</v>
      </c>
      <c r="AO38" s="13">
        <f t="shared" si="35"/>
        <v>46.209924485973609</v>
      </c>
      <c r="AP38" s="13">
        <f t="shared" si="35"/>
        <v>48.982519955132027</v>
      </c>
      <c r="AQ38" s="13">
        <f t="shared" si="35"/>
        <v>51.921471152439949</v>
      </c>
      <c r="AR38" s="13">
        <f t="shared" si="35"/>
        <v>55.036759421586346</v>
      </c>
      <c r="AS38" s="13">
        <f t="shared" si="35"/>
        <v>58.338964986881528</v>
      </c>
      <c r="AT38" s="13">
        <f t="shared" si="35"/>
        <v>61.839302886094423</v>
      </c>
      <c r="AU38" s="13">
        <f t="shared" si="35"/>
        <v>64.931268030399139</v>
      </c>
      <c r="AV38" s="13">
        <f t="shared" si="35"/>
        <v>68.177831431919088</v>
      </c>
      <c r="AW38" s="13">
        <f t="shared" si="35"/>
        <v>71.586723003515047</v>
      </c>
      <c r="AX38" s="13">
        <f t="shared" si="35"/>
        <v>75.166059153690796</v>
      </c>
      <c r="AY38" s="13">
        <f t="shared" si="35"/>
        <v>78.924362111375331</v>
      </c>
      <c r="AZ38" s="13">
        <f t="shared" si="35"/>
        <v>82.870580216944091</v>
      </c>
      <c r="BA38" s="13">
        <f t="shared" si="35"/>
        <v>87.014109227791295</v>
      </c>
      <c r="BB38" s="13">
        <f t="shared" si="35"/>
        <v>91.364814689180861</v>
      </c>
      <c r="BC38" s="13">
        <f t="shared" si="35"/>
        <v>95.9330554236399</v>
      </c>
      <c r="BD38" s="13">
        <f t="shared" si="35"/>
        <v>100.7297081948219</v>
      </c>
      <c r="BE38" s="13">
        <f t="shared" si="35"/>
        <v>105.76619360456299</v>
      </c>
    </row>
    <row r="39" spans="1:57" x14ac:dyDescent="0.35">
      <c r="A39" s="57" t="s">
        <v>616</v>
      </c>
      <c r="C39" s="86" t="s">
        <v>601</v>
      </c>
      <c r="D39" s="58" t="s">
        <v>621</v>
      </c>
      <c r="E39" s="87" t="s">
        <v>625</v>
      </c>
      <c r="F39" s="26" t="s">
        <v>36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317.64555456910438</v>
      </c>
      <c r="AD39" s="13">
        <f t="shared" si="36"/>
        <v>339.88074338894171</v>
      </c>
      <c r="AE39" s="13">
        <f t="shared" si="36"/>
        <v>363.67239542616761</v>
      </c>
      <c r="AF39" s="13">
        <f t="shared" si="36"/>
        <v>389.12946310599932</v>
      </c>
      <c r="AG39" s="13">
        <f t="shared" si="36"/>
        <v>416.36852552341929</v>
      </c>
      <c r="AH39" s="13">
        <f t="shared" si="36"/>
        <v>445.51432231005867</v>
      </c>
      <c r="AI39" s="13">
        <f t="shared" si="36"/>
        <v>476.7003248717628</v>
      </c>
      <c r="AJ39" s="13">
        <f t="shared" si="36"/>
        <v>510.0693476127862</v>
      </c>
      <c r="AK39" s="13">
        <f t="shared" si="36"/>
        <v>540.67350846955333</v>
      </c>
      <c r="AL39" s="13">
        <f t="shared" si="36"/>
        <v>573.11391897772648</v>
      </c>
      <c r="AM39" s="13">
        <f t="shared" si="36"/>
        <v>607.50075411639011</v>
      </c>
      <c r="AN39" s="13">
        <f t="shared" si="36"/>
        <v>643.95079936337356</v>
      </c>
      <c r="AO39" s="13">
        <f t="shared" si="36"/>
        <v>682.58784732517597</v>
      </c>
      <c r="AP39" s="13">
        <f t="shared" si="36"/>
        <v>723.54311816468658</v>
      </c>
      <c r="AQ39" s="13">
        <f t="shared" si="36"/>
        <v>766.95570525456776</v>
      </c>
      <c r="AR39" s="13">
        <f t="shared" si="36"/>
        <v>812.97304756984181</v>
      </c>
      <c r="AS39" s="13">
        <f t="shared" si="36"/>
        <v>861.75143042403226</v>
      </c>
      <c r="AT39" s="13">
        <f t="shared" si="36"/>
        <v>913.45651624947425</v>
      </c>
      <c r="AU39" s="13">
        <f t="shared" si="36"/>
        <v>959.12934206194791</v>
      </c>
      <c r="AV39" s="13">
        <f t="shared" si="36"/>
        <v>1007.0858091650452</v>
      </c>
      <c r="AW39" s="13">
        <f t="shared" si="36"/>
        <v>1057.4400996232976</v>
      </c>
      <c r="AX39" s="13">
        <f t="shared" si="36"/>
        <v>1110.3121046044625</v>
      </c>
      <c r="AY39" s="13">
        <f t="shared" si="36"/>
        <v>1165.8277098346857</v>
      </c>
      <c r="AZ39" s="13">
        <f t="shared" si="36"/>
        <v>1224.1190953264199</v>
      </c>
      <c r="BA39" s="13">
        <f t="shared" si="36"/>
        <v>1285.3250500927409</v>
      </c>
      <c r="BB39" s="13">
        <f t="shared" si="36"/>
        <v>1349.591302597378</v>
      </c>
      <c r="BC39" s="13">
        <f t="shared" si="36"/>
        <v>1417.0708677272469</v>
      </c>
      <c r="BD39" s="13">
        <f t="shared" si="36"/>
        <v>1487.9244111136093</v>
      </c>
      <c r="BE39" s="13">
        <f t="shared" si="36"/>
        <v>1562.3206316692897</v>
      </c>
    </row>
    <row r="40" spans="1:57" x14ac:dyDescent="0.35">
      <c r="A40" s="57" t="s">
        <v>616</v>
      </c>
      <c r="C40" s="86" t="s">
        <v>601</v>
      </c>
      <c r="D40" s="58" t="s">
        <v>621</v>
      </c>
      <c r="E40" s="87" t="s">
        <v>625</v>
      </c>
      <c r="F40" s="26" t="s">
        <v>37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215.89152068979166</v>
      </c>
      <c r="AD40" s="13">
        <f t="shared" si="37"/>
        <v>231.00392713807707</v>
      </c>
      <c r="AE40" s="13">
        <f t="shared" si="37"/>
        <v>247.17420203774248</v>
      </c>
      <c r="AF40" s="13">
        <f t="shared" si="37"/>
        <v>264.47639618038443</v>
      </c>
      <c r="AG40" s="13">
        <f t="shared" si="37"/>
        <v>282.98974391301135</v>
      </c>
      <c r="AH40" s="13">
        <f t="shared" si="37"/>
        <v>302.79902598692217</v>
      </c>
      <c r="AI40" s="13">
        <f t="shared" si="37"/>
        <v>323.99495780600671</v>
      </c>
      <c r="AJ40" s="13">
        <f t="shared" si="37"/>
        <v>346.67460485242719</v>
      </c>
      <c r="AK40" s="13">
        <f t="shared" si="37"/>
        <v>367.47508114357282</v>
      </c>
      <c r="AL40" s="13">
        <f t="shared" si="37"/>
        <v>389.5235860121872</v>
      </c>
      <c r="AM40" s="13">
        <f t="shared" si="37"/>
        <v>412.89500117291846</v>
      </c>
      <c r="AN40" s="13">
        <f t="shared" si="37"/>
        <v>437.66870124329358</v>
      </c>
      <c r="AO40" s="13">
        <f t="shared" si="37"/>
        <v>463.92882331789122</v>
      </c>
      <c r="AP40" s="13">
        <f t="shared" si="37"/>
        <v>491.76455271696466</v>
      </c>
      <c r="AQ40" s="13">
        <f t="shared" si="37"/>
        <v>521.27042587998255</v>
      </c>
      <c r="AR40" s="13">
        <f t="shared" si="37"/>
        <v>552.54665143278146</v>
      </c>
      <c r="AS40" s="13">
        <f t="shared" si="37"/>
        <v>585.69945051874834</v>
      </c>
      <c r="AT40" s="13">
        <f t="shared" si="37"/>
        <v>620.8414175498732</v>
      </c>
      <c r="AU40" s="13">
        <f t="shared" si="37"/>
        <v>651.88348842736684</v>
      </c>
      <c r="AV40" s="13">
        <f t="shared" si="37"/>
        <v>684.47766284873524</v>
      </c>
      <c r="AW40" s="13">
        <f t="shared" si="37"/>
        <v>718.701545991172</v>
      </c>
      <c r="AX40" s="13">
        <f t="shared" si="37"/>
        <v>754.63662329073054</v>
      </c>
      <c r="AY40" s="13">
        <f t="shared" si="37"/>
        <v>792.36845445526706</v>
      </c>
      <c r="AZ40" s="13">
        <f t="shared" si="37"/>
        <v>831.98687717803045</v>
      </c>
      <c r="BA40" s="13">
        <f t="shared" si="37"/>
        <v>873.58622103693199</v>
      </c>
      <c r="BB40" s="13">
        <f t="shared" si="37"/>
        <v>917.26553208877863</v>
      </c>
      <c r="BC40" s="13">
        <f t="shared" si="37"/>
        <v>963.12880869321759</v>
      </c>
      <c r="BD40" s="13">
        <f t="shared" si="37"/>
        <v>1011.2852491278785</v>
      </c>
      <c r="BE40" s="13">
        <f t="shared" si="37"/>
        <v>1061.8495115842725</v>
      </c>
    </row>
    <row r="41" spans="1:57" x14ac:dyDescent="0.35">
      <c r="A41" s="57" t="s">
        <v>616</v>
      </c>
      <c r="C41" s="86" t="s">
        <v>601</v>
      </c>
      <c r="D41" s="58" t="s">
        <v>621</v>
      </c>
      <c r="E41" s="87" t="s">
        <v>625</v>
      </c>
      <c r="F41" s="26" t="s">
        <v>66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160.91520105498273</v>
      </c>
      <c r="AD41" s="13">
        <f t="shared" si="38"/>
        <v>172.17926512883153</v>
      </c>
      <c r="AE41" s="13">
        <f t="shared" si="38"/>
        <v>184.23181368784975</v>
      </c>
      <c r="AF41" s="13">
        <f t="shared" si="38"/>
        <v>197.12804064599925</v>
      </c>
      <c r="AG41" s="13">
        <f t="shared" si="38"/>
        <v>210.92700349121921</v>
      </c>
      <c r="AH41" s="13">
        <f t="shared" si="38"/>
        <v>225.69189373560457</v>
      </c>
      <c r="AI41" s="13">
        <f t="shared" si="38"/>
        <v>241.49032629709689</v>
      </c>
      <c r="AJ41" s="13">
        <f t="shared" si="38"/>
        <v>258.39464913789368</v>
      </c>
      <c r="AK41" s="13">
        <f t="shared" si="38"/>
        <v>273.89832808616728</v>
      </c>
      <c r="AL41" s="13">
        <f t="shared" si="38"/>
        <v>290.33222777133733</v>
      </c>
      <c r="AM41" s="13">
        <f t="shared" si="38"/>
        <v>307.75216143761759</v>
      </c>
      <c r="AN41" s="13">
        <f t="shared" si="38"/>
        <v>326.21729112387465</v>
      </c>
      <c r="AO41" s="13">
        <f t="shared" si="38"/>
        <v>345.79032859130712</v>
      </c>
      <c r="AP41" s="13">
        <f t="shared" si="38"/>
        <v>366.53774830678555</v>
      </c>
      <c r="AQ41" s="13">
        <f t="shared" si="38"/>
        <v>388.53001320519269</v>
      </c>
      <c r="AR41" s="13">
        <f t="shared" si="38"/>
        <v>411.84181399750423</v>
      </c>
      <c r="AS41" s="13">
        <f t="shared" si="38"/>
        <v>436.5523228373545</v>
      </c>
      <c r="AT41" s="13">
        <f t="shared" si="38"/>
        <v>462.74546220759578</v>
      </c>
      <c r="AU41" s="13">
        <f t="shared" si="38"/>
        <v>485.88273531797557</v>
      </c>
      <c r="AV41" s="13">
        <f t="shared" si="38"/>
        <v>510.17687208387434</v>
      </c>
      <c r="AW41" s="13">
        <f t="shared" si="38"/>
        <v>535.68571568806806</v>
      </c>
      <c r="AX41" s="13">
        <f t="shared" si="38"/>
        <v>562.47000147247149</v>
      </c>
      <c r="AY41" s="13">
        <f t="shared" si="38"/>
        <v>590.59350154609501</v>
      </c>
      <c r="AZ41" s="13">
        <f t="shared" si="38"/>
        <v>620.12317662339979</v>
      </c>
      <c r="BA41" s="13">
        <f t="shared" si="38"/>
        <v>651.12933545456974</v>
      </c>
      <c r="BB41" s="13">
        <f t="shared" si="38"/>
        <v>683.68580222729827</v>
      </c>
      <c r="BC41" s="13">
        <f t="shared" si="38"/>
        <v>717.8700923386632</v>
      </c>
      <c r="BD41" s="13">
        <f t="shared" si="38"/>
        <v>753.76359695559631</v>
      </c>
      <c r="BE41" s="13">
        <f t="shared" si="38"/>
        <v>791.45177680337611</v>
      </c>
    </row>
    <row r="42" spans="1:57" x14ac:dyDescent="0.35">
      <c r="A42" s="57" t="s">
        <v>616</v>
      </c>
      <c r="C42" s="86" t="s">
        <v>601</v>
      </c>
      <c r="D42" s="58" t="s">
        <v>621</v>
      </c>
      <c r="E42" s="87" t="s">
        <v>625</v>
      </c>
      <c r="F42" s="26" t="s">
        <v>67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1057.5310524625743</v>
      </c>
      <c r="AD42" s="13">
        <f t="shared" si="39"/>
        <v>1131.5582261349546</v>
      </c>
      <c r="AE42" s="13">
        <f t="shared" si="39"/>
        <v>1210.7673019644014</v>
      </c>
      <c r="AF42" s="13">
        <f t="shared" si="39"/>
        <v>1295.5210131019096</v>
      </c>
      <c r="AG42" s="13">
        <f t="shared" si="39"/>
        <v>1386.2074840190432</v>
      </c>
      <c r="AH42" s="13">
        <f t="shared" si="39"/>
        <v>1483.2420079003764</v>
      </c>
      <c r="AI42" s="13">
        <f t="shared" si="39"/>
        <v>1587.0689484534028</v>
      </c>
      <c r="AJ42" s="13">
        <f t="shared" si="39"/>
        <v>1698.163774845141</v>
      </c>
      <c r="AK42" s="13">
        <f t="shared" si="39"/>
        <v>1800.0536013358494</v>
      </c>
      <c r="AL42" s="13">
        <f t="shared" si="39"/>
        <v>1908.0568174160003</v>
      </c>
      <c r="AM42" s="13">
        <f t="shared" si="39"/>
        <v>2022.5402264609602</v>
      </c>
      <c r="AN42" s="13">
        <f t="shared" si="39"/>
        <v>2143.892640048618</v>
      </c>
      <c r="AO42" s="13">
        <f t="shared" si="39"/>
        <v>2272.526198451535</v>
      </c>
      <c r="AP42" s="13">
        <f t="shared" si="39"/>
        <v>2408.877770358627</v>
      </c>
      <c r="AQ42" s="13">
        <f t="shared" si="39"/>
        <v>2553.4104365801445</v>
      </c>
      <c r="AR42" s="13">
        <f t="shared" si="39"/>
        <v>2706.615062774953</v>
      </c>
      <c r="AS42" s="13">
        <f t="shared" si="39"/>
        <v>2869.01196654145</v>
      </c>
      <c r="AT42" s="13">
        <f t="shared" si="39"/>
        <v>3041.1526845339367</v>
      </c>
      <c r="AU42" s="13">
        <f t="shared" si="39"/>
        <v>3193.2103187606335</v>
      </c>
      <c r="AV42" s="13">
        <f t="shared" si="39"/>
        <v>3352.870834698665</v>
      </c>
      <c r="AW42" s="13">
        <f t="shared" si="39"/>
        <v>3520.514376433598</v>
      </c>
      <c r="AX42" s="13">
        <f t="shared" si="39"/>
        <v>3696.5400952552782</v>
      </c>
      <c r="AY42" s="13">
        <f t="shared" si="39"/>
        <v>3881.367100018042</v>
      </c>
      <c r="AZ42" s="13">
        <f t="shared" si="39"/>
        <v>4075.4354550189441</v>
      </c>
      <c r="BA42" s="13">
        <f t="shared" si="39"/>
        <v>4279.2072277698917</v>
      </c>
      <c r="BB42" s="13">
        <f t="shared" si="39"/>
        <v>4493.1675891583864</v>
      </c>
      <c r="BC42" s="13">
        <f t="shared" si="39"/>
        <v>4717.8259686163055</v>
      </c>
      <c r="BD42" s="13">
        <f t="shared" si="39"/>
        <v>4953.7172670471209</v>
      </c>
      <c r="BE42" s="13">
        <f t="shared" si="39"/>
        <v>5201.403130399477</v>
      </c>
    </row>
    <row r="43" spans="1:57" x14ac:dyDescent="0.35">
      <c r="A43" s="86" t="s">
        <v>616</v>
      </c>
      <c r="B43" s="86"/>
      <c r="C43" s="86" t="s">
        <v>601</v>
      </c>
      <c r="D43" s="87" t="s">
        <v>621</v>
      </c>
      <c r="E43" s="87" t="s">
        <v>625</v>
      </c>
      <c r="F43" s="26" t="s">
        <v>630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7343.1607584354515</v>
      </c>
      <c r="AD43" s="12">
        <f t="shared" si="41"/>
        <v>7857.1820115259343</v>
      </c>
      <c r="AE43" s="12">
        <f t="shared" si="41"/>
        <v>8407.1847523327469</v>
      </c>
      <c r="AF43" s="12">
        <f t="shared" si="41"/>
        <v>8995.6876849960408</v>
      </c>
      <c r="AG43" s="12">
        <f t="shared" si="41"/>
        <v>9625.3858229457637</v>
      </c>
      <c r="AH43" s="12">
        <f t="shared" si="41"/>
        <v>10299.162830551968</v>
      </c>
      <c r="AI43" s="12">
        <f t="shared" si="41"/>
        <v>11020.104228690605</v>
      </c>
      <c r="AJ43" s="12">
        <f t="shared" si="41"/>
        <v>11791.51152469895</v>
      </c>
      <c r="AK43" s="12">
        <f t="shared" si="41"/>
        <v>12499.002216180883</v>
      </c>
      <c r="AL43" s="12">
        <f t="shared" si="41"/>
        <v>13248.942349151735</v>
      </c>
      <c r="AM43" s="12">
        <f t="shared" si="41"/>
        <v>14043.878890100841</v>
      </c>
      <c r="AN43" s="12">
        <f t="shared" si="41"/>
        <v>14886.511623506893</v>
      </c>
      <c r="AO43" s="12">
        <f t="shared" si="41"/>
        <v>15779.702320917308</v>
      </c>
      <c r="AP43" s="12">
        <f t="shared" si="41"/>
        <v>16726.484460172345</v>
      </c>
      <c r="AQ43" s="12">
        <f t="shared" si="41"/>
        <v>17730.073527782683</v>
      </c>
      <c r="AR43" s="12">
        <f t="shared" si="41"/>
        <v>18793.877939449641</v>
      </c>
      <c r="AS43" s="12">
        <f t="shared" si="41"/>
        <v>19921.510615816624</v>
      </c>
      <c r="AT43" s="12">
        <f t="shared" si="41"/>
        <v>21116.801252765621</v>
      </c>
      <c r="AU43" s="12">
        <f t="shared" si="41"/>
        <v>22172.641315403904</v>
      </c>
      <c r="AV43" s="12">
        <f t="shared" si="41"/>
        <v>23281.273381174095</v>
      </c>
      <c r="AW43" s="12">
        <f t="shared" si="41"/>
        <v>24445.337050232807</v>
      </c>
      <c r="AX43" s="12">
        <f t="shared" si="41"/>
        <v>25667.603902744442</v>
      </c>
      <c r="AY43" s="12">
        <f t="shared" si="41"/>
        <v>26950.984097881657</v>
      </c>
      <c r="AZ43" s="12">
        <f t="shared" si="41"/>
        <v>28298.533302775752</v>
      </c>
      <c r="BA43" s="12">
        <f t="shared" si="41"/>
        <v>29713.459967914539</v>
      </c>
      <c r="BB43" s="12">
        <f t="shared" si="41"/>
        <v>31199.132966310259</v>
      </c>
      <c r="BC43" s="12">
        <f t="shared" si="41"/>
        <v>32759.08961462578</v>
      </c>
      <c r="BD43" s="12">
        <f t="shared" si="41"/>
        <v>34397.044095357072</v>
      </c>
      <c r="BE43" s="12">
        <f t="shared" si="41"/>
        <v>36116.896300124914</v>
      </c>
    </row>
    <row r="44" spans="1:57" x14ac:dyDescent="0.35">
      <c r="F44" s="46" t="s">
        <v>69</v>
      </c>
      <c r="G44" s="47">
        <f t="shared" ref="G44:Q44" si="42">_xlfn.RRI(1,G43,H43)</f>
        <v>0.34000000000000052</v>
      </c>
      <c r="H44" s="47">
        <f t="shared" si="42"/>
        <v>0.33999999999999964</v>
      </c>
      <c r="I44" s="47">
        <f t="shared" si="42"/>
        <v>0.5</v>
      </c>
      <c r="J44" s="47">
        <f t="shared" si="42"/>
        <v>0.50000000000000022</v>
      </c>
      <c r="K44" s="47">
        <f t="shared" si="42"/>
        <v>0.21999999999999997</v>
      </c>
      <c r="L44" s="47">
        <f t="shared" si="42"/>
        <v>0.17999999999999994</v>
      </c>
      <c r="M44" s="47">
        <f t="shared" si="42"/>
        <v>0.18999999999999995</v>
      </c>
      <c r="N44" s="47">
        <f t="shared" si="42"/>
        <v>0.34999999999999987</v>
      </c>
      <c r="O44" s="47">
        <f t="shared" si="42"/>
        <v>-0.26</v>
      </c>
      <c r="P44" s="47">
        <f t="shared" si="42"/>
        <v>0.67999999999999994</v>
      </c>
      <c r="Q44" s="47">
        <f t="shared" si="42"/>
        <v>0.31000000000000028</v>
      </c>
      <c r="R44" s="47">
        <f>_xlfn.RRI(1,R43,S43)</f>
        <v>0.15544050172272694</v>
      </c>
      <c r="S44" s="47">
        <f t="shared" ref="S44:AA44" si="43">_xlfn.RRI(1,S43,T43)</f>
        <v>-1.0603200799092494E-2</v>
      </c>
      <c r="T44" s="47">
        <f t="shared" si="43"/>
        <v>0.21242995825099631</v>
      </c>
      <c r="U44" s="47">
        <f t="shared" si="43"/>
        <v>0.19211837419985422</v>
      </c>
      <c r="V44" s="47">
        <f t="shared" si="43"/>
        <v>4.3762980528401441E-2</v>
      </c>
      <c r="W44" s="47">
        <f t="shared" si="43"/>
        <v>9.8404073155131E-2</v>
      </c>
      <c r="X44" s="47">
        <f t="shared" si="43"/>
        <v>-1.5217415914355437E-2</v>
      </c>
      <c r="Y44" s="47">
        <f t="shared" si="43"/>
        <v>0.10057000372249258</v>
      </c>
      <c r="Z44" s="47">
        <f t="shared" si="43"/>
        <v>0.13218847350705021</v>
      </c>
      <c r="AA44" s="47">
        <f t="shared" si="43"/>
        <v>-5.4505692280630735E-2</v>
      </c>
      <c r="AB44" s="47">
        <v>7.0000000000000007E-2</v>
      </c>
      <c r="AC44" s="47">
        <v>7.0000000000000007E-2</v>
      </c>
      <c r="AD44" s="47">
        <v>7.0000000000000007E-2</v>
      </c>
      <c r="AE44" s="47">
        <v>7.0000000000000007E-2</v>
      </c>
      <c r="AF44" s="47">
        <v>7.0000000000000007E-2</v>
      </c>
      <c r="AG44" s="47">
        <v>7.0000000000000007E-2</v>
      </c>
      <c r="AH44" s="47">
        <v>7.0000000000000007E-2</v>
      </c>
      <c r="AI44" s="47">
        <v>7.0000000000000007E-2</v>
      </c>
      <c r="AJ44" s="47">
        <v>0.06</v>
      </c>
      <c r="AK44" s="47">
        <v>0.06</v>
      </c>
      <c r="AL44" s="47">
        <v>0.06</v>
      </c>
      <c r="AM44" s="47">
        <v>0.06</v>
      </c>
      <c r="AN44" s="47">
        <v>0.06</v>
      </c>
      <c r="AO44" s="47">
        <v>0.06</v>
      </c>
      <c r="AP44" s="47">
        <v>0.06</v>
      </c>
      <c r="AQ44" s="47">
        <v>0.06</v>
      </c>
      <c r="AR44" s="47">
        <v>0.06</v>
      </c>
      <c r="AS44" s="47">
        <v>0.06</v>
      </c>
      <c r="AT44" s="47">
        <v>0.05</v>
      </c>
      <c r="AU44" s="47">
        <v>0.05</v>
      </c>
      <c r="AV44" s="47">
        <v>0.05</v>
      </c>
      <c r="AW44" s="47">
        <v>0.05</v>
      </c>
      <c r="AX44" s="47">
        <v>0.05</v>
      </c>
      <c r="AY44" s="47">
        <v>0.05</v>
      </c>
      <c r="AZ44" s="47">
        <v>0.05</v>
      </c>
      <c r="BA44" s="47">
        <v>0.05</v>
      </c>
      <c r="BB44" s="47">
        <v>0.05</v>
      </c>
      <c r="BC44" s="47">
        <v>0.05</v>
      </c>
      <c r="BD44" s="47">
        <v>0.05</v>
      </c>
      <c r="BE44" s="5"/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 t="s">
        <v>603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48"/>
  <sheetViews>
    <sheetView topLeftCell="A28" zoomScale="40" zoomScaleNormal="40" workbookViewId="0">
      <selection activeCell="AB59" sqref="AB59"/>
    </sheetView>
  </sheetViews>
  <sheetFormatPr baseColWidth="10" defaultRowHeight="14.5" x14ac:dyDescent="0.35"/>
  <cols>
    <col min="1" max="2" width="11.54296875" style="57"/>
    <col min="3" max="3" width="15.54296875" style="57" customWidth="1"/>
    <col min="4" max="4" width="11.54296875" style="57"/>
    <col min="5" max="5" width="19.7265625" style="86" bestFit="1" customWidth="1"/>
    <col min="6" max="6" width="27.26953125" customWidth="1"/>
    <col min="7" max="17" width="10.1796875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610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9.1058095064651249E-4</v>
      </c>
      <c r="S4" s="37">
        <v>1.3967328596587113E-3</v>
      </c>
      <c r="T4" s="37">
        <v>7.7105758258026714E-4</v>
      </c>
      <c r="U4" s="37">
        <v>1.1140428026971563E-3</v>
      </c>
      <c r="V4" s="37">
        <v>1.8845700824499411E-3</v>
      </c>
      <c r="W4" s="37">
        <v>2.0119584006347588E-3</v>
      </c>
      <c r="X4" s="37">
        <v>2.3693513371343998E-3</v>
      </c>
      <c r="Y4" s="37">
        <v>2.1791555878709311E-3</v>
      </c>
      <c r="Z4" s="37">
        <v>2.4842936029439728E-3</v>
      </c>
      <c r="AA4" s="37">
        <v>2.0340833840864106E-3</v>
      </c>
      <c r="AB4" s="5">
        <v>1.4672742437469351E-3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2.989536621833544E-5</v>
      </c>
      <c r="S5" s="37">
        <v>2.1270221689633217E-3</v>
      </c>
      <c r="T5" s="37">
        <v>2.4546360315207849E-2</v>
      </c>
      <c r="U5" s="37">
        <v>2.4077558439901892E-2</v>
      </c>
      <c r="V5" s="37">
        <v>1.6969658378171992E-2</v>
      </c>
      <c r="W5" s="37">
        <v>3.3404596472386139E-5</v>
      </c>
      <c r="X5" s="37">
        <v>0</v>
      </c>
      <c r="Y5" s="37">
        <v>0</v>
      </c>
      <c r="Z5" s="37">
        <v>-3.0461800901493419E-5</v>
      </c>
      <c r="AA5" s="37">
        <v>0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7.3134549074264736E-4</v>
      </c>
      <c r="S6" s="37">
        <v>5.9730829037664282E-4</v>
      </c>
      <c r="T6" s="37">
        <v>8.4566778874497312E-4</v>
      </c>
      <c r="U6" s="37">
        <v>9.4393869585562926E-4</v>
      </c>
      <c r="V6" s="37">
        <v>6.3230854568322424E-4</v>
      </c>
      <c r="W6" s="37">
        <v>5.4868570564873913E-4</v>
      </c>
      <c r="X6" s="37">
        <v>4.7496049069347887E-3</v>
      </c>
      <c r="Y6" s="37">
        <v>5.2434591800069041E-3</v>
      </c>
      <c r="Z6" s="37">
        <v>5.4316565652821284E-3</v>
      </c>
      <c r="AA6" s="37">
        <v>3.6555160015499808E-3</v>
      </c>
      <c r="AB6" s="5">
        <v>9.4216917468830947E-3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5.4309740714786271E-4</v>
      </c>
      <c r="S7" s="37">
        <v>9.0412707417387615E-4</v>
      </c>
      <c r="T7" s="37">
        <v>1.2497322002428052E-4</v>
      </c>
      <c r="U7" s="37">
        <v>1.6551906779661016E-4</v>
      </c>
      <c r="V7" s="37">
        <v>1.8926684905108484E-4</v>
      </c>
      <c r="W7" s="37">
        <v>1.6628421297681996E-4</v>
      </c>
      <c r="X7" s="37">
        <v>3.7659327925840095E-4</v>
      </c>
      <c r="Y7" s="37">
        <v>4.0974610375356694E-4</v>
      </c>
      <c r="Z7" s="37">
        <v>0</v>
      </c>
      <c r="AA7" s="37">
        <v>0</v>
      </c>
      <c r="AB7" s="5">
        <v>0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5.5372980368883942E-4</v>
      </c>
      <c r="S8" s="40">
        <v>1.2562975982931381E-3</v>
      </c>
      <c r="T8" s="40">
        <v>6.5720147266393426E-3</v>
      </c>
      <c r="U8" s="40">
        <v>6.5752647515628223E-3</v>
      </c>
      <c r="V8" s="40">
        <v>4.9189509638390607E-3</v>
      </c>
      <c r="W8" s="40">
        <v>6.9008322893317599E-4</v>
      </c>
      <c r="X8" s="40">
        <v>1.8738873808318973E-3</v>
      </c>
      <c r="Y8" s="40">
        <v>1.9580902179078506E-3</v>
      </c>
      <c r="Z8" s="40">
        <v>1.9713720918311519E-3</v>
      </c>
      <c r="AA8" s="41">
        <v>1.4223998464090977E-3</v>
      </c>
      <c r="AB8" s="42">
        <v>4.0333106616512312E-3</v>
      </c>
    </row>
    <row r="9" spans="1:57" x14ac:dyDescent="0.35">
      <c r="F9" s="26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7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44.342273917151566</v>
      </c>
      <c r="AM12" s="13">
        <f t="shared" si="1"/>
        <v>46.559387613009143</v>
      </c>
      <c r="AN12" s="13">
        <f t="shared" si="1"/>
        <v>48.887356993659601</v>
      </c>
      <c r="AO12" s="13">
        <f t="shared" si="1"/>
        <v>51.331724843342585</v>
      </c>
      <c r="AP12" s="13">
        <f t="shared" si="1"/>
        <v>53.898311085509711</v>
      </c>
      <c r="AQ12" s="13">
        <f t="shared" si="1"/>
        <v>56.5932266397852</v>
      </c>
      <c r="AR12" s="13">
        <f t="shared" si="1"/>
        <v>59.422887971774458</v>
      </c>
      <c r="AS12" s="13">
        <f t="shared" si="1"/>
        <v>62.394032370363178</v>
      </c>
      <c r="AT12" s="13">
        <f t="shared" si="1"/>
        <v>65.513733988881341</v>
      </c>
      <c r="AU12" s="13">
        <f t="shared" si="1"/>
        <v>68.789420688325407</v>
      </c>
      <c r="AV12" s="13">
        <f t="shared" si="1"/>
        <v>72.228891722741679</v>
      </c>
      <c r="AW12" s="13">
        <f t="shared" si="1"/>
        <v>74.395758474423928</v>
      </c>
      <c r="AX12" s="13">
        <f t="shared" si="1"/>
        <v>76.627631228656639</v>
      </c>
      <c r="AY12" s="13">
        <f t="shared" si="1"/>
        <v>78.926460165516332</v>
      </c>
      <c r="AZ12" s="13">
        <f t="shared" si="1"/>
        <v>81.294253970481819</v>
      </c>
      <c r="BA12" s="13">
        <f t="shared" si="1"/>
        <v>83.733081589596267</v>
      </c>
      <c r="BB12" s="13">
        <f t="shared" si="1"/>
        <v>86.245074037284155</v>
      </c>
      <c r="BC12" s="13">
        <f t="shared" si="1"/>
        <v>88.832426258402677</v>
      </c>
      <c r="BD12" s="13">
        <f t="shared" si="1"/>
        <v>91.497399046154754</v>
      </c>
      <c r="BE12" s="13">
        <f t="shared" si="1"/>
        <v>94.242321017539396</v>
      </c>
    </row>
    <row r="13" spans="1:57" x14ac:dyDescent="0.35">
      <c r="A13" s="57" t="s">
        <v>616</v>
      </c>
      <c r="C13" s="86" t="s">
        <v>7</v>
      </c>
      <c r="D13" s="58" t="s">
        <v>621</v>
      </c>
      <c r="E13" s="87" t="s">
        <v>625</v>
      </c>
      <c r="F13" s="26" t="s">
        <v>42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45.064578427937555</v>
      </c>
      <c r="AM13" s="13">
        <f t="shared" si="2"/>
        <v>47.31780734933443</v>
      </c>
      <c r="AN13" s="13">
        <f t="shared" si="2"/>
        <v>49.683697716801149</v>
      </c>
      <c r="AO13" s="13">
        <f t="shared" si="2"/>
        <v>52.167882602641207</v>
      </c>
      <c r="AP13" s="13">
        <f t="shared" si="2"/>
        <v>54.776276732773269</v>
      </c>
      <c r="AQ13" s="13">
        <f t="shared" si="2"/>
        <v>57.515090569411932</v>
      </c>
      <c r="AR13" s="13">
        <f t="shared" si="2"/>
        <v>60.390845097882526</v>
      </c>
      <c r="AS13" s="13">
        <f t="shared" si="2"/>
        <v>63.410387352776652</v>
      </c>
      <c r="AT13" s="13">
        <f t="shared" si="2"/>
        <v>66.580906720415484</v>
      </c>
      <c r="AU13" s="13">
        <f t="shared" si="2"/>
        <v>69.909952056436254</v>
      </c>
      <c r="AV13" s="13">
        <f t="shared" si="2"/>
        <v>73.405449659258068</v>
      </c>
      <c r="AW13" s="13">
        <f t="shared" si="2"/>
        <v>75.607613149035814</v>
      </c>
      <c r="AX13" s="13">
        <f t="shared" si="2"/>
        <v>77.875841543506894</v>
      </c>
      <c r="AY13" s="13">
        <f t="shared" si="2"/>
        <v>80.2121167898121</v>
      </c>
      <c r="AZ13" s="13">
        <f t="shared" si="2"/>
        <v>82.618480293506465</v>
      </c>
      <c r="BA13" s="13">
        <f t="shared" si="2"/>
        <v>85.09703470231166</v>
      </c>
      <c r="BB13" s="13">
        <f t="shared" si="2"/>
        <v>87.649945743381011</v>
      </c>
      <c r="BC13" s="13">
        <f t="shared" si="2"/>
        <v>90.279444115682438</v>
      </c>
      <c r="BD13" s="13">
        <f t="shared" si="2"/>
        <v>92.987827439152909</v>
      </c>
      <c r="BE13" s="13">
        <f t="shared" si="2"/>
        <v>95.777462262327489</v>
      </c>
    </row>
    <row r="14" spans="1:57" x14ac:dyDescent="0.35">
      <c r="A14" s="57" t="s">
        <v>616</v>
      </c>
      <c r="C14" s="86" t="s">
        <v>7</v>
      </c>
      <c r="D14" s="58" t="s">
        <v>621</v>
      </c>
      <c r="E14" s="87" t="s">
        <v>625</v>
      </c>
      <c r="F14" s="26" t="s">
        <v>43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7.2374911980755572</v>
      </c>
      <c r="AM14" s="13">
        <f t="shared" si="3"/>
        <v>7.599365757979335</v>
      </c>
      <c r="AN14" s="13">
        <f t="shared" si="3"/>
        <v>7.9793340458783018</v>
      </c>
      <c r="AO14" s="13">
        <f t="shared" si="3"/>
        <v>8.3783007481722169</v>
      </c>
      <c r="AP14" s="13">
        <f t="shared" si="3"/>
        <v>8.7972157855808284</v>
      </c>
      <c r="AQ14" s="13">
        <f t="shared" si="3"/>
        <v>9.23707657485987</v>
      </c>
      <c r="AR14" s="13">
        <f t="shared" si="3"/>
        <v>9.6989304036028638</v>
      </c>
      <c r="AS14" s="13">
        <f t="shared" si="3"/>
        <v>10.183876923783007</v>
      </c>
      <c r="AT14" s="13">
        <f t="shared" si="3"/>
        <v>10.693070769972158</v>
      </c>
      <c r="AU14" s="13">
        <f t="shared" si="3"/>
        <v>11.227724308470766</v>
      </c>
      <c r="AV14" s="13">
        <f t="shared" si="3"/>
        <v>11.789110523894305</v>
      </c>
      <c r="AW14" s="13">
        <f t="shared" si="3"/>
        <v>12.142783839611134</v>
      </c>
      <c r="AX14" s="13">
        <f t="shared" si="3"/>
        <v>12.507067354799467</v>
      </c>
      <c r="AY14" s="13">
        <f t="shared" si="3"/>
        <v>12.882279375443451</v>
      </c>
      <c r="AZ14" s="13">
        <f t="shared" si="3"/>
        <v>13.268747756706755</v>
      </c>
      <c r="BA14" s="13">
        <f t="shared" si="3"/>
        <v>13.666810189407958</v>
      </c>
      <c r="BB14" s="13">
        <f t="shared" si="3"/>
        <v>14.076814495090197</v>
      </c>
      <c r="BC14" s="13">
        <f t="shared" si="3"/>
        <v>14.499118929942902</v>
      </c>
      <c r="BD14" s="13">
        <f t="shared" si="3"/>
        <v>14.93409249784119</v>
      </c>
      <c r="BE14" s="13">
        <f t="shared" si="3"/>
        <v>15.382115272776426</v>
      </c>
    </row>
    <row r="15" spans="1:57" x14ac:dyDescent="0.35">
      <c r="A15" s="57" t="s">
        <v>616</v>
      </c>
      <c r="C15" s="86" t="s">
        <v>7</v>
      </c>
      <c r="D15" s="58" t="s">
        <v>621</v>
      </c>
      <c r="E15" s="87" t="s">
        <v>625</v>
      </c>
      <c r="F15" s="26" t="s">
        <v>44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7.5769743181449725</v>
      </c>
      <c r="AM15" s="13">
        <f t="shared" si="4"/>
        <v>7.9558230340522211</v>
      </c>
      <c r="AN15" s="13">
        <f t="shared" si="4"/>
        <v>8.3536141857548323</v>
      </c>
      <c r="AO15" s="13">
        <f t="shared" si="4"/>
        <v>8.7712948950425744</v>
      </c>
      <c r="AP15" s="13">
        <f t="shared" si="4"/>
        <v>9.2098596397947023</v>
      </c>
      <c r="AQ15" s="13">
        <f t="shared" si="4"/>
        <v>9.6703526217844367</v>
      </c>
      <c r="AR15" s="13">
        <f t="shared" si="4"/>
        <v>10.153870252873659</v>
      </c>
      <c r="AS15" s="13">
        <f t="shared" si="4"/>
        <v>10.661563765517343</v>
      </c>
      <c r="AT15" s="13">
        <f t="shared" si="4"/>
        <v>11.19464195379321</v>
      </c>
      <c r="AU15" s="13">
        <f t="shared" si="4"/>
        <v>11.754374051482872</v>
      </c>
      <c r="AV15" s="13">
        <f t="shared" si="4"/>
        <v>12.342092754057015</v>
      </c>
      <c r="AW15" s="13">
        <f t="shared" si="4"/>
        <v>12.712355536678725</v>
      </c>
      <c r="AX15" s="13">
        <f t="shared" si="4"/>
        <v>13.093726202779086</v>
      </c>
      <c r="AY15" s="13">
        <f t="shared" si="4"/>
        <v>13.486537988862459</v>
      </c>
      <c r="AZ15" s="13">
        <f t="shared" si="4"/>
        <v>13.891134128528332</v>
      </c>
      <c r="BA15" s="13">
        <f t="shared" si="4"/>
        <v>14.307868152384183</v>
      </c>
      <c r="BB15" s="13">
        <f t="shared" si="4"/>
        <v>14.737104196955707</v>
      </c>
      <c r="BC15" s="13">
        <f t="shared" si="4"/>
        <v>15.179217322864378</v>
      </c>
      <c r="BD15" s="13">
        <f t="shared" si="4"/>
        <v>15.634593842550309</v>
      </c>
      <c r="BE15" s="13">
        <f t="shared" si="4"/>
        <v>16.103631657826817</v>
      </c>
    </row>
    <row r="16" spans="1:57" x14ac:dyDescent="0.35">
      <c r="A16" s="57" t="s">
        <v>616</v>
      </c>
      <c r="C16" s="86" t="s">
        <v>7</v>
      </c>
      <c r="D16" s="58" t="s">
        <v>621</v>
      </c>
      <c r="E16" s="87" t="s">
        <v>625</v>
      </c>
      <c r="F16" s="26" t="s">
        <v>45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1.4229398862483882</v>
      </c>
      <c r="AM16" s="13">
        <f t="shared" si="5"/>
        <v>1.4940868805608076</v>
      </c>
      <c r="AN16" s="13">
        <f t="shared" si="5"/>
        <v>1.568791224588848</v>
      </c>
      <c r="AO16" s="13">
        <f t="shared" si="5"/>
        <v>1.6472307858182904</v>
      </c>
      <c r="AP16" s="13">
        <f t="shared" si="5"/>
        <v>1.7295923251092049</v>
      </c>
      <c r="AQ16" s="13">
        <f t="shared" si="5"/>
        <v>1.8160719413646651</v>
      </c>
      <c r="AR16" s="13">
        <f t="shared" si="5"/>
        <v>1.9068755384328984</v>
      </c>
      <c r="AS16" s="13">
        <f t="shared" si="5"/>
        <v>2.0022193153545431</v>
      </c>
      <c r="AT16" s="13">
        <f t="shared" si="5"/>
        <v>2.1023302811222702</v>
      </c>
      <c r="AU16" s="13">
        <f t="shared" si="5"/>
        <v>2.2074467951783836</v>
      </c>
      <c r="AV16" s="13">
        <f t="shared" si="5"/>
        <v>2.3178191349373027</v>
      </c>
      <c r="AW16" s="13">
        <f t="shared" si="5"/>
        <v>2.387353708985422</v>
      </c>
      <c r="AX16" s="13">
        <f t="shared" si="5"/>
        <v>2.4589743202549847</v>
      </c>
      <c r="AY16" s="13">
        <f t="shared" si="5"/>
        <v>2.5327435498626345</v>
      </c>
      <c r="AZ16" s="13">
        <f t="shared" si="5"/>
        <v>2.6087258563585136</v>
      </c>
      <c r="BA16" s="13">
        <f t="shared" si="5"/>
        <v>2.6869876320492692</v>
      </c>
      <c r="BB16" s="13">
        <f t="shared" si="5"/>
        <v>2.7675972610107471</v>
      </c>
      <c r="BC16" s="13">
        <f t="shared" si="5"/>
        <v>2.8506251788410695</v>
      </c>
      <c r="BD16" s="13">
        <f t="shared" si="5"/>
        <v>2.9361439342063016</v>
      </c>
      <c r="BE16" s="13">
        <f t="shared" si="5"/>
        <v>3.0242282522324908</v>
      </c>
    </row>
    <row r="17" spans="1:57" x14ac:dyDescent="0.35">
      <c r="A17" s="57" t="s">
        <v>616</v>
      </c>
      <c r="C17" s="86" t="s">
        <v>7</v>
      </c>
      <c r="D17" s="58" t="s">
        <v>621</v>
      </c>
      <c r="E17" s="87" t="s">
        <v>625</v>
      </c>
      <c r="F17" s="26" t="s">
        <v>46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37.603172831518322</v>
      </c>
      <c r="AM17" s="13">
        <f t="shared" si="6"/>
        <v>39.483331473094239</v>
      </c>
      <c r="AN17" s="13">
        <f t="shared" si="6"/>
        <v>41.457498046748952</v>
      </c>
      <c r="AO17" s="13">
        <f t="shared" si="6"/>
        <v>43.530372949086399</v>
      </c>
      <c r="AP17" s="13">
        <f t="shared" si="6"/>
        <v>45.706891596540721</v>
      </c>
      <c r="AQ17" s="13">
        <f t="shared" si="6"/>
        <v>47.992236176367754</v>
      </c>
      <c r="AR17" s="13">
        <f t="shared" si="6"/>
        <v>50.391847985186139</v>
      </c>
      <c r="AS17" s="13">
        <f t="shared" si="6"/>
        <v>52.911440384445449</v>
      </c>
      <c r="AT17" s="13">
        <f t="shared" si="6"/>
        <v>55.55701240366772</v>
      </c>
      <c r="AU17" s="13">
        <f t="shared" si="6"/>
        <v>58.334863023851106</v>
      </c>
      <c r="AV17" s="13">
        <f t="shared" si="6"/>
        <v>61.251606175043662</v>
      </c>
      <c r="AW17" s="13">
        <f t="shared" si="6"/>
        <v>63.08915436029497</v>
      </c>
      <c r="AX17" s="13">
        <f t="shared" si="6"/>
        <v>64.981828991103825</v>
      </c>
      <c r="AY17" s="13">
        <f t="shared" si="6"/>
        <v>66.931283860836942</v>
      </c>
      <c r="AZ17" s="13">
        <f t="shared" si="6"/>
        <v>68.939222376662045</v>
      </c>
      <c r="BA17" s="13">
        <f t="shared" si="6"/>
        <v>71.007399047961911</v>
      </c>
      <c r="BB17" s="13">
        <f t="shared" si="6"/>
        <v>73.137621019400768</v>
      </c>
      <c r="BC17" s="13">
        <f t="shared" si="6"/>
        <v>75.331749649982797</v>
      </c>
      <c r="BD17" s="13">
        <f t="shared" si="6"/>
        <v>77.59170213948228</v>
      </c>
      <c r="BE17" s="13">
        <f t="shared" si="6"/>
        <v>79.919453203666748</v>
      </c>
    </row>
    <row r="18" spans="1:57" x14ac:dyDescent="0.35">
      <c r="A18" s="57" t="s">
        <v>616</v>
      </c>
      <c r="C18" s="86" t="s">
        <v>7</v>
      </c>
      <c r="D18" s="58" t="s">
        <v>621</v>
      </c>
      <c r="E18" s="87" t="s">
        <v>625</v>
      </c>
      <c r="F18" s="26" t="s">
        <v>47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36.938652681595222</v>
      </c>
      <c r="AM18" s="13">
        <f t="shared" si="7"/>
        <v>38.785585315674986</v>
      </c>
      <c r="AN18" s="13">
        <f t="shared" si="7"/>
        <v>40.724864581458732</v>
      </c>
      <c r="AO18" s="13">
        <f t="shared" si="7"/>
        <v>42.761107810531669</v>
      </c>
      <c r="AP18" s="13">
        <f t="shared" si="7"/>
        <v>44.899163201058251</v>
      </c>
      <c r="AQ18" s="13">
        <f t="shared" si="7"/>
        <v>47.144121361111161</v>
      </c>
      <c r="AR18" s="13">
        <f t="shared" si="7"/>
        <v>49.501327429166722</v>
      </c>
      <c r="AS18" s="13">
        <f t="shared" si="7"/>
        <v>51.976393800625061</v>
      </c>
      <c r="AT18" s="13">
        <f t="shared" si="7"/>
        <v>54.575213490656317</v>
      </c>
      <c r="AU18" s="13">
        <f t="shared" si="7"/>
        <v>57.303974165189132</v>
      </c>
      <c r="AV18" s="13">
        <f t="shared" si="7"/>
        <v>60.169172873448588</v>
      </c>
      <c r="AW18" s="13">
        <f t="shared" si="7"/>
        <v>61.974248059652048</v>
      </c>
      <c r="AX18" s="13">
        <f t="shared" si="7"/>
        <v>63.833475501441612</v>
      </c>
      <c r="AY18" s="13">
        <f t="shared" si="7"/>
        <v>65.748479766484863</v>
      </c>
      <c r="AZ18" s="13">
        <f t="shared" si="7"/>
        <v>67.720934159479413</v>
      </c>
      <c r="BA18" s="13">
        <f t="shared" si="7"/>
        <v>69.752562184263795</v>
      </c>
      <c r="BB18" s="13">
        <f t="shared" si="7"/>
        <v>71.845139049791712</v>
      </c>
      <c r="BC18" s="13">
        <f t="shared" si="7"/>
        <v>74.000493221285467</v>
      </c>
      <c r="BD18" s="13">
        <f t="shared" si="7"/>
        <v>76.220508017924033</v>
      </c>
      <c r="BE18" s="13">
        <f t="shared" si="7"/>
        <v>78.507123258461746</v>
      </c>
    </row>
    <row r="19" spans="1:57" x14ac:dyDescent="0.35">
      <c r="A19" s="57" t="s">
        <v>616</v>
      </c>
      <c r="C19" s="86" t="s">
        <v>7</v>
      </c>
      <c r="D19" s="58" t="s">
        <v>621</v>
      </c>
      <c r="E19" s="87" t="s">
        <v>625</v>
      </c>
      <c r="F19" s="26" t="s">
        <v>48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3.7559834560871175</v>
      </c>
      <c r="AM19" s="13">
        <f t="shared" si="8"/>
        <v>3.9437826288914732</v>
      </c>
      <c r="AN19" s="13">
        <f t="shared" si="8"/>
        <v>4.140971760336047</v>
      </c>
      <c r="AO19" s="13">
        <f t="shared" si="8"/>
        <v>4.3480203483528497</v>
      </c>
      <c r="AP19" s="13">
        <f t="shared" si="8"/>
        <v>4.5654213657704918</v>
      </c>
      <c r="AQ19" s="13">
        <f t="shared" si="8"/>
        <v>4.7936924340590163</v>
      </c>
      <c r="AR19" s="13">
        <f t="shared" si="8"/>
        <v>5.0333770557619673</v>
      </c>
      <c r="AS19" s="13">
        <f t="shared" si="8"/>
        <v>5.2850459085500656</v>
      </c>
      <c r="AT19" s="13">
        <f t="shared" si="8"/>
        <v>5.5492982039775693</v>
      </c>
      <c r="AU19" s="13">
        <f t="shared" si="8"/>
        <v>5.8267631141764475</v>
      </c>
      <c r="AV19" s="13">
        <f t="shared" si="8"/>
        <v>6.1181012698852699</v>
      </c>
      <c r="AW19" s="13">
        <f t="shared" si="8"/>
        <v>6.3016443079818281</v>
      </c>
      <c r="AX19" s="13">
        <f t="shared" si="8"/>
        <v>6.4906936372212831</v>
      </c>
      <c r="AY19" s="13">
        <f t="shared" si="8"/>
        <v>6.6854144463379219</v>
      </c>
      <c r="AZ19" s="13">
        <f t="shared" si="8"/>
        <v>6.8859768797280596</v>
      </c>
      <c r="BA19" s="13">
        <f t="shared" si="8"/>
        <v>7.0925561861199018</v>
      </c>
      <c r="BB19" s="13">
        <f t="shared" si="8"/>
        <v>7.3053328717034987</v>
      </c>
      <c r="BC19" s="13">
        <f t="shared" si="8"/>
        <v>7.5244928578546038</v>
      </c>
      <c r="BD19" s="13">
        <f t="shared" si="8"/>
        <v>7.7502276435902422</v>
      </c>
      <c r="BE19" s="13">
        <f t="shared" si="8"/>
        <v>7.982734472897949</v>
      </c>
    </row>
    <row r="20" spans="1:57" x14ac:dyDescent="0.35">
      <c r="A20" s="57" t="s">
        <v>616</v>
      </c>
      <c r="C20" s="86" t="s">
        <v>7</v>
      </c>
      <c r="D20" s="58" t="s">
        <v>621</v>
      </c>
      <c r="E20" s="87" t="s">
        <v>625</v>
      </c>
      <c r="F20" s="26" t="s">
        <v>49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29.368901408558102</v>
      </c>
      <c r="AM20" s="13">
        <f t="shared" si="9"/>
        <v>30.837346478986007</v>
      </c>
      <c r="AN20" s="13">
        <f t="shared" si="9"/>
        <v>32.379213802935304</v>
      </c>
      <c r="AO20" s="13">
        <f t="shared" si="9"/>
        <v>33.998174493082068</v>
      </c>
      <c r="AP20" s="13">
        <f t="shared" si="9"/>
        <v>35.698083217736169</v>
      </c>
      <c r="AQ20" s="13">
        <f t="shared" si="9"/>
        <v>37.48298737862298</v>
      </c>
      <c r="AR20" s="13">
        <f t="shared" si="9"/>
        <v>39.357136747554129</v>
      </c>
      <c r="AS20" s="13">
        <f t="shared" si="9"/>
        <v>41.324993584931839</v>
      </c>
      <c r="AT20" s="13">
        <f t="shared" si="9"/>
        <v>43.391243264178428</v>
      </c>
      <c r="AU20" s="13">
        <f t="shared" si="9"/>
        <v>45.560805427387351</v>
      </c>
      <c r="AV20" s="13">
        <f t="shared" si="9"/>
        <v>47.838845698756721</v>
      </c>
      <c r="AW20" s="13">
        <f t="shared" si="9"/>
        <v>49.274011069719421</v>
      </c>
      <c r="AX20" s="13">
        <f t="shared" si="9"/>
        <v>50.752231401811002</v>
      </c>
      <c r="AY20" s="13">
        <f t="shared" si="9"/>
        <v>52.274798343865335</v>
      </c>
      <c r="AZ20" s="13">
        <f t="shared" si="9"/>
        <v>53.843042294181295</v>
      </c>
      <c r="BA20" s="13">
        <f t="shared" si="9"/>
        <v>55.458333563006732</v>
      </c>
      <c r="BB20" s="13">
        <f t="shared" si="9"/>
        <v>57.122083569896937</v>
      </c>
      <c r="BC20" s="13">
        <f t="shared" si="9"/>
        <v>58.835746076993843</v>
      </c>
      <c r="BD20" s="13">
        <f t="shared" si="9"/>
        <v>60.60081845930366</v>
      </c>
      <c r="BE20" s="13">
        <f t="shared" si="9"/>
        <v>62.418843013082771</v>
      </c>
    </row>
    <row r="21" spans="1:57" x14ac:dyDescent="0.35">
      <c r="A21" s="57" t="s">
        <v>616</v>
      </c>
      <c r="C21" s="86" t="s">
        <v>7</v>
      </c>
      <c r="D21" s="58" t="s">
        <v>621</v>
      </c>
      <c r="E21" s="87" t="s">
        <v>625</v>
      </c>
      <c r="F21" s="26" t="s">
        <v>35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272.26546229566884</v>
      </c>
      <c r="AM21" s="13">
        <f t="shared" si="10"/>
        <v>285.87873541045229</v>
      </c>
      <c r="AN21" s="13">
        <f t="shared" si="10"/>
        <v>300.17267218097493</v>
      </c>
      <c r="AO21" s="13">
        <f t="shared" si="10"/>
        <v>315.18130579002366</v>
      </c>
      <c r="AP21" s="13">
        <f t="shared" si="10"/>
        <v>330.94037107952482</v>
      </c>
      <c r="AQ21" s="13">
        <f t="shared" si="10"/>
        <v>347.48738963350104</v>
      </c>
      <c r="AR21" s="13">
        <f t="shared" si="10"/>
        <v>364.86175911517608</v>
      </c>
      <c r="AS21" s="13">
        <f t="shared" si="10"/>
        <v>383.10484707093491</v>
      </c>
      <c r="AT21" s="13">
        <f t="shared" si="10"/>
        <v>402.26008942448163</v>
      </c>
      <c r="AU21" s="13">
        <f t="shared" si="10"/>
        <v>422.37309389570572</v>
      </c>
      <c r="AV21" s="13">
        <f t="shared" si="10"/>
        <v>443.491748590491</v>
      </c>
      <c r="AW21" s="13">
        <f t="shared" si="10"/>
        <v>456.79650104820576</v>
      </c>
      <c r="AX21" s="13">
        <f t="shared" si="10"/>
        <v>470.50039607965192</v>
      </c>
      <c r="AY21" s="13">
        <f t="shared" si="10"/>
        <v>484.6154079620415</v>
      </c>
      <c r="AZ21" s="13">
        <f t="shared" si="10"/>
        <v>499.15387020090276</v>
      </c>
      <c r="BA21" s="13">
        <f t="shared" si="10"/>
        <v>514.12848630692986</v>
      </c>
      <c r="BB21" s="13">
        <f t="shared" si="10"/>
        <v>529.55234089613771</v>
      </c>
      <c r="BC21" s="13">
        <f t="shared" si="10"/>
        <v>545.43891112302185</v>
      </c>
      <c r="BD21" s="13">
        <f t="shared" si="10"/>
        <v>561.80207845671248</v>
      </c>
      <c r="BE21" s="13">
        <f t="shared" si="10"/>
        <v>578.65614081041383</v>
      </c>
    </row>
    <row r="22" spans="1:57" x14ac:dyDescent="0.35">
      <c r="A22" s="57" t="s">
        <v>616</v>
      </c>
      <c r="C22" s="86" t="s">
        <v>7</v>
      </c>
      <c r="D22" s="58" t="s">
        <v>621</v>
      </c>
      <c r="E22" s="87" t="s">
        <v>625</v>
      </c>
      <c r="F22" s="26" t="s">
        <v>34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166.0973133271018</v>
      </c>
      <c r="AM22" s="13">
        <f t="shared" si="11"/>
        <v>174.40217899345689</v>
      </c>
      <c r="AN22" s="13">
        <f t="shared" si="11"/>
        <v>183.12228794312972</v>
      </c>
      <c r="AO22" s="13">
        <f t="shared" si="11"/>
        <v>192.27840234028622</v>
      </c>
      <c r="AP22" s="13">
        <f t="shared" si="11"/>
        <v>201.89232245730054</v>
      </c>
      <c r="AQ22" s="13">
        <f t="shared" si="11"/>
        <v>211.98693858016557</v>
      </c>
      <c r="AR22" s="13">
        <f t="shared" si="11"/>
        <v>222.58628550917385</v>
      </c>
      <c r="AS22" s="13">
        <f t="shared" si="11"/>
        <v>233.71559978463253</v>
      </c>
      <c r="AT22" s="13">
        <f t="shared" si="11"/>
        <v>245.40137977386416</v>
      </c>
      <c r="AU22" s="13">
        <f t="shared" si="11"/>
        <v>257.67144876255736</v>
      </c>
      <c r="AV22" s="13">
        <f t="shared" si="11"/>
        <v>270.55502120068525</v>
      </c>
      <c r="AW22" s="13">
        <f t="shared" si="11"/>
        <v>278.6716718367058</v>
      </c>
      <c r="AX22" s="13">
        <f t="shared" si="11"/>
        <v>287.03182199180696</v>
      </c>
      <c r="AY22" s="13">
        <f t="shared" si="11"/>
        <v>295.64277665156118</v>
      </c>
      <c r="AZ22" s="13">
        <f t="shared" si="11"/>
        <v>304.51205995110803</v>
      </c>
      <c r="BA22" s="13">
        <f t="shared" si="11"/>
        <v>313.6474217496413</v>
      </c>
      <c r="BB22" s="13">
        <f t="shared" si="11"/>
        <v>323.05684440213054</v>
      </c>
      <c r="BC22" s="13">
        <f t="shared" si="11"/>
        <v>332.74854973419446</v>
      </c>
      <c r="BD22" s="13">
        <f t="shared" si="11"/>
        <v>342.7310062262203</v>
      </c>
      <c r="BE22" s="13">
        <f t="shared" si="11"/>
        <v>353.01293641300691</v>
      </c>
    </row>
    <row r="23" spans="1:57" x14ac:dyDescent="0.35">
      <c r="A23" s="57" t="s">
        <v>616</v>
      </c>
      <c r="C23" s="86" t="s">
        <v>7</v>
      </c>
      <c r="D23" s="58" t="s">
        <v>621</v>
      </c>
      <c r="E23" s="87" t="s">
        <v>625</v>
      </c>
      <c r="F23" s="26" t="s">
        <v>50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20.744585549773461</v>
      </c>
      <c r="AM23" s="13">
        <f t="shared" si="12"/>
        <v>21.781814827262135</v>
      </c>
      <c r="AN23" s="13">
        <f t="shared" si="12"/>
        <v>22.870905568625243</v>
      </c>
      <c r="AO23" s="13">
        <f t="shared" si="12"/>
        <v>24.014450847056505</v>
      </c>
      <c r="AP23" s="13">
        <f t="shared" si="12"/>
        <v>25.21517338940933</v>
      </c>
      <c r="AQ23" s="13">
        <f t="shared" si="12"/>
        <v>26.475932058879796</v>
      </c>
      <c r="AR23" s="13">
        <f t="shared" si="12"/>
        <v>27.799728661823785</v>
      </c>
      <c r="AS23" s="13">
        <f t="shared" si="12"/>
        <v>29.189715094914973</v>
      </c>
      <c r="AT23" s="13">
        <f t="shared" si="12"/>
        <v>30.649200849660723</v>
      </c>
      <c r="AU23" s="13">
        <f t="shared" si="12"/>
        <v>32.181660892143761</v>
      </c>
      <c r="AV23" s="13">
        <f t="shared" si="12"/>
        <v>33.79074393675095</v>
      </c>
      <c r="AW23" s="13">
        <f t="shared" si="12"/>
        <v>34.80446625485348</v>
      </c>
      <c r="AX23" s="13">
        <f t="shared" si="12"/>
        <v>35.848600242499082</v>
      </c>
      <c r="AY23" s="13">
        <f t="shared" si="12"/>
        <v>36.924058249774056</v>
      </c>
      <c r="AZ23" s="13">
        <f t="shared" si="12"/>
        <v>38.031779997267279</v>
      </c>
      <c r="BA23" s="13">
        <f t="shared" si="12"/>
        <v>39.172733397185297</v>
      </c>
      <c r="BB23" s="13">
        <f t="shared" si="12"/>
        <v>40.347915399100856</v>
      </c>
      <c r="BC23" s="13">
        <f t="shared" si="12"/>
        <v>41.558352861073878</v>
      </c>
      <c r="BD23" s="13">
        <f t="shared" si="12"/>
        <v>42.805103446906095</v>
      </c>
      <c r="BE23" s="13">
        <f t="shared" si="12"/>
        <v>44.08925655031328</v>
      </c>
    </row>
    <row r="24" spans="1:57" x14ac:dyDescent="0.35">
      <c r="A24" s="57" t="s">
        <v>616</v>
      </c>
      <c r="C24" s="86" t="s">
        <v>7</v>
      </c>
      <c r="D24" s="58" t="s">
        <v>621</v>
      </c>
      <c r="E24" s="87" t="s">
        <v>625</v>
      </c>
      <c r="F24" s="26" t="s">
        <v>51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22.91872212723927</v>
      </c>
      <c r="AM24" s="13">
        <f t="shared" si="13"/>
        <v>24.064658233601236</v>
      </c>
      <c r="AN24" s="13">
        <f t="shared" si="13"/>
        <v>25.267891145281297</v>
      </c>
      <c r="AO24" s="13">
        <f t="shared" si="13"/>
        <v>26.531285702545361</v>
      </c>
      <c r="AP24" s="13">
        <f t="shared" si="13"/>
        <v>27.85784998767263</v>
      </c>
      <c r="AQ24" s="13">
        <f t="shared" si="13"/>
        <v>29.250742487056261</v>
      </c>
      <c r="AR24" s="13">
        <f t="shared" si="13"/>
        <v>30.713279611409074</v>
      </c>
      <c r="AS24" s="13">
        <f t="shared" si="13"/>
        <v>32.248943591979526</v>
      </c>
      <c r="AT24" s="13">
        <f t="shared" si="13"/>
        <v>33.861390771578499</v>
      </c>
      <c r="AU24" s="13">
        <f t="shared" si="13"/>
        <v>35.554460310157424</v>
      </c>
      <c r="AV24" s="13">
        <f t="shared" si="13"/>
        <v>37.332183325665298</v>
      </c>
      <c r="AW24" s="13">
        <f t="shared" si="13"/>
        <v>38.452148825435259</v>
      </c>
      <c r="AX24" s="13">
        <f t="shared" si="13"/>
        <v>39.605713290198317</v>
      </c>
      <c r="AY24" s="13">
        <f t="shared" si="13"/>
        <v>40.793884688904264</v>
      </c>
      <c r="AZ24" s="13">
        <f t="shared" si="13"/>
        <v>42.017701229571394</v>
      </c>
      <c r="BA24" s="13">
        <f t="shared" si="13"/>
        <v>43.278232266458538</v>
      </c>
      <c r="BB24" s="13">
        <f t="shared" si="13"/>
        <v>44.576579234452296</v>
      </c>
      <c r="BC24" s="13">
        <f t="shared" si="13"/>
        <v>45.913876611485868</v>
      </c>
      <c r="BD24" s="13">
        <f t="shared" si="13"/>
        <v>47.291292909830446</v>
      </c>
      <c r="BE24" s="13">
        <f t="shared" si="13"/>
        <v>48.710031697125359</v>
      </c>
    </row>
    <row r="25" spans="1:57" x14ac:dyDescent="0.35">
      <c r="A25" s="57" t="s">
        <v>616</v>
      </c>
      <c r="C25" s="86" t="s">
        <v>7</v>
      </c>
      <c r="D25" s="58" t="s">
        <v>621</v>
      </c>
      <c r="E25" s="87" t="s">
        <v>625</v>
      </c>
      <c r="F25" s="26" t="s">
        <v>52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2.4551130321615595</v>
      </c>
      <c r="AM25" s="13">
        <f t="shared" si="14"/>
        <v>2.5778686837696374</v>
      </c>
      <c r="AN25" s="13">
        <f t="shared" si="14"/>
        <v>2.7067621179581192</v>
      </c>
      <c r="AO25" s="13">
        <f t="shared" si="14"/>
        <v>2.8421002238560251</v>
      </c>
      <c r="AP25" s="13">
        <f t="shared" si="14"/>
        <v>2.9842052350488264</v>
      </c>
      <c r="AQ25" s="13">
        <f t="shared" si="14"/>
        <v>3.1334154968012675</v>
      </c>
      <c r="AR25" s="13">
        <f t="shared" si="14"/>
        <v>3.2900862716413308</v>
      </c>
      <c r="AS25" s="13">
        <f t="shared" si="14"/>
        <v>3.4545905852233973</v>
      </c>
      <c r="AT25" s="13">
        <f t="shared" si="14"/>
        <v>3.6273201144845673</v>
      </c>
      <c r="AU25" s="13">
        <f t="shared" si="14"/>
        <v>3.8086861202087956</v>
      </c>
      <c r="AV25" s="13">
        <f t="shared" si="14"/>
        <v>3.9991204262192355</v>
      </c>
      <c r="AW25" s="13">
        <f t="shared" si="14"/>
        <v>4.1190940390058124</v>
      </c>
      <c r="AX25" s="13">
        <f t="shared" si="14"/>
        <v>4.2426668601759872</v>
      </c>
      <c r="AY25" s="13">
        <f t="shared" si="14"/>
        <v>4.3699468659812668</v>
      </c>
      <c r="AZ25" s="13">
        <f t="shared" si="14"/>
        <v>4.501045271960705</v>
      </c>
      <c r="BA25" s="13">
        <f t="shared" si="14"/>
        <v>4.6360766301195264</v>
      </c>
      <c r="BB25" s="13">
        <f t="shared" si="14"/>
        <v>4.775158929023112</v>
      </c>
      <c r="BC25" s="13">
        <f t="shared" si="14"/>
        <v>4.918413696893805</v>
      </c>
      <c r="BD25" s="13">
        <f t="shared" si="14"/>
        <v>5.0659661078006195</v>
      </c>
      <c r="BE25" s="13">
        <f t="shared" si="14"/>
        <v>5.2179450910346379</v>
      </c>
    </row>
    <row r="26" spans="1:57" x14ac:dyDescent="0.35">
      <c r="A26" s="57" t="s">
        <v>616</v>
      </c>
      <c r="C26" s="86" t="s">
        <v>7</v>
      </c>
      <c r="D26" s="58" t="s">
        <v>621</v>
      </c>
      <c r="E26" s="87" t="s">
        <v>625</v>
      </c>
      <c r="F26" s="26" t="s">
        <v>53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26.667482538218529</v>
      </c>
      <c r="AM26" s="13">
        <f t="shared" si="15"/>
        <v>28.000856665129454</v>
      </c>
      <c r="AN26" s="13">
        <f t="shared" si="15"/>
        <v>29.400899498385925</v>
      </c>
      <c r="AO26" s="13">
        <f t="shared" si="15"/>
        <v>30.870944473305222</v>
      </c>
      <c r="AP26" s="13">
        <f t="shared" si="15"/>
        <v>32.414491696970487</v>
      </c>
      <c r="AQ26" s="13">
        <f t="shared" si="15"/>
        <v>34.035216281819011</v>
      </c>
      <c r="AR26" s="13">
        <f t="shared" si="15"/>
        <v>35.736977095909964</v>
      </c>
      <c r="AS26" s="13">
        <f t="shared" si="15"/>
        <v>37.523825950705465</v>
      </c>
      <c r="AT26" s="13">
        <f t="shared" si="15"/>
        <v>39.400017248240736</v>
      </c>
      <c r="AU26" s="13">
        <f t="shared" si="15"/>
        <v>41.370018110652772</v>
      </c>
      <c r="AV26" s="13">
        <f t="shared" si="15"/>
        <v>43.43851901618541</v>
      </c>
      <c r="AW26" s="13">
        <f t="shared" si="15"/>
        <v>44.741674586670975</v>
      </c>
      <c r="AX26" s="13">
        <f t="shared" si="15"/>
        <v>46.083924824271101</v>
      </c>
      <c r="AY26" s="13">
        <f t="shared" si="15"/>
        <v>47.466442568999234</v>
      </c>
      <c r="AZ26" s="13">
        <f t="shared" si="15"/>
        <v>48.890435846069209</v>
      </c>
      <c r="BA26" s="13">
        <f t="shared" si="15"/>
        <v>50.357148921451284</v>
      </c>
      <c r="BB26" s="13">
        <f t="shared" si="15"/>
        <v>51.867863389094822</v>
      </c>
      <c r="BC26" s="13">
        <f t="shared" si="15"/>
        <v>53.423899290767665</v>
      </c>
      <c r="BD26" s="13">
        <f t="shared" si="15"/>
        <v>55.026616269490695</v>
      </c>
      <c r="BE26" s="13">
        <f t="shared" si="15"/>
        <v>56.677414757575413</v>
      </c>
    </row>
    <row r="27" spans="1:57" x14ac:dyDescent="0.35">
      <c r="A27" s="57" t="s">
        <v>616</v>
      </c>
      <c r="C27" s="86" t="s">
        <v>7</v>
      </c>
      <c r="D27" s="58" t="s">
        <v>621</v>
      </c>
      <c r="E27" s="87" t="s">
        <v>625</v>
      </c>
      <c r="F27" s="26" t="s">
        <v>54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233.708847509913</v>
      </c>
      <c r="AM27" s="13">
        <f t="shared" si="16"/>
        <v>245.39428988540865</v>
      </c>
      <c r="AN27" s="13">
        <f t="shared" si="16"/>
        <v>257.66400437967911</v>
      </c>
      <c r="AO27" s="13">
        <f t="shared" si="16"/>
        <v>270.54720459866309</v>
      </c>
      <c r="AP27" s="13">
        <f t="shared" si="16"/>
        <v>284.07456482859624</v>
      </c>
      <c r="AQ27" s="13">
        <f t="shared" si="16"/>
        <v>298.27829307002605</v>
      </c>
      <c r="AR27" s="13">
        <f t="shared" si="16"/>
        <v>313.19220772352736</v>
      </c>
      <c r="AS27" s="13">
        <f t="shared" si="16"/>
        <v>328.85181810970374</v>
      </c>
      <c r="AT27" s="13">
        <f t="shared" si="16"/>
        <v>345.29440901518893</v>
      </c>
      <c r="AU27" s="13">
        <f t="shared" si="16"/>
        <v>362.55912946594839</v>
      </c>
      <c r="AV27" s="13">
        <f t="shared" si="16"/>
        <v>380.68708593924583</v>
      </c>
      <c r="AW27" s="13">
        <f t="shared" si="16"/>
        <v>392.10769851742322</v>
      </c>
      <c r="AX27" s="13">
        <f t="shared" si="16"/>
        <v>403.87092947294593</v>
      </c>
      <c r="AY27" s="13">
        <f t="shared" si="16"/>
        <v>415.98705735713429</v>
      </c>
      <c r="AZ27" s="13">
        <f t="shared" si="16"/>
        <v>428.46666907784834</v>
      </c>
      <c r="BA27" s="13">
        <f t="shared" si="16"/>
        <v>441.32066915018379</v>
      </c>
      <c r="BB27" s="13">
        <f t="shared" si="16"/>
        <v>454.56028922468931</v>
      </c>
      <c r="BC27" s="13">
        <f t="shared" si="16"/>
        <v>468.19709790142997</v>
      </c>
      <c r="BD27" s="13">
        <f t="shared" si="16"/>
        <v>482.24301083847286</v>
      </c>
      <c r="BE27" s="13">
        <f t="shared" si="16"/>
        <v>496.71030116362704</v>
      </c>
    </row>
    <row r="28" spans="1:57" x14ac:dyDescent="0.35">
      <c r="A28" s="57" t="s">
        <v>616</v>
      </c>
      <c r="C28" s="86" t="s">
        <v>7</v>
      </c>
      <c r="D28" s="58" t="s">
        <v>621</v>
      </c>
      <c r="E28" s="87" t="s">
        <v>625</v>
      </c>
      <c r="F28" s="26" t="s">
        <v>55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4.94778589888399</v>
      </c>
      <c r="AM28" s="13">
        <f t="shared" si="18"/>
        <v>5.1951751938281898</v>
      </c>
      <c r="AN28" s="13">
        <f t="shared" si="18"/>
        <v>5.4549339535195998</v>
      </c>
      <c r="AO28" s="13">
        <f t="shared" si="18"/>
        <v>5.7276806511955796</v>
      </c>
      <c r="AP28" s="13">
        <f t="shared" si="18"/>
        <v>6.0140646837553584</v>
      </c>
      <c r="AQ28" s="13">
        <f t="shared" si="18"/>
        <v>6.3147679179431266</v>
      </c>
      <c r="AR28" s="13">
        <f t="shared" si="18"/>
        <v>6.6305063138402831</v>
      </c>
      <c r="AS28" s="13">
        <f t="shared" si="18"/>
        <v>6.962031629532297</v>
      </c>
      <c r="AT28" s="13">
        <f t="shared" si="18"/>
        <v>7.3101332110089121</v>
      </c>
      <c r="AU28" s="13">
        <f t="shared" si="18"/>
        <v>7.6756398715593575</v>
      </c>
      <c r="AV28" s="13">
        <f t="shared" si="18"/>
        <v>8.0594218651373257</v>
      </c>
      <c r="AW28" s="13">
        <f t="shared" si="18"/>
        <v>8.3012045210914458</v>
      </c>
      <c r="AX28" s="13">
        <f t="shared" si="18"/>
        <v>8.5502406567241884</v>
      </c>
      <c r="AY28" s="13">
        <f t="shared" si="18"/>
        <v>8.8067478764259146</v>
      </c>
      <c r="AZ28" s="13">
        <f t="shared" si="18"/>
        <v>9.0709503127186917</v>
      </c>
      <c r="BA28" s="13">
        <f t="shared" si="18"/>
        <v>9.343078822100253</v>
      </c>
      <c r="BB28" s="13">
        <f t="shared" si="18"/>
        <v>9.6233711867632614</v>
      </c>
      <c r="BC28" s="13">
        <f t="shared" si="18"/>
        <v>9.9120723223661589</v>
      </c>
      <c r="BD28" s="13">
        <f t="shared" si="18"/>
        <v>10.209434492037143</v>
      </c>
      <c r="BE28" s="13">
        <f t="shared" si="18"/>
        <v>10.515717526798257</v>
      </c>
    </row>
    <row r="29" spans="1:57" x14ac:dyDescent="0.35">
      <c r="A29" s="57" t="s">
        <v>616</v>
      </c>
      <c r="C29" s="86" t="s">
        <v>7</v>
      </c>
      <c r="D29" s="58" t="s">
        <v>621</v>
      </c>
      <c r="E29" s="87" t="s">
        <v>625</v>
      </c>
      <c r="F29" s="26" t="s">
        <v>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6.7102089052017906</v>
      </c>
      <c r="AM29" s="13">
        <f t="shared" si="19"/>
        <v>7.04571935046188</v>
      </c>
      <c r="AN29" s="13">
        <f t="shared" si="19"/>
        <v>7.3980053179849738</v>
      </c>
      <c r="AO29" s="13">
        <f t="shared" si="19"/>
        <v>7.7679055838842226</v>
      </c>
      <c r="AP29" s="13">
        <f t="shared" si="19"/>
        <v>8.1563008630784335</v>
      </c>
      <c r="AQ29" s="13">
        <f t="shared" si="19"/>
        <v>8.564115906232356</v>
      </c>
      <c r="AR29" s="13">
        <f t="shared" si="19"/>
        <v>8.9923217015439736</v>
      </c>
      <c r="AS29" s="13">
        <f t="shared" si="19"/>
        <v>9.4419377866211729</v>
      </c>
      <c r="AT29" s="13">
        <f t="shared" si="19"/>
        <v>9.914034675952232</v>
      </c>
      <c r="AU29" s="13">
        <f t="shared" si="19"/>
        <v>10.409736409749843</v>
      </c>
      <c r="AV29" s="13">
        <f t="shared" si="19"/>
        <v>10.930223230237335</v>
      </c>
      <c r="AW29" s="13">
        <f t="shared" si="19"/>
        <v>11.258129927144456</v>
      </c>
      <c r="AX29" s="13">
        <f t="shared" si="19"/>
        <v>11.59587382495879</v>
      </c>
      <c r="AY29" s="13">
        <f t="shared" si="19"/>
        <v>11.943750039707554</v>
      </c>
      <c r="AZ29" s="13">
        <f t="shared" si="19"/>
        <v>12.302062540898781</v>
      </c>
      <c r="BA29" s="13">
        <f t="shared" si="19"/>
        <v>12.671124417125744</v>
      </c>
      <c r="BB29" s="13">
        <f t="shared" si="19"/>
        <v>13.051258149639517</v>
      </c>
      <c r="BC29" s="13">
        <f t="shared" si="19"/>
        <v>13.442795894128704</v>
      </c>
      <c r="BD29" s="13">
        <f t="shared" si="19"/>
        <v>13.846079770952565</v>
      </c>
      <c r="BE29" s="13">
        <f t="shared" si="19"/>
        <v>14.261462164081141</v>
      </c>
    </row>
    <row r="30" spans="1:57" x14ac:dyDescent="0.35">
      <c r="A30" s="57" t="s">
        <v>616</v>
      </c>
      <c r="C30" s="86" t="s">
        <v>7</v>
      </c>
      <c r="D30" s="58" t="s">
        <v>621</v>
      </c>
      <c r="E30" s="87" t="s">
        <v>625</v>
      </c>
      <c r="F30" s="26" t="s">
        <v>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2.0585678557400549</v>
      </c>
      <c r="AM30" s="13">
        <f t="shared" si="20"/>
        <v>2.1614962485270577</v>
      </c>
      <c r="AN30" s="13">
        <f t="shared" si="20"/>
        <v>2.2695710609534108</v>
      </c>
      <c r="AO30" s="13">
        <f t="shared" si="20"/>
        <v>2.3830496140010813</v>
      </c>
      <c r="AP30" s="13">
        <f t="shared" si="20"/>
        <v>2.5022020947011354</v>
      </c>
      <c r="AQ30" s="13">
        <f t="shared" si="20"/>
        <v>2.6273121994361923</v>
      </c>
      <c r="AR30" s="13">
        <f t="shared" si="20"/>
        <v>2.758677809408002</v>
      </c>
      <c r="AS30" s="13">
        <f t="shared" si="20"/>
        <v>2.8966116998784019</v>
      </c>
      <c r="AT30" s="13">
        <f t="shared" si="20"/>
        <v>3.0414422848723222</v>
      </c>
      <c r="AU30" s="13">
        <f t="shared" si="20"/>
        <v>3.193514399115938</v>
      </c>
      <c r="AV30" s="13">
        <f t="shared" si="20"/>
        <v>3.3531901190717348</v>
      </c>
      <c r="AW30" s="13">
        <f t="shared" si="20"/>
        <v>3.4537858226438867</v>
      </c>
      <c r="AX30" s="13">
        <f t="shared" si="20"/>
        <v>3.5573993973232034</v>
      </c>
      <c r="AY30" s="13">
        <f t="shared" si="20"/>
        <v>3.6641213792428995</v>
      </c>
      <c r="AZ30" s="13">
        <f t="shared" si="20"/>
        <v>3.7740450206201865</v>
      </c>
      <c r="BA30" s="13">
        <f t="shared" si="20"/>
        <v>3.887266371238792</v>
      </c>
      <c r="BB30" s="13">
        <f t="shared" si="20"/>
        <v>4.0038843623759561</v>
      </c>
      <c r="BC30" s="13">
        <f t="shared" si="20"/>
        <v>4.124000893247235</v>
      </c>
      <c r="BD30" s="13">
        <f t="shared" si="20"/>
        <v>4.2477209200446522</v>
      </c>
      <c r="BE30" s="13">
        <f t="shared" si="20"/>
        <v>4.3751525476459916</v>
      </c>
    </row>
    <row r="31" spans="1:57" x14ac:dyDescent="0.35">
      <c r="A31" s="57" t="s">
        <v>616</v>
      </c>
      <c r="C31" s="86" t="s">
        <v>7</v>
      </c>
      <c r="D31" s="58" t="s">
        <v>621</v>
      </c>
      <c r="E31" s="87" t="s">
        <v>625</v>
      </c>
      <c r="F31" s="26" t="s">
        <v>58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1.1845793976890138</v>
      </c>
      <c r="AM31" s="13">
        <f t="shared" si="21"/>
        <v>1.2438083675734644</v>
      </c>
      <c r="AN31" s="13">
        <f t="shared" si="21"/>
        <v>1.3059987859521376</v>
      </c>
      <c r="AO31" s="13">
        <f t="shared" si="21"/>
        <v>1.3712987252497444</v>
      </c>
      <c r="AP31" s="13">
        <f t="shared" si="21"/>
        <v>1.4398636615122316</v>
      </c>
      <c r="AQ31" s="13">
        <f t="shared" si="21"/>
        <v>1.5118568445878431</v>
      </c>
      <c r="AR31" s="13">
        <f t="shared" si="21"/>
        <v>1.5874496868172352</v>
      </c>
      <c r="AS31" s="13">
        <f t="shared" si="21"/>
        <v>1.6668221711580971</v>
      </c>
      <c r="AT31" s="13">
        <f t="shared" si="21"/>
        <v>1.7501632797160018</v>
      </c>
      <c r="AU31" s="13">
        <f t="shared" si="21"/>
        <v>1.837671443701802</v>
      </c>
      <c r="AV31" s="13">
        <f t="shared" si="21"/>
        <v>1.9295550158868922</v>
      </c>
      <c r="AW31" s="13">
        <f t="shared" si="21"/>
        <v>1.9874416663634988</v>
      </c>
      <c r="AX31" s="13">
        <f t="shared" si="21"/>
        <v>2.0470649163544037</v>
      </c>
      <c r="AY31" s="13">
        <f t="shared" si="21"/>
        <v>2.108476863845036</v>
      </c>
      <c r="AZ31" s="13">
        <f t="shared" si="21"/>
        <v>2.1717311697603869</v>
      </c>
      <c r="BA31" s="13">
        <f t="shared" si="21"/>
        <v>2.2368831048531987</v>
      </c>
      <c r="BB31" s="13">
        <f t="shared" si="21"/>
        <v>2.3039895979987945</v>
      </c>
      <c r="BC31" s="13">
        <f t="shared" si="21"/>
        <v>2.3731092859387584</v>
      </c>
      <c r="BD31" s="13">
        <f t="shared" si="21"/>
        <v>2.4443025645169212</v>
      </c>
      <c r="BE31" s="13">
        <f t="shared" si="21"/>
        <v>2.5176316414524287</v>
      </c>
    </row>
    <row r="32" spans="1:57" x14ac:dyDescent="0.35">
      <c r="A32" s="57" t="s">
        <v>616</v>
      </c>
      <c r="C32" s="86" t="s">
        <v>7</v>
      </c>
      <c r="D32" s="58" t="s">
        <v>621</v>
      </c>
      <c r="E32" s="87" t="s">
        <v>625</v>
      </c>
      <c r="F32" s="26" t="s">
        <v>59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85.744768475404143</v>
      </c>
      <c r="AM32" s="13">
        <f t="shared" si="22"/>
        <v>90.032006899174348</v>
      </c>
      <c r="AN32" s="13">
        <f t="shared" si="22"/>
        <v>94.533607244133066</v>
      </c>
      <c r="AO32" s="13">
        <f t="shared" si="22"/>
        <v>99.260287606339716</v>
      </c>
      <c r="AP32" s="13">
        <f t="shared" si="22"/>
        <v>104.22330198665671</v>
      </c>
      <c r="AQ32" s="13">
        <f t="shared" si="22"/>
        <v>109.43446708598954</v>
      </c>
      <c r="AR32" s="13">
        <f t="shared" si="22"/>
        <v>114.90619044028901</v>
      </c>
      <c r="AS32" s="13">
        <f t="shared" si="22"/>
        <v>120.65149996230346</v>
      </c>
      <c r="AT32" s="13">
        <f t="shared" si="22"/>
        <v>126.68407496041863</v>
      </c>
      <c r="AU32" s="13">
        <f t="shared" si="22"/>
        <v>133.01827870843957</v>
      </c>
      <c r="AV32" s="13">
        <f t="shared" si="22"/>
        <v>139.66919264386155</v>
      </c>
      <c r="AW32" s="13">
        <f t="shared" si="22"/>
        <v>143.85926842317738</v>
      </c>
      <c r="AX32" s="13">
        <f t="shared" si="22"/>
        <v>148.1750464758727</v>
      </c>
      <c r="AY32" s="13">
        <f t="shared" si="22"/>
        <v>152.62029787014887</v>
      </c>
      <c r="AZ32" s="13">
        <f t="shared" si="22"/>
        <v>157.19890680625335</v>
      </c>
      <c r="BA32" s="13">
        <f t="shared" si="22"/>
        <v>161.91487401044094</v>
      </c>
      <c r="BB32" s="13">
        <f t="shared" si="22"/>
        <v>166.77232023075416</v>
      </c>
      <c r="BC32" s="13">
        <f t="shared" si="22"/>
        <v>171.77548983767679</v>
      </c>
      <c r="BD32" s="13">
        <f t="shared" si="22"/>
        <v>176.92875453280709</v>
      </c>
      <c r="BE32" s="13">
        <f t="shared" si="22"/>
        <v>182.2366171687913</v>
      </c>
    </row>
    <row r="33" spans="1:57" x14ac:dyDescent="0.35">
      <c r="A33" s="57" t="s">
        <v>616</v>
      </c>
      <c r="C33" s="86" t="s">
        <v>7</v>
      </c>
      <c r="D33" s="58" t="s">
        <v>621</v>
      </c>
      <c r="E33" s="87" t="s">
        <v>625</v>
      </c>
      <c r="F33" s="26" t="s">
        <v>60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25.497349230745229</v>
      </c>
      <c r="AM33" s="13">
        <f t="shared" si="23"/>
        <v>26.772216692282491</v>
      </c>
      <c r="AN33" s="13">
        <f t="shared" si="23"/>
        <v>28.110827526896614</v>
      </c>
      <c r="AO33" s="13">
        <f t="shared" si="23"/>
        <v>29.516368903241446</v>
      </c>
      <c r="AP33" s="13">
        <f t="shared" si="23"/>
        <v>30.992187348403519</v>
      </c>
      <c r="AQ33" s="13">
        <f t="shared" si="23"/>
        <v>32.541796715823693</v>
      </c>
      <c r="AR33" s="13">
        <f t="shared" si="23"/>
        <v>34.168886551614875</v>
      </c>
      <c r="AS33" s="13">
        <f t="shared" si="23"/>
        <v>35.877330879195618</v>
      </c>
      <c r="AT33" s="13">
        <f t="shared" si="23"/>
        <v>37.671197423155398</v>
      </c>
      <c r="AU33" s="13">
        <f t="shared" si="23"/>
        <v>39.55475729431317</v>
      </c>
      <c r="AV33" s="13">
        <f t="shared" si="23"/>
        <v>41.532495159028826</v>
      </c>
      <c r="AW33" s="13">
        <f t="shared" si="23"/>
        <v>42.778470013799691</v>
      </c>
      <c r="AX33" s="13">
        <f t="shared" si="23"/>
        <v>44.061824114213678</v>
      </c>
      <c r="AY33" s="13">
        <f t="shared" si="23"/>
        <v>45.38367883764009</v>
      </c>
      <c r="AZ33" s="13">
        <f t="shared" si="23"/>
        <v>46.745189202769296</v>
      </c>
      <c r="BA33" s="13">
        <f t="shared" si="23"/>
        <v>48.147544878852372</v>
      </c>
      <c r="BB33" s="13">
        <f t="shared" si="23"/>
        <v>49.591971225217947</v>
      </c>
      <c r="BC33" s="13">
        <f t="shared" si="23"/>
        <v>51.079730361974484</v>
      </c>
      <c r="BD33" s="13">
        <f t="shared" si="23"/>
        <v>52.612122272833716</v>
      </c>
      <c r="BE33" s="13">
        <f t="shared" si="23"/>
        <v>54.190485941018729</v>
      </c>
    </row>
    <row r="34" spans="1:57" x14ac:dyDescent="0.35">
      <c r="A34" s="57" t="s">
        <v>616</v>
      </c>
      <c r="C34" s="86" t="s">
        <v>7</v>
      </c>
      <c r="D34" s="58" t="s">
        <v>621</v>
      </c>
      <c r="E34" s="87" t="s">
        <v>625</v>
      </c>
      <c r="F34" s="26" t="s">
        <v>61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150.57159831844623</v>
      </c>
      <c r="AM34" s="13">
        <f t="shared" si="24"/>
        <v>158.10017823436854</v>
      </c>
      <c r="AN34" s="13">
        <f t="shared" si="24"/>
        <v>166.00518714608697</v>
      </c>
      <c r="AO34" s="13">
        <f t="shared" si="24"/>
        <v>174.30544650339132</v>
      </c>
      <c r="AP34" s="13">
        <f t="shared" si="24"/>
        <v>183.02071882856089</v>
      </c>
      <c r="AQ34" s="13">
        <f t="shared" si="24"/>
        <v>192.17175476998892</v>
      </c>
      <c r="AR34" s="13">
        <f t="shared" si="24"/>
        <v>201.78034250848836</v>
      </c>
      <c r="AS34" s="13">
        <f t="shared" si="24"/>
        <v>211.86935963391278</v>
      </c>
      <c r="AT34" s="13">
        <f t="shared" si="24"/>
        <v>222.46282761560843</v>
      </c>
      <c r="AU34" s="13">
        <f t="shared" si="24"/>
        <v>233.58596899638886</v>
      </c>
      <c r="AV34" s="13">
        <f t="shared" si="24"/>
        <v>245.2652674462083</v>
      </c>
      <c r="AW34" s="13">
        <f t="shared" si="24"/>
        <v>252.62322546959456</v>
      </c>
      <c r="AX34" s="13">
        <f t="shared" si="24"/>
        <v>260.20192223368241</v>
      </c>
      <c r="AY34" s="13">
        <f t="shared" si="24"/>
        <v>268.00797990069287</v>
      </c>
      <c r="AZ34" s="13">
        <f t="shared" si="24"/>
        <v>276.04821929771367</v>
      </c>
      <c r="BA34" s="13">
        <f t="shared" si="24"/>
        <v>284.32966587664509</v>
      </c>
      <c r="BB34" s="13">
        <f t="shared" si="24"/>
        <v>292.85955585294442</v>
      </c>
      <c r="BC34" s="13">
        <f t="shared" si="24"/>
        <v>301.64534252853275</v>
      </c>
      <c r="BD34" s="13">
        <f t="shared" si="24"/>
        <v>310.69470280438873</v>
      </c>
      <c r="BE34" s="13">
        <f t="shared" si="24"/>
        <v>320.01554388852037</v>
      </c>
    </row>
    <row r="35" spans="1:57" x14ac:dyDescent="0.35">
      <c r="A35" s="57" t="s">
        <v>616</v>
      </c>
      <c r="C35" s="86" t="s">
        <v>7</v>
      </c>
      <c r="D35" s="58" t="s">
        <v>621</v>
      </c>
      <c r="E35" s="87" t="s">
        <v>625</v>
      </c>
      <c r="F35" s="26" t="s">
        <v>62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20.730139459557737</v>
      </c>
      <c r="AM35" s="13">
        <f t="shared" si="25"/>
        <v>21.766646432535623</v>
      </c>
      <c r="AN35" s="13">
        <f t="shared" si="25"/>
        <v>22.854978754162403</v>
      </c>
      <c r="AO35" s="13">
        <f t="shared" si="25"/>
        <v>23.997727691870523</v>
      </c>
      <c r="AP35" s="13">
        <f t="shared" si="25"/>
        <v>25.197614076464049</v>
      </c>
      <c r="AQ35" s="13">
        <f t="shared" si="25"/>
        <v>26.457494780287252</v>
      </c>
      <c r="AR35" s="13">
        <f t="shared" si="25"/>
        <v>27.780369519301615</v>
      </c>
      <c r="AS35" s="13">
        <f t="shared" si="25"/>
        <v>29.169387995266696</v>
      </c>
      <c r="AT35" s="13">
        <f t="shared" si="25"/>
        <v>30.627857395030031</v>
      </c>
      <c r="AU35" s="13">
        <f t="shared" si="25"/>
        <v>32.159250264781534</v>
      </c>
      <c r="AV35" s="13">
        <f t="shared" si="25"/>
        <v>33.767212778020607</v>
      </c>
      <c r="AW35" s="13">
        <f t="shared" si="25"/>
        <v>34.780229161361227</v>
      </c>
      <c r="AX35" s="13">
        <f t="shared" si="25"/>
        <v>35.82363603620206</v>
      </c>
      <c r="AY35" s="13">
        <f t="shared" si="25"/>
        <v>36.898345117288123</v>
      </c>
      <c r="AZ35" s="13">
        <f t="shared" si="25"/>
        <v>38.005295470806765</v>
      </c>
      <c r="BA35" s="13">
        <f t="shared" si="25"/>
        <v>39.145454334930967</v>
      </c>
      <c r="BB35" s="13">
        <f t="shared" si="25"/>
        <v>40.319817964978895</v>
      </c>
      <c r="BC35" s="13">
        <f t="shared" si="25"/>
        <v>41.529412503928263</v>
      </c>
      <c r="BD35" s="13">
        <f t="shared" si="25"/>
        <v>42.775294879046115</v>
      </c>
      <c r="BE35" s="13">
        <f t="shared" si="25"/>
        <v>44.058553725417497</v>
      </c>
    </row>
    <row r="36" spans="1:57" x14ac:dyDescent="0.35">
      <c r="A36" s="57" t="s">
        <v>616</v>
      </c>
      <c r="C36" s="86" t="s">
        <v>7</v>
      </c>
      <c r="D36" s="58" t="s">
        <v>621</v>
      </c>
      <c r="E36" s="87" t="s">
        <v>625</v>
      </c>
      <c r="F36" s="26" t="s">
        <v>63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49.651212071428539</v>
      </c>
      <c r="AM36" s="13">
        <f t="shared" si="26"/>
        <v>52.133772674999967</v>
      </c>
      <c r="AN36" s="13">
        <f t="shared" si="26"/>
        <v>54.740461308749964</v>
      </c>
      <c r="AO36" s="13">
        <f t="shared" si="26"/>
        <v>57.477484374187462</v>
      </c>
      <c r="AP36" s="13">
        <f t="shared" si="26"/>
        <v>60.351358592896837</v>
      </c>
      <c r="AQ36" s="13">
        <f t="shared" si="26"/>
        <v>63.368926522541678</v>
      </c>
      <c r="AR36" s="13">
        <f t="shared" si="26"/>
        <v>66.537372848668767</v>
      </c>
      <c r="AS36" s="13">
        <f t="shared" si="26"/>
        <v>69.864241491102206</v>
      </c>
      <c r="AT36" s="13">
        <f t="shared" si="26"/>
        <v>73.357453565657323</v>
      </c>
      <c r="AU36" s="13">
        <f t="shared" si="26"/>
        <v>77.025326243940185</v>
      </c>
      <c r="AV36" s="13">
        <f t="shared" si="26"/>
        <v>80.876592556137197</v>
      </c>
      <c r="AW36" s="13">
        <f t="shared" si="26"/>
        <v>83.302890332821306</v>
      </c>
      <c r="AX36" s="13">
        <f t="shared" si="26"/>
        <v>85.801977042805945</v>
      </c>
      <c r="AY36" s="13">
        <f t="shared" si="26"/>
        <v>88.376036354090118</v>
      </c>
      <c r="AZ36" s="13">
        <f t="shared" si="26"/>
        <v>91.027317444712821</v>
      </c>
      <c r="BA36" s="13">
        <f t="shared" si="26"/>
        <v>93.758136968054202</v>
      </c>
      <c r="BB36" s="13">
        <f t="shared" si="26"/>
        <v>96.570881077095834</v>
      </c>
      <c r="BC36" s="13">
        <f t="shared" si="26"/>
        <v>99.468007509408707</v>
      </c>
      <c r="BD36" s="13">
        <f t="shared" si="26"/>
        <v>102.45204773469096</v>
      </c>
      <c r="BE36" s="13">
        <f t="shared" si="26"/>
        <v>105.5256091667317</v>
      </c>
    </row>
    <row r="37" spans="1:57" x14ac:dyDescent="0.35">
      <c r="A37" s="57" t="s">
        <v>616</v>
      </c>
      <c r="C37" s="86" t="s">
        <v>7</v>
      </c>
      <c r="D37" s="58" t="s">
        <v>621</v>
      </c>
      <c r="E37" s="87" t="s">
        <v>625</v>
      </c>
      <c r="F37" s="26" t="s">
        <v>64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16.396312394841839</v>
      </c>
      <c r="AM37" s="13">
        <f t="shared" si="27"/>
        <v>17.21612801458393</v>
      </c>
      <c r="AN37" s="13">
        <f t="shared" si="27"/>
        <v>18.076934415313126</v>
      </c>
      <c r="AO37" s="13">
        <f t="shared" si="27"/>
        <v>18.980781136078782</v>
      </c>
      <c r="AP37" s="13">
        <f t="shared" si="27"/>
        <v>19.929820192882723</v>
      </c>
      <c r="AQ37" s="13">
        <f t="shared" si="27"/>
        <v>20.926311202526858</v>
      </c>
      <c r="AR37" s="13">
        <f t="shared" si="27"/>
        <v>21.972626762653199</v>
      </c>
      <c r="AS37" s="13">
        <f t="shared" si="27"/>
        <v>23.071258100785858</v>
      </c>
      <c r="AT37" s="13">
        <f t="shared" si="27"/>
        <v>24.224821005825152</v>
      </c>
      <c r="AU37" s="13">
        <f t="shared" si="27"/>
        <v>25.436062056116409</v>
      </c>
      <c r="AV37" s="13">
        <f t="shared" si="27"/>
        <v>26.707865158922228</v>
      </c>
      <c r="AW37" s="13">
        <f t="shared" si="27"/>
        <v>27.509101113689894</v>
      </c>
      <c r="AX37" s="13">
        <f t="shared" si="27"/>
        <v>28.33437414710059</v>
      </c>
      <c r="AY37" s="13">
        <f t="shared" si="27"/>
        <v>29.184405371513609</v>
      </c>
      <c r="AZ37" s="13">
        <f t="shared" si="27"/>
        <v>30.059937532659017</v>
      </c>
      <c r="BA37" s="13">
        <f t="shared" si="27"/>
        <v>30.961735658638787</v>
      </c>
      <c r="BB37" s="13">
        <f t="shared" si="27"/>
        <v>31.89058772839795</v>
      </c>
      <c r="BC37" s="13">
        <f t="shared" si="27"/>
        <v>32.847305360249891</v>
      </c>
      <c r="BD37" s="13">
        <f t="shared" si="27"/>
        <v>33.832724521057386</v>
      </c>
      <c r="BE37" s="13">
        <f t="shared" si="27"/>
        <v>34.847706256689108</v>
      </c>
    </row>
    <row r="38" spans="1:57" x14ac:dyDescent="0.35">
      <c r="A38" s="57" t="s">
        <v>616</v>
      </c>
      <c r="C38" s="86" t="s">
        <v>7</v>
      </c>
      <c r="D38" s="58" t="s">
        <v>621</v>
      </c>
      <c r="E38" s="87" t="s">
        <v>625</v>
      </c>
      <c r="F38" s="26" t="s">
        <v>65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6.3851718753480986</v>
      </c>
      <c r="AM38" s="13">
        <f t="shared" si="28"/>
        <v>6.7044304691155032</v>
      </c>
      <c r="AN38" s="13">
        <f t="shared" si="28"/>
        <v>7.0396519925712786</v>
      </c>
      <c r="AO38" s="13">
        <f t="shared" si="28"/>
        <v>7.3916345921998428</v>
      </c>
      <c r="AP38" s="13">
        <f t="shared" si="28"/>
        <v>7.7612163218098349</v>
      </c>
      <c r="AQ38" s="13">
        <f t="shared" si="28"/>
        <v>8.1492771379003273</v>
      </c>
      <c r="AR38" s="13">
        <f t="shared" si="28"/>
        <v>8.5567409947953443</v>
      </c>
      <c r="AS38" s="13">
        <f t="shared" si="28"/>
        <v>8.9845780445351124</v>
      </c>
      <c r="AT38" s="13">
        <f t="shared" si="28"/>
        <v>9.4338069467618677</v>
      </c>
      <c r="AU38" s="13">
        <f t="shared" si="28"/>
        <v>9.9054972940999608</v>
      </c>
      <c r="AV38" s="13">
        <f t="shared" si="28"/>
        <v>10.400772158804958</v>
      </c>
      <c r="AW38" s="13">
        <f t="shared" si="28"/>
        <v>10.712795323569107</v>
      </c>
      <c r="AX38" s="13">
        <f t="shared" si="28"/>
        <v>11.03417918327618</v>
      </c>
      <c r="AY38" s="13">
        <f t="shared" si="28"/>
        <v>11.365204558774465</v>
      </c>
      <c r="AZ38" s="13">
        <f t="shared" si="28"/>
        <v>11.706160695537699</v>
      </c>
      <c r="BA38" s="13">
        <f t="shared" si="28"/>
        <v>12.05734551640383</v>
      </c>
      <c r="BB38" s="13">
        <f t="shared" si="28"/>
        <v>12.419065881895945</v>
      </c>
      <c r="BC38" s="13">
        <f t="shared" si="28"/>
        <v>12.791637858352823</v>
      </c>
      <c r="BD38" s="13">
        <f t="shared" si="28"/>
        <v>13.175386994103407</v>
      </c>
      <c r="BE38" s="13">
        <f t="shared" si="28"/>
        <v>13.570648603926509</v>
      </c>
    </row>
    <row r="39" spans="1:57" x14ac:dyDescent="0.35">
      <c r="A39" s="57" t="s">
        <v>616</v>
      </c>
      <c r="C39" s="86" t="s">
        <v>7</v>
      </c>
      <c r="D39" s="58" t="s">
        <v>621</v>
      </c>
      <c r="E39" s="87" t="s">
        <v>625</v>
      </c>
      <c r="F39" s="26" t="s">
        <v>36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262.32165422109205</v>
      </c>
      <c r="AM39" s="13">
        <f t="shared" si="29"/>
        <v>275.43773693214666</v>
      </c>
      <c r="AN39" s="13">
        <f t="shared" si="29"/>
        <v>289.20962377875401</v>
      </c>
      <c r="AO39" s="13">
        <f t="shared" si="29"/>
        <v>303.67010496769171</v>
      </c>
      <c r="AP39" s="13">
        <f t="shared" si="29"/>
        <v>318.85361021607628</v>
      </c>
      <c r="AQ39" s="13">
        <f t="shared" si="29"/>
        <v>334.7962907268801</v>
      </c>
      <c r="AR39" s="13">
        <f t="shared" si="29"/>
        <v>351.5361052632241</v>
      </c>
      <c r="AS39" s="13">
        <f t="shared" si="29"/>
        <v>369.11291052638529</v>
      </c>
      <c r="AT39" s="13">
        <f t="shared" si="29"/>
        <v>387.56855605270454</v>
      </c>
      <c r="AU39" s="13">
        <f t="shared" si="29"/>
        <v>406.94698385533979</v>
      </c>
      <c r="AV39" s="13">
        <f t="shared" si="29"/>
        <v>427.29433304810681</v>
      </c>
      <c r="AW39" s="13">
        <f t="shared" si="29"/>
        <v>440.11316303954999</v>
      </c>
      <c r="AX39" s="13">
        <f t="shared" si="29"/>
        <v>453.31655793073651</v>
      </c>
      <c r="AY39" s="13">
        <f t="shared" si="29"/>
        <v>466.9160546686586</v>
      </c>
      <c r="AZ39" s="13">
        <f t="shared" si="29"/>
        <v>480.92353630871838</v>
      </c>
      <c r="BA39" s="13">
        <f t="shared" si="29"/>
        <v>495.35124239797995</v>
      </c>
      <c r="BB39" s="13">
        <f t="shared" si="29"/>
        <v>510.21177966991934</v>
      </c>
      <c r="BC39" s="13">
        <f t="shared" si="29"/>
        <v>525.51813306001691</v>
      </c>
      <c r="BD39" s="13">
        <f t="shared" si="29"/>
        <v>541.28367705181745</v>
      </c>
      <c r="BE39" s="13">
        <f t="shared" si="29"/>
        <v>557.52218736337193</v>
      </c>
    </row>
    <row r="40" spans="1:57" x14ac:dyDescent="0.35">
      <c r="A40" s="57" t="s">
        <v>616</v>
      </c>
      <c r="C40" s="86" t="s">
        <v>7</v>
      </c>
      <c r="D40" s="58" t="s">
        <v>621</v>
      </c>
      <c r="E40" s="87" t="s">
        <v>625</v>
      </c>
      <c r="F40" s="26" t="s">
        <v>37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13">
        <f t="shared" ref="AC40:BE40" si="30">AB40+(AB40*AB$44)</f>
        <v>0</v>
      </c>
      <c r="AD40" s="13">
        <f t="shared" si="30"/>
        <v>0</v>
      </c>
      <c r="AE40" s="13">
        <f t="shared" si="30"/>
        <v>0</v>
      </c>
      <c r="AF40" s="13">
        <f t="shared" si="30"/>
        <v>0</v>
      </c>
      <c r="AG40" s="13">
        <f t="shared" si="30"/>
        <v>0</v>
      </c>
      <c r="AH40" s="13">
        <f t="shared" si="30"/>
        <v>0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35">
      <c r="A41" s="57" t="s">
        <v>616</v>
      </c>
      <c r="C41" s="86" t="s">
        <v>7</v>
      </c>
      <c r="D41" s="58" t="s">
        <v>621</v>
      </c>
      <c r="E41" s="87" t="s">
        <v>625</v>
      </c>
      <c r="F41" s="26" t="s">
        <v>66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47.780443388492827</v>
      </c>
      <c r="AM41" s="13">
        <f t="shared" si="31"/>
        <v>50.169465557917469</v>
      </c>
      <c r="AN41" s="13">
        <f t="shared" si="31"/>
        <v>52.677938835813343</v>
      </c>
      <c r="AO41" s="13">
        <f t="shared" si="31"/>
        <v>55.31183577760401</v>
      </c>
      <c r="AP41" s="13">
        <f t="shared" si="31"/>
        <v>58.077427566484211</v>
      </c>
      <c r="AQ41" s="13">
        <f t="shared" si="31"/>
        <v>60.981298944808422</v>
      </c>
      <c r="AR41" s="13">
        <f t="shared" si="31"/>
        <v>64.03036389204884</v>
      </c>
      <c r="AS41" s="13">
        <f t="shared" si="31"/>
        <v>67.231882086651282</v>
      </c>
      <c r="AT41" s="13">
        <f t="shared" si="31"/>
        <v>70.59347619098385</v>
      </c>
      <c r="AU41" s="13">
        <f t="shared" si="31"/>
        <v>74.123150000533045</v>
      </c>
      <c r="AV41" s="13">
        <f t="shared" si="31"/>
        <v>77.829307500559693</v>
      </c>
      <c r="AW41" s="13">
        <f t="shared" si="31"/>
        <v>80.164186725576485</v>
      </c>
      <c r="AX41" s="13">
        <f t="shared" si="31"/>
        <v>82.569112327343774</v>
      </c>
      <c r="AY41" s="13">
        <f t="shared" si="31"/>
        <v>85.046185697164091</v>
      </c>
      <c r="AZ41" s="13">
        <f t="shared" si="31"/>
        <v>87.597571268079008</v>
      </c>
      <c r="BA41" s="13">
        <f t="shared" si="31"/>
        <v>90.225498406121375</v>
      </c>
      <c r="BB41" s="13">
        <f t="shared" si="31"/>
        <v>92.932263358305022</v>
      </c>
      <c r="BC41" s="13">
        <f t="shared" si="31"/>
        <v>95.720231259054174</v>
      </c>
      <c r="BD41" s="13">
        <f t="shared" si="31"/>
        <v>98.591838196825805</v>
      </c>
      <c r="BE41" s="13">
        <f t="shared" si="31"/>
        <v>101.54959334273057</v>
      </c>
    </row>
    <row r="42" spans="1:57" x14ac:dyDescent="0.35">
      <c r="A42" s="57" t="s">
        <v>616</v>
      </c>
      <c r="C42" s="86" t="s">
        <v>7</v>
      </c>
      <c r="D42" s="58" t="s">
        <v>621</v>
      </c>
      <c r="E42" s="87" t="s">
        <v>625</v>
      </c>
      <c r="F42" s="26" t="s">
        <v>67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314.01199049240876</v>
      </c>
      <c r="AM42" s="13">
        <f t="shared" si="32"/>
        <v>329.71259001702919</v>
      </c>
      <c r="AN42" s="13">
        <f t="shared" si="32"/>
        <v>346.19821951788066</v>
      </c>
      <c r="AO42" s="13">
        <f t="shared" si="32"/>
        <v>363.50813049377467</v>
      </c>
      <c r="AP42" s="13">
        <f t="shared" si="32"/>
        <v>381.68353701846343</v>
      </c>
      <c r="AQ42" s="13">
        <f t="shared" si="32"/>
        <v>400.76771386938663</v>
      </c>
      <c r="AR42" s="13">
        <f t="shared" si="32"/>
        <v>420.80609956285593</v>
      </c>
      <c r="AS42" s="13">
        <f t="shared" si="32"/>
        <v>441.84640454099872</v>
      </c>
      <c r="AT42" s="13">
        <f t="shared" si="32"/>
        <v>463.93872476804864</v>
      </c>
      <c r="AU42" s="13">
        <f t="shared" si="32"/>
        <v>487.13566100645107</v>
      </c>
      <c r="AV42" s="13">
        <f t="shared" si="32"/>
        <v>511.49244405677365</v>
      </c>
      <c r="AW42" s="13">
        <f t="shared" si="32"/>
        <v>526.83721737847691</v>
      </c>
      <c r="AX42" s="13">
        <f t="shared" si="32"/>
        <v>542.64233389983121</v>
      </c>
      <c r="AY42" s="13">
        <f t="shared" si="32"/>
        <v>558.92160391682614</v>
      </c>
      <c r="AZ42" s="13">
        <f t="shared" si="32"/>
        <v>575.68925203433093</v>
      </c>
      <c r="BA42" s="13">
        <f t="shared" si="32"/>
        <v>592.9599295953609</v>
      </c>
      <c r="BB42" s="13">
        <f t="shared" si="32"/>
        <v>610.74872748322173</v>
      </c>
      <c r="BC42" s="13">
        <f t="shared" si="32"/>
        <v>629.07118930771833</v>
      </c>
      <c r="BD42" s="13">
        <f t="shared" si="32"/>
        <v>647.94332498694985</v>
      </c>
      <c r="BE42" s="13">
        <f t="shared" si="32"/>
        <v>667.38162473655836</v>
      </c>
    </row>
    <row r="43" spans="1:57" x14ac:dyDescent="0.35">
      <c r="A43" s="86" t="s">
        <v>616</v>
      </c>
      <c r="B43" s="86"/>
      <c r="C43" s="86" t="s">
        <v>7</v>
      </c>
      <c r="D43" s="87" t="s">
        <v>621</v>
      </c>
      <c r="E43" s="87" t="s">
        <v>625</v>
      </c>
      <c r="F43" s="26" t="s">
        <v>630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1155.4806682191791</v>
      </c>
      <c r="AD43" s="12">
        <f t="shared" si="34"/>
        <v>1224.8095083123296</v>
      </c>
      <c r="AE43" s="12">
        <f t="shared" si="34"/>
        <v>1298.2980788110694</v>
      </c>
      <c r="AF43" s="12">
        <f t="shared" si="34"/>
        <v>1376.1959635397336</v>
      </c>
      <c r="AG43" s="12">
        <f t="shared" si="34"/>
        <v>1458.7677213521176</v>
      </c>
      <c r="AH43" s="12">
        <f t="shared" si="34"/>
        <v>1546.2937846332445</v>
      </c>
      <c r="AI43" s="12">
        <f t="shared" si="34"/>
        <v>1639.0714117112393</v>
      </c>
      <c r="AJ43" s="12">
        <f t="shared" si="34"/>
        <v>1737.4156964139138</v>
      </c>
      <c r="AK43" s="12">
        <f t="shared" si="34"/>
        <v>1841.6606381987483</v>
      </c>
      <c r="AL43" s="12">
        <f t="shared" si="34"/>
        <v>1952.1602764906731</v>
      </c>
      <c r="AM43" s="12">
        <f t="shared" si="34"/>
        <v>2049.7682903152077</v>
      </c>
      <c r="AN43" s="12">
        <f t="shared" si="34"/>
        <v>2152.2567048309675</v>
      </c>
      <c r="AO43" s="12">
        <f t="shared" si="34"/>
        <v>2259.8695400725164</v>
      </c>
      <c r="AP43" s="12">
        <f t="shared" si="34"/>
        <v>2372.8630170761417</v>
      </c>
      <c r="AQ43" s="12">
        <f t="shared" si="34"/>
        <v>2491.5061679299483</v>
      </c>
      <c r="AR43" s="12">
        <f t="shared" si="34"/>
        <v>2616.0814763264461</v>
      </c>
      <c r="AS43" s="12">
        <f t="shared" si="34"/>
        <v>2746.8855501427684</v>
      </c>
      <c r="AT43" s="12">
        <f t="shared" si="34"/>
        <v>2884.2298276499077</v>
      </c>
      <c r="AU43" s="12">
        <f t="shared" si="34"/>
        <v>3028.4413190324021</v>
      </c>
      <c r="AV43" s="12">
        <f t="shared" si="34"/>
        <v>3179.8633849840226</v>
      </c>
      <c r="AW43" s="12">
        <f t="shared" si="34"/>
        <v>3275.2592865335432</v>
      </c>
      <c r="AX43" s="12">
        <f t="shared" si="34"/>
        <v>3373.5170651295498</v>
      </c>
      <c r="AY43" s="12">
        <f t="shared" si="34"/>
        <v>3474.7225770834357</v>
      </c>
      <c r="AZ43" s="12">
        <f t="shared" si="34"/>
        <v>3578.964254395939</v>
      </c>
      <c r="BA43" s="12">
        <f t="shared" si="34"/>
        <v>3686.3331820278177</v>
      </c>
      <c r="BB43" s="12">
        <f t="shared" si="34"/>
        <v>3796.923177488653</v>
      </c>
      <c r="BC43" s="12">
        <f t="shared" si="34"/>
        <v>3910.8308728133111</v>
      </c>
      <c r="BD43" s="12">
        <f t="shared" si="34"/>
        <v>4028.1557989977118</v>
      </c>
      <c r="BE43" s="12">
        <f t="shared" si="34"/>
        <v>4149.0004729676411</v>
      </c>
    </row>
    <row r="44" spans="1:57" x14ac:dyDescent="0.35">
      <c r="F44" s="46" t="s">
        <v>69</v>
      </c>
      <c r="G44" s="47">
        <f t="shared" ref="G44:Q44" si="35">_xlfn.RRI(1,G43,H43)</f>
        <v>2.0000000000000018E-2</v>
      </c>
      <c r="H44" s="47">
        <f t="shared" si="35"/>
        <v>2.000000000000024E-2</v>
      </c>
      <c r="I44" s="47">
        <f t="shared" si="35"/>
        <v>1.9999999999999796E-2</v>
      </c>
      <c r="J44" s="47">
        <f t="shared" si="35"/>
        <v>2.0000000000000018E-2</v>
      </c>
      <c r="K44" s="47">
        <f t="shared" si="35"/>
        <v>2.0000000000000018E-2</v>
      </c>
      <c r="L44" s="47">
        <f t="shared" si="35"/>
        <v>2.000000000000024E-2</v>
      </c>
      <c r="M44" s="47">
        <f t="shared" si="35"/>
        <v>2.0000000000000018E-2</v>
      </c>
      <c r="N44" s="47">
        <f t="shared" si="35"/>
        <v>2.000000000000024E-2</v>
      </c>
      <c r="O44" s="47">
        <f t="shared" si="35"/>
        <v>2.0000000000000018E-2</v>
      </c>
      <c r="P44" s="47">
        <f t="shared" si="35"/>
        <v>1.9999999999999796E-2</v>
      </c>
      <c r="Q44" s="47">
        <f t="shared" si="35"/>
        <v>1.9999999999999796E-2</v>
      </c>
      <c r="R44" s="47">
        <f>_xlfn.RRI(1,R43,S43)</f>
        <v>1.4599146925080366</v>
      </c>
      <c r="S44" s="47">
        <f t="shared" ref="S44:AA44" si="36">_xlfn.RRI(1,S43,T43)</f>
        <v>4.4692649047014168</v>
      </c>
      <c r="T44" s="47">
        <f t="shared" si="36"/>
        <v>-2.0712974563574127E-2</v>
      </c>
      <c r="U44" s="47">
        <f t="shared" si="36"/>
        <v>-0.22227713366446844</v>
      </c>
      <c r="V44" s="47">
        <f t="shared" si="36"/>
        <v>-0.8480740148446978</v>
      </c>
      <c r="W44" s="47">
        <f t="shared" si="36"/>
        <v>1.2991459853869141</v>
      </c>
      <c r="X44" s="47">
        <f t="shared" si="36"/>
        <v>3.1990658117202253E-2</v>
      </c>
      <c r="Y44" s="47">
        <f t="shared" si="36"/>
        <v>0.11099720250862077</v>
      </c>
      <c r="Z44" s="47">
        <f t="shared" si="36"/>
        <v>-0.17387574114916327</v>
      </c>
      <c r="AA44" s="47">
        <f t="shared" si="36"/>
        <v>1.6681354722159552</v>
      </c>
      <c r="AB44" s="47">
        <v>0.06</v>
      </c>
      <c r="AC44" s="47">
        <v>0.06</v>
      </c>
      <c r="AD44" s="47">
        <v>0.06</v>
      </c>
      <c r="AE44" s="47">
        <v>0.06</v>
      </c>
      <c r="AF44" s="47">
        <v>0.06</v>
      </c>
      <c r="AG44" s="47">
        <v>0.06</v>
      </c>
      <c r="AH44" s="47">
        <v>0.06</v>
      </c>
      <c r="AI44" s="47">
        <v>0.06</v>
      </c>
      <c r="AJ44" s="47">
        <v>0.06</v>
      </c>
      <c r="AK44" s="47">
        <v>0.06</v>
      </c>
      <c r="AL44" s="47">
        <v>0.05</v>
      </c>
      <c r="AM44" s="47">
        <v>0.05</v>
      </c>
      <c r="AN44" s="47">
        <v>0.05</v>
      </c>
      <c r="AO44" s="47">
        <v>0.05</v>
      </c>
      <c r="AP44" s="47">
        <v>0.05</v>
      </c>
      <c r="AQ44" s="47">
        <v>0.05</v>
      </c>
      <c r="AR44" s="47">
        <v>0.05</v>
      </c>
      <c r="AS44" s="47">
        <v>0.05</v>
      </c>
      <c r="AT44" s="47">
        <v>0.05</v>
      </c>
      <c r="AU44" s="47">
        <v>0.05</v>
      </c>
      <c r="AV44" s="47">
        <v>0.03</v>
      </c>
      <c r="AW44" s="47">
        <v>0.03</v>
      </c>
      <c r="AX44" s="47">
        <v>0.03</v>
      </c>
      <c r="AY44" s="47">
        <v>0.03</v>
      </c>
      <c r="AZ44" s="47">
        <v>0.03</v>
      </c>
      <c r="BA44" s="47">
        <v>0.03</v>
      </c>
      <c r="BB44" s="47">
        <v>0.03</v>
      </c>
      <c r="BC44" s="47">
        <v>0.03</v>
      </c>
      <c r="BD44" s="47">
        <v>0.03</v>
      </c>
      <c r="BE44" s="47">
        <v>0.03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 t="s">
        <v>611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-0.19845752152533469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tabSelected="1" zoomScale="56" zoomScaleNormal="56"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0" t="s">
        <v>84</v>
      </c>
      <c r="B1" s="101"/>
      <c r="C1" s="102"/>
      <c r="D1" s="100" t="s">
        <v>92</v>
      </c>
      <c r="E1" s="101"/>
      <c r="F1" s="101"/>
      <c r="G1" s="101"/>
      <c r="H1" s="101"/>
      <c r="I1" s="101"/>
      <c r="J1" s="102"/>
    </row>
    <row r="2" spans="1:54" ht="15" thickBot="1" x14ac:dyDescent="0.4">
      <c r="A2" s="100" t="s">
        <v>86</v>
      </c>
      <c r="B2" s="101"/>
      <c r="C2" s="102"/>
      <c r="D2" s="103" t="s">
        <v>93</v>
      </c>
      <c r="E2" s="104"/>
      <c r="F2" s="104"/>
      <c r="G2" s="104"/>
      <c r="H2" s="104"/>
      <c r="I2" s="104"/>
      <c r="J2" s="105"/>
      <c r="K2" s="23" t="s">
        <v>94</v>
      </c>
      <c r="L2" s="23" t="s">
        <v>95</v>
      </c>
      <c r="M2" s="23" t="s">
        <v>96</v>
      </c>
    </row>
    <row r="3" spans="1:54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4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  <c r="BB4" s="86"/>
    </row>
    <row r="5" spans="1:54" x14ac:dyDescent="0.35">
      <c r="A5" s="18" t="str">
        <f>[4]EPBA!B2</f>
        <v>AUT</v>
      </c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5">
      <c r="A6" s="20" t="str">
        <f>[4]EPBA!B3</f>
        <v>BEL</v>
      </c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5">
      <c r="A7" s="18" t="str">
        <f>[4]EPBA!B4</f>
        <v>BGR</v>
      </c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5">
      <c r="A8" s="18" t="str">
        <f>[4]EPBA!B31</f>
        <v>CHE</v>
      </c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5">
      <c r="A9" s="18" t="str">
        <f>[4]EPBA!B6</f>
        <v>CYP</v>
      </c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5">
      <c r="A10" s="18" t="str">
        <f>[4]EPBA!B7</f>
        <v>CZE</v>
      </c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5">
      <c r="A11" s="18" t="str">
        <f>[4]EPBA!B12</f>
        <v>DEU</v>
      </c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5">
      <c r="A12" s="18" t="str">
        <f>[4]EPBA!B8</f>
        <v>DNK</v>
      </c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5">
      <c r="A13" s="18" t="str">
        <f>[4]EPBA!B29</f>
        <v>ESP</v>
      </c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5">
      <c r="A14" s="18" t="str">
        <f>[4]EPBA!B9</f>
        <v>EST</v>
      </c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5">
      <c r="A15" s="18" t="str">
        <f>[4]EPBA!B10</f>
        <v>FIN</v>
      </c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5">
      <c r="A16" s="20" t="str">
        <f>[4]EPBA!B11</f>
        <v>FRA</v>
      </c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5">
      <c r="A17" s="18" t="str">
        <f>[4]EPBA!B32</f>
        <v>GBR</v>
      </c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5">
      <c r="A18" s="18" t="str">
        <f>[4]EPBA!B13</f>
        <v>GRC</v>
      </c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5">
      <c r="A19" s="18" t="str">
        <f>[4]EPBA!B5</f>
        <v>HRV</v>
      </c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5">
      <c r="A20" s="18" t="str">
        <f>[4]EPBA!B14</f>
        <v>HUN</v>
      </c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5">
      <c r="A21" s="18" t="str">
        <f>[4]EPBA!B16</f>
        <v>IRL</v>
      </c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5">
      <c r="A22" s="18" t="str">
        <f>[4]EPBA!B15</f>
        <v>ISL</v>
      </c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5">
      <c r="A23" s="18" t="str">
        <f>[4]EPBA!B17</f>
        <v>ITA</v>
      </c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5">
      <c r="A24" s="18" t="str">
        <f>[4]EPBA!B19</f>
        <v>LTU</v>
      </c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5">
      <c r="A25" s="18" t="str">
        <f>[4]EPBA!B20</f>
        <v>LUX</v>
      </c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5">
      <c r="A26" s="18" t="str">
        <f>[4]EPBA!B18</f>
        <v>LVA</v>
      </c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5">
      <c r="A27" s="18" t="str">
        <f>[4]EPBA!B21</f>
        <v>MLT</v>
      </c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5">
      <c r="A28" s="18" t="str">
        <f>[4]EPBA!B22</f>
        <v>NLD</v>
      </c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5">
      <c r="A29" s="18" t="str">
        <f>[4]EPBA!B23</f>
        <v>NOR</v>
      </c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5">
      <c r="A30" s="18" t="str">
        <f>[4]EPBA!B24</f>
        <v>POL</v>
      </c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5">
      <c r="A31" s="18" t="str">
        <f>[4]EPBA!B25</f>
        <v>PRT</v>
      </c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5">
      <c r="A32" s="18" t="str">
        <f>[4]EPBA!B26</f>
        <v>ROU</v>
      </c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5">
      <c r="A33" s="18" t="str">
        <f>[4]EPBA!B27</f>
        <v>SVK</v>
      </c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5">
      <c r="A34" s="18" t="str">
        <f>[4]EPBA!B28</f>
        <v>SVN</v>
      </c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5">
      <c r="A35" s="18" t="str">
        <f>[4]EPBA!B30</f>
        <v>SWE</v>
      </c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0" t="s">
        <v>84</v>
      </c>
      <c r="B1" s="101"/>
      <c r="C1" s="102"/>
      <c r="D1" s="100" t="s">
        <v>90</v>
      </c>
      <c r="E1" s="101"/>
      <c r="F1" s="101"/>
      <c r="G1" s="101"/>
      <c r="H1" s="101"/>
      <c r="I1" s="101"/>
      <c r="J1" s="102"/>
    </row>
    <row r="2" spans="1:54" ht="15" thickBot="1" x14ac:dyDescent="0.4">
      <c r="A2" s="100" t="s">
        <v>86</v>
      </c>
      <c r="B2" s="101"/>
      <c r="C2" s="102"/>
      <c r="D2" s="103" t="s">
        <v>91</v>
      </c>
      <c r="E2" s="104"/>
      <c r="F2" s="104"/>
      <c r="G2" s="104"/>
      <c r="H2" s="104"/>
      <c r="I2" s="104"/>
      <c r="J2" s="105"/>
    </row>
    <row r="3" spans="1:54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4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  <c r="BB4" s="86"/>
    </row>
    <row r="5" spans="1:54" x14ac:dyDescent="0.35">
      <c r="A5" s="18" t="str">
        <f>[4]EPBA!B2</f>
        <v>AUT</v>
      </c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5">
      <c r="A6" s="20" t="str">
        <f>[4]EPBA!B3</f>
        <v>BEL</v>
      </c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5">
      <c r="A7" s="18" t="str">
        <f>[4]EPBA!B4</f>
        <v>BGR</v>
      </c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5">
      <c r="A8" s="18" t="str">
        <f>[4]EPBA!B31</f>
        <v>CHE</v>
      </c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5">
      <c r="A9" s="18" t="str">
        <f>[4]EPBA!B6</f>
        <v>CYP</v>
      </c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5">
      <c r="A10" s="18" t="str">
        <f>[4]EPBA!B7</f>
        <v>CZE</v>
      </c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5">
      <c r="A11" s="18" t="str">
        <f>[4]EPBA!B12</f>
        <v>DEU</v>
      </c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5">
      <c r="A12" s="18" t="str">
        <f>[4]EPBA!B8</f>
        <v>DNK</v>
      </c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5">
      <c r="A13" s="18" t="str">
        <f>[4]EPBA!B29</f>
        <v>ESP</v>
      </c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5">
      <c r="A14" s="18" t="str">
        <f>[4]EPBA!B9</f>
        <v>EST</v>
      </c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5">
      <c r="A15" s="18" t="str">
        <f>[4]EPBA!B10</f>
        <v>FIN</v>
      </c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5">
      <c r="A16" s="20" t="str">
        <f>[4]EPBA!B11</f>
        <v>FRA</v>
      </c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5">
      <c r="A17" s="18" t="str">
        <f>[4]EPBA!B32</f>
        <v>GBR</v>
      </c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5">
      <c r="A18" s="18" t="str">
        <f>[4]EPBA!B13</f>
        <v>GRC</v>
      </c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5">
      <c r="A19" s="18" t="str">
        <f>[4]EPBA!B5</f>
        <v>HRV</v>
      </c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5">
      <c r="A20" s="18" t="str">
        <f>[4]EPBA!B14</f>
        <v>HUN</v>
      </c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5">
      <c r="A21" s="18" t="str">
        <f>[4]EPBA!B16</f>
        <v>IRL</v>
      </c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5">
      <c r="A22" s="18" t="str">
        <f>[4]EPBA!B15</f>
        <v>ISL</v>
      </c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5">
      <c r="A23" s="18" t="str">
        <f>[4]EPBA!B17</f>
        <v>ITA</v>
      </c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5">
      <c r="A24" s="18" t="str">
        <f>[4]EPBA!B19</f>
        <v>LTU</v>
      </c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5">
      <c r="A25" s="18" t="str">
        <f>[4]EPBA!B20</f>
        <v>LUX</v>
      </c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5">
      <c r="A26" s="18" t="str">
        <f>[4]EPBA!B18</f>
        <v>LVA</v>
      </c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5">
      <c r="A27" s="18" t="str">
        <f>[4]EPBA!B21</f>
        <v>MLT</v>
      </c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5">
      <c r="A28" s="18" t="str">
        <f>[4]EPBA!B22</f>
        <v>NLD</v>
      </c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5">
      <c r="A29" s="18" t="str">
        <f>[4]EPBA!B23</f>
        <v>NOR</v>
      </c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5">
      <c r="A30" s="18" t="str">
        <f>[4]EPBA!B24</f>
        <v>POL</v>
      </c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5">
      <c r="A31" s="18" t="str">
        <f>[4]EPBA!B25</f>
        <v>PRT</v>
      </c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5">
      <c r="A32" s="18" t="str">
        <f>[4]EPBA!B26</f>
        <v>ROU</v>
      </c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5">
      <c r="A33" s="18" t="str">
        <f>[4]EPBA!B27</f>
        <v>SVK</v>
      </c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5">
      <c r="A34" s="18" t="str">
        <f>[4]EPBA!B28</f>
        <v>SVN</v>
      </c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5">
      <c r="A35" s="18" t="str">
        <f>[4]EPBA!B30</f>
        <v>SWE</v>
      </c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</row>
    <row r="37" spans="1:54" x14ac:dyDescent="0.3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1640625" defaultRowHeight="14.5" x14ac:dyDescent="0.35"/>
  <sheetData>
    <row r="1" spans="1:53" ht="15" thickBot="1" x14ac:dyDescent="0.4">
      <c r="A1" s="100" t="s">
        <v>84</v>
      </c>
      <c r="B1" s="101"/>
      <c r="C1" s="102"/>
      <c r="D1" s="100" t="s">
        <v>113</v>
      </c>
      <c r="E1" s="101"/>
      <c r="F1" s="101"/>
      <c r="G1" s="101"/>
      <c r="H1" s="101"/>
      <c r="I1" s="101"/>
      <c r="J1" s="102"/>
    </row>
    <row r="2" spans="1:53" ht="15" thickBot="1" x14ac:dyDescent="0.4">
      <c r="A2" s="100" t="s">
        <v>86</v>
      </c>
      <c r="B2" s="101"/>
      <c r="C2" s="102"/>
      <c r="D2" s="103" t="s">
        <v>112</v>
      </c>
      <c r="E2" s="104"/>
      <c r="F2" s="104"/>
      <c r="G2" s="104"/>
      <c r="H2" s="104"/>
      <c r="I2" s="104"/>
      <c r="J2" s="105"/>
    </row>
    <row r="4" spans="1:53" x14ac:dyDescent="0.35">
      <c r="A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</row>
    <row r="5" spans="1:53" x14ac:dyDescent="0.35">
      <c r="A5" s="18" t="str">
        <f>[4]EPBA!B2</f>
        <v>AUT</v>
      </c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5">
      <c r="A6" s="20" t="str">
        <f>[4]EPBA!B3</f>
        <v>BEL</v>
      </c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5">
      <c r="A7" s="18" t="str">
        <f>[4]EPBA!B4</f>
        <v>BGR</v>
      </c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5">
      <c r="A8" s="18" t="str">
        <f>[4]EPBA!B31</f>
        <v>CHE</v>
      </c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5">
      <c r="A9" s="18" t="str">
        <f>[4]EPBA!B6</f>
        <v>CYP</v>
      </c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5">
      <c r="A10" s="18" t="str">
        <f>[4]EPBA!B7</f>
        <v>CZE</v>
      </c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5">
      <c r="A11" s="18" t="str">
        <f>[4]EPBA!B12</f>
        <v>DEU</v>
      </c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5">
      <c r="A12" s="18" t="str">
        <f>[4]EPBA!B8</f>
        <v>DNK</v>
      </c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5">
      <c r="A13" s="18" t="str">
        <f>[4]EPBA!B29</f>
        <v>ESP</v>
      </c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5">
      <c r="A14" s="18" t="str">
        <f>[4]EPBA!B9</f>
        <v>EST</v>
      </c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5">
      <c r="A15" s="18" t="str">
        <f>[4]EPBA!B10</f>
        <v>FIN</v>
      </c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5">
      <c r="A16" s="20" t="str">
        <f>[4]EPBA!B11</f>
        <v>FRA</v>
      </c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5">
      <c r="A17" s="18" t="str">
        <f>[4]EPBA!B32</f>
        <v>GBR</v>
      </c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5">
      <c r="A18" s="18" t="str">
        <f>[4]EPBA!B13</f>
        <v>GRC</v>
      </c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5">
      <c r="A19" s="18" t="str">
        <f>[4]EPBA!B5</f>
        <v>HRV</v>
      </c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5">
      <c r="A20" s="18" t="str">
        <f>[4]EPBA!B14</f>
        <v>HUN</v>
      </c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5">
      <c r="A21" s="18" t="str">
        <f>[4]EPBA!B16</f>
        <v>IRL</v>
      </c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5">
      <c r="A22" s="18" t="str">
        <f>[4]EPBA!B15</f>
        <v>ISL</v>
      </c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5">
      <c r="A23" s="18" t="str">
        <f>[4]EPBA!B17</f>
        <v>ITA</v>
      </c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5">
      <c r="A24" s="18" t="str">
        <f>[4]EPBA!B19</f>
        <v>LTU</v>
      </c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5">
      <c r="A25" s="18" t="str">
        <f>[4]EPBA!B20</f>
        <v>LUX</v>
      </c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5">
      <c r="A26" s="18" t="str">
        <f>[4]EPBA!B18</f>
        <v>LVA</v>
      </c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5">
      <c r="A27" s="18" t="str">
        <f>[4]EPBA!B21</f>
        <v>MLT</v>
      </c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5">
      <c r="A28" s="18" t="str">
        <f>[4]EPBA!B22</f>
        <v>NLD</v>
      </c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5">
      <c r="A29" s="18" t="str">
        <f>[4]EPBA!B23</f>
        <v>NOR</v>
      </c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5">
      <c r="A30" s="18" t="str">
        <f>[4]EPBA!B24</f>
        <v>POL</v>
      </c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5">
      <c r="A31" s="18" t="str">
        <f>[4]EPBA!B25</f>
        <v>PRT</v>
      </c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5">
      <c r="A32" s="18" t="str">
        <f>[4]EPBA!B26</f>
        <v>ROU</v>
      </c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5">
      <c r="A33" s="18" t="str">
        <f>[4]EPBA!B27</f>
        <v>SVK</v>
      </c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5">
      <c r="A34" s="18" t="str">
        <f>[4]EPBA!B28</f>
        <v>SVN</v>
      </c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5">
      <c r="A35" s="18" t="str">
        <f>[4]EPBA!B30</f>
        <v>SWE</v>
      </c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</row>
    <row r="37" spans="1:53" x14ac:dyDescent="0.3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workbookViewId="0">
      <selection sqref="A1:C1"/>
    </sheetView>
  </sheetViews>
  <sheetFormatPr baseColWidth="10" defaultColWidth="10.81640625" defaultRowHeight="14.5" x14ac:dyDescent="0.35"/>
  <cols>
    <col min="10" max="10" width="13.453125" customWidth="1"/>
  </cols>
  <sheetData>
    <row r="1" spans="1:26" ht="15" thickBot="1" x14ac:dyDescent="0.4">
      <c r="A1" s="100" t="s">
        <v>84</v>
      </c>
      <c r="B1" s="101"/>
      <c r="C1" s="102"/>
      <c r="D1" s="100" t="s">
        <v>97</v>
      </c>
      <c r="E1" s="101"/>
      <c r="F1" s="101"/>
      <c r="G1" s="101"/>
      <c r="H1" s="101"/>
      <c r="I1" s="101"/>
      <c r="J1" s="102"/>
    </row>
    <row r="2" spans="1:26" ht="33.75" customHeight="1" thickBot="1" x14ac:dyDescent="0.4">
      <c r="A2" s="100" t="s">
        <v>86</v>
      </c>
      <c r="B2" s="101"/>
      <c r="C2" s="102"/>
      <c r="D2" s="106" t="s">
        <v>98</v>
      </c>
      <c r="E2" s="107"/>
      <c r="F2" s="107"/>
      <c r="G2" s="107"/>
      <c r="H2" s="107"/>
      <c r="I2" s="107"/>
      <c r="J2" s="108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26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5">
      <c r="A5" s="18" t="str">
        <f>[4]EPBA!B2</f>
        <v>AUT</v>
      </c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5">
      <c r="A6" s="20" t="str">
        <f>[4]EPBA!B3</f>
        <v>BEL</v>
      </c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5">
      <c r="A7" s="18" t="str">
        <f>[4]EPBA!B4</f>
        <v>BGR</v>
      </c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5">
      <c r="A8" s="18" t="str">
        <f>[4]EPBA!B31</f>
        <v>CHE</v>
      </c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5">
      <c r="A9" s="18" t="str">
        <f>[4]EPBA!B6</f>
        <v>CYP</v>
      </c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5">
      <c r="A10" s="18" t="str">
        <f>[4]EPBA!B7</f>
        <v>CZE</v>
      </c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5">
      <c r="A11" s="18" t="str">
        <f>[4]EPBA!B12</f>
        <v>DEU</v>
      </c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5">
      <c r="A12" s="18" t="str">
        <f>[4]EPBA!B8</f>
        <v>DNK</v>
      </c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5">
      <c r="A13" s="18" t="str">
        <f>[4]EPBA!B29</f>
        <v>ESP</v>
      </c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5">
      <c r="A14" s="18" t="str">
        <f>[4]EPBA!B9</f>
        <v>EST</v>
      </c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5">
      <c r="A15" s="18" t="str">
        <f>[4]EPBA!B10</f>
        <v>FIN</v>
      </c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5">
      <c r="A16" s="20" t="str">
        <f>[4]EPBA!B11</f>
        <v>FRA</v>
      </c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5">
      <c r="A17" s="18" t="str">
        <f>[4]EPBA!B32</f>
        <v>GBR</v>
      </c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5">
      <c r="A18" s="18" t="str">
        <f>[4]EPBA!B13</f>
        <v>GRC</v>
      </c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5">
      <c r="A19" s="18" t="str">
        <f>[4]EPBA!B5</f>
        <v>HRV</v>
      </c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5">
      <c r="A20" s="18" t="str">
        <f>[4]EPBA!B14</f>
        <v>HUN</v>
      </c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5">
      <c r="A21" s="18" t="str">
        <f>[4]EPBA!B16</f>
        <v>IRL</v>
      </c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5">
      <c r="A22" s="18" t="str">
        <f>[4]EPBA!B15</f>
        <v>ISL</v>
      </c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5">
      <c r="A23" s="18" t="str">
        <f>[4]EPBA!B17</f>
        <v>ITA</v>
      </c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5">
      <c r="A24" s="18" t="str">
        <f>[4]EPBA!B19</f>
        <v>LTU</v>
      </c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5">
      <c r="A25" s="18" t="str">
        <f>[4]EPBA!B20</f>
        <v>LUX</v>
      </c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5">
      <c r="A26" s="18" t="str">
        <f>[4]EPBA!B18</f>
        <v>LVA</v>
      </c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5">
      <c r="A27" s="18" t="str">
        <f>[4]EPBA!B21</f>
        <v>MLT</v>
      </c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5">
      <c r="A28" s="18" t="str">
        <f>[4]EPBA!B22</f>
        <v>NLD</v>
      </c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5">
      <c r="A29" s="18" t="str">
        <f>[4]EPBA!B23</f>
        <v>NOR</v>
      </c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5">
      <c r="A30" s="18" t="str">
        <f>[4]EPBA!B24</f>
        <v>POL</v>
      </c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5">
      <c r="A31" s="18" t="str">
        <f>[4]EPBA!B25</f>
        <v>PRT</v>
      </c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5">
      <c r="A32" s="18" t="str">
        <f>[4]EPBA!B26</f>
        <v>ROU</v>
      </c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5">
      <c r="A33" s="18" t="str">
        <f>[4]EPBA!B27</f>
        <v>SVK</v>
      </c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5">
      <c r="A34" s="18" t="str">
        <f>[4]EPBA!B28</f>
        <v>SVN</v>
      </c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5">
      <c r="A35" s="18" t="str">
        <f>[4]EPBA!B30</f>
        <v>SWE</v>
      </c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1640625" defaultRowHeight="14.5" x14ac:dyDescent="0.35"/>
  <cols>
    <col min="2" max="2" width="10.81640625" customWidth="1"/>
  </cols>
  <sheetData>
    <row r="1" spans="1:53" ht="15" thickBot="1" x14ac:dyDescent="0.4">
      <c r="A1" s="100" t="s">
        <v>84</v>
      </c>
      <c r="B1" s="101"/>
      <c r="C1" s="102"/>
      <c r="D1" s="100" t="s">
        <v>85</v>
      </c>
      <c r="E1" s="101"/>
      <c r="F1" s="101"/>
      <c r="G1" s="101"/>
      <c r="H1" s="101"/>
      <c r="I1" s="101"/>
      <c r="J1" s="102"/>
    </row>
    <row r="2" spans="1:53" ht="15" thickBot="1" x14ac:dyDescent="0.4">
      <c r="A2" s="100" t="s">
        <v>86</v>
      </c>
      <c r="B2" s="101"/>
      <c r="C2" s="102"/>
      <c r="D2" s="103" t="s">
        <v>87</v>
      </c>
      <c r="E2" s="104"/>
      <c r="F2" s="104"/>
      <c r="G2" s="104"/>
      <c r="H2" s="104"/>
      <c r="I2" s="104"/>
      <c r="J2" s="105"/>
    </row>
    <row r="3" spans="1:53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3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</row>
    <row r="5" spans="1:53" x14ac:dyDescent="0.35">
      <c r="A5" s="18" t="str">
        <f>[4]EPBA!B2</f>
        <v>AUT</v>
      </c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5">
      <c r="A6" s="20" t="str">
        <f>[4]EPBA!B3</f>
        <v>BEL</v>
      </c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5">
      <c r="A7" s="18" t="str">
        <f>[4]EPBA!B4</f>
        <v>BGR</v>
      </c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5">
      <c r="A8" s="18" t="str">
        <f>[4]EPBA!B31</f>
        <v>CHE</v>
      </c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5">
      <c r="A9" s="18" t="str">
        <f>[4]EPBA!B6</f>
        <v>CYP</v>
      </c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5">
      <c r="A10" s="18" t="str">
        <f>[4]EPBA!B7</f>
        <v>CZE</v>
      </c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5">
      <c r="A11" s="18" t="str">
        <f>[4]EPBA!B12</f>
        <v>DEU</v>
      </c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5">
      <c r="A12" s="18" t="str">
        <f>[4]EPBA!B8</f>
        <v>DNK</v>
      </c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5">
      <c r="A13" s="18" t="str">
        <f>[4]EPBA!B29</f>
        <v>ESP</v>
      </c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5">
      <c r="A14" s="18" t="str">
        <f>[4]EPBA!B9</f>
        <v>EST</v>
      </c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5">
      <c r="A15" s="18" t="str">
        <f>[4]EPBA!B10</f>
        <v>FIN</v>
      </c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5">
      <c r="A16" s="20" t="str">
        <f>[4]EPBA!B11</f>
        <v>FRA</v>
      </c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5">
      <c r="A17" s="18" t="str">
        <f>[4]EPBA!B32</f>
        <v>GBR</v>
      </c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5">
      <c r="A18" s="18" t="str">
        <f>[4]EPBA!B13</f>
        <v>GRC</v>
      </c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5">
      <c r="A19" s="18" t="str">
        <f>[4]EPBA!B5</f>
        <v>HRV</v>
      </c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5">
      <c r="A20" s="18" t="str">
        <f>[4]EPBA!B14</f>
        <v>HUN</v>
      </c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5">
      <c r="A21" s="18" t="str">
        <f>[4]EPBA!B16</f>
        <v>IRL</v>
      </c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5">
      <c r="A22" s="18" t="str">
        <f>[4]EPBA!B15</f>
        <v>ISL</v>
      </c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5">
      <c r="A23" s="18" t="str">
        <f>[4]EPBA!B17</f>
        <v>ITA</v>
      </c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5">
      <c r="A24" s="18" t="str">
        <f>[4]EPBA!B19</f>
        <v>LTU</v>
      </c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5">
      <c r="A25" s="18" t="str">
        <f>[4]EPBA!B20</f>
        <v>LUX</v>
      </c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5">
      <c r="A26" s="18" t="str">
        <f>[4]EPBA!B18</f>
        <v>LVA</v>
      </c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5">
      <c r="A27" s="18" t="str">
        <f>[4]EPBA!B21</f>
        <v>MLT</v>
      </c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5">
      <c r="A28" s="18" t="str">
        <f>[4]EPBA!B22</f>
        <v>NLD</v>
      </c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5">
      <c r="A29" s="18" t="str">
        <f>[4]EPBA!B23</f>
        <v>NOR</v>
      </c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5">
      <c r="A30" s="18" t="str">
        <f>[4]EPBA!B24</f>
        <v>POL</v>
      </c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5">
      <c r="A31" s="18" t="str">
        <f>[4]EPBA!B25</f>
        <v>PRT</v>
      </c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5">
      <c r="A32" s="18" t="str">
        <f>[4]EPBA!B26</f>
        <v>ROU</v>
      </c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5">
      <c r="A33" s="18" t="str">
        <f>[4]EPBA!B27</f>
        <v>SVK</v>
      </c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5">
      <c r="A34" s="18" t="str">
        <f>[4]EPBA!B28</f>
        <v>SVN</v>
      </c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5">
      <c r="A35" s="18" t="str">
        <f>[4]EPBA!B30</f>
        <v>SWE</v>
      </c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</row>
    <row r="37" spans="1:53" x14ac:dyDescent="0.3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5" x14ac:dyDescent="0.35"/>
  <cols>
    <col min="1" max="1" width="12.453125" customWidth="1"/>
    <col min="2" max="2" width="42.453125" bestFit="1" customWidth="1"/>
  </cols>
  <sheetData>
    <row r="1" spans="1:2" x14ac:dyDescent="0.35">
      <c r="A1" s="25" t="s">
        <v>114</v>
      </c>
      <c r="B1" s="25" t="s">
        <v>115</v>
      </c>
    </row>
    <row r="2" spans="1:2" x14ac:dyDescent="0.35">
      <c r="A2" t="s">
        <v>116</v>
      </c>
      <c r="B2" t="s">
        <v>117</v>
      </c>
    </row>
    <row r="3" spans="1:2" x14ac:dyDescent="0.35">
      <c r="A3" t="s">
        <v>118</v>
      </c>
      <c r="B3" t="s">
        <v>119</v>
      </c>
    </row>
    <row r="4" spans="1:2" x14ac:dyDescent="0.35">
      <c r="A4" t="s">
        <v>120</v>
      </c>
      <c r="B4" t="s">
        <v>121</v>
      </c>
    </row>
    <row r="5" spans="1:2" x14ac:dyDescent="0.35">
      <c r="A5" t="s">
        <v>122</v>
      </c>
      <c r="B5" t="s">
        <v>123</v>
      </c>
    </row>
    <row r="6" spans="1:2" x14ac:dyDescent="0.35">
      <c r="A6" t="s">
        <v>124</v>
      </c>
      <c r="B6" t="s">
        <v>125</v>
      </c>
    </row>
    <row r="7" spans="1:2" x14ac:dyDescent="0.35">
      <c r="A7" t="s">
        <v>126</v>
      </c>
      <c r="B7" t="s">
        <v>127</v>
      </c>
    </row>
    <row r="8" spans="1:2" x14ac:dyDescent="0.35">
      <c r="A8" t="s">
        <v>128</v>
      </c>
      <c r="B8" t="s">
        <v>129</v>
      </c>
    </row>
    <row r="9" spans="1:2" x14ac:dyDescent="0.35">
      <c r="A9" t="s">
        <v>130</v>
      </c>
      <c r="B9" t="s">
        <v>131</v>
      </c>
    </row>
    <row r="10" spans="1:2" x14ac:dyDescent="0.35">
      <c r="A10" t="s">
        <v>132</v>
      </c>
      <c r="B10" t="s">
        <v>133</v>
      </c>
    </row>
    <row r="11" spans="1:2" x14ac:dyDescent="0.35">
      <c r="A11" t="s">
        <v>134</v>
      </c>
      <c r="B11" t="s">
        <v>135</v>
      </c>
    </row>
    <row r="12" spans="1:2" x14ac:dyDescent="0.35">
      <c r="A12" t="s">
        <v>136</v>
      </c>
      <c r="B12" t="s">
        <v>137</v>
      </c>
    </row>
    <row r="13" spans="1:2" x14ac:dyDescent="0.35">
      <c r="A13" t="s">
        <v>138</v>
      </c>
      <c r="B13" t="s">
        <v>139</v>
      </c>
    </row>
    <row r="14" spans="1:2" x14ac:dyDescent="0.35">
      <c r="A14" t="s">
        <v>140</v>
      </c>
      <c r="B14" t="s">
        <v>141</v>
      </c>
    </row>
    <row r="15" spans="1:2" x14ac:dyDescent="0.35">
      <c r="A15" t="s">
        <v>142</v>
      </c>
      <c r="B15" t="s">
        <v>143</v>
      </c>
    </row>
    <row r="16" spans="1:2" x14ac:dyDescent="0.35">
      <c r="A16" t="s">
        <v>144</v>
      </c>
      <c r="B16" t="s">
        <v>41</v>
      </c>
    </row>
    <row r="17" spans="1:2" x14ac:dyDescent="0.35">
      <c r="A17" t="s">
        <v>145</v>
      </c>
      <c r="B17" t="s">
        <v>146</v>
      </c>
    </row>
    <row r="18" spans="1:2" x14ac:dyDescent="0.35">
      <c r="A18" t="s">
        <v>147</v>
      </c>
      <c r="B18" t="s">
        <v>148</v>
      </c>
    </row>
    <row r="19" spans="1:2" x14ac:dyDescent="0.35">
      <c r="A19" t="s">
        <v>149</v>
      </c>
      <c r="B19" t="s">
        <v>150</v>
      </c>
    </row>
    <row r="20" spans="1:2" x14ac:dyDescent="0.35">
      <c r="A20" t="s">
        <v>151</v>
      </c>
      <c r="B20" t="s">
        <v>152</v>
      </c>
    </row>
    <row r="21" spans="1:2" x14ac:dyDescent="0.35">
      <c r="A21" t="s">
        <v>153</v>
      </c>
      <c r="B21" t="s">
        <v>154</v>
      </c>
    </row>
    <row r="22" spans="1:2" x14ac:dyDescent="0.35">
      <c r="A22" t="s">
        <v>155</v>
      </c>
      <c r="B22" t="s">
        <v>156</v>
      </c>
    </row>
    <row r="23" spans="1:2" x14ac:dyDescent="0.35">
      <c r="A23" t="s">
        <v>157</v>
      </c>
      <c r="B23" t="s">
        <v>42</v>
      </c>
    </row>
    <row r="24" spans="1:2" x14ac:dyDescent="0.35">
      <c r="A24" t="s">
        <v>158</v>
      </c>
      <c r="B24" t="s">
        <v>159</v>
      </c>
    </row>
    <row r="25" spans="1:2" x14ac:dyDescent="0.35">
      <c r="A25" t="s">
        <v>160</v>
      </c>
      <c r="B25" t="s">
        <v>161</v>
      </c>
    </row>
    <row r="26" spans="1:2" x14ac:dyDescent="0.35">
      <c r="A26" t="s">
        <v>162</v>
      </c>
      <c r="B26" t="s">
        <v>163</v>
      </c>
    </row>
    <row r="27" spans="1:2" x14ac:dyDescent="0.35">
      <c r="A27" t="s">
        <v>164</v>
      </c>
      <c r="B27" t="s">
        <v>165</v>
      </c>
    </row>
    <row r="28" spans="1:2" x14ac:dyDescent="0.35">
      <c r="A28" t="s">
        <v>166</v>
      </c>
      <c r="B28" t="s">
        <v>167</v>
      </c>
    </row>
    <row r="29" spans="1:2" x14ac:dyDescent="0.35">
      <c r="A29" t="s">
        <v>168</v>
      </c>
      <c r="B29" t="s">
        <v>169</v>
      </c>
    </row>
    <row r="30" spans="1:2" x14ac:dyDescent="0.35">
      <c r="A30" t="s">
        <v>170</v>
      </c>
      <c r="B30" t="s">
        <v>171</v>
      </c>
    </row>
    <row r="31" spans="1:2" x14ac:dyDescent="0.35">
      <c r="A31" t="s">
        <v>172</v>
      </c>
      <c r="B31" t="s">
        <v>173</v>
      </c>
    </row>
    <row r="32" spans="1:2" x14ac:dyDescent="0.35">
      <c r="A32" t="s">
        <v>174</v>
      </c>
      <c r="B32" t="s">
        <v>175</v>
      </c>
    </row>
    <row r="33" spans="1:2" x14ac:dyDescent="0.35">
      <c r="A33" t="s">
        <v>176</v>
      </c>
      <c r="B33" t="s">
        <v>177</v>
      </c>
    </row>
    <row r="34" spans="1:2" x14ac:dyDescent="0.35">
      <c r="A34" t="s">
        <v>178</v>
      </c>
      <c r="B34" t="s">
        <v>179</v>
      </c>
    </row>
    <row r="35" spans="1:2" x14ac:dyDescent="0.35">
      <c r="A35" t="s">
        <v>180</v>
      </c>
      <c r="B35" t="s">
        <v>181</v>
      </c>
    </row>
    <row r="36" spans="1:2" x14ac:dyDescent="0.35">
      <c r="A36" t="s">
        <v>182</v>
      </c>
      <c r="B36" t="s">
        <v>43</v>
      </c>
    </row>
    <row r="37" spans="1:2" x14ac:dyDescent="0.35">
      <c r="A37" t="s">
        <v>183</v>
      </c>
      <c r="B37" t="s">
        <v>184</v>
      </c>
    </row>
    <row r="38" spans="1:2" x14ac:dyDescent="0.35">
      <c r="A38" t="s">
        <v>185</v>
      </c>
      <c r="B38" t="s">
        <v>186</v>
      </c>
    </row>
    <row r="39" spans="1:2" x14ac:dyDescent="0.35">
      <c r="A39" t="s">
        <v>187</v>
      </c>
      <c r="B39" t="s">
        <v>188</v>
      </c>
    </row>
    <row r="40" spans="1:2" x14ac:dyDescent="0.35">
      <c r="A40" t="s">
        <v>189</v>
      </c>
      <c r="B40" t="s">
        <v>190</v>
      </c>
    </row>
    <row r="41" spans="1:2" x14ac:dyDescent="0.35">
      <c r="A41" t="s">
        <v>191</v>
      </c>
      <c r="B41" t="s">
        <v>192</v>
      </c>
    </row>
    <row r="42" spans="1:2" x14ac:dyDescent="0.35">
      <c r="A42" t="s">
        <v>193</v>
      </c>
      <c r="B42" t="s">
        <v>194</v>
      </c>
    </row>
    <row r="43" spans="1:2" x14ac:dyDescent="0.35">
      <c r="A43" t="s">
        <v>195</v>
      </c>
      <c r="B43" t="s">
        <v>196</v>
      </c>
    </row>
    <row r="44" spans="1:2" x14ac:dyDescent="0.35">
      <c r="A44" t="s">
        <v>197</v>
      </c>
      <c r="B44" t="s">
        <v>198</v>
      </c>
    </row>
    <row r="45" spans="1:2" x14ac:dyDescent="0.35">
      <c r="A45" t="s">
        <v>199</v>
      </c>
      <c r="B45" t="s">
        <v>200</v>
      </c>
    </row>
    <row r="46" spans="1:2" x14ac:dyDescent="0.35">
      <c r="A46" t="s">
        <v>201</v>
      </c>
      <c r="B46" t="s">
        <v>202</v>
      </c>
    </row>
    <row r="47" spans="1:2" x14ac:dyDescent="0.35">
      <c r="A47" t="s">
        <v>203</v>
      </c>
      <c r="B47" t="s">
        <v>204</v>
      </c>
    </row>
    <row r="48" spans="1:2" x14ac:dyDescent="0.35">
      <c r="A48" t="s">
        <v>205</v>
      </c>
      <c r="B48" t="s">
        <v>206</v>
      </c>
    </row>
    <row r="49" spans="1:2" x14ac:dyDescent="0.35">
      <c r="A49" t="s">
        <v>207</v>
      </c>
      <c r="B49" t="s">
        <v>208</v>
      </c>
    </row>
    <row r="50" spans="1:2" x14ac:dyDescent="0.35">
      <c r="A50" t="s">
        <v>209</v>
      </c>
      <c r="B50" t="s">
        <v>210</v>
      </c>
    </row>
    <row r="51" spans="1:2" x14ac:dyDescent="0.35">
      <c r="A51" t="s">
        <v>211</v>
      </c>
      <c r="B51" t="s">
        <v>212</v>
      </c>
    </row>
    <row r="52" spans="1:2" x14ac:dyDescent="0.35">
      <c r="A52" t="s">
        <v>213</v>
      </c>
      <c r="B52" t="s">
        <v>214</v>
      </c>
    </row>
    <row r="53" spans="1:2" x14ac:dyDescent="0.35">
      <c r="A53" t="s">
        <v>215</v>
      </c>
      <c r="B53" t="s">
        <v>216</v>
      </c>
    </row>
    <row r="54" spans="1:2" x14ac:dyDescent="0.35">
      <c r="A54" t="s">
        <v>217</v>
      </c>
      <c r="B54" t="s">
        <v>218</v>
      </c>
    </row>
    <row r="55" spans="1:2" x14ac:dyDescent="0.35">
      <c r="A55" t="s">
        <v>219</v>
      </c>
      <c r="B55" t="s">
        <v>220</v>
      </c>
    </row>
    <row r="56" spans="1:2" x14ac:dyDescent="0.35">
      <c r="A56" t="s">
        <v>221</v>
      </c>
      <c r="B56" t="s">
        <v>222</v>
      </c>
    </row>
    <row r="57" spans="1:2" x14ac:dyDescent="0.35">
      <c r="A57" t="s">
        <v>223</v>
      </c>
      <c r="B57" t="s">
        <v>44</v>
      </c>
    </row>
    <row r="58" spans="1:2" x14ac:dyDescent="0.35">
      <c r="A58" t="s">
        <v>224</v>
      </c>
      <c r="B58" t="s">
        <v>225</v>
      </c>
    </row>
    <row r="59" spans="1:2" x14ac:dyDescent="0.35">
      <c r="A59" t="s">
        <v>226</v>
      </c>
      <c r="B59" t="s">
        <v>227</v>
      </c>
    </row>
    <row r="60" spans="1:2" x14ac:dyDescent="0.35">
      <c r="A60" t="s">
        <v>228</v>
      </c>
      <c r="B60" t="s">
        <v>45</v>
      </c>
    </row>
    <row r="61" spans="1:2" x14ac:dyDescent="0.35">
      <c r="A61" t="s">
        <v>229</v>
      </c>
      <c r="B61" t="s">
        <v>46</v>
      </c>
    </row>
    <row r="62" spans="1:2" x14ac:dyDescent="0.35">
      <c r="A62" t="s">
        <v>230</v>
      </c>
      <c r="B62" t="s">
        <v>47</v>
      </c>
    </row>
    <row r="63" spans="1:2" x14ac:dyDescent="0.35">
      <c r="A63" t="s">
        <v>231</v>
      </c>
      <c r="B63" t="s">
        <v>232</v>
      </c>
    </row>
    <row r="64" spans="1:2" x14ac:dyDescent="0.35">
      <c r="A64" t="s">
        <v>233</v>
      </c>
      <c r="B64" t="s">
        <v>234</v>
      </c>
    </row>
    <row r="65" spans="1:2" x14ac:dyDescent="0.35">
      <c r="A65" t="s">
        <v>235</v>
      </c>
      <c r="B65" t="s">
        <v>236</v>
      </c>
    </row>
    <row r="66" spans="1:2" x14ac:dyDescent="0.35">
      <c r="A66" t="s">
        <v>237</v>
      </c>
      <c r="B66" t="s">
        <v>238</v>
      </c>
    </row>
    <row r="67" spans="1:2" x14ac:dyDescent="0.35">
      <c r="A67" t="s">
        <v>239</v>
      </c>
      <c r="B67" t="s">
        <v>240</v>
      </c>
    </row>
    <row r="68" spans="1:2" x14ac:dyDescent="0.35">
      <c r="A68" t="s">
        <v>241</v>
      </c>
      <c r="B68" t="s">
        <v>242</v>
      </c>
    </row>
    <row r="69" spans="1:2" x14ac:dyDescent="0.35">
      <c r="A69" t="s">
        <v>243</v>
      </c>
      <c r="B69" t="s">
        <v>244</v>
      </c>
    </row>
    <row r="70" spans="1:2" x14ac:dyDescent="0.35">
      <c r="A70" t="s">
        <v>245</v>
      </c>
      <c r="B70" t="s">
        <v>246</v>
      </c>
    </row>
    <row r="71" spans="1:2" x14ac:dyDescent="0.35">
      <c r="A71" t="s">
        <v>247</v>
      </c>
      <c r="B71" t="s">
        <v>48</v>
      </c>
    </row>
    <row r="72" spans="1:2" x14ac:dyDescent="0.35">
      <c r="A72" t="s">
        <v>248</v>
      </c>
      <c r="B72" t="s">
        <v>249</v>
      </c>
    </row>
    <row r="73" spans="1:2" x14ac:dyDescent="0.35">
      <c r="A73" t="s">
        <v>250</v>
      </c>
      <c r="B73" t="s">
        <v>251</v>
      </c>
    </row>
    <row r="74" spans="1:2" x14ac:dyDescent="0.35">
      <c r="A74" t="s">
        <v>252</v>
      </c>
      <c r="B74" t="s">
        <v>253</v>
      </c>
    </row>
    <row r="75" spans="1:2" x14ac:dyDescent="0.35">
      <c r="A75" t="s">
        <v>254</v>
      </c>
      <c r="B75" t="s">
        <v>255</v>
      </c>
    </row>
    <row r="76" spans="1:2" x14ac:dyDescent="0.35">
      <c r="A76" t="s">
        <v>256</v>
      </c>
      <c r="B76" t="s">
        <v>49</v>
      </c>
    </row>
    <row r="77" spans="1:2" x14ac:dyDescent="0.35">
      <c r="A77" t="s">
        <v>257</v>
      </c>
      <c r="B77" t="s">
        <v>35</v>
      </c>
    </row>
    <row r="78" spans="1:2" x14ac:dyDescent="0.35">
      <c r="A78" t="s">
        <v>258</v>
      </c>
      <c r="B78" t="s">
        <v>259</v>
      </c>
    </row>
    <row r="79" spans="1:2" x14ac:dyDescent="0.35">
      <c r="A79" t="s">
        <v>260</v>
      </c>
      <c r="B79" t="s">
        <v>261</v>
      </c>
    </row>
    <row r="80" spans="1:2" x14ac:dyDescent="0.35">
      <c r="A80" t="s">
        <v>262</v>
      </c>
      <c r="B80" t="s">
        <v>263</v>
      </c>
    </row>
    <row r="81" spans="1:2" x14ac:dyDescent="0.35">
      <c r="A81" t="s">
        <v>264</v>
      </c>
      <c r="B81" t="s">
        <v>265</v>
      </c>
    </row>
    <row r="82" spans="1:2" x14ac:dyDescent="0.35">
      <c r="A82" t="s">
        <v>266</v>
      </c>
      <c r="B82" t="s">
        <v>267</v>
      </c>
    </row>
    <row r="83" spans="1:2" x14ac:dyDescent="0.35">
      <c r="A83" t="s">
        <v>268</v>
      </c>
      <c r="B83" t="s">
        <v>269</v>
      </c>
    </row>
    <row r="84" spans="1:2" x14ac:dyDescent="0.35">
      <c r="A84" t="s">
        <v>270</v>
      </c>
      <c r="B84" t="s">
        <v>34</v>
      </c>
    </row>
    <row r="85" spans="1:2" x14ac:dyDescent="0.35">
      <c r="A85" t="s">
        <v>271</v>
      </c>
      <c r="B85" t="s">
        <v>272</v>
      </c>
    </row>
    <row r="86" spans="1:2" x14ac:dyDescent="0.35">
      <c r="A86" t="s">
        <v>273</v>
      </c>
      <c r="B86" t="s">
        <v>274</v>
      </c>
    </row>
    <row r="87" spans="1:2" x14ac:dyDescent="0.35">
      <c r="A87" t="s">
        <v>275</v>
      </c>
      <c r="B87" t="s">
        <v>50</v>
      </c>
    </row>
    <row r="88" spans="1:2" x14ac:dyDescent="0.35">
      <c r="A88" t="s">
        <v>276</v>
      </c>
      <c r="B88" t="s">
        <v>277</v>
      </c>
    </row>
    <row r="89" spans="1:2" x14ac:dyDescent="0.35">
      <c r="A89" t="s">
        <v>278</v>
      </c>
      <c r="B89" t="s">
        <v>279</v>
      </c>
    </row>
    <row r="90" spans="1:2" x14ac:dyDescent="0.35">
      <c r="A90" t="s">
        <v>280</v>
      </c>
      <c r="B90" t="s">
        <v>281</v>
      </c>
    </row>
    <row r="91" spans="1:2" x14ac:dyDescent="0.35">
      <c r="A91" t="s">
        <v>282</v>
      </c>
      <c r="B91" t="s">
        <v>283</v>
      </c>
    </row>
    <row r="92" spans="1:2" x14ac:dyDescent="0.35">
      <c r="A92" t="s">
        <v>284</v>
      </c>
      <c r="B92" t="s">
        <v>285</v>
      </c>
    </row>
    <row r="93" spans="1:2" x14ac:dyDescent="0.35">
      <c r="A93" t="s">
        <v>286</v>
      </c>
      <c r="B93" t="s">
        <v>287</v>
      </c>
    </row>
    <row r="94" spans="1:2" x14ac:dyDescent="0.35">
      <c r="A94" t="s">
        <v>288</v>
      </c>
      <c r="B94" t="s">
        <v>289</v>
      </c>
    </row>
    <row r="95" spans="1:2" x14ac:dyDescent="0.35">
      <c r="A95" t="s">
        <v>290</v>
      </c>
      <c r="B95" t="s">
        <v>291</v>
      </c>
    </row>
    <row r="96" spans="1:2" x14ac:dyDescent="0.35">
      <c r="A96" t="s">
        <v>292</v>
      </c>
      <c r="B96" t="s">
        <v>293</v>
      </c>
    </row>
    <row r="97" spans="1:2" x14ac:dyDescent="0.35">
      <c r="A97" t="s">
        <v>294</v>
      </c>
      <c r="B97" t="s">
        <v>295</v>
      </c>
    </row>
    <row r="98" spans="1:2" x14ac:dyDescent="0.35">
      <c r="A98" t="s">
        <v>296</v>
      </c>
      <c r="B98" t="s">
        <v>297</v>
      </c>
    </row>
    <row r="99" spans="1:2" x14ac:dyDescent="0.35">
      <c r="A99" t="s">
        <v>298</v>
      </c>
      <c r="B99" t="s">
        <v>299</v>
      </c>
    </row>
    <row r="100" spans="1:2" x14ac:dyDescent="0.35">
      <c r="A100" t="s">
        <v>300</v>
      </c>
      <c r="B100" t="s">
        <v>301</v>
      </c>
    </row>
    <row r="101" spans="1:2" x14ac:dyDescent="0.35">
      <c r="A101" t="s">
        <v>302</v>
      </c>
      <c r="B101" t="s">
        <v>303</v>
      </c>
    </row>
    <row r="102" spans="1:2" x14ac:dyDescent="0.35">
      <c r="A102" t="s">
        <v>304</v>
      </c>
      <c r="B102" t="s">
        <v>51</v>
      </c>
    </row>
    <row r="103" spans="1:2" x14ac:dyDescent="0.35">
      <c r="A103" t="s">
        <v>305</v>
      </c>
      <c r="B103" t="s">
        <v>52</v>
      </c>
    </row>
    <row r="104" spans="1:2" x14ac:dyDescent="0.35">
      <c r="A104" t="s">
        <v>306</v>
      </c>
      <c r="B104" t="s">
        <v>307</v>
      </c>
    </row>
    <row r="105" spans="1:2" x14ac:dyDescent="0.35">
      <c r="A105" t="s">
        <v>308</v>
      </c>
      <c r="B105" t="s">
        <v>309</v>
      </c>
    </row>
    <row r="106" spans="1:2" x14ac:dyDescent="0.35">
      <c r="A106" t="s">
        <v>310</v>
      </c>
      <c r="B106" t="s">
        <v>311</v>
      </c>
    </row>
    <row r="107" spans="1:2" x14ac:dyDescent="0.35">
      <c r="A107" t="s">
        <v>312</v>
      </c>
      <c r="B107" t="s">
        <v>313</v>
      </c>
    </row>
    <row r="108" spans="1:2" x14ac:dyDescent="0.35">
      <c r="A108" t="s">
        <v>314</v>
      </c>
      <c r="B108" t="s">
        <v>53</v>
      </c>
    </row>
    <row r="109" spans="1:2" x14ac:dyDescent="0.35">
      <c r="A109" t="s">
        <v>315</v>
      </c>
      <c r="B109" t="s">
        <v>316</v>
      </c>
    </row>
    <row r="110" spans="1:2" x14ac:dyDescent="0.35">
      <c r="A110" t="s">
        <v>317</v>
      </c>
      <c r="B110" t="s">
        <v>318</v>
      </c>
    </row>
    <row r="111" spans="1:2" x14ac:dyDescent="0.35">
      <c r="A111" t="s">
        <v>319</v>
      </c>
      <c r="B111" t="s">
        <v>320</v>
      </c>
    </row>
    <row r="112" spans="1:2" x14ac:dyDescent="0.35">
      <c r="A112" t="s">
        <v>321</v>
      </c>
      <c r="B112" t="s">
        <v>322</v>
      </c>
    </row>
    <row r="113" spans="1:2" x14ac:dyDescent="0.35">
      <c r="A113" t="s">
        <v>323</v>
      </c>
      <c r="B113" t="s">
        <v>324</v>
      </c>
    </row>
    <row r="114" spans="1:2" x14ac:dyDescent="0.35">
      <c r="A114" t="s">
        <v>325</v>
      </c>
      <c r="B114" t="s">
        <v>326</v>
      </c>
    </row>
    <row r="115" spans="1:2" x14ac:dyDescent="0.35">
      <c r="A115" t="s">
        <v>327</v>
      </c>
      <c r="B115" t="s">
        <v>328</v>
      </c>
    </row>
    <row r="116" spans="1:2" x14ac:dyDescent="0.35">
      <c r="A116" t="s">
        <v>329</v>
      </c>
      <c r="B116" t="s">
        <v>330</v>
      </c>
    </row>
    <row r="117" spans="1:2" x14ac:dyDescent="0.35">
      <c r="A117" t="s">
        <v>331</v>
      </c>
      <c r="B117" t="s">
        <v>332</v>
      </c>
    </row>
    <row r="118" spans="1:2" x14ac:dyDescent="0.35">
      <c r="A118" t="s">
        <v>333</v>
      </c>
      <c r="B118" t="s">
        <v>334</v>
      </c>
    </row>
    <row r="119" spans="1:2" x14ac:dyDescent="0.35">
      <c r="A119" t="s">
        <v>335</v>
      </c>
      <c r="B119" t="s">
        <v>336</v>
      </c>
    </row>
    <row r="120" spans="1:2" x14ac:dyDescent="0.35">
      <c r="A120" t="s">
        <v>337</v>
      </c>
      <c r="B120" t="s">
        <v>338</v>
      </c>
    </row>
    <row r="121" spans="1:2" x14ac:dyDescent="0.35">
      <c r="A121" t="s">
        <v>339</v>
      </c>
      <c r="B121" t="s">
        <v>340</v>
      </c>
    </row>
    <row r="122" spans="1:2" x14ac:dyDescent="0.35">
      <c r="A122" t="s">
        <v>341</v>
      </c>
      <c r="B122" t="s">
        <v>342</v>
      </c>
    </row>
    <row r="123" spans="1:2" x14ac:dyDescent="0.35">
      <c r="A123" t="s">
        <v>343</v>
      </c>
      <c r="B123" t="s">
        <v>344</v>
      </c>
    </row>
    <row r="124" spans="1:2" x14ac:dyDescent="0.35">
      <c r="A124" t="s">
        <v>345</v>
      </c>
      <c r="B124" t="s">
        <v>55</v>
      </c>
    </row>
    <row r="125" spans="1:2" x14ac:dyDescent="0.35">
      <c r="A125" t="s">
        <v>346</v>
      </c>
      <c r="B125" t="s">
        <v>347</v>
      </c>
    </row>
    <row r="126" spans="1:2" x14ac:dyDescent="0.35">
      <c r="A126" t="s">
        <v>348</v>
      </c>
      <c r="B126" t="s">
        <v>349</v>
      </c>
    </row>
    <row r="127" spans="1:2" x14ac:dyDescent="0.35">
      <c r="A127" t="s">
        <v>350</v>
      </c>
      <c r="B127" t="s">
        <v>351</v>
      </c>
    </row>
    <row r="128" spans="1:2" x14ac:dyDescent="0.35">
      <c r="A128" t="s">
        <v>352</v>
      </c>
      <c r="B128" t="s">
        <v>353</v>
      </c>
    </row>
    <row r="129" spans="1:2" x14ac:dyDescent="0.35">
      <c r="A129" t="s">
        <v>354</v>
      </c>
      <c r="B129" t="s">
        <v>355</v>
      </c>
    </row>
    <row r="130" spans="1:2" x14ac:dyDescent="0.35">
      <c r="A130" t="s">
        <v>356</v>
      </c>
      <c r="B130" t="s">
        <v>56</v>
      </c>
    </row>
    <row r="131" spans="1:2" x14ac:dyDescent="0.35">
      <c r="A131" t="s">
        <v>357</v>
      </c>
      <c r="B131" t="s">
        <v>57</v>
      </c>
    </row>
    <row r="132" spans="1:2" x14ac:dyDescent="0.35">
      <c r="A132" t="s">
        <v>358</v>
      </c>
      <c r="B132" t="s">
        <v>359</v>
      </c>
    </row>
    <row r="133" spans="1:2" x14ac:dyDescent="0.35">
      <c r="A133" t="s">
        <v>360</v>
      </c>
      <c r="B133" t="s">
        <v>361</v>
      </c>
    </row>
    <row r="134" spans="1:2" x14ac:dyDescent="0.35">
      <c r="A134" t="s">
        <v>362</v>
      </c>
      <c r="B134" t="s">
        <v>363</v>
      </c>
    </row>
    <row r="135" spans="1:2" x14ac:dyDescent="0.35">
      <c r="A135" t="s">
        <v>364</v>
      </c>
      <c r="B135" t="s">
        <v>365</v>
      </c>
    </row>
    <row r="136" spans="1:2" x14ac:dyDescent="0.35">
      <c r="A136" t="s">
        <v>366</v>
      </c>
      <c r="B136" t="s">
        <v>367</v>
      </c>
    </row>
    <row r="137" spans="1:2" x14ac:dyDescent="0.35">
      <c r="A137" t="s">
        <v>368</v>
      </c>
      <c r="B137" t="s">
        <v>369</v>
      </c>
    </row>
    <row r="138" spans="1:2" x14ac:dyDescent="0.35">
      <c r="A138" t="s">
        <v>370</v>
      </c>
      <c r="B138" t="s">
        <v>371</v>
      </c>
    </row>
    <row r="139" spans="1:2" x14ac:dyDescent="0.35">
      <c r="A139" t="s">
        <v>372</v>
      </c>
      <c r="B139" t="s">
        <v>58</v>
      </c>
    </row>
    <row r="140" spans="1:2" x14ac:dyDescent="0.35">
      <c r="A140" t="s">
        <v>373</v>
      </c>
      <c r="B140" t="s">
        <v>374</v>
      </c>
    </row>
    <row r="141" spans="1:2" x14ac:dyDescent="0.35">
      <c r="A141" t="s">
        <v>375</v>
      </c>
      <c r="B141" t="s">
        <v>376</v>
      </c>
    </row>
    <row r="142" spans="1:2" x14ac:dyDescent="0.35">
      <c r="A142" t="s">
        <v>377</v>
      </c>
      <c r="B142" t="s">
        <v>378</v>
      </c>
    </row>
    <row r="143" spans="1:2" x14ac:dyDescent="0.35">
      <c r="A143" t="s">
        <v>379</v>
      </c>
      <c r="B143" t="s">
        <v>380</v>
      </c>
    </row>
    <row r="144" spans="1:2" x14ac:dyDescent="0.35">
      <c r="A144" t="s">
        <v>381</v>
      </c>
      <c r="B144" t="s">
        <v>382</v>
      </c>
    </row>
    <row r="145" spans="1:2" x14ac:dyDescent="0.35">
      <c r="A145" t="s">
        <v>383</v>
      </c>
      <c r="B145" t="s">
        <v>384</v>
      </c>
    </row>
    <row r="146" spans="1:2" x14ac:dyDescent="0.35">
      <c r="A146" t="s">
        <v>385</v>
      </c>
      <c r="B146" t="s">
        <v>386</v>
      </c>
    </row>
    <row r="147" spans="1:2" x14ac:dyDescent="0.35">
      <c r="A147" t="s">
        <v>387</v>
      </c>
      <c r="B147" t="s">
        <v>388</v>
      </c>
    </row>
    <row r="148" spans="1:2" x14ac:dyDescent="0.35">
      <c r="A148" t="s">
        <v>389</v>
      </c>
      <c r="B148" t="s">
        <v>390</v>
      </c>
    </row>
    <row r="149" spans="1:2" x14ac:dyDescent="0.35">
      <c r="A149" t="s">
        <v>391</v>
      </c>
      <c r="B149" t="s">
        <v>392</v>
      </c>
    </row>
    <row r="150" spans="1:2" x14ac:dyDescent="0.35">
      <c r="A150" t="s">
        <v>393</v>
      </c>
      <c r="B150" t="s">
        <v>394</v>
      </c>
    </row>
    <row r="151" spans="1:2" x14ac:dyDescent="0.35">
      <c r="A151" t="s">
        <v>395</v>
      </c>
      <c r="B151" t="s">
        <v>396</v>
      </c>
    </row>
    <row r="152" spans="1:2" x14ac:dyDescent="0.35">
      <c r="A152" t="s">
        <v>397</v>
      </c>
      <c r="B152" t="s">
        <v>398</v>
      </c>
    </row>
    <row r="153" spans="1:2" x14ac:dyDescent="0.35">
      <c r="A153" t="s">
        <v>399</v>
      </c>
      <c r="B153" t="s">
        <v>400</v>
      </c>
    </row>
    <row r="154" spans="1:2" x14ac:dyDescent="0.35">
      <c r="A154" t="s">
        <v>401</v>
      </c>
      <c r="B154" t="s">
        <v>402</v>
      </c>
    </row>
    <row r="155" spans="1:2" x14ac:dyDescent="0.35">
      <c r="A155" t="s">
        <v>403</v>
      </c>
      <c r="B155" t="s">
        <v>404</v>
      </c>
    </row>
    <row r="156" spans="1:2" x14ac:dyDescent="0.35">
      <c r="A156" t="s">
        <v>405</v>
      </c>
      <c r="B156" t="s">
        <v>406</v>
      </c>
    </row>
    <row r="157" spans="1:2" x14ac:dyDescent="0.35">
      <c r="A157" t="s">
        <v>407</v>
      </c>
      <c r="B157" t="s">
        <v>408</v>
      </c>
    </row>
    <row r="158" spans="1:2" x14ac:dyDescent="0.35">
      <c r="A158" t="s">
        <v>409</v>
      </c>
      <c r="B158" t="s">
        <v>59</v>
      </c>
    </row>
    <row r="159" spans="1:2" x14ac:dyDescent="0.35">
      <c r="A159" t="s">
        <v>410</v>
      </c>
      <c r="B159" t="s">
        <v>411</v>
      </c>
    </row>
    <row r="160" spans="1:2" x14ac:dyDescent="0.35">
      <c r="A160" t="s">
        <v>412</v>
      </c>
      <c r="B160" t="s">
        <v>413</v>
      </c>
    </row>
    <row r="161" spans="1:2" x14ac:dyDescent="0.35">
      <c r="A161" t="s">
        <v>414</v>
      </c>
      <c r="B161" t="s">
        <v>415</v>
      </c>
    </row>
    <row r="162" spans="1:2" x14ac:dyDescent="0.35">
      <c r="A162" t="s">
        <v>416</v>
      </c>
      <c r="B162" t="s">
        <v>417</v>
      </c>
    </row>
    <row r="163" spans="1:2" x14ac:dyDescent="0.35">
      <c r="A163" t="s">
        <v>418</v>
      </c>
      <c r="B163" t="s">
        <v>419</v>
      </c>
    </row>
    <row r="164" spans="1:2" x14ac:dyDescent="0.35">
      <c r="A164" t="s">
        <v>420</v>
      </c>
      <c r="B164" t="s">
        <v>421</v>
      </c>
    </row>
    <row r="165" spans="1:2" x14ac:dyDescent="0.35">
      <c r="A165" t="s">
        <v>422</v>
      </c>
      <c r="B165" t="s">
        <v>423</v>
      </c>
    </row>
    <row r="166" spans="1:2" x14ac:dyDescent="0.35">
      <c r="A166" t="s">
        <v>424</v>
      </c>
      <c r="B166" t="s">
        <v>425</v>
      </c>
    </row>
    <row r="167" spans="1:2" x14ac:dyDescent="0.35">
      <c r="A167" t="s">
        <v>426</v>
      </c>
      <c r="B167" t="s">
        <v>60</v>
      </c>
    </row>
    <row r="168" spans="1:2" x14ac:dyDescent="0.35">
      <c r="A168" t="s">
        <v>427</v>
      </c>
      <c r="B168" t="s">
        <v>428</v>
      </c>
    </row>
    <row r="169" spans="1:2" x14ac:dyDescent="0.35">
      <c r="A169" t="s">
        <v>429</v>
      </c>
      <c r="B169" t="s">
        <v>430</v>
      </c>
    </row>
    <row r="170" spans="1:2" x14ac:dyDescent="0.35">
      <c r="A170" t="s">
        <v>431</v>
      </c>
      <c r="B170" t="s">
        <v>432</v>
      </c>
    </row>
    <row r="171" spans="1:2" x14ac:dyDescent="0.35">
      <c r="A171" t="s">
        <v>433</v>
      </c>
      <c r="B171" t="s">
        <v>434</v>
      </c>
    </row>
    <row r="172" spans="1:2" x14ac:dyDescent="0.35">
      <c r="A172" t="s">
        <v>435</v>
      </c>
      <c r="B172" t="s">
        <v>436</v>
      </c>
    </row>
    <row r="173" spans="1:2" x14ac:dyDescent="0.35">
      <c r="A173" t="s">
        <v>437</v>
      </c>
      <c r="B173" t="s">
        <v>438</v>
      </c>
    </row>
    <row r="174" spans="1:2" x14ac:dyDescent="0.35">
      <c r="A174" t="s">
        <v>439</v>
      </c>
      <c r="B174" t="s">
        <v>440</v>
      </c>
    </row>
    <row r="175" spans="1:2" x14ac:dyDescent="0.35">
      <c r="A175" t="s">
        <v>441</v>
      </c>
      <c r="B175" t="s">
        <v>442</v>
      </c>
    </row>
    <row r="176" spans="1:2" x14ac:dyDescent="0.35">
      <c r="A176" t="s">
        <v>443</v>
      </c>
      <c r="B176" t="s">
        <v>444</v>
      </c>
    </row>
    <row r="177" spans="1:2" x14ac:dyDescent="0.35">
      <c r="A177" t="s">
        <v>445</v>
      </c>
      <c r="B177" t="s">
        <v>446</v>
      </c>
    </row>
    <row r="178" spans="1:2" x14ac:dyDescent="0.35">
      <c r="A178" t="s">
        <v>447</v>
      </c>
      <c r="B178" t="s">
        <v>61</v>
      </c>
    </row>
    <row r="179" spans="1:2" x14ac:dyDescent="0.35">
      <c r="A179" t="s">
        <v>448</v>
      </c>
      <c r="B179" t="s">
        <v>62</v>
      </c>
    </row>
    <row r="180" spans="1:2" x14ac:dyDescent="0.35">
      <c r="A180" t="s">
        <v>449</v>
      </c>
      <c r="B180" t="s">
        <v>450</v>
      </c>
    </row>
    <row r="181" spans="1:2" x14ac:dyDescent="0.35">
      <c r="A181" t="s">
        <v>451</v>
      </c>
      <c r="B181" t="s">
        <v>452</v>
      </c>
    </row>
    <row r="182" spans="1:2" x14ac:dyDescent="0.35">
      <c r="A182" t="s">
        <v>453</v>
      </c>
      <c r="B182" t="s">
        <v>454</v>
      </c>
    </row>
    <row r="183" spans="1:2" x14ac:dyDescent="0.35">
      <c r="A183" t="s">
        <v>455</v>
      </c>
      <c r="B183" t="s">
        <v>63</v>
      </c>
    </row>
    <row r="184" spans="1:2" x14ac:dyDescent="0.35">
      <c r="A184" t="s">
        <v>456</v>
      </c>
      <c r="B184" t="s">
        <v>457</v>
      </c>
    </row>
    <row r="185" spans="1:2" x14ac:dyDescent="0.35">
      <c r="A185" t="s">
        <v>458</v>
      </c>
      <c r="B185" t="s">
        <v>459</v>
      </c>
    </row>
    <row r="186" spans="1:2" x14ac:dyDescent="0.35">
      <c r="A186" t="s">
        <v>460</v>
      </c>
      <c r="B186" t="s">
        <v>461</v>
      </c>
    </row>
    <row r="187" spans="1:2" x14ac:dyDescent="0.35">
      <c r="A187" t="s">
        <v>462</v>
      </c>
      <c r="B187" t="s">
        <v>463</v>
      </c>
    </row>
    <row r="188" spans="1:2" x14ac:dyDescent="0.35">
      <c r="A188" t="s">
        <v>464</v>
      </c>
      <c r="B188" t="s">
        <v>465</v>
      </c>
    </row>
    <row r="189" spans="1:2" x14ac:dyDescent="0.35">
      <c r="A189" t="s">
        <v>466</v>
      </c>
      <c r="B189" t="s">
        <v>467</v>
      </c>
    </row>
    <row r="190" spans="1:2" x14ac:dyDescent="0.35">
      <c r="A190" t="s">
        <v>468</v>
      </c>
      <c r="B190" t="s">
        <v>469</v>
      </c>
    </row>
    <row r="191" spans="1:2" x14ac:dyDescent="0.35">
      <c r="A191" t="s">
        <v>470</v>
      </c>
      <c r="B191" t="s">
        <v>471</v>
      </c>
    </row>
    <row r="192" spans="1:2" x14ac:dyDescent="0.35">
      <c r="A192" t="s">
        <v>472</v>
      </c>
      <c r="B192" t="s">
        <v>473</v>
      </c>
    </row>
    <row r="193" spans="1:2" x14ac:dyDescent="0.35">
      <c r="A193" t="s">
        <v>474</v>
      </c>
      <c r="B193" t="s">
        <v>475</v>
      </c>
    </row>
    <row r="194" spans="1:2" x14ac:dyDescent="0.35">
      <c r="A194" t="s">
        <v>476</v>
      </c>
      <c r="B194" t="s">
        <v>477</v>
      </c>
    </row>
    <row r="195" spans="1:2" x14ac:dyDescent="0.35">
      <c r="A195" t="s">
        <v>478</v>
      </c>
      <c r="B195" t="s">
        <v>479</v>
      </c>
    </row>
    <row r="196" spans="1:2" x14ac:dyDescent="0.35">
      <c r="A196" t="s">
        <v>480</v>
      </c>
      <c r="B196" t="s">
        <v>481</v>
      </c>
    </row>
    <row r="197" spans="1:2" x14ac:dyDescent="0.35">
      <c r="A197" t="s">
        <v>482</v>
      </c>
      <c r="B197" t="s">
        <v>483</v>
      </c>
    </row>
    <row r="198" spans="1:2" x14ac:dyDescent="0.35">
      <c r="A198" t="s">
        <v>484</v>
      </c>
      <c r="B198" t="s">
        <v>485</v>
      </c>
    </row>
    <row r="199" spans="1:2" x14ac:dyDescent="0.35">
      <c r="A199" t="s">
        <v>486</v>
      </c>
      <c r="B199" t="s">
        <v>487</v>
      </c>
    </row>
    <row r="200" spans="1:2" x14ac:dyDescent="0.35">
      <c r="A200" t="s">
        <v>488</v>
      </c>
      <c r="B200" t="s">
        <v>489</v>
      </c>
    </row>
    <row r="201" spans="1:2" x14ac:dyDescent="0.35">
      <c r="A201" t="s">
        <v>490</v>
      </c>
      <c r="B201" t="s">
        <v>491</v>
      </c>
    </row>
    <row r="202" spans="1:2" x14ac:dyDescent="0.35">
      <c r="A202" t="s">
        <v>492</v>
      </c>
      <c r="B202" t="s">
        <v>493</v>
      </c>
    </row>
    <row r="203" spans="1:2" x14ac:dyDescent="0.35">
      <c r="A203" t="s">
        <v>494</v>
      </c>
      <c r="B203" t="s">
        <v>64</v>
      </c>
    </row>
    <row r="204" spans="1:2" x14ac:dyDescent="0.35">
      <c r="A204" t="s">
        <v>495</v>
      </c>
      <c r="B204" t="s">
        <v>65</v>
      </c>
    </row>
    <row r="205" spans="1:2" x14ac:dyDescent="0.35">
      <c r="A205" t="s">
        <v>496</v>
      </c>
      <c r="B205" t="s">
        <v>497</v>
      </c>
    </row>
    <row r="206" spans="1:2" x14ac:dyDescent="0.35">
      <c r="A206" t="s">
        <v>498</v>
      </c>
      <c r="B206" t="s">
        <v>499</v>
      </c>
    </row>
    <row r="207" spans="1:2" x14ac:dyDescent="0.35">
      <c r="A207" t="s">
        <v>500</v>
      </c>
      <c r="B207" t="s">
        <v>501</v>
      </c>
    </row>
    <row r="208" spans="1:2" x14ac:dyDescent="0.35">
      <c r="A208" t="s">
        <v>502</v>
      </c>
      <c r="B208" t="s">
        <v>503</v>
      </c>
    </row>
    <row r="209" spans="1:2" x14ac:dyDescent="0.35">
      <c r="A209" t="s">
        <v>504</v>
      </c>
      <c r="B209" t="s">
        <v>505</v>
      </c>
    </row>
    <row r="210" spans="1:2" x14ac:dyDescent="0.35">
      <c r="A210" t="s">
        <v>506</v>
      </c>
      <c r="B210" t="s">
        <v>36</v>
      </c>
    </row>
    <row r="211" spans="1:2" x14ac:dyDescent="0.35">
      <c r="A211" t="s">
        <v>507</v>
      </c>
      <c r="B211" t="s">
        <v>508</v>
      </c>
    </row>
    <row r="212" spans="1:2" x14ac:dyDescent="0.35">
      <c r="A212" t="s">
        <v>509</v>
      </c>
      <c r="B212" t="s">
        <v>510</v>
      </c>
    </row>
    <row r="213" spans="1:2" x14ac:dyDescent="0.35">
      <c r="A213" t="s">
        <v>511</v>
      </c>
      <c r="B213" t="s">
        <v>512</v>
      </c>
    </row>
    <row r="214" spans="1:2" x14ac:dyDescent="0.35">
      <c r="A214" t="s">
        <v>513</v>
      </c>
      <c r="B214" t="s">
        <v>514</v>
      </c>
    </row>
    <row r="215" spans="1:2" x14ac:dyDescent="0.35">
      <c r="A215" t="s">
        <v>515</v>
      </c>
      <c r="B215" t="s">
        <v>516</v>
      </c>
    </row>
    <row r="216" spans="1:2" x14ac:dyDescent="0.35">
      <c r="A216" t="s">
        <v>517</v>
      </c>
      <c r="B216" t="s">
        <v>37</v>
      </c>
    </row>
    <row r="217" spans="1:2" x14ac:dyDescent="0.35">
      <c r="A217" t="s">
        <v>518</v>
      </c>
      <c r="B217" t="s">
        <v>66</v>
      </c>
    </row>
    <row r="218" spans="1:2" x14ac:dyDescent="0.35">
      <c r="A218" t="s">
        <v>519</v>
      </c>
      <c r="B218" t="s">
        <v>520</v>
      </c>
    </row>
    <row r="219" spans="1:2" x14ac:dyDescent="0.35">
      <c r="A219" t="s">
        <v>521</v>
      </c>
      <c r="B219" t="s">
        <v>522</v>
      </c>
    </row>
    <row r="220" spans="1:2" x14ac:dyDescent="0.35">
      <c r="A220" t="s">
        <v>523</v>
      </c>
      <c r="B220" t="s">
        <v>524</v>
      </c>
    </row>
    <row r="221" spans="1:2" x14ac:dyDescent="0.35">
      <c r="A221" t="s">
        <v>525</v>
      </c>
      <c r="B221" t="s">
        <v>526</v>
      </c>
    </row>
    <row r="222" spans="1:2" x14ac:dyDescent="0.35">
      <c r="A222" t="s">
        <v>527</v>
      </c>
      <c r="B222" t="s">
        <v>528</v>
      </c>
    </row>
    <row r="223" spans="1:2" x14ac:dyDescent="0.35">
      <c r="A223" t="s">
        <v>529</v>
      </c>
      <c r="B223" t="s">
        <v>530</v>
      </c>
    </row>
    <row r="224" spans="1:2" x14ac:dyDescent="0.35">
      <c r="A224" t="s">
        <v>531</v>
      </c>
      <c r="B224" t="s">
        <v>532</v>
      </c>
    </row>
    <row r="225" spans="1:2" x14ac:dyDescent="0.35">
      <c r="A225" t="s">
        <v>533</v>
      </c>
      <c r="B225" t="s">
        <v>534</v>
      </c>
    </row>
    <row r="226" spans="1:2" x14ac:dyDescent="0.35">
      <c r="A226" t="s">
        <v>535</v>
      </c>
      <c r="B226" t="s">
        <v>536</v>
      </c>
    </row>
    <row r="227" spans="1:2" x14ac:dyDescent="0.35">
      <c r="A227" t="s">
        <v>537</v>
      </c>
      <c r="B227" t="s">
        <v>538</v>
      </c>
    </row>
    <row r="228" spans="1:2" x14ac:dyDescent="0.35">
      <c r="A228" t="s">
        <v>539</v>
      </c>
      <c r="B228" t="s">
        <v>540</v>
      </c>
    </row>
    <row r="229" spans="1:2" x14ac:dyDescent="0.35">
      <c r="A229" t="s">
        <v>541</v>
      </c>
      <c r="B229" t="s">
        <v>542</v>
      </c>
    </row>
    <row r="230" spans="1:2" x14ac:dyDescent="0.35">
      <c r="A230" t="s">
        <v>543</v>
      </c>
      <c r="B230" t="s">
        <v>544</v>
      </c>
    </row>
    <row r="231" spans="1:2" x14ac:dyDescent="0.35">
      <c r="A231" t="s">
        <v>545</v>
      </c>
      <c r="B231" t="s">
        <v>546</v>
      </c>
    </row>
    <row r="232" spans="1:2" x14ac:dyDescent="0.35">
      <c r="A232" t="s">
        <v>547</v>
      </c>
      <c r="B232" t="s">
        <v>548</v>
      </c>
    </row>
    <row r="233" spans="1:2" x14ac:dyDescent="0.35">
      <c r="A233" t="s">
        <v>549</v>
      </c>
      <c r="B233" t="s">
        <v>550</v>
      </c>
    </row>
    <row r="234" spans="1:2" x14ac:dyDescent="0.35">
      <c r="A234" t="s">
        <v>551</v>
      </c>
      <c r="B234" t="s">
        <v>552</v>
      </c>
    </row>
    <row r="235" spans="1:2" x14ac:dyDescent="0.35">
      <c r="A235" t="s">
        <v>553</v>
      </c>
      <c r="B235" t="s">
        <v>554</v>
      </c>
    </row>
    <row r="236" spans="1:2" x14ac:dyDescent="0.35">
      <c r="A236" t="s">
        <v>555</v>
      </c>
      <c r="B236" t="s">
        <v>556</v>
      </c>
    </row>
    <row r="237" spans="1:2" x14ac:dyDescent="0.35">
      <c r="A237" t="s">
        <v>557</v>
      </c>
      <c r="B237" t="s">
        <v>558</v>
      </c>
    </row>
    <row r="238" spans="1:2" x14ac:dyDescent="0.35">
      <c r="A238" t="s">
        <v>559</v>
      </c>
      <c r="B238" t="s">
        <v>560</v>
      </c>
    </row>
    <row r="239" spans="1:2" x14ac:dyDescent="0.35">
      <c r="A239" t="s">
        <v>561</v>
      </c>
      <c r="B239" t="s">
        <v>562</v>
      </c>
    </row>
    <row r="240" spans="1:2" x14ac:dyDescent="0.35">
      <c r="A240" t="s">
        <v>563</v>
      </c>
      <c r="B240" t="s">
        <v>564</v>
      </c>
    </row>
    <row r="241" spans="1:2" x14ac:dyDescent="0.35">
      <c r="A241" t="s">
        <v>565</v>
      </c>
      <c r="B241" t="s">
        <v>566</v>
      </c>
    </row>
    <row r="242" spans="1:2" x14ac:dyDescent="0.35">
      <c r="A242" t="s">
        <v>567</v>
      </c>
      <c r="B242" t="s">
        <v>568</v>
      </c>
    </row>
    <row r="243" spans="1:2" x14ac:dyDescent="0.35">
      <c r="A243" t="s">
        <v>569</v>
      </c>
      <c r="B243" t="s">
        <v>570</v>
      </c>
    </row>
    <row r="244" spans="1:2" x14ac:dyDescent="0.35">
      <c r="A244" t="s">
        <v>571</v>
      </c>
      <c r="B244" t="s">
        <v>572</v>
      </c>
    </row>
    <row r="245" spans="1:2" x14ac:dyDescent="0.35">
      <c r="A245" t="s">
        <v>573</v>
      </c>
      <c r="B245" t="s">
        <v>574</v>
      </c>
    </row>
    <row r="246" spans="1:2" x14ac:dyDescent="0.35">
      <c r="A246" t="s">
        <v>575</v>
      </c>
      <c r="B246" t="s">
        <v>576</v>
      </c>
    </row>
    <row r="247" spans="1:2" x14ac:dyDescent="0.35">
      <c r="A247" t="s">
        <v>577</v>
      </c>
      <c r="B247" t="s">
        <v>578</v>
      </c>
    </row>
    <row r="248" spans="1:2" x14ac:dyDescent="0.35">
      <c r="A248" t="s">
        <v>579</v>
      </c>
      <c r="B248" t="s">
        <v>580</v>
      </c>
    </row>
    <row r="249" spans="1:2" x14ac:dyDescent="0.35">
      <c r="A249" t="s">
        <v>581</v>
      </c>
      <c r="B249" t="s">
        <v>582</v>
      </c>
    </row>
    <row r="250" spans="1:2" x14ac:dyDescent="0.3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</cols>
  <sheetData>
    <row r="1" spans="1:52" x14ac:dyDescent="0.35">
      <c r="A1" s="3" t="s">
        <v>32</v>
      </c>
      <c r="B1" s="3" t="s">
        <v>33</v>
      </c>
      <c r="C1" s="94"/>
      <c r="D1" s="94"/>
      <c r="E1" s="3"/>
      <c r="F1" s="3"/>
      <c r="G1" s="3"/>
      <c r="H1" s="3"/>
      <c r="I1" s="3"/>
      <c r="J1" s="3"/>
      <c r="K1" s="3"/>
    </row>
    <row r="2" spans="1:52" x14ac:dyDescent="0.3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5">
      <c r="A10" s="3"/>
      <c r="B10" s="96" t="s">
        <v>38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7" t="s">
        <v>39</v>
      </c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8" t="s">
        <v>40</v>
      </c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3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5">
      <c r="A45" s="30" t="s">
        <v>587</v>
      </c>
      <c r="B45" s="28">
        <f>SUM(B12:B42)</f>
        <v>0</v>
      </c>
      <c r="C45" s="28">
        <f t="shared" ref="C45:AZ45" si="2">SUM(C12:C42)</f>
        <v>0</v>
      </c>
      <c r="D45" s="28">
        <f t="shared" si="2"/>
        <v>0</v>
      </c>
      <c r="E45" s="28">
        <f t="shared" si="2"/>
        <v>0</v>
      </c>
      <c r="F45" s="28">
        <f t="shared" si="2"/>
        <v>0</v>
      </c>
      <c r="G45" s="28">
        <f t="shared" si="2"/>
        <v>0</v>
      </c>
      <c r="H45" s="28">
        <f t="shared" si="2"/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5" x14ac:dyDescent="0.35"/>
  <cols>
    <col min="1" max="1" width="22.453125" bestFit="1" customWidth="1"/>
    <col min="2" max="2" width="23.81640625" bestFit="1" customWidth="1"/>
    <col min="3" max="3" width="12.453125" bestFit="1" customWidth="1"/>
    <col min="4" max="4" width="12.26953125" bestFit="1" customWidth="1"/>
    <col min="5" max="5" width="14.81640625" customWidth="1"/>
    <col min="6" max="7" width="12.453125" bestFit="1" customWidth="1"/>
    <col min="8" max="8" width="26.54296875" bestFit="1" customWidth="1"/>
    <col min="9" max="9" width="14.7265625" bestFit="1" customWidth="1"/>
    <col min="10" max="10" width="11" bestFit="1" customWidth="1"/>
    <col min="11" max="11" width="13" bestFit="1" customWidth="1"/>
    <col min="12" max="12" width="14.81640625" hidden="1" customWidth="1"/>
    <col min="13" max="13" width="11.26953125" bestFit="1" customWidth="1"/>
    <col min="14" max="14" width="7" bestFit="1" customWidth="1"/>
    <col min="15" max="15" width="17.1796875" bestFit="1" customWidth="1"/>
    <col min="16" max="16" width="14.7265625" bestFit="1" customWidth="1"/>
    <col min="17" max="17" width="11" bestFit="1" customWidth="1"/>
    <col min="18" max="18" width="13" bestFit="1" customWidth="1"/>
    <col min="19" max="19" width="14.81640625" hidden="1" customWidth="1"/>
    <col min="20" max="20" width="12.453125" bestFit="1" customWidth="1"/>
    <col min="21" max="21" width="7" bestFit="1" customWidth="1"/>
    <col min="22" max="22" width="18" bestFit="1" customWidth="1"/>
    <col min="23" max="23" width="14.7265625" hidden="1" customWidth="1"/>
    <col min="24" max="24" width="11" hidden="1" customWidth="1"/>
    <col min="25" max="25" width="13" hidden="1" customWidth="1"/>
    <col min="26" max="26" width="14.81640625" hidden="1" customWidth="1"/>
    <col min="27" max="27" width="11.26953125" hidden="1" customWidth="1"/>
    <col min="28" max="28" width="7" hidden="1" customWidth="1"/>
    <col min="29" max="29" width="19.81640625" hidden="1" customWidth="1"/>
    <col min="30" max="30" width="14.7265625" hidden="1" customWidth="1"/>
    <col min="31" max="31" width="11" hidden="1" customWidth="1"/>
    <col min="32" max="32" width="13" hidden="1" customWidth="1"/>
    <col min="33" max="33" width="14.81640625" hidden="1" customWidth="1"/>
    <col min="34" max="34" width="11.26953125" hidden="1" customWidth="1"/>
    <col min="35" max="35" width="7" hidden="1" customWidth="1"/>
    <col min="36" max="36" width="18.1796875" hidden="1" customWidth="1"/>
    <col min="37" max="37" width="14.7265625" bestFit="1" customWidth="1"/>
    <col min="38" max="38" width="11" bestFit="1" customWidth="1"/>
    <col min="39" max="39" width="13" bestFit="1" customWidth="1"/>
    <col min="40" max="40" width="14.81640625" hidden="1" customWidth="1"/>
    <col min="41" max="41" width="11.26953125" bestFit="1" customWidth="1"/>
    <col min="42" max="42" width="7" bestFit="1" customWidth="1"/>
    <col min="43" max="44" width="15.1796875" bestFit="1" customWidth="1"/>
    <col min="45" max="45" width="17" bestFit="1" customWidth="1"/>
    <col min="46" max="46" width="15.7265625" bestFit="1" customWidth="1"/>
    <col min="47" max="47" width="11.1796875" bestFit="1" customWidth="1"/>
    <col min="48" max="48" width="13.1796875" bestFit="1" customWidth="1"/>
    <col min="49" max="49" width="14.7265625" bestFit="1" customWidth="1"/>
    <col min="50" max="50" width="12.26953125" bestFit="1" customWidth="1"/>
    <col min="51" max="51" width="7.1796875" bestFit="1" customWidth="1"/>
    <col min="52" max="52" width="22.1796875" bestFit="1" customWidth="1"/>
    <col min="53" max="53" width="17.81640625" bestFit="1" customWidth="1"/>
    <col min="54" max="54" width="17.453125" bestFit="1" customWidth="1"/>
    <col min="55" max="55" width="11.1796875" bestFit="1" customWidth="1"/>
    <col min="56" max="56" width="13.1796875" bestFit="1" customWidth="1"/>
    <col min="57" max="57" width="14.7265625" bestFit="1" customWidth="1"/>
    <col min="58" max="58" width="11.26953125" bestFit="1" customWidth="1"/>
    <col min="59" max="59" width="7.1796875" bestFit="1" customWidth="1"/>
    <col min="60" max="60" width="23.81640625" bestFit="1" customWidth="1"/>
    <col min="61" max="61" width="19.54296875" bestFit="1" customWidth="1"/>
    <col min="62" max="62" width="14.81640625" bestFit="1" customWidth="1"/>
    <col min="63" max="63" width="11.1796875" bestFit="1" customWidth="1"/>
    <col min="64" max="64" width="13.1796875" bestFit="1" customWidth="1"/>
    <col min="65" max="65" width="14.7265625" bestFit="1" customWidth="1"/>
    <col min="66" max="66" width="11.26953125" bestFit="1" customWidth="1"/>
    <col min="67" max="67" width="7.1796875" bestFit="1" customWidth="1"/>
    <col min="68" max="68" width="14.1796875" bestFit="1" customWidth="1"/>
    <col min="69" max="69" width="17.81640625" bestFit="1" customWidth="1"/>
    <col min="70" max="70" width="14.81640625" bestFit="1" customWidth="1"/>
    <col min="71" max="71" width="11.1796875" bestFit="1" customWidth="1"/>
    <col min="72" max="72" width="13.1796875" bestFit="1" customWidth="1"/>
    <col min="73" max="73" width="14.7265625" bestFit="1" customWidth="1"/>
    <col min="74" max="74" width="11.26953125" bestFit="1" customWidth="1"/>
    <col min="75" max="75" width="7.1796875" bestFit="1" customWidth="1"/>
    <col min="76" max="76" width="17.7265625" bestFit="1" customWidth="1"/>
    <col min="77" max="77" width="14.81640625" bestFit="1" customWidth="1"/>
    <col min="78" max="78" width="11.1796875" bestFit="1" customWidth="1"/>
    <col min="79" max="79" width="13.1796875" bestFit="1" customWidth="1"/>
    <col min="80" max="80" width="14.7265625" bestFit="1" customWidth="1"/>
    <col min="81" max="81" width="11.26953125" bestFit="1" customWidth="1"/>
    <col min="82" max="82" width="7.1796875" bestFit="1" customWidth="1"/>
    <col min="83" max="83" width="18.1796875" bestFit="1" customWidth="1"/>
    <col min="84" max="84" width="14.81640625" bestFit="1" customWidth="1"/>
    <col min="85" max="85" width="15.54296875" bestFit="1" customWidth="1"/>
  </cols>
  <sheetData>
    <row r="1" spans="1:44" x14ac:dyDescent="0.35">
      <c r="A1" s="17" t="s">
        <v>589</v>
      </c>
      <c r="B1" t="s">
        <v>590</v>
      </c>
    </row>
    <row r="3" spans="1:44" x14ac:dyDescent="0.35">
      <c r="A3" s="17" t="s">
        <v>0</v>
      </c>
      <c r="B3" s="17" t="s">
        <v>1</v>
      </c>
    </row>
    <row r="4" spans="1:44" x14ac:dyDescent="0.3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2024-05-03T08:24:35Z</dcterms:modified>
</cp:coreProperties>
</file>