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ots for presentation\"/>
    </mc:Choice>
  </mc:AlternateContent>
  <bookViews>
    <workbookView xWindow="0" yWindow="0" windowWidth="19200" windowHeight="6465" tabRatio="718" firstSheet="1" activeTab="2"/>
  </bookViews>
  <sheets>
    <sheet name="Tabelle1" sheetId="1" r:id="rId1"/>
    <sheet name="third_full" sheetId="3" r:id="rId2"/>
    <sheet name="data_1" sheetId="5" r:id="rId3"/>
    <sheet name="data_2" sheetId="6" r:id="rId4"/>
    <sheet name="Sheet1" sheetId="7" r:id="rId5"/>
    <sheet name="Sheet2" sheetId="8" r:id="rId6"/>
    <sheet name="presentation" sheetId="4" r:id="rId7"/>
  </sheets>
  <definedNames>
    <definedName name="_xlnm._FilterDatabase" localSheetId="4" hidden="1">Sheet1!$A$1:$Z$1</definedName>
  </definedNames>
  <calcPr calcId="162913" iterateDelta="1E-4"/>
</workbook>
</file>

<file path=xl/calcChain.xml><?xml version="1.0" encoding="utf-8"?>
<calcChain xmlns="http://schemas.openxmlformats.org/spreadsheetml/2006/main">
  <c r="J14" i="4" l="1"/>
  <c r="H14" i="4"/>
  <c r="G14" i="4"/>
  <c r="F14" i="4"/>
  <c r="I13" i="4"/>
  <c r="H13" i="4"/>
  <c r="F13" i="4"/>
  <c r="N16" i="3"/>
  <c r="L16" i="3"/>
  <c r="K16" i="3"/>
  <c r="J16" i="3"/>
  <c r="M15" i="3"/>
  <c r="L15" i="3"/>
  <c r="J15" i="3"/>
  <c r="M16" i="1"/>
  <c r="L16" i="1"/>
  <c r="K16" i="1"/>
  <c r="J16" i="1"/>
  <c r="N15" i="1"/>
  <c r="M15" i="1"/>
  <c r="L15" i="1"/>
  <c r="J15" i="1"/>
</calcChain>
</file>

<file path=xl/sharedStrings.xml><?xml version="1.0" encoding="utf-8"?>
<sst xmlns="http://schemas.openxmlformats.org/spreadsheetml/2006/main" count="423" uniqueCount="134">
  <si>
    <t>Component</t>
  </si>
  <si>
    <t>C_D+Z (Basecase)</t>
  </si>
  <si>
    <t>f (Basecase)</t>
  </si>
  <si>
    <t>C_D+Z (1. Iteration)</t>
  </si>
  <si>
    <t>f (1. Iteration)</t>
  </si>
  <si>
    <t>C_D+Z (2. Iteration)</t>
  </si>
  <si>
    <t>f (2. Iteration)</t>
  </si>
  <si>
    <t>Objective</t>
  </si>
  <si>
    <t>air ratio</t>
  </si>
  <si>
    <t>pressure ratio</t>
  </si>
  <si>
    <t>number of collectors</t>
  </si>
  <si>
    <t>HRSG Pressure</t>
  </si>
  <si>
    <t>Pinchpoint Temperature EVAP_HP</t>
  </si>
  <si>
    <t>Initial Values</t>
  </si>
  <si>
    <t>ε_k ↑</t>
  </si>
  <si>
    <t>GT_CC</t>
  </si>
  <si>
    <t>3983.5492</t>
  </si>
  <si>
    <t>0.0374385</t>
  </si>
  <si>
    <t>↓</t>
  </si>
  <si>
    <t>-</t>
  </si>
  <si>
    <t>Z_k ↓</t>
  </si>
  <si>
    <t>GT_EXP</t>
  </si>
  <si>
    <t>1990.4904</t>
  </si>
  <si>
    <t>0.6868151</t>
  </si>
  <si>
    <t>↑</t>
  </si>
  <si>
    <t>GT_COMP</t>
  </si>
  <si>
    <t>1104.3508</t>
  </si>
  <si>
    <t>0.6063727</t>
  </si>
  <si>
    <t>EVAP_HP</t>
  </si>
  <si>
    <t>388.9414</t>
  </si>
  <si>
    <t>0.3302018</t>
  </si>
  <si>
    <t>LP_ST</t>
  </si>
  <si>
    <t>361.05489</t>
  </si>
  <si>
    <t>0.3136337</t>
  </si>
  <si>
    <t>GEN_GT</t>
  </si>
  <si>
    <t>326.6716</t>
  </si>
  <si>
    <t>0.578996</t>
  </si>
  <si>
    <t>SOLARFIELD</t>
  </si>
  <si>
    <t>303.84291</t>
  </si>
  <si>
    <t>0.93</t>
  </si>
  <si>
    <t>SH_HP</t>
  </si>
  <si>
    <t>298.24422</t>
  </si>
  <si>
    <t>0.3059829</t>
  </si>
  <si>
    <t>HP_ST</t>
  </si>
  <si>
    <t>230.20558</t>
  </si>
  <si>
    <t>0.5201191</t>
  </si>
  <si>
    <t>GEN_ST</t>
  </si>
  <si>
    <t>228.7952</t>
  </si>
  <si>
    <t>0.6228773</t>
  </si>
  <si>
    <t>sum of C_D+Z (increasing DV)</t>
  </si>
  <si>
    <t>sum of C_D+Z (decreasing DV)</t>
  </si>
  <si>
    <t>Suggestion</t>
  </si>
  <si>
    <t>New Value</t>
  </si>
  <si>
    <t>f ( 2nd  Iteration)</t>
  </si>
  <si>
    <t>C_D+Z (2nd Iteration)</t>
  </si>
  <si>
    <t>Air ratio</t>
  </si>
  <si>
    <t>Pressure ratio</t>
  </si>
  <si>
    <t>Number of collectors</t>
  </si>
  <si>
    <t>Sum of combined costs (increasing DV)</t>
  </si>
  <si>
    <t>Sum of combined costs (decreasing DV)</t>
  </si>
  <si>
    <t xml:space="preserve">Decision Variables </t>
  </si>
  <si>
    <t xml:space="preserve">Initial Variables </t>
  </si>
  <si>
    <t xml:space="preserve">New Values </t>
  </si>
  <si>
    <t>Total System</t>
  </si>
  <si>
    <t>C_D+Z (3rd Iteration)</t>
  </si>
  <si>
    <t>f (3rd Iteration)</t>
  </si>
  <si>
    <t>SH_IP</t>
  </si>
  <si>
    <t>ECO_HP</t>
  </si>
  <si>
    <t>EVAP_IP</t>
  </si>
  <si>
    <t>ECO_IP</t>
  </si>
  <si>
    <t>REHEATER</t>
  </si>
  <si>
    <t>COND</t>
  </si>
  <si>
    <t>N.A.</t>
  </si>
  <si>
    <t>PUMP_COND</t>
  </si>
  <si>
    <t>MIX_COND</t>
  </si>
  <si>
    <t>DEA</t>
  </si>
  <si>
    <t>PUMP_1</t>
  </si>
  <si>
    <t>PREHEAT_0</t>
  </si>
  <si>
    <t>PREHEAT_1</t>
  </si>
  <si>
    <t>PUMP_2</t>
  </si>
  <si>
    <t>MIX_PREHEAT</t>
  </si>
  <si>
    <t>SPLITTER_HP</t>
  </si>
  <si>
    <t>PUMP_3</t>
  </si>
  <si>
    <t>SPLITTER_SOLAR</t>
  </si>
  <si>
    <t>ECO_SOLAR</t>
  </si>
  <si>
    <t>EVAP_SOLAR</t>
  </si>
  <si>
    <t>SH_SOLAR</t>
  </si>
  <si>
    <t>MIX_SOLAR</t>
  </si>
  <si>
    <t>IP_ST_0</t>
  </si>
  <si>
    <t>IP_ST_1</t>
  </si>
  <si>
    <t>IP_ST_2</t>
  </si>
  <si>
    <t>PUMP_SOLAR</t>
  </si>
  <si>
    <t>MOT_COND</t>
  </si>
  <si>
    <t>MOT_1</t>
  </si>
  <si>
    <t>MOT_2</t>
  </si>
  <si>
    <t>MOT_3</t>
  </si>
  <si>
    <t>MOT_SOLAR</t>
  </si>
  <si>
    <t>MIX_HPIP</t>
  </si>
  <si>
    <t>TOT</t>
  </si>
  <si>
    <t>EF</t>
  </si>
  <si>
    <t>EP</t>
  </si>
  <si>
    <t>ED</t>
  </si>
  <si>
    <t>EL</t>
  </si>
  <si>
    <t>yD</t>
  </si>
  <si>
    <t>y*D</t>
  </si>
  <si>
    <t>e</t>
  </si>
  <si>
    <t>MassBal</t>
  </si>
  <si>
    <t>EnergyBal</t>
  </si>
  <si>
    <t>ExergyBal</t>
  </si>
  <si>
    <t>Ż</t>
  </si>
  <si>
    <t>cf</t>
  </si>
  <si>
    <t>cp</t>
  </si>
  <si>
    <t>r</t>
  </si>
  <si>
    <t>f</t>
  </si>
  <si>
    <r>
      <rPr>
        <sz val="10"/>
        <rFont val="Courier New"/>
        <family val="3"/>
      </rPr>
      <t>Ċ</t>
    </r>
    <r>
      <rPr>
        <sz val="10"/>
        <rFont val="Courier New"/>
        <family val="3"/>
        <charset val="1"/>
      </rPr>
      <t>D</t>
    </r>
  </si>
  <si>
    <t>ĊL</t>
  </si>
  <si>
    <r>
      <t xml:space="preserve">ĊD + </t>
    </r>
    <r>
      <rPr>
        <sz val="10"/>
        <rFont val="Courier New"/>
        <family val="3"/>
      </rPr>
      <t>Ż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</si>
  <si>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</si>
  <si>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</si>
  <si>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</si>
  <si>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</si>
  <si>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</si>
  <si>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</si>
  <si>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</si>
  <si>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</si>
  <si>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</si>
  <si>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</si>
  <si>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Cases</t>
  </si>
  <si>
    <t>Specific Investment cost $/MW_ex</t>
  </si>
  <si>
    <t>Levelized Prooduct Cost $/MWh]</t>
  </si>
  <si>
    <t>Electric Efficiency</t>
  </si>
  <si>
    <t xml:space="preserve">Overall Efficiency </t>
  </si>
  <si>
    <t xml:space="preserve">Base Case </t>
  </si>
  <si>
    <t>3rd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</si>
</sst>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6" formatCode="0.00000"/>
    <numFmt numFmtId="167" formatCode="0.0"/>
    <numFmt numFmtId="168" formatCode="#,##0.0"/>
  </numFmts>
  <fonts count="18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0"/>
      <name val="Courier New"/>
      <family val="3"/>
    </font>
    <font>
      <sz val="10"/>
      <name val="Courier New"/>
      <family val="3"/>
      <charset val="1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11" applyNumberFormat="0" applyFill="0" applyAlignment="0" applyProtection="0"/>
  </cellStyleXfs>
  <cellXfs count="97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0" fillId="0" borderId="3" xfId="0" applyBorder="1" applyAlignment="1" applyProtection="1"/>
    <xf numFmtId="0" fontId="0" fillId="0" borderId="4" xfId="0" applyFont="1" applyBorder="1" applyAlignment="1" applyProtection="1"/>
    <xf numFmtId="0" fontId="0" fillId="0" borderId="5" xfId="0" applyBorder="1" applyAlignment="1" applyProtection="1"/>
    <xf numFmtId="0" fontId="0" fillId="0" borderId="6" xfId="0" applyBorder="1" applyAlignment="1" applyProtection="1">
      <alignment horizontal="center"/>
    </xf>
    <xf numFmtId="0" fontId="3" fillId="0" borderId="0" xfId="0" applyFont="1" applyAlignment="1" applyProtection="1"/>
    <xf numFmtId="0" fontId="0" fillId="0" borderId="0" xfId="0" applyFont="1" applyAlignment="1" applyProtection="1"/>
    <xf numFmtId="2" fontId="4" fillId="0" borderId="0" xfId="0" applyNumberFormat="1" applyFont="1" applyAlignment="1" applyProtection="1"/>
    <xf numFmtId="164" fontId="4" fillId="0" borderId="0" xfId="0" applyNumberFormat="1" applyFont="1" applyAlignment="1" applyProtection="1"/>
    <xf numFmtId="0" fontId="0" fillId="0" borderId="0" xfId="0" applyFont="1" applyAlignment="1" applyProtection="1">
      <alignment horizontal="right"/>
    </xf>
    <xf numFmtId="0" fontId="5" fillId="0" borderId="7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8" xfId="0" applyFont="1" applyBorder="1" applyAlignment="1" applyProtection="1">
      <alignment horizontal="center" vertical="center"/>
    </xf>
    <xf numFmtId="2" fontId="0" fillId="0" borderId="0" xfId="0" applyNumberFormat="1" applyFont="1" applyAlignment="1" applyProtection="1"/>
    <xf numFmtId="1" fontId="0" fillId="0" borderId="6" xfId="0" applyNumberForma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6" xfId="0" applyFont="1" applyBorder="1" applyAlignment="1" applyProtection="1">
      <alignment horizontal="center"/>
    </xf>
    <xf numFmtId="2" fontId="4" fillId="0" borderId="6" xfId="0" applyNumberFormat="1" applyFont="1" applyBorder="1" applyAlignment="1" applyProtection="1">
      <alignment horizontal="center"/>
    </xf>
    <xf numFmtId="2" fontId="0" fillId="0" borderId="6" xfId="0" applyNumberFormat="1" applyFont="1" applyBorder="1" applyAlignment="1" applyProtection="1">
      <alignment horizontal="center"/>
    </xf>
    <xf numFmtId="2" fontId="0" fillId="0" borderId="6" xfId="0" applyNumberFormat="1" applyFont="1" applyBorder="1" applyAlignment="1" applyProtection="1">
      <alignment horizontal="center" vertical="center" wrapText="1"/>
    </xf>
    <xf numFmtId="2" fontId="0" fillId="0" borderId="6" xfId="0" applyNumberFormat="1" applyBorder="1" applyAlignment="1" applyProtection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2" fontId="0" fillId="0" borderId="0" xfId="0" applyNumberFormat="1" applyFill="1" applyBorder="1" applyAlignment="1" applyProtection="1">
      <alignment horizontal="center"/>
    </xf>
    <xf numFmtId="0" fontId="6" fillId="2" borderId="11" xfId="1" applyFont="1" applyFill="1" applyAlignment="1" applyProtection="1">
      <alignment horizontal="center" vertical="center"/>
    </xf>
    <xf numFmtId="2" fontId="6" fillId="2" borderId="11" xfId="1" applyNumberFormat="1" applyFont="1" applyFill="1" applyAlignment="1" applyProtection="1">
      <alignment horizontal="center" vertical="center" wrapText="1"/>
    </xf>
    <xf numFmtId="0" fontId="6" fillId="2" borderId="11" xfId="1" applyFont="1" applyFill="1" applyAlignment="1" applyProtection="1">
      <alignment horizontal="center" vertical="center" wrapText="1"/>
    </xf>
    <xf numFmtId="1" fontId="10" fillId="0" borderId="11" xfId="1" applyNumberFormat="1" applyFont="1" applyAlignment="1" applyProtection="1">
      <alignment horizontal="center" vertical="center"/>
    </xf>
    <xf numFmtId="0" fontId="14" fillId="0" borderId="11" xfId="1" applyFont="1" applyFill="1" applyAlignment="1" applyProtection="1">
      <alignment horizontal="center" vertical="center"/>
    </xf>
    <xf numFmtId="0" fontId="13" fillId="0" borderId="11" xfId="1" applyFont="1" applyAlignment="1">
      <alignment horizontal="center"/>
    </xf>
    <xf numFmtId="0" fontId="11" fillId="0" borderId="11" xfId="1" applyFont="1" applyAlignment="1" applyProtection="1">
      <alignment horizontal="center" vertical="center"/>
    </xf>
    <xf numFmtId="0" fontId="0" fillId="0" borderId="6" xfId="0" applyFont="1" applyBorder="1" applyAlignment="1" applyProtection="1">
      <alignment horizontal="left" vertical="center"/>
    </xf>
    <xf numFmtId="0" fontId="0" fillId="0" borderId="9" xfId="0" applyFont="1" applyBorder="1" applyAlignment="1" applyProtection="1">
      <alignment horizontal="right" vertical="center"/>
    </xf>
    <xf numFmtId="0" fontId="0" fillId="0" borderId="10" xfId="0" applyFont="1" applyBorder="1" applyAlignment="1" applyProtection="1">
      <alignment horizontal="right"/>
    </xf>
    <xf numFmtId="0" fontId="0" fillId="0" borderId="12" xfId="0" applyFont="1" applyBorder="1" applyAlignment="1" applyProtection="1">
      <alignment horizontal="right" vertical="center"/>
    </xf>
    <xf numFmtId="0" fontId="0" fillId="0" borderId="13" xfId="0" applyFont="1" applyBorder="1" applyAlignment="1" applyProtection="1">
      <alignment horizontal="right" vertical="center"/>
    </xf>
    <xf numFmtId="0" fontId="0" fillId="0" borderId="14" xfId="0" applyFont="1" applyBorder="1" applyAlignment="1" applyProtection="1">
      <alignment horizontal="right" vertical="center"/>
    </xf>
    <xf numFmtId="0" fontId="8" fillId="0" borderId="12" xfId="0" applyFont="1" applyBorder="1" applyAlignment="1" applyProtection="1">
      <alignment horizontal="right" vertical="center"/>
    </xf>
    <xf numFmtId="0" fontId="8" fillId="0" borderId="13" xfId="0" applyFont="1" applyBorder="1" applyAlignment="1" applyProtection="1">
      <alignment horizontal="right" vertical="center"/>
    </xf>
    <xf numFmtId="0" fontId="8" fillId="0" borderId="14" xfId="0" applyFont="1" applyBorder="1" applyAlignment="1" applyProtection="1">
      <alignment horizontal="right" vertical="center"/>
    </xf>
    <xf numFmtId="0" fontId="8" fillId="0" borderId="12" xfId="0" applyFont="1" applyBorder="1" applyAlignment="1" applyProtection="1">
      <alignment horizontal="right"/>
    </xf>
    <xf numFmtId="0" fontId="8" fillId="0" borderId="13" xfId="0" applyFont="1" applyBorder="1" applyAlignment="1" applyProtection="1">
      <alignment horizontal="right"/>
    </xf>
    <xf numFmtId="0" fontId="8" fillId="0" borderId="14" xfId="0" applyFont="1" applyBorder="1" applyAlignment="1" applyProtection="1">
      <alignment horizontal="right"/>
    </xf>
    <xf numFmtId="0" fontId="10" fillId="0" borderId="11" xfId="1" applyFont="1" applyAlignment="1" applyProtection="1">
      <alignment horizontal="right" vertical="center"/>
    </xf>
    <xf numFmtId="0" fontId="12" fillId="0" borderId="11" xfId="1" applyFont="1" applyAlignment="1" applyProtection="1">
      <alignment horizontal="right" vertical="center"/>
    </xf>
    <xf numFmtId="0" fontId="0" fillId="0" borderId="6" xfId="0" applyBorder="1" applyAlignment="1">
      <alignment horizontal="center"/>
    </xf>
    <xf numFmtId="0" fontId="0" fillId="0" borderId="6" xfId="0" applyFont="1" applyFill="1" applyBorder="1" applyAlignment="1" applyProtection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right"/>
    </xf>
    <xf numFmtId="0" fontId="0" fillId="0" borderId="6" xfId="0" applyFill="1" applyBorder="1"/>
    <xf numFmtId="2" fontId="0" fillId="0" borderId="6" xfId="0" applyNumberFormat="1" applyFill="1" applyBorder="1" applyAlignment="1">
      <alignment horizontal="right"/>
    </xf>
    <xf numFmtId="165" fontId="0" fillId="0" borderId="6" xfId="0" applyNumberFormat="1" applyFill="1" applyBorder="1"/>
    <xf numFmtId="165" fontId="0" fillId="3" borderId="6" xfId="0" applyNumberFormat="1" applyFill="1" applyBorder="1"/>
    <xf numFmtId="2" fontId="0" fillId="4" borderId="6" xfId="0" applyNumberFormat="1" applyFill="1" applyBorder="1"/>
    <xf numFmtId="2" fontId="0" fillId="0" borderId="6" xfId="0" applyNumberFormat="1" applyBorder="1"/>
    <xf numFmtId="2" fontId="0" fillId="0" borderId="6" xfId="0" applyNumberFormat="1" applyFill="1" applyBorder="1"/>
    <xf numFmtId="2" fontId="15" fillId="0" borderId="6" xfId="0" applyNumberFormat="1" applyFont="1" applyFill="1" applyBorder="1"/>
    <xf numFmtId="165" fontId="15" fillId="0" borderId="6" xfId="0" applyNumberFormat="1" applyFont="1" applyFill="1" applyBorder="1"/>
    <xf numFmtId="165" fontId="15" fillId="3" borderId="6" xfId="0" applyNumberFormat="1" applyFont="1" applyFill="1" applyBorder="1"/>
    <xf numFmtId="0" fontId="0" fillId="0" borderId="6" xfId="0" applyBorder="1" applyAlignment="1">
      <alignment horizontal="right"/>
    </xf>
    <xf numFmtId="166" fontId="0" fillId="0" borderId="6" xfId="0" applyNumberFormat="1" applyFill="1" applyBorder="1"/>
    <xf numFmtId="165" fontId="0" fillId="0" borderId="6" xfId="0" applyNumberFormat="1" applyBorder="1"/>
    <xf numFmtId="0" fontId="0" fillId="4" borderId="6" xfId="0" applyFill="1" applyBorder="1"/>
    <xf numFmtId="165" fontId="0" fillId="4" borderId="6" xfId="0" applyNumberFormat="1" applyFill="1" applyBorder="1"/>
    <xf numFmtId="165" fontId="15" fillId="4" borderId="6" xfId="0" applyNumberFormat="1" applyFont="1" applyFill="1" applyBorder="1"/>
    <xf numFmtId="0" fontId="0" fillId="3" borderId="6" xfId="0" applyFill="1" applyBorder="1"/>
    <xf numFmtId="0" fontId="0" fillId="0" borderId="6" xfId="0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5" fontId="16" fillId="0" borderId="6" xfId="0" applyNumberFormat="1" applyFont="1" applyBorder="1" applyAlignment="1">
      <alignment horizontal="center" vertical="center"/>
    </xf>
    <xf numFmtId="165" fontId="15" fillId="0" borderId="6" xfId="0" applyNumberFormat="1" applyFont="1" applyBorder="1" applyAlignment="1">
      <alignment horizontal="center" vertical="center"/>
    </xf>
    <xf numFmtId="165" fontId="16" fillId="0" borderId="6" xfId="0" applyNumberFormat="1" applyFont="1" applyFill="1" applyBorder="1" applyAlignment="1">
      <alignment horizontal="center" vertical="center"/>
    </xf>
    <xf numFmtId="0" fontId="0" fillId="5" borderId="6" xfId="0" applyFill="1" applyBorder="1"/>
    <xf numFmtId="2" fontId="0" fillId="5" borderId="6" xfId="0" applyNumberFormat="1" applyFill="1" applyBorder="1"/>
    <xf numFmtId="2" fontId="0" fillId="5" borderId="6" xfId="0" applyNumberFormat="1" applyFill="1" applyBorder="1" applyAlignment="1">
      <alignment horizontal="right"/>
    </xf>
    <xf numFmtId="165" fontId="0" fillId="5" borderId="6" xfId="0" applyNumberFormat="1" applyFill="1" applyBorder="1"/>
    <xf numFmtId="2" fontId="15" fillId="5" borderId="6" xfId="0" applyNumberFormat="1" applyFont="1" applyFill="1" applyBorder="1"/>
    <xf numFmtId="0" fontId="0" fillId="0" borderId="0" xfId="0" quotePrefix="1"/>
    <xf numFmtId="2" fontId="17" fillId="0" borderId="6" xfId="0" applyNumberFormat="1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zoomScale="50" zoomScaleNormal="50" workbookViewId="0">
      <selection activeCell="B2" sqref="B2:N18"/>
    </sheetView>
  </sheetViews>
  <sheetFormatPr defaultColWidth="10.59765625" defaultRowHeight="14.25" outlineLevelCol="1" x14ac:dyDescent="0.45"/>
  <cols>
    <col min="3" max="3" width="12.53125" style="1" customWidth="1"/>
    <col min="4" max="4" width="10.19921875" style="1" customWidth="1"/>
    <col min="5" max="5" width="16.53125" style="1" customWidth="1"/>
    <col min="6" max="8" width="12" style="1" customWidth="1"/>
    <col min="10" max="10" width="18.796875" style="1" customWidth="1"/>
    <col min="11" max="11" width="17.19921875" style="1" customWidth="1"/>
    <col min="12" max="12" width="17.9296875" style="1" customWidth="1"/>
    <col min="13" max="13" width="18.59765625" style="1" customWidth="1"/>
    <col min="14" max="14" width="17.06640625" style="1" customWidth="1"/>
    <col min="18" max="18" width="11.53125" style="1" hidden="1" customWidth="1" outlineLevel="1"/>
    <col min="19" max="19" width="11.53125" style="1" customWidth="1" collapsed="1"/>
  </cols>
  <sheetData>
    <row r="1" spans="2:18" ht="10.5" customHeigh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8" ht="54" customHeight="1" x14ac:dyDescent="0.45">
      <c r="B2" s="3" t="s">
        <v>0</v>
      </c>
      <c r="C2" s="4" t="s">
        <v>1</v>
      </c>
      <c r="D2" s="3" t="s">
        <v>2</v>
      </c>
      <c r="E2" s="4" t="s">
        <v>3</v>
      </c>
      <c r="F2" s="3" t="s">
        <v>4</v>
      </c>
      <c r="G2" s="4" t="s">
        <v>5</v>
      </c>
      <c r="H2" s="3" t="s">
        <v>6</v>
      </c>
      <c r="I2" s="5" t="s">
        <v>7</v>
      </c>
      <c r="J2" s="3" t="s">
        <v>8</v>
      </c>
      <c r="K2" s="3" t="s">
        <v>9</v>
      </c>
      <c r="L2" s="3" t="s">
        <v>10</v>
      </c>
      <c r="M2" s="6" t="s">
        <v>11</v>
      </c>
      <c r="N2" s="4" t="s">
        <v>12</v>
      </c>
    </row>
    <row r="3" spans="2:18" ht="26.25" customHeight="1" x14ac:dyDescent="0.45">
      <c r="B3" s="2"/>
      <c r="C3" s="2"/>
      <c r="D3" s="2"/>
      <c r="E3" s="2"/>
      <c r="F3" s="2"/>
      <c r="G3" s="2"/>
      <c r="H3" s="2"/>
      <c r="I3" s="7"/>
      <c r="J3" s="2"/>
      <c r="K3" s="2"/>
      <c r="L3" s="2"/>
      <c r="M3" s="2"/>
      <c r="N3" s="2"/>
    </row>
    <row r="4" spans="2:18" ht="26.25" customHeight="1" x14ac:dyDescent="0.45">
      <c r="B4" s="8" t="s">
        <v>13</v>
      </c>
      <c r="C4" s="8"/>
      <c r="D4" s="8"/>
      <c r="E4" s="8"/>
      <c r="F4" s="8"/>
      <c r="G4" s="8"/>
      <c r="H4" s="8"/>
      <c r="I4" s="9"/>
      <c r="J4" s="10">
        <v>2.4</v>
      </c>
      <c r="K4" s="10">
        <v>16</v>
      </c>
      <c r="L4" s="10">
        <v>35</v>
      </c>
      <c r="M4" s="10">
        <v>120</v>
      </c>
      <c r="N4" s="10">
        <v>10</v>
      </c>
      <c r="R4" s="11" t="s">
        <v>14</v>
      </c>
    </row>
    <row r="5" spans="2:18" ht="26.25" customHeight="1" x14ac:dyDescent="0.5">
      <c r="B5" s="12" t="s">
        <v>15</v>
      </c>
      <c r="C5" s="13">
        <v>4410.0599484761096</v>
      </c>
      <c r="D5" s="14">
        <v>3.3002128084293099E-2</v>
      </c>
      <c r="E5" s="13">
        <v>3345.03246815595</v>
      </c>
      <c r="F5" s="14">
        <v>3.61903112420595E-2</v>
      </c>
      <c r="G5" s="15" t="s">
        <v>16</v>
      </c>
      <c r="H5" s="15" t="s">
        <v>17</v>
      </c>
      <c r="I5" s="5" t="s">
        <v>14</v>
      </c>
      <c r="J5" s="16" t="s">
        <v>18</v>
      </c>
      <c r="K5" s="17" t="s">
        <v>19</v>
      </c>
      <c r="L5" s="16" t="s">
        <v>18</v>
      </c>
      <c r="M5" s="17" t="s">
        <v>19</v>
      </c>
      <c r="N5" s="17" t="s">
        <v>19</v>
      </c>
      <c r="O5" s="17"/>
      <c r="R5" s="1" t="s">
        <v>20</v>
      </c>
    </row>
    <row r="6" spans="2:18" ht="26.25" customHeight="1" x14ac:dyDescent="0.5">
      <c r="B6" s="12" t="s">
        <v>21</v>
      </c>
      <c r="C6" s="13">
        <v>2089.0823628921798</v>
      </c>
      <c r="D6" s="14">
        <v>0.63861970551702296</v>
      </c>
      <c r="E6" s="13">
        <v>1606.9652467339899</v>
      </c>
      <c r="F6" s="14">
        <v>0.69055394436675599</v>
      </c>
      <c r="G6" s="15" t="s">
        <v>22</v>
      </c>
      <c r="H6" s="15" t="s">
        <v>23</v>
      </c>
      <c r="I6" s="18" t="s">
        <v>20</v>
      </c>
      <c r="J6" s="16" t="s">
        <v>24</v>
      </c>
      <c r="K6" s="16" t="s">
        <v>18</v>
      </c>
      <c r="L6" s="16" t="s">
        <v>24</v>
      </c>
      <c r="M6" s="16" t="s">
        <v>24</v>
      </c>
      <c r="N6" s="17" t="s">
        <v>19</v>
      </c>
      <c r="R6" s="1" t="s">
        <v>19</v>
      </c>
    </row>
    <row r="7" spans="2:18" ht="26.25" customHeight="1" x14ac:dyDescent="0.5">
      <c r="B7" s="12" t="s">
        <v>25</v>
      </c>
      <c r="C7" s="13">
        <v>1290.1243639402001</v>
      </c>
      <c r="D7" s="14">
        <v>0.58286141343641096</v>
      </c>
      <c r="E7" s="13">
        <v>925.65369613392704</v>
      </c>
      <c r="F7" s="14">
        <v>0.60694346678297395</v>
      </c>
      <c r="G7" s="15" t="s">
        <v>26</v>
      </c>
      <c r="H7" s="15" t="s">
        <v>27</v>
      </c>
      <c r="I7" s="18" t="s">
        <v>20</v>
      </c>
      <c r="J7" s="16" t="s">
        <v>18</v>
      </c>
      <c r="K7" s="16" t="s">
        <v>18</v>
      </c>
      <c r="L7" s="16" t="s">
        <v>24</v>
      </c>
      <c r="M7" s="16" t="s">
        <v>24</v>
      </c>
      <c r="N7" s="17" t="s">
        <v>19</v>
      </c>
    </row>
    <row r="8" spans="2:18" ht="26.25" customHeight="1" x14ac:dyDescent="0.5">
      <c r="B8" s="12" t="s">
        <v>28</v>
      </c>
      <c r="C8" s="13">
        <v>428.740688725513</v>
      </c>
      <c r="D8" s="14">
        <v>0.30373552153372801</v>
      </c>
      <c r="E8" s="13">
        <v>369.67316276019199</v>
      </c>
      <c r="F8" s="14">
        <v>0.36478207221771802</v>
      </c>
      <c r="G8" s="15" t="s">
        <v>29</v>
      </c>
      <c r="H8" s="15" t="s">
        <v>30</v>
      </c>
      <c r="I8" s="5" t="s">
        <v>14</v>
      </c>
      <c r="J8" s="16" t="s">
        <v>18</v>
      </c>
      <c r="K8" s="16" t="s">
        <v>18</v>
      </c>
      <c r="L8" s="17" t="s">
        <v>19</v>
      </c>
      <c r="M8" s="16" t="s">
        <v>18</v>
      </c>
      <c r="N8" s="16" t="s">
        <v>24</v>
      </c>
      <c r="R8" s="1" t="s">
        <v>24</v>
      </c>
    </row>
    <row r="9" spans="2:18" ht="26.25" customHeight="1" x14ac:dyDescent="0.5">
      <c r="B9" s="12" t="s">
        <v>31</v>
      </c>
      <c r="C9" s="13">
        <v>369.27932466580501</v>
      </c>
      <c r="D9" s="14">
        <v>0.31308474680638498</v>
      </c>
      <c r="E9" s="13">
        <v>333.90034516854701</v>
      </c>
      <c r="F9" s="14">
        <v>0.35453163631262002</v>
      </c>
      <c r="G9" s="15" t="s">
        <v>32</v>
      </c>
      <c r="H9" s="15" t="s">
        <v>33</v>
      </c>
      <c r="I9" s="5" t="s">
        <v>14</v>
      </c>
      <c r="J9" s="17" t="s">
        <v>19</v>
      </c>
      <c r="K9" s="17" t="s">
        <v>19</v>
      </c>
      <c r="L9" s="17" t="s">
        <v>19</v>
      </c>
      <c r="M9" s="17" t="s">
        <v>19</v>
      </c>
      <c r="N9" s="17"/>
      <c r="R9" s="1" t="s">
        <v>18</v>
      </c>
    </row>
    <row r="10" spans="2:18" ht="26.25" customHeight="1" x14ac:dyDescent="0.5">
      <c r="B10" s="12" t="s">
        <v>34</v>
      </c>
      <c r="C10" s="13">
        <v>339.23923211077602</v>
      </c>
      <c r="D10" s="14">
        <v>0.57203039233188002</v>
      </c>
      <c r="E10" s="13">
        <v>291.81319224071302</v>
      </c>
      <c r="F10" s="14">
        <v>0.63263813933833701</v>
      </c>
      <c r="G10" s="15" t="s">
        <v>35</v>
      </c>
      <c r="H10" s="15" t="s">
        <v>36</v>
      </c>
      <c r="I10" s="17" t="s">
        <v>19</v>
      </c>
      <c r="J10" s="17" t="s">
        <v>19</v>
      </c>
      <c r="K10" s="17" t="s">
        <v>19</v>
      </c>
      <c r="L10" s="17" t="s">
        <v>19</v>
      </c>
      <c r="M10" s="17" t="s">
        <v>19</v>
      </c>
      <c r="N10" s="17" t="s">
        <v>19</v>
      </c>
    </row>
    <row r="11" spans="2:18" ht="26.25" customHeight="1" x14ac:dyDescent="0.5">
      <c r="B11" s="12" t="s">
        <v>37</v>
      </c>
      <c r="C11" s="13">
        <v>130.218390169038</v>
      </c>
      <c r="D11" s="14">
        <v>0.93</v>
      </c>
      <c r="E11" s="13">
        <v>217.030650281731</v>
      </c>
      <c r="F11" s="14">
        <v>0.93</v>
      </c>
      <c r="G11" s="15" t="s">
        <v>38</v>
      </c>
      <c r="H11" s="15" t="s">
        <v>39</v>
      </c>
      <c r="I11" s="18" t="s">
        <v>20</v>
      </c>
      <c r="J11" s="17" t="s">
        <v>19</v>
      </c>
      <c r="K11" s="17" t="s">
        <v>19</v>
      </c>
      <c r="L11" s="16" t="s">
        <v>18</v>
      </c>
      <c r="M11" s="17" t="s">
        <v>19</v>
      </c>
      <c r="N11" s="17" t="s">
        <v>19</v>
      </c>
    </row>
    <row r="12" spans="2:18" ht="26.25" customHeight="1" x14ac:dyDescent="0.5">
      <c r="B12" s="12" t="s">
        <v>40</v>
      </c>
      <c r="C12" s="13">
        <v>240.82170199699399</v>
      </c>
      <c r="D12" s="14">
        <v>0.29889407615915198</v>
      </c>
      <c r="E12" s="13">
        <v>251.41175921885301</v>
      </c>
      <c r="F12" s="14">
        <v>0.35342041808970198</v>
      </c>
      <c r="G12" s="15" t="s">
        <v>41</v>
      </c>
      <c r="H12" s="15" t="s">
        <v>42</v>
      </c>
      <c r="I12" s="5" t="s">
        <v>14</v>
      </c>
      <c r="J12" s="16" t="s">
        <v>18</v>
      </c>
      <c r="K12" s="16" t="s">
        <v>18</v>
      </c>
      <c r="L12" s="17" t="s">
        <v>19</v>
      </c>
      <c r="M12" s="16" t="s">
        <v>18</v>
      </c>
      <c r="N12" s="16" t="s">
        <v>24</v>
      </c>
    </row>
    <row r="13" spans="2:18" ht="26.25" customHeight="1" x14ac:dyDescent="0.5">
      <c r="B13" s="12" t="s">
        <v>43</v>
      </c>
      <c r="C13" s="19">
        <v>204.64550355304499</v>
      </c>
      <c r="D13" s="19">
        <v>0.51603543255048301</v>
      </c>
      <c r="E13" s="13">
        <v>208.33719745560299</v>
      </c>
      <c r="F13" s="14">
        <v>0.57108300034826898</v>
      </c>
      <c r="G13" s="15" t="s">
        <v>44</v>
      </c>
      <c r="H13" s="15" t="s">
        <v>45</v>
      </c>
      <c r="I13" s="17" t="s">
        <v>19</v>
      </c>
      <c r="J13" s="17" t="s">
        <v>19</v>
      </c>
      <c r="K13" s="17" t="s">
        <v>19</v>
      </c>
      <c r="L13" s="17" t="s">
        <v>19</v>
      </c>
      <c r="M13" s="17" t="s">
        <v>19</v>
      </c>
      <c r="N13" s="17" t="s">
        <v>19</v>
      </c>
    </row>
    <row r="14" spans="2:18" ht="26.25" customHeight="1" x14ac:dyDescent="0.5">
      <c r="B14" s="12" t="s">
        <v>46</v>
      </c>
      <c r="C14" s="13">
        <v>213.67108843903</v>
      </c>
      <c r="D14" s="14">
        <v>0.61598376826200896</v>
      </c>
      <c r="E14" s="13">
        <v>223.992782755582</v>
      </c>
      <c r="F14" s="14">
        <v>0.67103311635347995</v>
      </c>
      <c r="G14" s="15" t="s">
        <v>47</v>
      </c>
      <c r="H14" s="15" t="s">
        <v>48</v>
      </c>
      <c r="I14" s="17" t="s">
        <v>19</v>
      </c>
      <c r="J14" s="17" t="s">
        <v>19</v>
      </c>
      <c r="K14" s="17" t="s">
        <v>19</v>
      </c>
      <c r="L14" s="17" t="s">
        <v>19</v>
      </c>
      <c r="M14" s="17" t="s">
        <v>19</v>
      </c>
      <c r="N14" s="17" t="s">
        <v>19</v>
      </c>
    </row>
    <row r="15" spans="2:18" ht="26.25" customHeight="1" x14ac:dyDescent="0.45">
      <c r="B15" s="42" t="s">
        <v>49</v>
      </c>
      <c r="C15" s="42"/>
      <c r="D15" s="42"/>
      <c r="E15" s="42"/>
      <c r="F15" s="42"/>
      <c r="G15" s="42"/>
      <c r="H15" s="42"/>
      <c r="I15" s="42"/>
      <c r="J15" s="20" t="str">
        <f>G6</f>
        <v>1990.4904</v>
      </c>
      <c r="K15" s="20"/>
      <c r="L15" s="20">
        <f>G6+G7</f>
        <v>3094.8411999999998</v>
      </c>
      <c r="M15" s="20">
        <f>G6+G7</f>
        <v>3094.8411999999998</v>
      </c>
      <c r="N15" s="20">
        <f>G12+G8</f>
        <v>687.18561999999997</v>
      </c>
    </row>
    <row r="16" spans="2:18" ht="26.25" customHeight="1" x14ac:dyDescent="0.45">
      <c r="B16" s="42" t="s">
        <v>50</v>
      </c>
      <c r="C16" s="42"/>
      <c r="D16" s="42"/>
      <c r="E16" s="42"/>
      <c r="F16" s="42"/>
      <c r="G16" s="42"/>
      <c r="H16" s="42"/>
      <c r="I16" s="42"/>
      <c r="J16" s="20">
        <f>G5+G7+G8+G12</f>
        <v>5775.0856199999989</v>
      </c>
      <c r="K16" s="20">
        <f>G12+G8+G7+G6</f>
        <v>3782.02682</v>
      </c>
      <c r="L16" s="20">
        <f>G5+G11</f>
        <v>4287.3921099999998</v>
      </c>
      <c r="M16" s="20">
        <f>G12+G9+G8</f>
        <v>1048.2405099999999</v>
      </c>
      <c r="N16" s="20"/>
    </row>
    <row r="17" spans="2:14" ht="26.25" customHeight="1" x14ac:dyDescent="0.45">
      <c r="B17" s="43" t="s">
        <v>51</v>
      </c>
      <c r="C17" s="43"/>
      <c r="D17" s="43"/>
      <c r="E17" s="43"/>
      <c r="F17" s="43"/>
      <c r="G17" s="43"/>
      <c r="H17" s="43"/>
      <c r="I17" s="43"/>
      <c r="J17" s="16" t="s">
        <v>18</v>
      </c>
      <c r="K17" s="16" t="s">
        <v>24</v>
      </c>
      <c r="L17" s="16" t="s">
        <v>18</v>
      </c>
      <c r="M17" s="16" t="s">
        <v>18</v>
      </c>
      <c r="N17" s="16" t="s">
        <v>24</v>
      </c>
    </row>
    <row r="18" spans="2:14" x14ac:dyDescent="0.45">
      <c r="B18" s="44" t="s">
        <v>52</v>
      </c>
      <c r="C18" s="44"/>
      <c r="D18" s="44"/>
      <c r="E18" s="44"/>
      <c r="F18" s="44"/>
      <c r="G18" s="44"/>
      <c r="H18" s="44"/>
      <c r="I18" s="44"/>
      <c r="J18" s="10">
        <v>2.2000000000000002</v>
      </c>
      <c r="K18" s="10">
        <v>18</v>
      </c>
      <c r="L18" s="10">
        <v>30</v>
      </c>
      <c r="M18" s="10">
        <v>115</v>
      </c>
      <c r="N18" s="10">
        <v>13</v>
      </c>
    </row>
  </sheetData>
  <mergeCells count="4">
    <mergeCell ref="B15:I15"/>
    <mergeCell ref="B16:I16"/>
    <mergeCell ref="B17:I17"/>
    <mergeCell ref="B18:I18"/>
  </mergeCells>
  <dataValidations count="4">
    <dataValidation type="list" allowBlank="1" showInputMessage="1" showErrorMessage="1" sqref="O5 N9">
      <formula1>$R$6:$R$9</formula1>
      <formula2>0</formula2>
    </dataValidation>
    <dataValidation type="list" operator="equal" allowBlank="1" showInputMessage="1" showErrorMessage="1" sqref="J5:K5 M5:N5 N6:N7 J7:J14 K8:M14 I10 N10:N11 I13:I14 N13:N14 J17 L17:M17">
      <formula1>$P$6:$P$9</formula1>
      <formula2>0</formula2>
    </dataValidation>
    <dataValidation type="list" operator="equal" allowBlank="1" showInputMessage="1" showErrorMessage="1" sqref="I5:I9 I11:I12">
      <formula1>$P$4:$P$7</formula1>
      <formula2>0</formula2>
    </dataValidation>
    <dataValidation type="list" operator="equal" allowBlank="1" showInputMessage="1" showErrorMessage="1" sqref="L5:L7 J6:K6 M6:M7 K7 N8 N12 K17 N17">
      <formula1>$P$6:$P$9</formula1>
      <formula2>0</formula2>
    </dataValidation>
  </dataValidation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showGridLines="0" zoomScale="60" zoomScaleNormal="60" workbookViewId="0">
      <selection activeCell="B2" sqref="B2:N18"/>
    </sheetView>
  </sheetViews>
  <sheetFormatPr defaultRowHeight="14.25" x14ac:dyDescent="0.45"/>
  <cols>
    <col min="1" max="1" width="9.06640625" style="25"/>
    <col min="2" max="2" width="11.265625" style="25" bestFit="1" customWidth="1"/>
    <col min="3" max="3" width="10.73046875" style="31" customWidth="1"/>
    <col min="4" max="4" width="13.53125" style="31" customWidth="1"/>
    <col min="5" max="5" width="16.9296875" style="31" bestFit="1" customWidth="1"/>
    <col min="6" max="6" width="14.06640625" style="31" customWidth="1"/>
    <col min="7" max="7" width="15.06640625" style="31" customWidth="1"/>
    <col min="8" max="8" width="12.265625" style="31" customWidth="1"/>
    <col min="9" max="9" width="11.19921875" style="25" customWidth="1"/>
    <col min="10" max="10" width="12.86328125" style="25" customWidth="1"/>
    <col min="11" max="11" width="10.19921875" style="25" customWidth="1"/>
    <col min="12" max="13" width="9.06640625" style="25"/>
    <col min="14" max="14" width="11.53125" style="25" bestFit="1" customWidth="1"/>
    <col min="15" max="16384" width="9.06640625" style="25"/>
  </cols>
  <sheetData>
    <row r="2" spans="2:14" ht="42.75" x14ac:dyDescent="0.45">
      <c r="B2" s="21" t="s">
        <v>0</v>
      </c>
      <c r="C2" s="29" t="s">
        <v>1</v>
      </c>
      <c r="D2" s="32" t="s">
        <v>2</v>
      </c>
      <c r="E2" s="29" t="s">
        <v>3</v>
      </c>
      <c r="F2" s="32" t="s">
        <v>4</v>
      </c>
      <c r="G2" s="29" t="s">
        <v>5</v>
      </c>
      <c r="H2" s="32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3" t="s">
        <v>11</v>
      </c>
      <c r="N2" s="22" t="s">
        <v>12</v>
      </c>
    </row>
    <row r="3" spans="2:14" x14ac:dyDescent="0.45">
      <c r="B3" s="10"/>
      <c r="C3" s="30"/>
      <c r="D3" s="30"/>
      <c r="E3" s="30"/>
      <c r="F3" s="30"/>
      <c r="G3" s="30"/>
      <c r="H3" s="30"/>
      <c r="I3" s="10"/>
      <c r="J3" s="10"/>
      <c r="K3" s="10"/>
      <c r="L3" s="10"/>
      <c r="M3" s="10"/>
      <c r="N3" s="10"/>
    </row>
    <row r="4" spans="2:14" s="31" customFormat="1" x14ac:dyDescent="0.45">
      <c r="B4" s="28" t="s">
        <v>13</v>
      </c>
      <c r="C4" s="28"/>
      <c r="D4" s="28"/>
      <c r="E4" s="28"/>
      <c r="F4" s="28"/>
      <c r="G4" s="28"/>
      <c r="H4" s="28"/>
      <c r="I4" s="30"/>
      <c r="J4" s="30">
        <v>2.4</v>
      </c>
      <c r="K4" s="30">
        <v>16</v>
      </c>
      <c r="L4" s="30">
        <v>35</v>
      </c>
      <c r="M4" s="30">
        <v>120</v>
      </c>
      <c r="N4" s="30">
        <v>10</v>
      </c>
    </row>
    <row r="5" spans="2:14" ht="15.75" x14ac:dyDescent="0.5">
      <c r="B5" s="26" t="s">
        <v>15</v>
      </c>
      <c r="C5" s="27">
        <v>4410.0599484761096</v>
      </c>
      <c r="D5" s="27">
        <v>3.3002128084293099E-2</v>
      </c>
      <c r="E5" s="27">
        <v>3345.03246815595</v>
      </c>
      <c r="F5" s="27">
        <v>3.61903112420595E-2</v>
      </c>
      <c r="G5" s="28">
        <v>3983.5491999999999</v>
      </c>
      <c r="H5" s="28">
        <v>3.74385E-2</v>
      </c>
      <c r="I5" s="21" t="s">
        <v>14</v>
      </c>
      <c r="J5" s="24" t="s">
        <v>18</v>
      </c>
      <c r="K5" s="24" t="s">
        <v>19</v>
      </c>
      <c r="L5" s="24" t="s">
        <v>19</v>
      </c>
      <c r="M5" s="24" t="s">
        <v>19</v>
      </c>
      <c r="N5" s="24" t="s">
        <v>19</v>
      </c>
    </row>
    <row r="6" spans="2:14" ht="15.75" x14ac:dyDescent="0.5">
      <c r="B6" s="26" t="s">
        <v>21</v>
      </c>
      <c r="C6" s="27">
        <v>2089.0823628921798</v>
      </c>
      <c r="D6" s="27">
        <v>0.63861970551702296</v>
      </c>
      <c r="E6" s="27">
        <v>1606.9652467339899</v>
      </c>
      <c r="F6" s="27">
        <v>0.69055394436675599</v>
      </c>
      <c r="G6" s="28">
        <v>1990.4903999999999</v>
      </c>
      <c r="H6" s="28">
        <v>0.68681510000000001</v>
      </c>
      <c r="I6" s="21" t="s">
        <v>20</v>
      </c>
      <c r="J6" s="24" t="s">
        <v>24</v>
      </c>
      <c r="K6" s="24" t="s">
        <v>18</v>
      </c>
      <c r="L6" s="24" t="s">
        <v>24</v>
      </c>
      <c r="M6" s="24" t="s">
        <v>24</v>
      </c>
      <c r="N6" s="24" t="s">
        <v>19</v>
      </c>
    </row>
    <row r="7" spans="2:14" ht="15.75" x14ac:dyDescent="0.5">
      <c r="B7" s="26" t="s">
        <v>25</v>
      </c>
      <c r="C7" s="27">
        <v>1290.1243639402001</v>
      </c>
      <c r="D7" s="27">
        <v>0.58286141343641096</v>
      </c>
      <c r="E7" s="27">
        <v>925.65369613392704</v>
      </c>
      <c r="F7" s="27">
        <v>0.60694346678297395</v>
      </c>
      <c r="G7" s="28">
        <v>1104.3507999999999</v>
      </c>
      <c r="H7" s="28">
        <v>0.60637269999999999</v>
      </c>
      <c r="I7" s="21" t="s">
        <v>20</v>
      </c>
      <c r="J7" s="24" t="s">
        <v>18</v>
      </c>
      <c r="K7" s="24" t="s">
        <v>18</v>
      </c>
      <c r="L7" s="24" t="s">
        <v>24</v>
      </c>
      <c r="M7" s="24" t="s">
        <v>24</v>
      </c>
      <c r="N7" s="24" t="s">
        <v>19</v>
      </c>
    </row>
    <row r="8" spans="2:14" ht="15.75" x14ac:dyDescent="0.5">
      <c r="B8" s="26" t="s">
        <v>28</v>
      </c>
      <c r="C8" s="27">
        <v>428.740688725513</v>
      </c>
      <c r="D8" s="27">
        <v>0.30373552153372801</v>
      </c>
      <c r="E8" s="27">
        <v>369.67316276019199</v>
      </c>
      <c r="F8" s="27">
        <v>0.36478207221771802</v>
      </c>
      <c r="G8" s="28">
        <v>388.94139999999999</v>
      </c>
      <c r="H8" s="28">
        <v>0.33020179999999999</v>
      </c>
      <c r="I8" s="21" t="s">
        <v>14</v>
      </c>
      <c r="J8" s="24" t="s">
        <v>18</v>
      </c>
      <c r="K8" s="24" t="s">
        <v>18</v>
      </c>
      <c r="L8" s="24" t="s">
        <v>19</v>
      </c>
      <c r="M8" s="24" t="s">
        <v>24</v>
      </c>
      <c r="N8" s="24" t="s">
        <v>18</v>
      </c>
    </row>
    <row r="9" spans="2:14" ht="15.75" x14ac:dyDescent="0.5">
      <c r="B9" s="26" t="s">
        <v>31</v>
      </c>
      <c r="C9" s="27">
        <v>369.27932466580501</v>
      </c>
      <c r="D9" s="27">
        <v>0.31308474680638498</v>
      </c>
      <c r="E9" s="27">
        <v>333.90034516854701</v>
      </c>
      <c r="F9" s="27">
        <v>0.35453163631262002</v>
      </c>
      <c r="G9" s="28">
        <v>361.05489</v>
      </c>
      <c r="H9" s="28">
        <v>0.31363370000000002</v>
      </c>
      <c r="I9" s="21" t="s">
        <v>14</v>
      </c>
      <c r="J9" s="24" t="s">
        <v>19</v>
      </c>
      <c r="K9" s="24" t="s">
        <v>19</v>
      </c>
      <c r="L9" s="24" t="s">
        <v>19</v>
      </c>
      <c r="M9" s="24" t="s">
        <v>19</v>
      </c>
      <c r="N9" s="24" t="s">
        <v>19</v>
      </c>
    </row>
    <row r="10" spans="2:14" ht="15.75" x14ac:dyDescent="0.5">
      <c r="B10" s="26" t="s">
        <v>34</v>
      </c>
      <c r="C10" s="27">
        <v>339.23923211077602</v>
      </c>
      <c r="D10" s="27">
        <v>0.57203039233188002</v>
      </c>
      <c r="E10" s="27">
        <v>291.81319224071302</v>
      </c>
      <c r="F10" s="27">
        <v>0.63263813933833701</v>
      </c>
      <c r="G10" s="28">
        <v>326.67160000000001</v>
      </c>
      <c r="H10" s="28">
        <v>0.57899599999999996</v>
      </c>
      <c r="I10" s="24" t="s">
        <v>19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</row>
    <row r="11" spans="2:14" ht="15.75" x14ac:dyDescent="0.5">
      <c r="B11" s="26" t="s">
        <v>37</v>
      </c>
      <c r="C11" s="27">
        <v>130.218390169038</v>
      </c>
      <c r="D11" s="27">
        <v>0.93</v>
      </c>
      <c r="E11" s="27">
        <v>217.030650281731</v>
      </c>
      <c r="F11" s="27">
        <v>0.93</v>
      </c>
      <c r="G11" s="28">
        <v>303.84291000000002</v>
      </c>
      <c r="H11" s="28">
        <v>0.93</v>
      </c>
      <c r="I11" s="21" t="s">
        <v>20</v>
      </c>
      <c r="J11" s="24" t="s">
        <v>19</v>
      </c>
      <c r="K11" s="24" t="s">
        <v>19</v>
      </c>
      <c r="L11" s="24" t="s">
        <v>18</v>
      </c>
      <c r="M11" s="24" t="s">
        <v>19</v>
      </c>
      <c r="N11" s="24" t="s">
        <v>19</v>
      </c>
    </row>
    <row r="12" spans="2:14" ht="15.75" x14ac:dyDescent="0.5">
      <c r="B12" s="26" t="s">
        <v>40</v>
      </c>
      <c r="C12" s="27">
        <v>240.82170199699399</v>
      </c>
      <c r="D12" s="27">
        <v>0.29889407615915198</v>
      </c>
      <c r="E12" s="27">
        <v>251.41175921885301</v>
      </c>
      <c r="F12" s="27">
        <v>0.35342041808970198</v>
      </c>
      <c r="G12" s="28">
        <v>298.24421999999998</v>
      </c>
      <c r="H12" s="28">
        <v>0.3059829</v>
      </c>
      <c r="I12" s="21" t="s">
        <v>14</v>
      </c>
      <c r="J12" s="24" t="s">
        <v>18</v>
      </c>
      <c r="K12" s="24" t="s">
        <v>18</v>
      </c>
      <c r="L12" s="24" t="s">
        <v>19</v>
      </c>
      <c r="M12" s="24" t="s">
        <v>24</v>
      </c>
      <c r="N12" s="24" t="s">
        <v>19</v>
      </c>
    </row>
    <row r="13" spans="2:14" ht="15.75" x14ac:dyDescent="0.5">
      <c r="B13" s="26" t="s">
        <v>43</v>
      </c>
      <c r="C13" s="28">
        <v>204.64550355304499</v>
      </c>
      <c r="D13" s="28">
        <v>0.51603543255048301</v>
      </c>
      <c r="E13" s="27">
        <v>208.33719745560299</v>
      </c>
      <c r="F13" s="27">
        <v>0.57108300034826898</v>
      </c>
      <c r="G13" s="28">
        <v>230.20558</v>
      </c>
      <c r="H13" s="28">
        <v>0.52011909999999995</v>
      </c>
      <c r="I13" s="24" t="s">
        <v>19</v>
      </c>
      <c r="J13" s="24" t="s">
        <v>19</v>
      </c>
      <c r="K13" s="24" t="s">
        <v>19</v>
      </c>
      <c r="L13" s="24" t="s">
        <v>19</v>
      </c>
      <c r="M13" s="24" t="s">
        <v>19</v>
      </c>
      <c r="N13" s="24" t="s">
        <v>19</v>
      </c>
    </row>
    <row r="14" spans="2:14" ht="15.75" x14ac:dyDescent="0.5">
      <c r="B14" s="26" t="s">
        <v>46</v>
      </c>
      <c r="C14" s="27">
        <v>213.67108843903</v>
      </c>
      <c r="D14" s="27">
        <v>0.61598376826200896</v>
      </c>
      <c r="E14" s="27">
        <v>223.992782755582</v>
      </c>
      <c r="F14" s="27">
        <v>0.67103311635347995</v>
      </c>
      <c r="G14" s="28">
        <v>228.79519999999999</v>
      </c>
      <c r="H14" s="28">
        <v>0.62287729999999997</v>
      </c>
      <c r="I14" s="24" t="s">
        <v>19</v>
      </c>
      <c r="J14" s="24" t="s">
        <v>19</v>
      </c>
      <c r="K14" s="24" t="s">
        <v>19</v>
      </c>
      <c r="L14" s="24" t="s">
        <v>19</v>
      </c>
      <c r="M14" s="24" t="s">
        <v>19</v>
      </c>
      <c r="N14" s="24" t="s">
        <v>19</v>
      </c>
    </row>
    <row r="15" spans="2:14" x14ac:dyDescent="0.45">
      <c r="B15" s="45" t="s">
        <v>49</v>
      </c>
      <c r="C15" s="46"/>
      <c r="D15" s="46"/>
      <c r="E15" s="46"/>
      <c r="F15" s="46"/>
      <c r="G15" s="46"/>
      <c r="H15" s="46"/>
      <c r="I15" s="47"/>
      <c r="J15" s="20">
        <f>G6</f>
        <v>1990.4903999999999</v>
      </c>
      <c r="K15" s="20"/>
      <c r="L15" s="20">
        <f>G6+G7</f>
        <v>3094.8411999999998</v>
      </c>
      <c r="M15" s="20">
        <f>G12+G8+G7+G6</f>
        <v>3782.02682</v>
      </c>
      <c r="N15" s="20"/>
    </row>
    <row r="16" spans="2:14" x14ac:dyDescent="0.45">
      <c r="B16" s="45" t="s">
        <v>50</v>
      </c>
      <c r="C16" s="46"/>
      <c r="D16" s="46"/>
      <c r="E16" s="46"/>
      <c r="F16" s="46"/>
      <c r="G16" s="46"/>
      <c r="H16" s="46"/>
      <c r="I16" s="47"/>
      <c r="J16" s="20">
        <f>G5+G7+G8+G12</f>
        <v>5775.0856199999989</v>
      </c>
      <c r="K16" s="20">
        <f>G12+G8+G7+G6</f>
        <v>3782.02682</v>
      </c>
      <c r="L16" s="20">
        <f>G11</f>
        <v>303.84291000000002</v>
      </c>
      <c r="M16" s="20"/>
      <c r="N16" s="20">
        <f>G8</f>
        <v>388.94139999999999</v>
      </c>
    </row>
    <row r="17" spans="2:14" x14ac:dyDescent="0.45">
      <c r="B17" s="48" t="s">
        <v>51</v>
      </c>
      <c r="C17" s="49"/>
      <c r="D17" s="49"/>
      <c r="E17" s="49"/>
      <c r="F17" s="49"/>
      <c r="G17" s="49"/>
      <c r="H17" s="49"/>
      <c r="I17" s="50"/>
      <c r="J17" s="24" t="s">
        <v>18</v>
      </c>
      <c r="K17" s="24" t="s">
        <v>18</v>
      </c>
      <c r="L17" s="24" t="s">
        <v>18</v>
      </c>
      <c r="M17" s="24" t="s">
        <v>24</v>
      </c>
      <c r="N17" s="24" t="s">
        <v>18</v>
      </c>
    </row>
    <row r="18" spans="2:14" x14ac:dyDescent="0.45">
      <c r="B18" s="51" t="s">
        <v>52</v>
      </c>
      <c r="C18" s="52"/>
      <c r="D18" s="52"/>
      <c r="E18" s="52"/>
      <c r="F18" s="52"/>
      <c r="G18" s="52"/>
      <c r="H18" s="52"/>
      <c r="I18" s="53"/>
      <c r="J18" s="10">
        <v>2.2000000000000002</v>
      </c>
      <c r="K18" s="10">
        <v>14</v>
      </c>
      <c r="L18" s="10">
        <v>30</v>
      </c>
      <c r="M18" s="10">
        <v>115</v>
      </c>
      <c r="N18" s="10">
        <v>13</v>
      </c>
    </row>
  </sheetData>
  <mergeCells count="4">
    <mergeCell ref="B15:I15"/>
    <mergeCell ref="B16:I16"/>
    <mergeCell ref="B17:I17"/>
    <mergeCell ref="B18:I18"/>
  </mergeCells>
  <dataValidations count="2">
    <dataValidation type="list" operator="equal" allowBlank="1" showInputMessage="1" showErrorMessage="1" sqref="I5:I9 I11:I12">
      <formula1>$P$4:$P$7</formula1>
      <formula2>0</formula2>
    </dataValidation>
    <dataValidation type="list" operator="equal" allowBlank="1" showInputMessage="1" showErrorMessage="1" sqref="J5:K6 K7 L5:N7 I13:I14 K8:N14 J7:J14 I10 J17:N17">
      <formula1>$P$6:$P$9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zoomScale="69" zoomScaleNormal="69" workbookViewId="0">
      <selection activeCell="B25" sqref="B25"/>
    </sheetView>
  </sheetViews>
  <sheetFormatPr defaultRowHeight="14.25" x14ac:dyDescent="0.45"/>
  <cols>
    <col min="1" max="1" width="14.6640625" style="25" customWidth="1"/>
    <col min="2" max="2" width="18.46484375" style="25" customWidth="1"/>
    <col min="3" max="3" width="20.796875" style="25" customWidth="1"/>
    <col min="4" max="4" width="19.6640625" style="25" customWidth="1"/>
    <col min="5" max="5" width="17.59765625" style="25" customWidth="1"/>
    <col min="6" max="16384" width="9.06640625" style="25"/>
  </cols>
  <sheetData>
    <row r="1" spans="1:5" x14ac:dyDescent="0.45">
      <c r="A1" s="21" t="s">
        <v>0</v>
      </c>
      <c r="B1" s="29" t="s">
        <v>1</v>
      </c>
      <c r="C1" s="32" t="s">
        <v>2</v>
      </c>
      <c r="D1" s="29" t="s">
        <v>64</v>
      </c>
      <c r="E1" s="32" t="s">
        <v>65</v>
      </c>
    </row>
    <row r="2" spans="1:5" ht="15.75" x14ac:dyDescent="0.5">
      <c r="A2" s="26" t="s">
        <v>15</v>
      </c>
      <c r="B2" s="27">
        <v>4410.0599484761096</v>
      </c>
      <c r="C2" s="27">
        <v>3.3002128084293099E-2</v>
      </c>
      <c r="D2" s="92">
        <v>3928.4003288567978</v>
      </c>
      <c r="E2" s="89">
        <v>4.1156909496862265E-2</v>
      </c>
    </row>
    <row r="3" spans="1:5" ht="15.75" x14ac:dyDescent="0.5">
      <c r="A3" s="26" t="s">
        <v>21</v>
      </c>
      <c r="B3" s="27">
        <v>2089.0823628921798</v>
      </c>
      <c r="C3" s="27">
        <v>0.63861970551702296</v>
      </c>
      <c r="D3" s="92">
        <v>2011.1874822849425</v>
      </c>
      <c r="E3" s="89">
        <v>0.7369149654493613</v>
      </c>
    </row>
    <row r="4" spans="1:5" ht="15.75" x14ac:dyDescent="0.5">
      <c r="A4" s="26" t="s">
        <v>25</v>
      </c>
      <c r="B4" s="27">
        <v>1290.1243639402001</v>
      </c>
      <c r="C4" s="27">
        <v>0.58286141343641096</v>
      </c>
      <c r="D4" s="92">
        <v>883.48094843354397</v>
      </c>
      <c r="E4" s="90">
        <v>0.57268433139756847</v>
      </c>
    </row>
    <row r="5" spans="1:5" ht="15.75" x14ac:dyDescent="0.5">
      <c r="A5" s="26" t="s">
        <v>28</v>
      </c>
      <c r="B5" s="27">
        <v>428.740688725513</v>
      </c>
      <c r="C5" s="27">
        <v>0.30373552153372801</v>
      </c>
      <c r="D5" s="92">
        <v>381.3611452288938</v>
      </c>
      <c r="E5" s="89">
        <v>0.31579360952374391</v>
      </c>
    </row>
    <row r="6" spans="1:5" ht="15.75" x14ac:dyDescent="0.5">
      <c r="A6" s="26" t="s">
        <v>31</v>
      </c>
      <c r="B6" s="27">
        <v>369.27932466580501</v>
      </c>
      <c r="C6" s="27">
        <v>0.31308474680638498</v>
      </c>
      <c r="D6" s="92">
        <v>362.79533819473818</v>
      </c>
      <c r="E6" s="90">
        <v>0.31482014714023521</v>
      </c>
    </row>
    <row r="7" spans="1:5" ht="15.75" x14ac:dyDescent="0.5">
      <c r="A7" s="26" t="s">
        <v>34</v>
      </c>
      <c r="B7" s="27">
        <v>339.23923211077602</v>
      </c>
      <c r="C7" s="27">
        <v>0.57203039233188002</v>
      </c>
      <c r="D7" s="92">
        <v>360.97741514060431</v>
      </c>
      <c r="E7" s="89">
        <v>0.302657756001043</v>
      </c>
    </row>
    <row r="8" spans="1:5" ht="15.75" x14ac:dyDescent="0.5">
      <c r="A8" s="26" t="s">
        <v>37</v>
      </c>
      <c r="B8" s="27">
        <v>130.218390169038</v>
      </c>
      <c r="C8" s="27">
        <v>0.93</v>
      </c>
      <c r="D8" s="92">
        <v>347.24904045076914</v>
      </c>
      <c r="E8" s="90">
        <v>0.92999999999999994</v>
      </c>
    </row>
    <row r="9" spans="1:5" ht="15.75" x14ac:dyDescent="0.5">
      <c r="A9" s="26" t="s">
        <v>40</v>
      </c>
      <c r="B9" s="27">
        <v>240.82170199699399</v>
      </c>
      <c r="C9" s="27">
        <v>0.29889407615915198</v>
      </c>
      <c r="D9" s="92">
        <v>313.73981182034936</v>
      </c>
      <c r="E9" s="90">
        <v>0.57989571768122816</v>
      </c>
    </row>
    <row r="10" spans="1:5" x14ac:dyDescent="0.45">
      <c r="A10" s="26" t="s">
        <v>43</v>
      </c>
      <c r="B10" s="28">
        <v>204.64550355304499</v>
      </c>
      <c r="C10" s="28">
        <v>0.51603543255048301</v>
      </c>
      <c r="D10" s="92">
        <v>252.13198980633103</v>
      </c>
      <c r="E10" s="90">
        <v>0.52582680742925891</v>
      </c>
    </row>
    <row r="11" spans="1:5" ht="15.75" x14ac:dyDescent="0.5">
      <c r="A11" s="26" t="s">
        <v>46</v>
      </c>
      <c r="B11" s="27">
        <v>213.67108843903</v>
      </c>
      <c r="C11" s="27">
        <v>0.61598376826200896</v>
      </c>
      <c r="D11" s="92">
        <v>246.5450648340514</v>
      </c>
      <c r="E11" s="90">
        <v>0.62672017817303294</v>
      </c>
    </row>
    <row r="12" spans="1:5" x14ac:dyDescent="0.45">
      <c r="A12" s="57" t="s">
        <v>63</v>
      </c>
      <c r="B12" s="56">
        <v>9520.9500000000007</v>
      </c>
      <c r="C12" s="56">
        <v>0.39</v>
      </c>
      <c r="D12" s="92">
        <v>8997.4691026176952</v>
      </c>
      <c r="E12" s="91">
        <v>0.44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C17" sqref="C17"/>
    </sheetView>
  </sheetViews>
  <sheetFormatPr defaultRowHeight="14.25" x14ac:dyDescent="0.45"/>
  <cols>
    <col min="1" max="1" width="11" bestFit="1" customWidth="1"/>
    <col min="2" max="2" width="28.19921875" bestFit="1" customWidth="1"/>
    <col min="3" max="3" width="26.796875" bestFit="1" customWidth="1"/>
    <col min="4" max="4" width="14.46484375" bestFit="1" customWidth="1"/>
    <col min="5" max="5" width="14.796875" bestFit="1" customWidth="1"/>
  </cols>
  <sheetData>
    <row r="1" spans="1:5" x14ac:dyDescent="0.45">
      <c r="A1" s="56" t="s">
        <v>127</v>
      </c>
      <c r="B1" s="56" t="s">
        <v>128</v>
      </c>
      <c r="C1" s="56" t="s">
        <v>129</v>
      </c>
      <c r="D1" s="56" t="s">
        <v>130</v>
      </c>
      <c r="E1" s="56" t="s">
        <v>131</v>
      </c>
    </row>
    <row r="2" spans="1:5" x14ac:dyDescent="0.45">
      <c r="A2" s="56" t="s">
        <v>132</v>
      </c>
      <c r="B2" s="93">
        <v>928005.21499999997</v>
      </c>
      <c r="C2" s="94">
        <v>93.375</v>
      </c>
      <c r="D2" s="95">
        <v>0.54600000000000004</v>
      </c>
      <c r="E2" s="95">
        <v>0.60299999999999998</v>
      </c>
    </row>
    <row r="3" spans="1:5" x14ac:dyDescent="0.45">
      <c r="A3" s="56" t="s">
        <v>133</v>
      </c>
      <c r="B3" s="93">
        <v>973658</v>
      </c>
      <c r="C3" s="96">
        <v>90.480999999999995</v>
      </c>
      <c r="D3" s="95">
        <v>0.58499999999999996</v>
      </c>
      <c r="E3" s="95">
        <v>0.64600000000000002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GridLines="0" zoomScale="69" zoomScaleNormal="69" workbookViewId="0">
      <selection activeCell="B12" sqref="B12:U12"/>
    </sheetView>
  </sheetViews>
  <sheetFormatPr defaultRowHeight="14.25" x14ac:dyDescent="0.45"/>
  <cols>
    <col min="10" max="10" width="12.19921875" bestFit="1" customWidth="1"/>
    <col min="11" max="11" width="12.33203125" bestFit="1" customWidth="1"/>
    <col min="12" max="12" width="12.19921875" bestFit="1" customWidth="1"/>
  </cols>
  <sheetData>
    <row r="1" spans="1:21" ht="27.75" customHeight="1" x14ac:dyDescent="0.45">
      <c r="A1" s="58"/>
      <c r="B1" s="58"/>
      <c r="C1" s="77" t="s">
        <v>99</v>
      </c>
      <c r="D1" s="77" t="s">
        <v>100</v>
      </c>
      <c r="E1" s="77" t="s">
        <v>101</v>
      </c>
      <c r="F1" s="77" t="s">
        <v>102</v>
      </c>
      <c r="G1" s="77" t="s">
        <v>103</v>
      </c>
      <c r="H1" s="78" t="s">
        <v>104</v>
      </c>
      <c r="I1" s="79" t="s">
        <v>105</v>
      </c>
      <c r="J1" s="80" t="s">
        <v>106</v>
      </c>
      <c r="K1" s="80" t="s">
        <v>107</v>
      </c>
      <c r="L1" s="80" t="s">
        <v>108</v>
      </c>
      <c r="M1" s="56" t="s">
        <v>109</v>
      </c>
      <c r="N1" s="80" t="s">
        <v>110</v>
      </c>
      <c r="O1" s="80" t="s">
        <v>111</v>
      </c>
      <c r="P1" s="80" t="s">
        <v>112</v>
      </c>
      <c r="Q1" s="80" t="s">
        <v>113</v>
      </c>
      <c r="R1" s="81" t="s">
        <v>114</v>
      </c>
      <c r="S1" s="82" t="s">
        <v>115</v>
      </c>
      <c r="T1" s="81" t="s">
        <v>109</v>
      </c>
      <c r="U1" s="80" t="s">
        <v>116</v>
      </c>
    </row>
    <row r="2" spans="1:21" x14ac:dyDescent="0.45">
      <c r="A2" s="58">
        <v>42</v>
      </c>
      <c r="B2" s="83" t="s">
        <v>98</v>
      </c>
      <c r="C2" s="83">
        <v>377.02650557219039</v>
      </c>
      <c r="D2" s="84">
        <v>217.66935070833856</v>
      </c>
      <c r="E2" s="84">
        <v>144.11165753282302</v>
      </c>
      <c r="F2" s="84">
        <v>15.245497331028821</v>
      </c>
      <c r="G2" s="84">
        <v>0.3822321651208937</v>
      </c>
      <c r="H2" s="84">
        <v>1</v>
      </c>
      <c r="I2" s="84">
        <v>0.57733169284211172</v>
      </c>
      <c r="J2" s="83">
        <v>5.6843418860808015E-14</v>
      </c>
      <c r="K2" s="83">
        <v>82.829906161789069</v>
      </c>
      <c r="L2" s="83">
        <v>-5.3290705182007514E-15</v>
      </c>
      <c r="M2" s="83">
        <v>3957.2159334301205</v>
      </c>
      <c r="N2" s="84">
        <v>9.7151774446522143</v>
      </c>
      <c r="O2" s="84">
        <v>21.877705959287322</v>
      </c>
      <c r="P2" s="84">
        <v>1.251910074100608</v>
      </c>
      <c r="Q2" s="84">
        <v>0.43981433982127488</v>
      </c>
      <c r="R2" s="84">
        <v>5040.2531691875756</v>
      </c>
      <c r="S2" s="84">
        <v>850.89599449047773</v>
      </c>
      <c r="T2" s="84">
        <v>3957.2159334301205</v>
      </c>
      <c r="U2" s="84">
        <v>8997.4691026176952</v>
      </c>
    </row>
    <row r="3" spans="1:21" x14ac:dyDescent="0.45">
      <c r="A3" s="59">
        <v>2</v>
      </c>
      <c r="B3" s="83" t="s">
        <v>15</v>
      </c>
      <c r="C3" s="85">
        <v>376.83944475010168</v>
      </c>
      <c r="D3" s="85">
        <v>269.19428265434846</v>
      </c>
      <c r="E3" s="85">
        <v>107.64516209575322</v>
      </c>
      <c r="F3" s="85">
        <v>0</v>
      </c>
      <c r="G3" s="86">
        <v>0.28551086065523867</v>
      </c>
      <c r="H3" s="86">
        <v>0.74695665804298894</v>
      </c>
      <c r="I3" s="86">
        <v>0.71434741347966557</v>
      </c>
      <c r="J3" s="86">
        <v>5.6843418860808015E-14</v>
      </c>
      <c r="K3" s="86">
        <v>-2.6296902433387004E-9</v>
      </c>
      <c r="L3" s="86">
        <v>0</v>
      </c>
      <c r="M3" s="84">
        <v>161.6808168022032</v>
      </c>
      <c r="N3" s="84">
        <v>9.7199999999999953</v>
      </c>
      <c r="O3" s="87">
        <v>13.773660808883095</v>
      </c>
      <c r="P3" s="87">
        <v>0.41704329309496935</v>
      </c>
      <c r="Q3" s="87">
        <v>4.1156909496862265E-2</v>
      </c>
      <c r="R3" s="87">
        <v>3766.7195120545948</v>
      </c>
      <c r="S3" s="87">
        <v>0</v>
      </c>
      <c r="T3" s="85">
        <v>161.6808168022032</v>
      </c>
      <c r="U3" s="84">
        <v>3928.4003288567978</v>
      </c>
    </row>
    <row r="4" spans="1:21" x14ac:dyDescent="0.45">
      <c r="A4" s="59">
        <v>3</v>
      </c>
      <c r="B4" s="83" t="s">
        <v>21</v>
      </c>
      <c r="C4" s="85">
        <v>257.79873504498516</v>
      </c>
      <c r="D4" s="85">
        <v>248.31861539922019</v>
      </c>
      <c r="E4" s="85">
        <v>9.4801196457650292</v>
      </c>
      <c r="F4" s="85">
        <v>0</v>
      </c>
      <c r="G4" s="86">
        <v>2.5144438138049799E-2</v>
      </c>
      <c r="H4" s="86">
        <v>6.5783155978244356E-2</v>
      </c>
      <c r="I4" s="86">
        <v>0.96322666345080898</v>
      </c>
      <c r="J4" s="86">
        <v>1.1368683772161603E-13</v>
      </c>
      <c r="K4" s="86">
        <v>2.5082688424236039</v>
      </c>
      <c r="L4" s="86">
        <v>-5.6843418860808015E-14</v>
      </c>
      <c r="M4" s="84">
        <v>1482.0741540201964</v>
      </c>
      <c r="N4" s="84">
        <v>15.503593837409246</v>
      </c>
      <c r="O4" s="87">
        <v>17.753377602615231</v>
      </c>
      <c r="P4" s="87">
        <v>0.14511369356035314</v>
      </c>
      <c r="Q4" s="87">
        <v>0.7369149654493613</v>
      </c>
      <c r="R4" s="87">
        <v>529.11332826474609</v>
      </c>
      <c r="S4" s="87">
        <v>0</v>
      </c>
      <c r="T4" s="85">
        <v>1482.0741540201964</v>
      </c>
      <c r="U4" s="84">
        <v>2011.1874822849425</v>
      </c>
    </row>
    <row r="5" spans="1:21" x14ac:dyDescent="0.45">
      <c r="A5" s="59">
        <v>1</v>
      </c>
      <c r="B5" s="83" t="s">
        <v>25</v>
      </c>
      <c r="C5" s="85">
        <v>105.10617114147831</v>
      </c>
      <c r="D5" s="85">
        <v>99.199231743682674</v>
      </c>
      <c r="E5" s="85">
        <v>5.9069393977956395</v>
      </c>
      <c r="F5" s="85">
        <v>0</v>
      </c>
      <c r="G5" s="86">
        <v>1.5667172759726889E-2</v>
      </c>
      <c r="H5" s="86">
        <v>4.0988629920173311E-2</v>
      </c>
      <c r="I5" s="86">
        <v>0.94380026088245006</v>
      </c>
      <c r="J5" s="86">
        <v>-1.1368683772161603E-13</v>
      </c>
      <c r="K5" s="86">
        <v>1.0510617114147323</v>
      </c>
      <c r="L5" s="86">
        <v>0</v>
      </c>
      <c r="M5" s="84">
        <v>505.95569625615383</v>
      </c>
      <c r="N5" s="84">
        <v>17.753377602615231</v>
      </c>
      <c r="O5" s="84">
        <v>20.227301747501585</v>
      </c>
      <c r="P5" s="84">
        <v>0.1393494917002116</v>
      </c>
      <c r="Q5" s="84">
        <v>0.57268433139756847</v>
      </c>
      <c r="R5" s="84">
        <v>377.5252521773902</v>
      </c>
      <c r="S5" s="84">
        <v>0</v>
      </c>
      <c r="T5" s="85">
        <v>505.95569625615377</v>
      </c>
      <c r="U5" s="84">
        <v>883.48094843354397</v>
      </c>
    </row>
    <row r="6" spans="1:21" x14ac:dyDescent="0.45">
      <c r="A6" s="59">
        <v>5</v>
      </c>
      <c r="B6" s="83" t="s">
        <v>28</v>
      </c>
      <c r="C6" s="85">
        <v>37.331724148109608</v>
      </c>
      <c r="D6" s="85">
        <v>32.656648030250182</v>
      </c>
      <c r="E6" s="85">
        <v>4.6750761178594331</v>
      </c>
      <c r="F6" s="85">
        <v>0</v>
      </c>
      <c r="G6" s="86">
        <v>1.239986061660135E-2</v>
      </c>
      <c r="H6" s="86">
        <v>3.244065190766842E-2</v>
      </c>
      <c r="I6" s="86">
        <v>0.87476934900430625</v>
      </c>
      <c r="J6" s="86">
        <v>1.4210854715202004E-14</v>
      </c>
      <c r="K6" s="86">
        <v>4.181288204563316E-9</v>
      </c>
      <c r="L6" s="86">
        <v>-7.1054273576010019E-15</v>
      </c>
      <c r="M6" s="84">
        <v>120.4314125839411</v>
      </c>
      <c r="N6" s="84">
        <v>15.503593837409245</v>
      </c>
      <c r="O6" s="87">
        <v>18.747455588141989</v>
      </c>
      <c r="P6" s="87">
        <v>0.20923289043508739</v>
      </c>
      <c r="Q6" s="87">
        <v>0.31579360952374391</v>
      </c>
      <c r="R6" s="87">
        <v>260.92973264495271</v>
      </c>
      <c r="S6" s="87">
        <v>0</v>
      </c>
      <c r="T6" s="85">
        <v>120.43141258394108</v>
      </c>
      <c r="U6" s="84">
        <v>381.3611452288938</v>
      </c>
    </row>
    <row r="7" spans="1:21" x14ac:dyDescent="0.45">
      <c r="A7" s="58">
        <v>31</v>
      </c>
      <c r="B7" s="83" t="s">
        <v>31</v>
      </c>
      <c r="C7" s="83">
        <v>27.647207654222239</v>
      </c>
      <c r="D7" s="85">
        <v>24.610123448199772</v>
      </c>
      <c r="E7" s="85">
        <v>3.0370842060224641</v>
      </c>
      <c r="F7" s="85">
        <v>0</v>
      </c>
      <c r="G7" s="86">
        <v>8.0553599312951866E-3</v>
      </c>
      <c r="H7" s="86">
        <v>2.1074521367785495E-2</v>
      </c>
      <c r="I7" s="86">
        <v>0.89014860943619933</v>
      </c>
      <c r="J7" s="83">
        <v>-2.1316282072803006E-14</v>
      </c>
      <c r="K7" s="83">
        <v>5.2370839524286339E-2</v>
      </c>
      <c r="L7" s="83">
        <v>2.6645352591003757E-15</v>
      </c>
      <c r="M7" s="83">
        <v>114.21528175225887</v>
      </c>
      <c r="N7" s="84">
        <v>22.735627659431362</v>
      </c>
      <c r="O7" s="84">
        <v>26.830547501828303</v>
      </c>
      <c r="P7" s="84">
        <v>0.18011026146877698</v>
      </c>
      <c r="Q7" s="84">
        <v>0.31482014714023521</v>
      </c>
      <c r="R7" s="84">
        <v>248.5800564424793</v>
      </c>
      <c r="S7" s="84">
        <v>0</v>
      </c>
      <c r="T7" s="84">
        <v>114.21528175225887</v>
      </c>
      <c r="U7" s="84">
        <v>362.79533819473818</v>
      </c>
    </row>
    <row r="8" spans="1:21" x14ac:dyDescent="0.45">
      <c r="A8" s="59">
        <v>4</v>
      </c>
      <c r="B8" s="83" t="s">
        <v>40</v>
      </c>
      <c r="C8" s="85">
        <v>35.736986891582546</v>
      </c>
      <c r="D8" s="85">
        <v>31.226835472158207</v>
      </c>
      <c r="E8" s="85">
        <v>4.5101514194243464</v>
      </c>
      <c r="F8" s="85">
        <v>0</v>
      </c>
      <c r="G8" s="86">
        <v>1.196242532757627E-2</v>
      </c>
      <c r="H8" s="86">
        <v>3.1296228886945596E-2</v>
      </c>
      <c r="I8" s="86">
        <v>0.87379597969165512</v>
      </c>
      <c r="J8" s="86">
        <v>1.4210854715202004E-14</v>
      </c>
      <c r="K8" s="86">
        <v>-3.0468072509393096E-11</v>
      </c>
      <c r="L8" s="86">
        <v>-7.1054273576010019E-15</v>
      </c>
      <c r="M8" s="84">
        <v>109.25261443351224</v>
      </c>
      <c r="N8" s="84">
        <v>15.503593837409282</v>
      </c>
      <c r="O8" s="84">
        <v>18.714662224249981</v>
      </c>
      <c r="P8" s="87">
        <v>0.20711767997253486</v>
      </c>
      <c r="Q8" s="87">
        <v>0.302657756001043</v>
      </c>
      <c r="R8" s="87">
        <v>251.7248007070921</v>
      </c>
      <c r="S8" s="87">
        <v>0</v>
      </c>
      <c r="T8" s="85">
        <v>109.25261443351224</v>
      </c>
      <c r="U8" s="84">
        <v>360.97741514060431</v>
      </c>
    </row>
    <row r="9" spans="1:21" x14ac:dyDescent="0.45">
      <c r="A9" s="58">
        <v>33</v>
      </c>
      <c r="B9" s="83" t="s">
        <v>37</v>
      </c>
      <c r="C9" s="83">
        <v>2.2066483484209565</v>
      </c>
      <c r="D9" s="85">
        <v>2.0521829640314895</v>
      </c>
      <c r="E9" s="85">
        <v>0.154465384389467</v>
      </c>
      <c r="F9" s="85">
        <v>0</v>
      </c>
      <c r="G9" s="86">
        <v>4.0969370085809805E-4</v>
      </c>
      <c r="H9" s="86">
        <v>1.071845172235881E-3</v>
      </c>
      <c r="I9" s="86">
        <v>0.92999999999999994</v>
      </c>
      <c r="J9" s="83">
        <v>0</v>
      </c>
      <c r="K9" s="83">
        <v>0.35315950834166188</v>
      </c>
      <c r="L9" s="83">
        <v>0</v>
      </c>
      <c r="M9" s="83">
        <v>322.94160761921529</v>
      </c>
      <c r="N9" s="84">
        <v>0</v>
      </c>
      <c r="O9" s="84">
        <v>43.712477731625981</v>
      </c>
      <c r="P9" s="84" t="s">
        <v>72</v>
      </c>
      <c r="Q9" s="84">
        <v>0.92999999999999994</v>
      </c>
      <c r="R9" s="84">
        <v>24.307432831553843</v>
      </c>
      <c r="S9" s="84">
        <v>0</v>
      </c>
      <c r="T9" s="84">
        <v>322.94160761921529</v>
      </c>
      <c r="U9" s="84">
        <v>347.24904045076914</v>
      </c>
    </row>
    <row r="10" spans="1:21" x14ac:dyDescent="0.45">
      <c r="A10" s="58">
        <v>34</v>
      </c>
      <c r="B10" s="83" t="s">
        <v>34</v>
      </c>
      <c r="C10" s="83">
        <v>143.21244425774188</v>
      </c>
      <c r="D10" s="85">
        <v>141.15018506043037</v>
      </c>
      <c r="E10" s="85">
        <v>2.062259197311505</v>
      </c>
      <c r="F10" s="85">
        <v>0</v>
      </c>
      <c r="G10" s="86">
        <v>5.4697989845083669E-3</v>
      </c>
      <c r="H10" s="86">
        <v>1.4310148343424631E-2</v>
      </c>
      <c r="I10" s="86">
        <v>0.98559999999999981</v>
      </c>
      <c r="J10" s="83">
        <v>0</v>
      </c>
      <c r="K10" s="83">
        <v>2.062259197311505</v>
      </c>
      <c r="L10" s="83">
        <v>0</v>
      </c>
      <c r="M10" s="83">
        <v>181.93637334073495</v>
      </c>
      <c r="N10" s="84">
        <v>17.753377602615231</v>
      </c>
      <c r="O10" s="84">
        <v>18.370804690582307</v>
      </c>
      <c r="P10" s="84">
        <v>3.4778006855220832E-2</v>
      </c>
      <c r="Q10" s="84">
        <v>0.57989571768122816</v>
      </c>
      <c r="R10" s="84">
        <v>131.80343847961441</v>
      </c>
      <c r="S10" s="84">
        <v>0</v>
      </c>
      <c r="T10" s="84">
        <v>181.93637334073495</v>
      </c>
      <c r="U10" s="84">
        <v>313.73981182034936</v>
      </c>
    </row>
    <row r="11" spans="1:21" x14ac:dyDescent="0.45">
      <c r="A11" s="58">
        <v>27</v>
      </c>
      <c r="B11" s="83" t="s">
        <v>43</v>
      </c>
      <c r="C11" s="83">
        <v>32.448836601290694</v>
      </c>
      <c r="D11" s="85">
        <v>30.825938365169836</v>
      </c>
      <c r="E11" s="85">
        <v>1.6228982361208608</v>
      </c>
      <c r="F11" s="85">
        <v>0</v>
      </c>
      <c r="G11" s="86">
        <v>4.3044672248119158E-3</v>
      </c>
      <c r="H11" s="86">
        <v>1.1261394559640172E-2</v>
      </c>
      <c r="I11" s="86">
        <v>0.94998593459414493</v>
      </c>
      <c r="J11" s="83">
        <v>1.4210854715202004E-14</v>
      </c>
      <c r="K11" s="83">
        <v>6.1775427593460108E-2</v>
      </c>
      <c r="L11" s="83">
        <v>-3.5527136788005009E-15</v>
      </c>
      <c r="M11" s="83">
        <v>132.57775925064951</v>
      </c>
      <c r="N11" s="84">
        <v>20.463087425043039</v>
      </c>
      <c r="O11" s="84">
        <v>22.735091702915277</v>
      </c>
      <c r="P11" s="84">
        <v>0.11102939799258857</v>
      </c>
      <c r="Q11" s="84">
        <v>0.52582680742925891</v>
      </c>
      <c r="R11" s="84">
        <v>119.55423055568151</v>
      </c>
      <c r="S11" s="84">
        <v>0</v>
      </c>
      <c r="T11" s="84">
        <v>132.57775925064951</v>
      </c>
      <c r="U11" s="84">
        <v>252.13198980633103</v>
      </c>
    </row>
    <row r="12" spans="1:21" x14ac:dyDescent="0.45">
      <c r="A12" s="58">
        <v>35</v>
      </c>
      <c r="B12" s="58" t="s">
        <v>46</v>
      </c>
      <c r="C12" s="58">
        <v>71.036533482896232</v>
      </c>
      <c r="D12" s="61">
        <v>70.013607400742558</v>
      </c>
      <c r="E12" s="61">
        <v>1.0229260821536741</v>
      </c>
      <c r="F12" s="61">
        <v>0</v>
      </c>
      <c r="G12" s="62">
        <v>2.7131410312949771E-3</v>
      </c>
      <c r="H12" s="62">
        <v>7.0981494465199068E-3</v>
      </c>
      <c r="I12" s="62">
        <v>0.98560000000000048</v>
      </c>
      <c r="J12" s="60">
        <v>0</v>
      </c>
      <c r="K12" s="76">
        <v>1.0229260821536741</v>
      </c>
      <c r="L12" s="60">
        <v>0</v>
      </c>
      <c r="M12" s="73">
        <v>154.51476696047865</v>
      </c>
      <c r="N12" s="65">
        <v>24.991025331689134</v>
      </c>
      <c r="O12" s="65">
        <v>25.96918861700151</v>
      </c>
      <c r="P12" s="65">
        <v>3.9140582362262887E-2</v>
      </c>
      <c r="Q12" s="65">
        <v>0.62672017817303294</v>
      </c>
      <c r="R12" s="65">
        <v>92.030297873572763</v>
      </c>
      <c r="S12" s="65">
        <v>0</v>
      </c>
      <c r="T12" s="65">
        <v>154.51476696047865</v>
      </c>
      <c r="U12" s="65">
        <v>246.5450648340514</v>
      </c>
    </row>
    <row r="13" spans="1:21" x14ac:dyDescent="0.45">
      <c r="A13" s="59">
        <v>7</v>
      </c>
      <c r="B13" s="60" t="s">
        <v>67</v>
      </c>
      <c r="C13" s="61">
        <v>15.11791631265088</v>
      </c>
      <c r="D13" s="61">
        <v>14.314671089896432</v>
      </c>
      <c r="E13" s="61">
        <v>0.80324522275444465</v>
      </c>
      <c r="F13" s="61">
        <v>0</v>
      </c>
      <c r="G13" s="62">
        <v>2.1304741467324897E-3</v>
      </c>
      <c r="H13" s="62">
        <v>5.5737699260831599E-3</v>
      </c>
      <c r="I13" s="62">
        <v>0.94686799383309972</v>
      </c>
      <c r="J13" s="62">
        <v>-4.2632564145606011E-14</v>
      </c>
      <c r="K13" s="62">
        <v>-2.553122158133192E-9</v>
      </c>
      <c r="L13" s="62">
        <v>3.5527136788005009E-15</v>
      </c>
      <c r="M13" s="64">
        <v>180.810341485225</v>
      </c>
      <c r="N13" s="66">
        <v>15.503593837409262</v>
      </c>
      <c r="O13" s="66">
        <v>19.88219828796284</v>
      </c>
      <c r="P13" s="66">
        <v>0.28242512648830248</v>
      </c>
      <c r="Q13" s="66">
        <v>0.80131574797069727</v>
      </c>
      <c r="R13" s="66">
        <v>44.831475667527258</v>
      </c>
      <c r="S13" s="66">
        <v>0</v>
      </c>
      <c r="T13" s="65">
        <v>180.810341485225</v>
      </c>
      <c r="U13" s="65">
        <v>225.64181715275225</v>
      </c>
    </row>
    <row r="14" spans="1:21" x14ac:dyDescent="0.45">
      <c r="A14" s="59">
        <v>11</v>
      </c>
      <c r="B14" s="60" t="s">
        <v>71</v>
      </c>
      <c r="C14" s="61">
        <v>2.1817240689896633</v>
      </c>
      <c r="D14" s="61" t="s">
        <v>72</v>
      </c>
      <c r="E14" s="61">
        <v>2.1817240689896633</v>
      </c>
      <c r="F14" s="61">
        <v>0</v>
      </c>
      <c r="G14" s="62">
        <v>5.7866596558737758E-3</v>
      </c>
      <c r="H14" s="62">
        <v>1.513912272151024E-2</v>
      </c>
      <c r="I14" s="62" t="s">
        <v>72</v>
      </c>
      <c r="J14" s="62">
        <v>-2.8421709430404007E-14</v>
      </c>
      <c r="K14" s="63">
        <v>85.363657303891472</v>
      </c>
      <c r="L14" s="62">
        <v>0</v>
      </c>
      <c r="M14" s="64">
        <v>30.468223733527608</v>
      </c>
      <c r="N14" s="65">
        <v>22.735627659431355</v>
      </c>
      <c r="O14" s="67" t="s">
        <v>72</v>
      </c>
      <c r="P14" s="67" t="s">
        <v>72</v>
      </c>
      <c r="Q14" s="67">
        <v>0.14575409631590988</v>
      </c>
      <c r="R14" s="67">
        <v>178.57031791740664</v>
      </c>
      <c r="S14" s="67">
        <v>0</v>
      </c>
      <c r="T14" s="65">
        <v>30.468223733527608</v>
      </c>
      <c r="U14" s="65">
        <v>209.03854165093423</v>
      </c>
    </row>
    <row r="15" spans="1:21" x14ac:dyDescent="0.45">
      <c r="A15" s="59">
        <v>14</v>
      </c>
      <c r="B15" s="60" t="s">
        <v>75</v>
      </c>
      <c r="C15" s="61">
        <v>5.7004127746709692</v>
      </c>
      <c r="D15" s="61">
        <v>3.7710496503369595</v>
      </c>
      <c r="E15" s="61">
        <v>1.929363124334011</v>
      </c>
      <c r="F15" s="61">
        <v>0</v>
      </c>
      <c r="G15" s="62">
        <v>5.1173142891000013E-3</v>
      </c>
      <c r="H15" s="62">
        <v>1.3387974001302269E-2</v>
      </c>
      <c r="I15" s="62">
        <v>0.66153975148836941</v>
      </c>
      <c r="J15" s="68">
        <v>1.4210854715202004E-14</v>
      </c>
      <c r="K15" s="69">
        <v>1.4395634041349581E-2</v>
      </c>
      <c r="L15" s="68">
        <v>-1.3322676295501878E-15</v>
      </c>
      <c r="M15" s="64">
        <v>4.3357901022950198</v>
      </c>
      <c r="N15" s="67">
        <v>22.625701992632074</v>
      </c>
      <c r="O15" s="67">
        <v>34.520952754518255</v>
      </c>
      <c r="P15" s="67">
        <v>0.52574062744041272</v>
      </c>
      <c r="Q15" s="67">
        <v>2.6849110152661677E-2</v>
      </c>
      <c r="R15" s="67">
        <v>157.15150231231758</v>
      </c>
      <c r="S15" s="67">
        <v>0</v>
      </c>
      <c r="T15" s="65">
        <v>4.3357901022950198</v>
      </c>
      <c r="U15" s="65">
        <v>161.4872924146126</v>
      </c>
    </row>
    <row r="16" spans="1:21" x14ac:dyDescent="0.45">
      <c r="A16" s="59">
        <v>9</v>
      </c>
      <c r="B16" s="60" t="s">
        <v>69</v>
      </c>
      <c r="C16" s="61">
        <v>3.1142835875539738</v>
      </c>
      <c r="D16" s="61">
        <v>2.8121669025712617</v>
      </c>
      <c r="E16" s="61">
        <v>0.30211668498271038</v>
      </c>
      <c r="F16" s="61">
        <v>0</v>
      </c>
      <c r="G16" s="62">
        <v>8.0131417955405047E-4</v>
      </c>
      <c r="H16" s="62">
        <v>2.0964069816066058E-3</v>
      </c>
      <c r="I16" s="61">
        <v>0.90298998903307925</v>
      </c>
      <c r="J16" s="62">
        <v>2.8421709430404007E-14</v>
      </c>
      <c r="K16" s="63">
        <v>7.5347016612639095E-3</v>
      </c>
      <c r="L16" s="62">
        <v>1.7763568394002505E-15</v>
      </c>
      <c r="M16" s="64">
        <v>103.23717383887677</v>
      </c>
      <c r="N16" s="65">
        <v>15.503593837409273</v>
      </c>
      <c r="O16" s="61">
        <v>27.366647583612888</v>
      </c>
      <c r="P16" s="61">
        <v>0.7651808909995278</v>
      </c>
      <c r="Q16" s="66">
        <v>0.85959922587659932</v>
      </c>
      <c r="R16" s="66">
        <v>16.86201975171528</v>
      </c>
      <c r="S16" s="66">
        <v>0</v>
      </c>
      <c r="T16" s="65">
        <v>103.23717383887677</v>
      </c>
      <c r="U16" s="65">
        <v>120.09919359059205</v>
      </c>
    </row>
    <row r="17" spans="1:21" x14ac:dyDescent="0.45">
      <c r="A17" s="58">
        <v>30</v>
      </c>
      <c r="B17" s="58" t="s">
        <v>90</v>
      </c>
      <c r="C17" s="58">
        <v>10.277117965837895</v>
      </c>
      <c r="D17" s="61">
        <v>9.7526090314407128</v>
      </c>
      <c r="E17" s="61">
        <v>0.52450893439718183</v>
      </c>
      <c r="F17" s="61">
        <v>0</v>
      </c>
      <c r="G17" s="62">
        <v>1.3911725744617509E-3</v>
      </c>
      <c r="H17" s="72">
        <v>3.6396010106102563E-3</v>
      </c>
      <c r="I17" s="62">
        <v>0.94896342183278426</v>
      </c>
      <c r="J17" s="60">
        <v>-5.3290705182007514E-15</v>
      </c>
      <c r="K17" s="76">
        <v>2.1889968012750671E-2</v>
      </c>
      <c r="L17" s="60">
        <v>8.8817841970012523E-16</v>
      </c>
      <c r="M17" s="73">
        <v>62.003913678446082</v>
      </c>
      <c r="N17" s="65">
        <v>22.625701992632113</v>
      </c>
      <c r="O17" s="65">
        <v>25.608564537770977</v>
      </c>
      <c r="P17" s="65">
        <v>0.13183513802622393</v>
      </c>
      <c r="Q17" s="65">
        <v>0.59205567328307362</v>
      </c>
      <c r="R17" s="65">
        <v>42.722578231717186</v>
      </c>
      <c r="S17" s="65">
        <v>0</v>
      </c>
      <c r="T17" s="65">
        <v>62.003913678446082</v>
      </c>
      <c r="U17" s="65">
        <v>104.72649191016328</v>
      </c>
    </row>
    <row r="18" spans="1:21" x14ac:dyDescent="0.45">
      <c r="A18" s="58">
        <v>24</v>
      </c>
      <c r="B18" s="58" t="s">
        <v>85</v>
      </c>
      <c r="C18" s="61">
        <v>3.6944882917996393</v>
      </c>
      <c r="D18" s="61">
        <v>3.1959961346334826</v>
      </c>
      <c r="E18" s="61">
        <v>0.49849215716615669</v>
      </c>
      <c r="F18" s="61">
        <v>0</v>
      </c>
      <c r="G18" s="62">
        <v>1.3221674067971036E-3</v>
      </c>
      <c r="H18" s="72">
        <v>3.4590689309962285E-3</v>
      </c>
      <c r="I18" s="62">
        <v>0.86507139343962192</v>
      </c>
      <c r="J18" s="60">
        <v>0</v>
      </c>
      <c r="K18" s="76">
        <v>-3.2680644167646378E-2</v>
      </c>
      <c r="L18" s="60">
        <v>0</v>
      </c>
      <c r="M18" s="73">
        <v>1.563270978216746</v>
      </c>
      <c r="N18" s="65">
        <v>44.290779623511895</v>
      </c>
      <c r="O18" s="65">
        <v>51.334858297928285</v>
      </c>
      <c r="P18" s="65">
        <v>0.15904165007465842</v>
      </c>
      <c r="Q18" s="65">
        <v>1.9288627286830017E-2</v>
      </c>
      <c r="R18" s="65">
        <v>79.482982597543071</v>
      </c>
      <c r="S18" s="65">
        <v>0</v>
      </c>
      <c r="T18" s="65">
        <v>1.563270978216746</v>
      </c>
      <c r="U18" s="65">
        <v>81.04625357575982</v>
      </c>
    </row>
    <row r="19" spans="1:21" x14ac:dyDescent="0.45">
      <c r="A19" s="59">
        <v>8</v>
      </c>
      <c r="B19" s="60" t="s">
        <v>68</v>
      </c>
      <c r="C19" s="61">
        <v>3.1456950704368793</v>
      </c>
      <c r="D19" s="61">
        <v>2.9756901645700595</v>
      </c>
      <c r="E19" s="61">
        <v>0.17000490586681849</v>
      </c>
      <c r="F19" s="61">
        <v>0</v>
      </c>
      <c r="G19" s="62">
        <v>4.5090969296392652E-4</v>
      </c>
      <c r="H19" s="62">
        <v>1.1796749047043469E-3</v>
      </c>
      <c r="I19" s="62">
        <v>0.94595633014003189</v>
      </c>
      <c r="J19" s="62">
        <v>-1.7763568394002505E-15</v>
      </c>
      <c r="K19" s="62">
        <v>4.2631675967186311E-10</v>
      </c>
      <c r="L19" s="62">
        <v>1.3322676295501878E-15</v>
      </c>
      <c r="M19" s="64">
        <v>67.81691271724705</v>
      </c>
      <c r="N19" s="67">
        <v>15.503593837409204</v>
      </c>
      <c r="O19" s="67">
        <v>22.719976301198137</v>
      </c>
      <c r="P19" s="67">
        <v>0.46546513921025545</v>
      </c>
      <c r="Q19" s="67">
        <v>0.87725986848234172</v>
      </c>
      <c r="R19" s="66">
        <v>9.4884732393341018</v>
      </c>
      <c r="S19" s="66">
        <v>0</v>
      </c>
      <c r="T19" s="65">
        <v>67.81691271724705</v>
      </c>
      <c r="U19" s="65">
        <v>77.305385956581148</v>
      </c>
    </row>
    <row r="20" spans="1:21" x14ac:dyDescent="0.45">
      <c r="A20" s="70">
        <v>21</v>
      </c>
      <c r="B20" s="58" t="s">
        <v>82</v>
      </c>
      <c r="C20" s="61">
        <v>0.88449799201220958</v>
      </c>
      <c r="D20" s="61">
        <v>0.77299539351637492</v>
      </c>
      <c r="E20" s="61">
        <v>0.11150259849583399</v>
      </c>
      <c r="F20" s="61">
        <v>0</v>
      </c>
      <c r="G20" s="62">
        <v>2.9574206812492724E-4</v>
      </c>
      <c r="H20" s="72">
        <v>7.7372365570382851E-4</v>
      </c>
      <c r="I20" s="62">
        <v>0.87393685513952479</v>
      </c>
      <c r="J20" s="62">
        <v>0</v>
      </c>
      <c r="K20" s="63">
        <v>1.7689959260849264E-3</v>
      </c>
      <c r="L20" s="68">
        <v>6.6613381477509392E-16</v>
      </c>
      <c r="M20" s="74">
        <v>63.109481915715669</v>
      </c>
      <c r="N20" s="65">
        <v>23.431032733881597</v>
      </c>
      <c r="O20" s="67">
        <v>49.489445044583739</v>
      </c>
      <c r="P20" s="67">
        <v>1.1121324700733877</v>
      </c>
      <c r="Q20" s="67">
        <v>0.87029653990213829</v>
      </c>
      <c r="R20" s="67">
        <v>9.4054357269674771</v>
      </c>
      <c r="S20" s="67">
        <v>0</v>
      </c>
      <c r="T20" s="65">
        <v>63.109481915715669</v>
      </c>
      <c r="U20" s="65">
        <v>72.514917642683145</v>
      </c>
    </row>
    <row r="21" spans="1:21" x14ac:dyDescent="0.45">
      <c r="A21" s="58">
        <v>28</v>
      </c>
      <c r="B21" s="58" t="s">
        <v>88</v>
      </c>
      <c r="C21" s="58">
        <v>3.907954427676041</v>
      </c>
      <c r="D21" s="61">
        <v>3.7494965767171244</v>
      </c>
      <c r="E21" s="61">
        <v>0.15845785095891296</v>
      </c>
      <c r="F21" s="61">
        <v>0</v>
      </c>
      <c r="G21" s="62">
        <v>4.2028305335836013E-4</v>
      </c>
      <c r="H21" s="62">
        <v>1.0995491528700406E-3</v>
      </c>
      <c r="I21" s="62">
        <v>0.95945248239418512</v>
      </c>
      <c r="J21" s="60">
        <v>1.7763568394002505E-15</v>
      </c>
      <c r="K21" s="76">
        <v>8.2778880989238246E-3</v>
      </c>
      <c r="L21" s="60">
        <v>3.5527136788005009E-15</v>
      </c>
      <c r="M21" s="73">
        <v>56.558169741367038</v>
      </c>
      <c r="N21" s="65">
        <v>22.625701992631974</v>
      </c>
      <c r="O21" s="65">
        <v>27.771945608360095</v>
      </c>
      <c r="P21" s="65">
        <v>0.22745122416108846</v>
      </c>
      <c r="Q21" s="65">
        <v>0.81419708567959803</v>
      </c>
      <c r="R21" s="65">
        <v>12.906792411081325</v>
      </c>
      <c r="S21" s="65">
        <v>0</v>
      </c>
      <c r="T21" s="65">
        <v>56.558169741367045</v>
      </c>
      <c r="U21" s="65">
        <v>69.464962152448365</v>
      </c>
    </row>
    <row r="22" spans="1:21" x14ac:dyDescent="0.45">
      <c r="A22" s="58">
        <v>29</v>
      </c>
      <c r="B22" s="58" t="s">
        <v>89</v>
      </c>
      <c r="C22" s="58">
        <v>2.189960749708419</v>
      </c>
      <c r="D22" s="61">
        <v>2.098366061368786</v>
      </c>
      <c r="E22" s="61">
        <v>9.1594688339629471E-2</v>
      </c>
      <c r="F22" s="61">
        <v>0</v>
      </c>
      <c r="G22" s="62">
        <v>2.4293965274569155E-4</v>
      </c>
      <c r="H22" s="72">
        <v>6.3558139506353101E-4</v>
      </c>
      <c r="I22" s="62">
        <v>0.95817519179198607</v>
      </c>
      <c r="J22" s="60">
        <v>0</v>
      </c>
      <c r="K22" s="76">
        <v>4.6266917551456288E-3</v>
      </c>
      <c r="L22" s="60">
        <v>3.5527136788005009E-15</v>
      </c>
      <c r="M22" s="73">
        <v>38.561954054502635</v>
      </c>
      <c r="N22" s="65">
        <v>22.62570199263202</v>
      </c>
      <c r="O22" s="65">
        <v>28.718084185551209</v>
      </c>
      <c r="P22" s="65">
        <v>0.26926820634794674</v>
      </c>
      <c r="Q22" s="65">
        <v>0.83789218264956833</v>
      </c>
      <c r="R22" s="65">
        <v>7.4606188409296692</v>
      </c>
      <c r="S22" s="65">
        <v>0</v>
      </c>
      <c r="T22" s="65">
        <v>38.561954054502635</v>
      </c>
      <c r="U22" s="65">
        <v>46.022572895432305</v>
      </c>
    </row>
    <row r="23" spans="1:21" x14ac:dyDescent="0.45">
      <c r="A23" s="59">
        <v>13</v>
      </c>
      <c r="B23" s="60" t="s">
        <v>74</v>
      </c>
      <c r="C23" s="61">
        <v>0.6502687991662518</v>
      </c>
      <c r="D23" s="61">
        <v>0.19723689424955307</v>
      </c>
      <c r="E23" s="61">
        <v>0.45303190491669909</v>
      </c>
      <c r="F23" s="61">
        <v>0</v>
      </c>
      <c r="G23" s="62">
        <v>1.2015916605893793E-3</v>
      </c>
      <c r="H23" s="62">
        <v>3.1436173358391642E-3</v>
      </c>
      <c r="I23" s="62">
        <v>0.30331594334903073</v>
      </c>
      <c r="J23" s="62">
        <v>4.2632564145606011E-14</v>
      </c>
      <c r="K23" s="63">
        <v>-1.2584336122911211E-2</v>
      </c>
      <c r="L23" s="62">
        <v>-3.3306690738754696E-16</v>
      </c>
      <c r="M23" s="64">
        <v>2.3649764194336473</v>
      </c>
      <c r="N23" s="65">
        <v>22.625701992632084</v>
      </c>
      <c r="O23" s="67">
        <v>77.925207744769111</v>
      </c>
      <c r="P23" s="67">
        <v>2.4441012159598388</v>
      </c>
      <c r="Q23" s="67">
        <v>6.0230283720188814E-2</v>
      </c>
      <c r="R23" s="67">
        <v>36.900593545678802</v>
      </c>
      <c r="S23" s="67">
        <v>0</v>
      </c>
      <c r="T23" s="65">
        <v>2.3649764194336473</v>
      </c>
      <c r="U23" s="65">
        <v>39.265569965112448</v>
      </c>
    </row>
    <row r="24" spans="1:21" x14ac:dyDescent="0.45">
      <c r="A24" s="59">
        <v>17</v>
      </c>
      <c r="B24" s="60" t="s">
        <v>78</v>
      </c>
      <c r="C24" s="61">
        <v>2.4463885559644662</v>
      </c>
      <c r="D24" s="61">
        <v>2.0876970029676709</v>
      </c>
      <c r="E24" s="61">
        <v>0.35869155299679623</v>
      </c>
      <c r="F24" s="61">
        <v>0</v>
      </c>
      <c r="G24" s="62">
        <v>9.5136959257660593E-4</v>
      </c>
      <c r="H24" s="62">
        <v>2.4889836057509799E-3</v>
      </c>
      <c r="I24" s="62">
        <v>0.85337915674830955</v>
      </c>
      <c r="J24" s="62">
        <v>7.1054273576010019E-15</v>
      </c>
      <c r="K24" s="63">
        <v>7.5119039418112266E-3</v>
      </c>
      <c r="L24" s="62">
        <v>-8.8817841970012523E-16</v>
      </c>
      <c r="M24" s="64">
        <v>2.1714710557925292</v>
      </c>
      <c r="N24" s="65">
        <v>22.625701992632095</v>
      </c>
      <c r="O24" s="66">
        <v>26.801995093294138</v>
      </c>
      <c r="P24" s="66">
        <v>0.184581813285706</v>
      </c>
      <c r="Q24" s="66">
        <v>6.9181998829840399E-2</v>
      </c>
      <c r="R24" s="66">
        <v>29.216333467367686</v>
      </c>
      <c r="S24" s="66">
        <v>0</v>
      </c>
      <c r="T24" s="65">
        <v>2.1714710557925292</v>
      </c>
      <c r="U24" s="65">
        <v>31.387804523160217</v>
      </c>
    </row>
    <row r="25" spans="1:21" x14ac:dyDescent="0.45">
      <c r="A25" s="59">
        <v>6</v>
      </c>
      <c r="B25" s="60" t="s">
        <v>66</v>
      </c>
      <c r="C25" s="61">
        <v>0.73518660281229131</v>
      </c>
      <c r="D25" s="61">
        <v>0.48011394113333594</v>
      </c>
      <c r="E25" s="61">
        <v>0.25507266167895537</v>
      </c>
      <c r="F25" s="61">
        <v>0</v>
      </c>
      <c r="G25" s="62">
        <v>6.7653774445339591E-4</v>
      </c>
      <c r="H25" s="62">
        <v>1.7699654979047047E-3</v>
      </c>
      <c r="I25" s="62">
        <v>0.65305044909247234</v>
      </c>
      <c r="J25" s="68">
        <v>8.8817841970012523E-16</v>
      </c>
      <c r="K25" s="68">
        <v>3.1494806762566441E-12</v>
      </c>
      <c r="L25" s="68">
        <v>0</v>
      </c>
      <c r="M25" s="64">
        <v>4.4631066849489844</v>
      </c>
      <c r="N25" s="67">
        <v>15.503593837408744</v>
      </c>
      <c r="O25" s="67">
        <v>26.322473185853227</v>
      </c>
      <c r="P25" s="67">
        <v>0.69783041673470081</v>
      </c>
      <c r="Q25" s="67">
        <v>0.23867568246283136</v>
      </c>
      <c r="R25" s="67">
        <v>14.236354604510272</v>
      </c>
      <c r="S25" s="67">
        <v>0</v>
      </c>
      <c r="T25" s="65">
        <v>4.4631066849489844</v>
      </c>
      <c r="U25" s="66">
        <v>18.699461289459258</v>
      </c>
    </row>
    <row r="26" spans="1:21" x14ac:dyDescent="0.45">
      <c r="A26" s="59">
        <v>10</v>
      </c>
      <c r="B26" s="60" t="s">
        <v>70</v>
      </c>
      <c r="C26" s="61">
        <v>0.35455023095964755</v>
      </c>
      <c r="D26" s="61">
        <v>0.2511927549990105</v>
      </c>
      <c r="E26" s="61">
        <v>0.1033574759606406</v>
      </c>
      <c r="F26" s="61">
        <v>0</v>
      </c>
      <c r="G26" s="62">
        <v>2.7413848743546872E-4</v>
      </c>
      <c r="H26" s="62">
        <v>7.1720412997886582E-4</v>
      </c>
      <c r="I26" s="62">
        <v>0.70848284125811078</v>
      </c>
      <c r="J26" s="62">
        <v>0</v>
      </c>
      <c r="K26" s="63">
        <v>-1.8453956409345551E-3</v>
      </c>
      <c r="L26" s="62">
        <v>-3.5527136788005009E-15</v>
      </c>
      <c r="M26" s="64">
        <v>12.522174161492829</v>
      </c>
      <c r="N26" s="65">
        <v>15.503593837408909</v>
      </c>
      <c r="O26" s="67">
        <v>35.73026812544451</v>
      </c>
      <c r="P26" s="67">
        <v>1.3046442328249264</v>
      </c>
      <c r="Q26" s="67">
        <v>0.68461379951804224</v>
      </c>
      <c r="R26" s="67">
        <v>5.768684378472698</v>
      </c>
      <c r="S26" s="67">
        <v>0</v>
      </c>
      <c r="T26" s="65">
        <v>12.522174161492829</v>
      </c>
      <c r="U26" s="65">
        <v>18.290858539965527</v>
      </c>
    </row>
    <row r="27" spans="1:21" x14ac:dyDescent="0.45">
      <c r="A27" s="59">
        <v>16</v>
      </c>
      <c r="B27" s="60" t="s">
        <v>77</v>
      </c>
      <c r="C27" s="61">
        <v>0.60549702549425</v>
      </c>
      <c r="D27" s="61">
        <v>0.42452244312039067</v>
      </c>
      <c r="E27" s="61">
        <v>0.18097458237385844</v>
      </c>
      <c r="F27" s="61">
        <v>0</v>
      </c>
      <c r="G27" s="62">
        <v>4.8000493254235331E-4</v>
      </c>
      <c r="H27" s="62">
        <v>1.2557941909219904E-3</v>
      </c>
      <c r="I27" s="62">
        <v>0.70111400262266377</v>
      </c>
      <c r="J27" s="62">
        <v>1.4210854715202004E-14</v>
      </c>
      <c r="K27" s="63">
        <v>-6.6319204025404588E-3</v>
      </c>
      <c r="L27" s="62">
        <v>8.8817841970012523E-16</v>
      </c>
      <c r="M27" s="64">
        <v>0.99364400839499922</v>
      </c>
      <c r="N27" s="67">
        <v>22.625701992632049</v>
      </c>
      <c r="O27" s="67">
        <v>32.921245289377666</v>
      </c>
      <c r="P27" s="67">
        <v>0.45503751884022475</v>
      </c>
      <c r="Q27" s="67">
        <v>6.3150732602814022E-2</v>
      </c>
      <c r="R27" s="66">
        <v>14.740837088515063</v>
      </c>
      <c r="S27" s="66">
        <v>0</v>
      </c>
      <c r="T27" s="65">
        <v>0.99364400839499922</v>
      </c>
      <c r="U27" s="65">
        <v>15.734481096910063</v>
      </c>
    </row>
    <row r="28" spans="1:21" x14ac:dyDescent="0.45">
      <c r="A28" s="58">
        <v>25</v>
      </c>
      <c r="B28" s="58" t="s">
        <v>86</v>
      </c>
      <c r="C28" s="61">
        <v>0.50240227486713351</v>
      </c>
      <c r="D28" s="61">
        <v>0.42462912113534967</v>
      </c>
      <c r="E28" s="61">
        <v>7.7773153731783395E-2</v>
      </c>
      <c r="F28" s="61">
        <v>0</v>
      </c>
      <c r="G28" s="62">
        <v>2.0628033462462213E-4</v>
      </c>
      <c r="H28" s="72">
        <v>5.3967288325769002E-4</v>
      </c>
      <c r="I28" s="62">
        <v>0.84519744909126471</v>
      </c>
      <c r="J28" s="60">
        <v>1.7763568394002505E-15</v>
      </c>
      <c r="K28" s="76">
        <v>2.9029093563304187E-2</v>
      </c>
      <c r="L28" s="60">
        <v>4.4408920985006262E-16</v>
      </c>
      <c r="M28" s="73">
        <v>0.61452956756753341</v>
      </c>
      <c r="N28" s="65">
        <v>44.290779623512179</v>
      </c>
      <c r="O28" s="65">
        <v>52.804883085260414</v>
      </c>
      <c r="P28" s="65">
        <v>0.19223196191444872</v>
      </c>
      <c r="Q28" s="65">
        <v>4.7216260092833334E-2</v>
      </c>
      <c r="R28" s="65">
        <v>12.400681005215828</v>
      </c>
      <c r="S28" s="65">
        <v>0</v>
      </c>
      <c r="T28" s="65">
        <v>0.61452956756753341</v>
      </c>
      <c r="U28" s="65">
        <v>13.015210572783362</v>
      </c>
    </row>
    <row r="29" spans="1:21" x14ac:dyDescent="0.45">
      <c r="A29" s="58">
        <v>32</v>
      </c>
      <c r="B29" s="58" t="s">
        <v>91</v>
      </c>
      <c r="C29" s="58">
        <v>8.1740947068511358E-2</v>
      </c>
      <c r="D29" s="61">
        <v>7.1445104004795645E-2</v>
      </c>
      <c r="E29" s="61">
        <v>1.0295843063715893E-2</v>
      </c>
      <c r="F29" s="61">
        <v>0</v>
      </c>
      <c r="G29" s="62">
        <v>2.7308008618891428E-5</v>
      </c>
      <c r="H29" s="72">
        <v>7.1443512898121381E-5</v>
      </c>
      <c r="I29" s="62">
        <v>0.8740430172030399</v>
      </c>
      <c r="J29" s="60">
        <v>0</v>
      </c>
      <c r="K29" s="76">
        <v>1.7411463966077179E-4</v>
      </c>
      <c r="L29" s="60">
        <v>-1.8041124150158794E-16</v>
      </c>
      <c r="M29" s="73">
        <v>8.3816942632529727</v>
      </c>
      <c r="N29" s="65">
        <v>24.747599744546502</v>
      </c>
      <c r="O29" s="65">
        <v>60.901872953516531</v>
      </c>
      <c r="P29" s="65">
        <v>1.4609203956006744</v>
      </c>
      <c r="Q29" s="65">
        <v>0.9013577683278714</v>
      </c>
      <c r="R29" s="65">
        <v>0.91727065142462272</v>
      </c>
      <c r="S29" s="65">
        <v>0</v>
      </c>
      <c r="T29" s="65">
        <v>8.3816942632529727</v>
      </c>
      <c r="U29" s="65">
        <v>9.2989649146775957</v>
      </c>
    </row>
    <row r="30" spans="1:21" x14ac:dyDescent="0.45">
      <c r="A30" s="59">
        <v>15</v>
      </c>
      <c r="B30" s="60" t="s">
        <v>76</v>
      </c>
      <c r="C30" s="61">
        <v>0.11487895253886379</v>
      </c>
      <c r="D30" s="61">
        <v>9.8252832440308246E-2</v>
      </c>
      <c r="E30" s="61">
        <v>1.6626120098555575E-2</v>
      </c>
      <c r="F30" s="61">
        <v>0</v>
      </c>
      <c r="G30" s="62">
        <v>4.4098013940221831E-5</v>
      </c>
      <c r="H30" s="62">
        <v>1.1536970973197496E-4</v>
      </c>
      <c r="I30" s="62">
        <v>0.85527270460678251</v>
      </c>
      <c r="J30" s="62">
        <v>2.1316282072803006E-14</v>
      </c>
      <c r="K30" s="63">
        <v>2.2975796025548334E-4</v>
      </c>
      <c r="L30" s="62">
        <v>-2.7755575615628914E-17</v>
      </c>
      <c r="M30" s="64">
        <v>7.3523633888183948</v>
      </c>
      <c r="N30" s="66">
        <v>23.5509419611375</v>
      </c>
      <c r="O30" s="66">
        <v>48.322583577874347</v>
      </c>
      <c r="P30" s="66">
        <v>1.0518323070734785</v>
      </c>
      <c r="Q30" s="66">
        <v>0.8391210110938907</v>
      </c>
      <c r="R30" s="66">
        <v>1.4096188421279425</v>
      </c>
      <c r="S30" s="66">
        <v>0</v>
      </c>
      <c r="T30" s="65">
        <v>7.3523633888183957</v>
      </c>
      <c r="U30" s="65">
        <v>8.7619822309463373</v>
      </c>
    </row>
    <row r="31" spans="1:21" x14ac:dyDescent="0.45">
      <c r="A31" s="58">
        <v>39</v>
      </c>
      <c r="B31" s="58" t="s">
        <v>95</v>
      </c>
      <c r="C31" s="58">
        <v>0.93291635060880673</v>
      </c>
      <c r="D31" s="58">
        <v>0.88449799201220958</v>
      </c>
      <c r="E31" s="58">
        <v>4.8418358596597155E-2</v>
      </c>
      <c r="F31" s="58">
        <v>0</v>
      </c>
      <c r="G31" s="58">
        <v>1.2842163052466439E-4</v>
      </c>
      <c r="H31" s="58">
        <v>3.3597808411557086E-4</v>
      </c>
      <c r="I31" s="58">
        <v>0.94809999999999994</v>
      </c>
      <c r="J31" s="60">
        <v>0</v>
      </c>
      <c r="K31" s="76">
        <v>4.8418358596597155E-2</v>
      </c>
      <c r="L31" s="60">
        <v>0</v>
      </c>
      <c r="M31" s="73">
        <v>4.449447499095271</v>
      </c>
      <c r="N31" s="65">
        <v>20.89012991629421</v>
      </c>
      <c r="O31" s="65">
        <v>23.431032733881597</v>
      </c>
      <c r="P31" s="65">
        <v>0.12163173842233954</v>
      </c>
      <c r="Q31" s="65">
        <v>0.54994426800485929</v>
      </c>
      <c r="R31" s="65">
        <v>3.6412768850998862</v>
      </c>
      <c r="S31" s="65">
        <v>0</v>
      </c>
      <c r="T31" s="65">
        <v>4.449447499095271</v>
      </c>
      <c r="U31" s="65">
        <v>8.0907243841951573</v>
      </c>
    </row>
    <row r="32" spans="1:21" x14ac:dyDescent="0.45">
      <c r="A32" s="58">
        <v>41</v>
      </c>
      <c r="B32" s="58" t="s">
        <v>97</v>
      </c>
      <c r="C32" s="58">
        <v>0.13864268898602833</v>
      </c>
      <c r="D32" s="65">
        <v>0.10947378014870369</v>
      </c>
      <c r="E32" s="65">
        <v>2.9168908837320373E-2</v>
      </c>
      <c r="F32" s="65">
        <v>0</v>
      </c>
      <c r="G32" s="65">
        <v>7.7365671660278843E-5</v>
      </c>
      <c r="H32" s="65">
        <v>2.0240492224355154E-4</v>
      </c>
      <c r="I32" s="65">
        <v>0.78961091240617731</v>
      </c>
      <c r="J32" s="60">
        <v>7.1054273576010019E-15</v>
      </c>
      <c r="K32" s="76">
        <v>5.5364214575803317E-2</v>
      </c>
      <c r="L32" s="60">
        <v>4.2604808569990382E-15</v>
      </c>
      <c r="M32" s="73">
        <v>3.7839622710938361</v>
      </c>
      <c r="N32" s="65">
        <v>20.463087425043057</v>
      </c>
      <c r="O32" s="65">
        <v>35.516797639965439</v>
      </c>
      <c r="P32" s="65">
        <v>0.73565195232951064</v>
      </c>
      <c r="Q32" s="65">
        <v>0.6378089814463499</v>
      </c>
      <c r="R32" s="65">
        <v>2.1487893538723122</v>
      </c>
      <c r="S32" s="65">
        <v>0</v>
      </c>
      <c r="T32" s="65">
        <v>3.7839622710938361</v>
      </c>
      <c r="U32" s="65">
        <v>5.9327516249661478</v>
      </c>
    </row>
    <row r="33" spans="1:21" x14ac:dyDescent="0.45">
      <c r="A33" s="70">
        <v>20</v>
      </c>
      <c r="B33" s="58" t="s">
        <v>81</v>
      </c>
      <c r="C33" s="61">
        <v>10.806080646640499</v>
      </c>
      <c r="D33" s="61">
        <v>10.806080646640499</v>
      </c>
      <c r="E33" s="71">
        <v>-6.6613381477509392E-16</v>
      </c>
      <c r="F33" s="61">
        <v>0</v>
      </c>
      <c r="G33" s="62">
        <v>-1.7668089774328804E-18</v>
      </c>
      <c r="H33" s="72">
        <v>-4.6223451050333983E-18</v>
      </c>
      <c r="I33" s="62">
        <v>1</v>
      </c>
      <c r="J33" s="62">
        <v>-7.1054273576010019E-15</v>
      </c>
      <c r="K33" s="62">
        <v>-1.7763568394002505E-15</v>
      </c>
      <c r="L33" s="62">
        <v>6.6613381477509392E-16</v>
      </c>
      <c r="M33" s="74">
        <v>4.0542452904576809</v>
      </c>
      <c r="N33" s="65">
        <v>30.682414373737352</v>
      </c>
      <c r="O33" s="65">
        <v>30.786631553321271</v>
      </c>
      <c r="P33" s="67">
        <v>3.3966420736799754E-3</v>
      </c>
      <c r="Q33" s="67">
        <v>1.0000000000000182</v>
      </c>
      <c r="R33" s="67">
        <v>-7.3578937439836222E-14</v>
      </c>
      <c r="S33" s="67">
        <v>0</v>
      </c>
      <c r="T33" s="65">
        <v>4.0542452904576809</v>
      </c>
      <c r="U33" s="65">
        <v>4.0542452904576072</v>
      </c>
    </row>
    <row r="34" spans="1:21" x14ac:dyDescent="0.45">
      <c r="A34" s="59">
        <v>12</v>
      </c>
      <c r="B34" s="60" t="s">
        <v>73</v>
      </c>
      <c r="C34" s="61">
        <v>2.0484057651222885E-2</v>
      </c>
      <c r="D34" s="61">
        <v>1.6459969232176158E-2</v>
      </c>
      <c r="E34" s="61">
        <v>4.024088419046723E-3</v>
      </c>
      <c r="F34" s="61">
        <v>0</v>
      </c>
      <c r="G34" s="62">
        <v>1.0673224188680333E-5</v>
      </c>
      <c r="H34" s="62">
        <v>2.7923406669097486E-5</v>
      </c>
      <c r="I34" s="62">
        <v>0.8035502297658057</v>
      </c>
      <c r="J34" s="62">
        <v>-4.2632564145606011E-14</v>
      </c>
      <c r="K34" s="62">
        <v>4.0968126809204364E-5</v>
      </c>
      <c r="L34" s="62">
        <v>3.4694469519536142E-18</v>
      </c>
      <c r="M34" s="64">
        <v>3.3465929907725114</v>
      </c>
      <c r="N34" s="65">
        <v>23.993358565441859</v>
      </c>
      <c r="O34" s="65">
        <v>86.336157993933739</v>
      </c>
      <c r="P34" s="67">
        <v>2.598335671033797</v>
      </c>
      <c r="Q34" s="67">
        <v>0.90591004949969611</v>
      </c>
      <c r="R34" s="67">
        <v>0.34758502681402825</v>
      </c>
      <c r="S34" s="67">
        <v>0</v>
      </c>
      <c r="T34" s="65">
        <v>3.3465929907725114</v>
      </c>
      <c r="U34" s="65">
        <v>3.6941780175865397</v>
      </c>
    </row>
    <row r="35" spans="1:21" x14ac:dyDescent="0.45">
      <c r="A35" s="70">
        <v>19</v>
      </c>
      <c r="B35" s="58" t="s">
        <v>80</v>
      </c>
      <c r="C35" s="61">
        <v>8.9826807453043764E-2</v>
      </c>
      <c r="D35" s="61">
        <v>8.6009417539267441E-2</v>
      </c>
      <c r="E35" s="71">
        <v>3.8173899137783351E-3</v>
      </c>
      <c r="F35" s="61">
        <v>0</v>
      </c>
      <c r="G35" s="62">
        <v>1.0124990835816471E-5</v>
      </c>
      <c r="H35" s="72">
        <v>2.6489112533515079E-5</v>
      </c>
      <c r="I35" s="62">
        <v>0.95750277648716575</v>
      </c>
      <c r="J35" s="62">
        <v>1.4210854715202004E-14</v>
      </c>
      <c r="K35" s="63">
        <v>2.8660295508586842E-4</v>
      </c>
      <c r="L35" s="68">
        <v>-2.0122792321330962E-15</v>
      </c>
      <c r="M35" s="73">
        <v>3.2433962323661438</v>
      </c>
      <c r="N35" s="65">
        <v>23.259356388279489</v>
      </c>
      <c r="O35" s="67">
        <v>34.766624530227212</v>
      </c>
      <c r="P35" s="67">
        <v>0.49473716941481216</v>
      </c>
      <c r="Q35" s="67">
        <v>0.91028894270494654</v>
      </c>
      <c r="R35" s="67">
        <v>0.3196441169193377</v>
      </c>
      <c r="S35" s="67">
        <v>0</v>
      </c>
      <c r="T35" s="65">
        <v>3.2433962323661438</v>
      </c>
      <c r="U35" s="65">
        <v>3.5630403492854814</v>
      </c>
    </row>
    <row r="36" spans="1:21" x14ac:dyDescent="0.45">
      <c r="A36" s="70">
        <v>22</v>
      </c>
      <c r="B36" s="58" t="s">
        <v>83</v>
      </c>
      <c r="C36" s="61">
        <v>1.4582669370149837</v>
      </c>
      <c r="D36" s="61">
        <v>1.4582669370149843</v>
      </c>
      <c r="E36" s="61">
        <v>-6.6613381477509392E-16</v>
      </c>
      <c r="F36" s="61">
        <v>0</v>
      </c>
      <c r="G36" s="62">
        <v>-1.7668089774328804E-18</v>
      </c>
      <c r="H36" s="72">
        <v>-4.6223451050333983E-18</v>
      </c>
      <c r="I36" s="62">
        <v>1.0000000000000004</v>
      </c>
      <c r="J36" s="68">
        <v>-4.4408920985006262E-15</v>
      </c>
      <c r="K36" s="68">
        <v>-3.9968028886505635E-15</v>
      </c>
      <c r="L36" s="68">
        <v>0</v>
      </c>
      <c r="M36" s="75">
        <v>1.3514150968192269</v>
      </c>
      <c r="N36" s="67">
        <v>30.786631553321271</v>
      </c>
      <c r="O36" s="67">
        <v>31.044055672953434</v>
      </c>
      <c r="P36" s="67">
        <v>8.3615552154938915E-3</v>
      </c>
      <c r="Q36" s="67">
        <v>1.0000000000000546</v>
      </c>
      <c r="R36" s="67">
        <v>-7.3828858754481025E-14</v>
      </c>
      <c r="S36" s="67">
        <v>0</v>
      </c>
      <c r="T36" s="65">
        <v>1.3514150968192269</v>
      </c>
      <c r="U36" s="65">
        <v>1.3514150968191532</v>
      </c>
    </row>
    <row r="37" spans="1:21" x14ac:dyDescent="0.45">
      <c r="A37" s="58">
        <v>40</v>
      </c>
      <c r="B37" s="58" t="s">
        <v>96</v>
      </c>
      <c r="C37" s="58">
        <v>8.6215533243868131E-2</v>
      </c>
      <c r="D37" s="65">
        <v>8.1740947068511358E-2</v>
      </c>
      <c r="E37" s="65">
        <v>4.4745861753567734E-3</v>
      </c>
      <c r="F37" s="65">
        <v>0</v>
      </c>
      <c r="G37" s="65">
        <v>1.1868094442235471E-5</v>
      </c>
      <c r="H37" s="65">
        <v>3.1049439385829262E-5</v>
      </c>
      <c r="I37" s="65">
        <v>0.94809999999999983</v>
      </c>
      <c r="J37" s="60">
        <v>0</v>
      </c>
      <c r="K37" s="76">
        <v>4.4745861753567734E-3</v>
      </c>
      <c r="L37" s="60">
        <v>0</v>
      </c>
      <c r="M37" s="73">
        <v>0.7986187818888949</v>
      </c>
      <c r="N37" s="65">
        <v>20.89012991629421</v>
      </c>
      <c r="O37" s="65">
        <v>24.747599744546502</v>
      </c>
      <c r="P37" s="65">
        <v>0.18465513827386407</v>
      </c>
      <c r="Q37" s="65">
        <v>0.70354975452499668</v>
      </c>
      <c r="R37" s="65">
        <v>0.33650887148948527</v>
      </c>
      <c r="S37" s="65">
        <v>0</v>
      </c>
      <c r="T37" s="65">
        <v>0.7986187818888949</v>
      </c>
      <c r="U37" s="65">
        <v>1.1351276533783801</v>
      </c>
    </row>
    <row r="38" spans="1:21" x14ac:dyDescent="0.45">
      <c r="A38" s="58">
        <v>37</v>
      </c>
      <c r="B38" s="58" t="s">
        <v>93</v>
      </c>
      <c r="C38" s="58">
        <v>0.12116754829539475</v>
      </c>
      <c r="D38" s="61">
        <v>0.11487895253886379</v>
      </c>
      <c r="E38" s="61">
        <v>6.2885957565309569E-3</v>
      </c>
      <c r="F38" s="61">
        <v>0</v>
      </c>
      <c r="G38" s="62">
        <v>1.6679452673989416E-5</v>
      </c>
      <c r="H38" s="72">
        <v>4.3636967780338378E-5</v>
      </c>
      <c r="I38" s="62">
        <v>0.94810000000000028</v>
      </c>
      <c r="J38" s="60">
        <v>0</v>
      </c>
      <c r="K38" s="76">
        <v>6.2885957565309569E-3</v>
      </c>
      <c r="L38" s="60">
        <v>0</v>
      </c>
      <c r="M38" s="73">
        <v>0.62748618576984572</v>
      </c>
      <c r="N38" s="65">
        <v>20.890129916294207</v>
      </c>
      <c r="O38" s="65">
        <v>23.5509419611375</v>
      </c>
      <c r="P38" s="65">
        <v>0.12737173275154562</v>
      </c>
      <c r="Q38" s="65">
        <v>0.57022598431406746</v>
      </c>
      <c r="R38" s="65">
        <v>0.47293049644195734</v>
      </c>
      <c r="S38" s="65">
        <v>0</v>
      </c>
      <c r="T38" s="65">
        <v>0.62748618576984572</v>
      </c>
      <c r="U38" s="65">
        <v>1.1004166822118031</v>
      </c>
    </row>
    <row r="39" spans="1:21" x14ac:dyDescent="0.45">
      <c r="A39" s="59">
        <v>18</v>
      </c>
      <c r="B39" s="60" t="s">
        <v>79</v>
      </c>
      <c r="C39" s="61">
        <v>1.7897055575135711E-3</v>
      </c>
      <c r="D39" s="61">
        <v>1.5586821553756347E-3</v>
      </c>
      <c r="E39" s="61">
        <v>2.3102340213793093E-4</v>
      </c>
      <c r="F39" s="61">
        <v>0</v>
      </c>
      <c r="G39" s="62">
        <v>6.1275108970739513E-7</v>
      </c>
      <c r="H39" s="62">
        <v>1.6030861492611229E-6</v>
      </c>
      <c r="I39" s="62">
        <v>0.87091541333821632</v>
      </c>
      <c r="J39" s="62">
        <v>0</v>
      </c>
      <c r="K39" s="62">
        <v>3.5794117390075542E-6</v>
      </c>
      <c r="L39" s="62">
        <v>5.4210108624275222E-18</v>
      </c>
      <c r="M39" s="64">
        <v>1.0394720653157041</v>
      </c>
      <c r="N39" s="65">
        <v>26.755679335029679</v>
      </c>
      <c r="O39" s="67">
        <v>215.96900125238344</v>
      </c>
      <c r="P39" s="67">
        <v>7.0718937668544859</v>
      </c>
      <c r="Q39" s="67">
        <v>0.97904137999699126</v>
      </c>
      <c r="R39" s="67">
        <v>2.2252277039364322E-2</v>
      </c>
      <c r="S39" s="67">
        <v>0</v>
      </c>
      <c r="T39" s="65">
        <v>1.0394720653157041</v>
      </c>
      <c r="U39" s="65">
        <v>1.0617243423550684</v>
      </c>
    </row>
    <row r="40" spans="1:21" x14ac:dyDescent="0.45">
      <c r="A40" s="70">
        <v>23</v>
      </c>
      <c r="B40" s="58" t="s">
        <v>84</v>
      </c>
      <c r="C40" s="61">
        <v>2.1348067010447558E-2</v>
      </c>
      <c r="D40" s="61">
        <v>2.0253802768874785E-2</v>
      </c>
      <c r="E40" s="61">
        <v>1.0942642415726622E-3</v>
      </c>
      <c r="F40" s="61">
        <v>0</v>
      </c>
      <c r="G40" s="62">
        <v>2.9023536154625612E-6</v>
      </c>
      <c r="H40" s="72">
        <v>7.5931694930608337E-6</v>
      </c>
      <c r="I40" s="62">
        <v>0.94874176472102834</v>
      </c>
      <c r="J40" s="62">
        <v>1.7763568394002505E-15</v>
      </c>
      <c r="K40" s="63">
        <v>1.8311369813672762E-3</v>
      </c>
      <c r="L40" s="62">
        <v>1.1102230246251565E-16</v>
      </c>
      <c r="M40" s="74">
        <v>8.5271562556192101E-2</v>
      </c>
      <c r="N40" s="66">
        <v>44.290779623512968</v>
      </c>
      <c r="O40" s="66">
        <v>47.853190216290294</v>
      </c>
      <c r="P40" s="66">
        <v>8.0432329777417669E-2</v>
      </c>
      <c r="Q40" s="66">
        <v>0.32828509910024478</v>
      </c>
      <c r="R40" s="66">
        <v>0.17447693894418723</v>
      </c>
      <c r="S40" s="66">
        <v>0</v>
      </c>
      <c r="T40" s="65">
        <v>8.5271562556192101E-2</v>
      </c>
      <c r="U40" s="65">
        <v>0.25974850150037931</v>
      </c>
    </row>
    <row r="41" spans="1:21" x14ac:dyDescent="0.45">
      <c r="A41" s="58">
        <v>36</v>
      </c>
      <c r="B41" s="58" t="s">
        <v>92</v>
      </c>
      <c r="C41" s="58">
        <v>2.1605376702059788E-2</v>
      </c>
      <c r="D41" s="61">
        <v>2.0484057651222885E-2</v>
      </c>
      <c r="E41" s="61">
        <v>1.1213190508369032E-3</v>
      </c>
      <c r="F41" s="61">
        <v>0</v>
      </c>
      <c r="G41" s="62">
        <v>2.9741119901773083E-6</v>
      </c>
      <c r="H41" s="62">
        <v>7.7809045432810349E-6</v>
      </c>
      <c r="I41" s="62">
        <v>0.94809999999999994</v>
      </c>
      <c r="J41" s="60">
        <v>0</v>
      </c>
      <c r="K41" s="76">
        <v>1.1213190508369032E-3</v>
      </c>
      <c r="L41" s="60">
        <v>0</v>
      </c>
      <c r="M41" s="73">
        <v>0.14451197005608574</v>
      </c>
      <c r="N41" s="65">
        <v>20.89012991629421</v>
      </c>
      <c r="O41" s="65">
        <v>23.993358565441859</v>
      </c>
      <c r="P41" s="65">
        <v>0.14854999282350773</v>
      </c>
      <c r="Q41" s="65">
        <v>0.63149738327792859</v>
      </c>
      <c r="R41" s="65">
        <v>8.4328202338555036E-2</v>
      </c>
      <c r="S41" s="65">
        <v>0</v>
      </c>
      <c r="T41" s="65">
        <v>0.14451197005608574</v>
      </c>
      <c r="U41" s="65">
        <v>0.22884017239464077</v>
      </c>
    </row>
    <row r="42" spans="1:21" x14ac:dyDescent="0.45">
      <c r="A42" s="58">
        <v>38</v>
      </c>
      <c r="B42" s="58" t="s">
        <v>94</v>
      </c>
      <c r="C42" s="58">
        <v>1.8876759387338586E-3</v>
      </c>
      <c r="D42" s="61">
        <v>1.7897055575135711E-3</v>
      </c>
      <c r="E42" s="61">
        <v>9.7970381220287501E-5</v>
      </c>
      <c r="F42" s="61">
        <v>0</v>
      </c>
      <c r="G42" s="62">
        <v>2.5985011603256851E-7</v>
      </c>
      <c r="H42" s="72">
        <v>6.7982273535347874E-7</v>
      </c>
      <c r="I42" s="62">
        <v>0.94809999999999983</v>
      </c>
      <c r="J42" s="60">
        <v>0</v>
      </c>
      <c r="K42" s="60">
        <v>9.7970381220287501E-5</v>
      </c>
      <c r="L42" s="60">
        <v>0</v>
      </c>
      <c r="M42" s="73">
        <v>3.0423572643386465E-2</v>
      </c>
      <c r="N42" s="65">
        <v>20.890129916294214</v>
      </c>
      <c r="O42" s="65">
        <v>26.755679335029679</v>
      </c>
      <c r="P42" s="65">
        <v>0.28078089711449622</v>
      </c>
      <c r="Q42" s="65">
        <v>0.80503993814370711</v>
      </c>
      <c r="R42" s="65">
        <v>7.367810369906436E-3</v>
      </c>
      <c r="S42" s="65">
        <v>0</v>
      </c>
      <c r="T42" s="65">
        <v>3.0423572643386465E-2</v>
      </c>
      <c r="U42" s="65">
        <v>3.7791383013292899E-2</v>
      </c>
    </row>
    <row r="43" spans="1:21" x14ac:dyDescent="0.45">
      <c r="A43" s="58">
        <v>26</v>
      </c>
      <c r="B43" s="58" t="s">
        <v>87</v>
      </c>
      <c r="C43" s="58">
        <v>3.1923707097246234E-2</v>
      </c>
      <c r="D43" s="61">
        <v>6.1659078688676545E-2</v>
      </c>
      <c r="E43" s="61">
        <v>-2.9735371591426585E-2</v>
      </c>
      <c r="F43" s="61">
        <v>0</v>
      </c>
      <c r="G43" s="62">
        <v>-7.8868119752745241E-5</v>
      </c>
      <c r="H43" s="72">
        <v>-2.0633564348986844E-4</v>
      </c>
      <c r="I43" s="62">
        <v>1.9314510843258335</v>
      </c>
      <c r="J43" s="60">
        <v>3.5527136788005009E-15</v>
      </c>
      <c r="K43" s="76">
        <v>-6.2018709563506746E-2</v>
      </c>
      <c r="L43" s="60">
        <v>-3.7261860263981816E-15</v>
      </c>
      <c r="M43" s="73">
        <v>1.3514150968192269</v>
      </c>
      <c r="N43" s="65">
        <v>24.539242992239028</v>
      </c>
      <c r="O43" s="65">
        <v>18.793285802616396</v>
      </c>
      <c r="P43" s="65">
        <v>-0.23415380790026383</v>
      </c>
      <c r="Q43" s="65">
        <v>-1.0595631560290708</v>
      </c>
      <c r="R43" s="65">
        <v>-2.6268606322075381</v>
      </c>
      <c r="S43" s="65">
        <v>0</v>
      </c>
      <c r="T43" s="65">
        <v>1.3514150968192269</v>
      </c>
      <c r="U43" s="65">
        <v>-1.2754455353883112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workbookViewId="0">
      <selection activeCell="C3" sqref="C3:C12"/>
    </sheetView>
  </sheetViews>
  <sheetFormatPr defaultRowHeight="14.25" x14ac:dyDescent="0.45"/>
  <cols>
    <col min="1" max="1" width="2.73046875" bestFit="1" customWidth="1"/>
    <col min="3" max="3" width="10.6640625" customWidth="1"/>
    <col min="4" max="4" width="11.6640625" customWidth="1"/>
  </cols>
  <sheetData>
    <row r="1" spans="1:4" x14ac:dyDescent="0.45">
      <c r="B1" s="58"/>
      <c r="C1" s="80" t="s">
        <v>113</v>
      </c>
      <c r="D1" s="80" t="s">
        <v>116</v>
      </c>
    </row>
    <row r="2" spans="1:4" x14ac:dyDescent="0.45">
      <c r="B2" s="60" t="s">
        <v>98</v>
      </c>
      <c r="C2" s="66">
        <v>0.43981433982127488</v>
      </c>
      <c r="D2" s="66">
        <v>8997.4691026176952</v>
      </c>
    </row>
    <row r="3" spans="1:4" x14ac:dyDescent="0.45">
      <c r="A3" s="88" t="s">
        <v>117</v>
      </c>
      <c r="B3" s="60" t="s">
        <v>15</v>
      </c>
      <c r="C3" s="67">
        <v>4.1156909496862265E-2</v>
      </c>
      <c r="D3" s="66">
        <v>3928.4003288567978</v>
      </c>
    </row>
    <row r="4" spans="1:4" x14ac:dyDescent="0.45">
      <c r="A4" s="88" t="s">
        <v>118</v>
      </c>
      <c r="B4" s="60" t="s">
        <v>21</v>
      </c>
      <c r="C4" s="67">
        <v>0.7369149654493613</v>
      </c>
      <c r="D4" s="66">
        <v>2011.1874822849425</v>
      </c>
    </row>
    <row r="5" spans="1:4" x14ac:dyDescent="0.45">
      <c r="A5" s="88" t="s">
        <v>119</v>
      </c>
      <c r="B5" s="60" t="s">
        <v>25</v>
      </c>
      <c r="C5" s="66">
        <v>0.57268433139756847</v>
      </c>
      <c r="D5" s="66">
        <v>883.48094843354397</v>
      </c>
    </row>
    <row r="6" spans="1:4" x14ac:dyDescent="0.45">
      <c r="A6" s="88" t="s">
        <v>120</v>
      </c>
      <c r="B6" s="60" t="s">
        <v>28</v>
      </c>
      <c r="C6" s="67">
        <v>0.31579360952374391</v>
      </c>
      <c r="D6" s="66">
        <v>381.3611452288938</v>
      </c>
    </row>
    <row r="7" spans="1:4" x14ac:dyDescent="0.45">
      <c r="A7" s="88" t="s">
        <v>121</v>
      </c>
      <c r="B7" s="60" t="s">
        <v>31</v>
      </c>
      <c r="C7" s="66">
        <v>0.31482014714023521</v>
      </c>
      <c r="D7" s="66">
        <v>362.79533819473818</v>
      </c>
    </row>
    <row r="8" spans="1:4" x14ac:dyDescent="0.45">
      <c r="A8" s="88" t="s">
        <v>122</v>
      </c>
      <c r="B8" s="60" t="s">
        <v>40</v>
      </c>
      <c r="C8" s="67">
        <v>0.302657756001043</v>
      </c>
      <c r="D8" s="66">
        <v>360.97741514060431</v>
      </c>
    </row>
    <row r="9" spans="1:4" x14ac:dyDescent="0.45">
      <c r="A9" s="88" t="s">
        <v>123</v>
      </c>
      <c r="B9" s="60" t="s">
        <v>37</v>
      </c>
      <c r="C9" s="66">
        <v>0.92999999999999994</v>
      </c>
      <c r="D9" s="66">
        <v>347.24904045076914</v>
      </c>
    </row>
    <row r="10" spans="1:4" x14ac:dyDescent="0.45">
      <c r="A10" s="88" t="s">
        <v>124</v>
      </c>
      <c r="B10" s="60" t="s">
        <v>34</v>
      </c>
      <c r="C10" s="66">
        <v>0.57989571768122816</v>
      </c>
      <c r="D10" s="66">
        <v>313.73981182034936</v>
      </c>
    </row>
    <row r="11" spans="1:4" x14ac:dyDescent="0.45">
      <c r="A11" s="88" t="s">
        <v>125</v>
      </c>
      <c r="B11" s="60" t="s">
        <v>43</v>
      </c>
      <c r="C11" s="66">
        <v>0.52582680742925891</v>
      </c>
      <c r="D11" s="66">
        <v>252.13198980633103</v>
      </c>
    </row>
    <row r="12" spans="1:4" x14ac:dyDescent="0.45">
      <c r="A12" s="88" t="s">
        <v>126</v>
      </c>
      <c r="B12" s="60" t="s">
        <v>46</v>
      </c>
      <c r="C12" s="66">
        <v>0.62672017817303294</v>
      </c>
      <c r="D12" s="66">
        <v>246.5450648340514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showGridLines="0" zoomScale="53" zoomScaleNormal="53" workbookViewId="0">
      <selection activeCell="F21" sqref="F21"/>
    </sheetView>
  </sheetViews>
  <sheetFormatPr defaultRowHeight="14.25" x14ac:dyDescent="0.45"/>
  <cols>
    <col min="2" max="2" width="11.59765625" customWidth="1"/>
    <col min="3" max="3" width="9.9296875" bestFit="1" customWidth="1"/>
    <col min="4" max="4" width="14.3984375" bestFit="1" customWidth="1"/>
    <col min="5" max="5" width="8.46484375" bestFit="1" customWidth="1"/>
    <col min="6" max="6" width="7.46484375" bestFit="1" customWidth="1"/>
    <col min="7" max="7" width="12.19921875" bestFit="1" customWidth="1"/>
    <col min="8" max="8" width="18.06640625" bestFit="1" customWidth="1"/>
    <col min="10" max="10" width="11.46484375" bestFit="1" customWidth="1"/>
    <col min="13" max="13" width="31.06640625" bestFit="1" customWidth="1"/>
    <col min="14" max="14" width="16" customWidth="1"/>
  </cols>
  <sheetData>
    <row r="2" spans="2:17" ht="43.15" thickBot="1" x14ac:dyDescent="0.5">
      <c r="B2" s="35" t="s">
        <v>0</v>
      </c>
      <c r="C2" s="36" t="s">
        <v>54</v>
      </c>
      <c r="D2" s="36" t="s">
        <v>53</v>
      </c>
      <c r="E2" s="35" t="s">
        <v>7</v>
      </c>
      <c r="F2" s="35" t="s">
        <v>55</v>
      </c>
      <c r="G2" s="35" t="s">
        <v>56</v>
      </c>
      <c r="H2" s="35" t="s">
        <v>57</v>
      </c>
      <c r="I2" s="37" t="s">
        <v>11</v>
      </c>
      <c r="J2" s="37" t="s">
        <v>12</v>
      </c>
    </row>
    <row r="3" spans="2:17" ht="14.65" thickTop="1" x14ac:dyDescent="0.45">
      <c r="B3" s="26" t="s">
        <v>15</v>
      </c>
      <c r="C3" s="28">
        <v>3983.5491999999999</v>
      </c>
      <c r="D3" s="28">
        <v>3.74385E-2</v>
      </c>
      <c r="E3" s="21" t="s">
        <v>14</v>
      </c>
      <c r="F3" s="33" t="s">
        <v>18</v>
      </c>
      <c r="G3" s="33" t="s">
        <v>19</v>
      </c>
      <c r="H3" s="33" t="s">
        <v>19</v>
      </c>
      <c r="I3" s="33" t="s">
        <v>19</v>
      </c>
      <c r="J3" s="33" t="s">
        <v>19</v>
      </c>
    </row>
    <row r="4" spans="2:17" x14ac:dyDescent="0.45">
      <c r="B4" s="26" t="s">
        <v>21</v>
      </c>
      <c r="C4" s="28">
        <v>1990.4903999999999</v>
      </c>
      <c r="D4" s="28">
        <v>0.68681510000000001</v>
      </c>
      <c r="E4" s="21" t="s">
        <v>20</v>
      </c>
      <c r="F4" s="33" t="s">
        <v>24</v>
      </c>
      <c r="G4" s="33" t="s">
        <v>18</v>
      </c>
      <c r="H4" s="33" t="s">
        <v>24</v>
      </c>
      <c r="I4" s="33" t="s">
        <v>24</v>
      </c>
      <c r="J4" s="33" t="s">
        <v>19</v>
      </c>
    </row>
    <row r="5" spans="2:17" x14ac:dyDescent="0.45">
      <c r="B5" s="26" t="s">
        <v>25</v>
      </c>
      <c r="C5" s="28">
        <v>1104.3507999999999</v>
      </c>
      <c r="D5" s="28">
        <v>0.60637269999999999</v>
      </c>
      <c r="E5" s="21" t="s">
        <v>20</v>
      </c>
      <c r="F5" s="33" t="s">
        <v>18</v>
      </c>
      <c r="G5" s="33" t="s">
        <v>18</v>
      </c>
      <c r="H5" s="33" t="s">
        <v>24</v>
      </c>
      <c r="I5" s="33" t="s">
        <v>24</v>
      </c>
      <c r="J5" s="33" t="s">
        <v>19</v>
      </c>
      <c r="M5" s="34"/>
      <c r="N5" s="34"/>
      <c r="O5" s="34"/>
      <c r="P5" s="34"/>
      <c r="Q5" s="34"/>
    </row>
    <row r="6" spans="2:17" x14ac:dyDescent="0.45">
      <c r="B6" s="26" t="s">
        <v>28</v>
      </c>
      <c r="C6" s="28">
        <v>388.94139999999999</v>
      </c>
      <c r="D6" s="28">
        <v>0.33020179999999999</v>
      </c>
      <c r="E6" s="21" t="s">
        <v>14</v>
      </c>
      <c r="F6" s="33" t="s">
        <v>18</v>
      </c>
      <c r="G6" s="33" t="s">
        <v>18</v>
      </c>
      <c r="H6" s="33" t="s">
        <v>19</v>
      </c>
      <c r="I6" s="33" t="s">
        <v>24</v>
      </c>
      <c r="J6" s="33" t="s">
        <v>18</v>
      </c>
    </row>
    <row r="7" spans="2:17" x14ac:dyDescent="0.45">
      <c r="B7" s="26" t="s">
        <v>31</v>
      </c>
      <c r="C7" s="28">
        <v>361.05489</v>
      </c>
      <c r="D7" s="28">
        <v>0.31363370000000002</v>
      </c>
      <c r="E7" s="21" t="s">
        <v>14</v>
      </c>
      <c r="F7" s="33" t="s">
        <v>19</v>
      </c>
      <c r="G7" s="33" t="s">
        <v>19</v>
      </c>
      <c r="H7" s="33" t="s">
        <v>19</v>
      </c>
      <c r="I7" s="33" t="s">
        <v>19</v>
      </c>
      <c r="J7" s="33" t="s">
        <v>19</v>
      </c>
    </row>
    <row r="8" spans="2:17" x14ac:dyDescent="0.45">
      <c r="B8" s="26" t="s">
        <v>34</v>
      </c>
      <c r="C8" s="28">
        <v>326.67160000000001</v>
      </c>
      <c r="D8" s="28">
        <v>0.57899599999999996</v>
      </c>
      <c r="E8" s="24" t="s">
        <v>19</v>
      </c>
      <c r="F8" s="33" t="s">
        <v>19</v>
      </c>
      <c r="G8" s="33" t="s">
        <v>19</v>
      </c>
      <c r="H8" s="33" t="s">
        <v>19</v>
      </c>
      <c r="I8" s="33" t="s">
        <v>19</v>
      </c>
      <c r="J8" s="33" t="s">
        <v>19</v>
      </c>
    </row>
    <row r="9" spans="2:17" ht="18.399999999999999" thickBot="1" x14ac:dyDescent="0.5">
      <c r="B9" s="26" t="s">
        <v>37</v>
      </c>
      <c r="C9" s="28">
        <v>303.84291000000002</v>
      </c>
      <c r="D9" s="28">
        <v>0.93</v>
      </c>
      <c r="E9" s="21" t="s">
        <v>20</v>
      </c>
      <c r="F9" s="33" t="s">
        <v>19</v>
      </c>
      <c r="G9" s="33" t="s">
        <v>19</v>
      </c>
      <c r="H9" s="33" t="s">
        <v>18</v>
      </c>
      <c r="I9" s="33" t="s">
        <v>19</v>
      </c>
      <c r="J9" s="33" t="s">
        <v>19</v>
      </c>
      <c r="M9" s="39" t="s">
        <v>60</v>
      </c>
      <c r="N9" s="39" t="s">
        <v>61</v>
      </c>
    </row>
    <row r="10" spans="2:17" ht="16.5" thickTop="1" thickBot="1" x14ac:dyDescent="0.55000000000000004">
      <c r="B10" s="26" t="s">
        <v>40</v>
      </c>
      <c r="C10" s="28">
        <v>298.24421999999998</v>
      </c>
      <c r="D10" s="28">
        <v>0.3059829</v>
      </c>
      <c r="E10" s="21" t="s">
        <v>14</v>
      </c>
      <c r="F10" s="33" t="s">
        <v>18</v>
      </c>
      <c r="G10" s="33" t="s">
        <v>18</v>
      </c>
      <c r="H10" s="33" t="s">
        <v>19</v>
      </c>
      <c r="I10" s="33" t="s">
        <v>24</v>
      </c>
      <c r="J10" s="33" t="s">
        <v>19</v>
      </c>
      <c r="M10" s="40" t="s">
        <v>55</v>
      </c>
      <c r="N10" s="40">
        <v>2.4</v>
      </c>
    </row>
    <row r="11" spans="2:17" ht="16.5" thickTop="1" thickBot="1" x14ac:dyDescent="0.55000000000000004">
      <c r="B11" s="26" t="s">
        <v>43</v>
      </c>
      <c r="C11" s="28">
        <v>230.20558</v>
      </c>
      <c r="D11" s="28">
        <v>0.52011909999999995</v>
      </c>
      <c r="E11" s="24" t="s">
        <v>19</v>
      </c>
      <c r="F11" s="33" t="s">
        <v>19</v>
      </c>
      <c r="G11" s="33" t="s">
        <v>19</v>
      </c>
      <c r="H11" s="33" t="s">
        <v>19</v>
      </c>
      <c r="I11" s="33" t="s">
        <v>19</v>
      </c>
      <c r="J11" s="33" t="s">
        <v>19</v>
      </c>
      <c r="M11" s="40" t="s">
        <v>56</v>
      </c>
      <c r="N11" s="40">
        <v>16</v>
      </c>
    </row>
    <row r="12" spans="2:17" ht="16.5" thickTop="1" thickBot="1" x14ac:dyDescent="0.55000000000000004">
      <c r="B12" s="26" t="s">
        <v>46</v>
      </c>
      <c r="C12" s="28">
        <v>228.79519999999999</v>
      </c>
      <c r="D12" s="28">
        <v>0.62287729999999997</v>
      </c>
      <c r="E12" s="24" t="s">
        <v>19</v>
      </c>
      <c r="F12" s="33" t="s">
        <v>19</v>
      </c>
      <c r="G12" s="33" t="s">
        <v>19</v>
      </c>
      <c r="H12" s="33" t="s">
        <v>19</v>
      </c>
      <c r="I12" s="33" t="s">
        <v>19</v>
      </c>
      <c r="J12" s="33" t="s">
        <v>19</v>
      </c>
      <c r="M12" s="40" t="s">
        <v>57</v>
      </c>
      <c r="N12" s="40">
        <v>35</v>
      </c>
    </row>
    <row r="13" spans="2:17" ht="16.5" thickTop="1" thickBot="1" x14ac:dyDescent="0.55000000000000004">
      <c r="B13" s="54" t="s">
        <v>58</v>
      </c>
      <c r="C13" s="54"/>
      <c r="D13" s="54"/>
      <c r="E13" s="54"/>
      <c r="F13" s="38">
        <f>C4</f>
        <v>1990.4903999999999</v>
      </c>
      <c r="G13" s="38"/>
      <c r="H13" s="38">
        <f>C4+C5</f>
        <v>3094.8411999999998</v>
      </c>
      <c r="I13" s="38">
        <f>C10+C6+C5+C4</f>
        <v>3782.02682</v>
      </c>
      <c r="J13" s="38"/>
      <c r="M13" s="40" t="s">
        <v>11</v>
      </c>
      <c r="N13" s="40">
        <v>120</v>
      </c>
    </row>
    <row r="14" spans="2:17" ht="16.5" thickTop="1" thickBot="1" x14ac:dyDescent="0.55000000000000004">
      <c r="B14" s="54" t="s">
        <v>59</v>
      </c>
      <c r="C14" s="54"/>
      <c r="D14" s="54"/>
      <c r="E14" s="54"/>
      <c r="F14" s="38">
        <f>C3+C5+C6+C10</f>
        <v>5775.0856199999989</v>
      </c>
      <c r="G14" s="38">
        <f>C10+C6+C5+C4</f>
        <v>3782.02682</v>
      </c>
      <c r="H14" s="38">
        <f>C9</f>
        <v>303.84291000000002</v>
      </c>
      <c r="I14" s="38"/>
      <c r="J14" s="38">
        <f>C6</f>
        <v>388.94139999999999</v>
      </c>
      <c r="M14" s="40" t="s">
        <v>12</v>
      </c>
      <c r="N14" s="40">
        <v>10</v>
      </c>
    </row>
    <row r="15" spans="2:17" ht="18.75" thickTop="1" thickBot="1" x14ac:dyDescent="0.5">
      <c r="B15" s="55" t="s">
        <v>51</v>
      </c>
      <c r="C15" s="55"/>
      <c r="D15" s="55"/>
      <c r="E15" s="55"/>
      <c r="F15" s="41" t="s">
        <v>18</v>
      </c>
      <c r="G15" s="41" t="s">
        <v>18</v>
      </c>
      <c r="H15" s="41" t="s">
        <v>18</v>
      </c>
      <c r="I15" s="41" t="s">
        <v>24</v>
      </c>
      <c r="J15" s="41" t="s">
        <v>18</v>
      </c>
    </row>
    <row r="16" spans="2:17" ht="18.75" thickTop="1" thickBot="1" x14ac:dyDescent="0.5">
      <c r="M16" s="39" t="s">
        <v>60</v>
      </c>
      <c r="N16" s="39" t="s">
        <v>62</v>
      </c>
    </row>
    <row r="17" spans="13:14" ht="16.5" thickTop="1" thickBot="1" x14ac:dyDescent="0.55000000000000004">
      <c r="M17" s="40" t="s">
        <v>55</v>
      </c>
      <c r="N17" s="40">
        <v>2.2000000000000002</v>
      </c>
    </row>
    <row r="18" spans="13:14" ht="16.5" thickTop="1" thickBot="1" x14ac:dyDescent="0.55000000000000004">
      <c r="M18" s="40" t="s">
        <v>56</v>
      </c>
      <c r="N18" s="40">
        <v>14</v>
      </c>
    </row>
    <row r="19" spans="13:14" ht="16.5" thickTop="1" thickBot="1" x14ac:dyDescent="0.55000000000000004">
      <c r="M19" s="40" t="s">
        <v>57</v>
      </c>
      <c r="N19" s="40">
        <v>40</v>
      </c>
    </row>
    <row r="20" spans="13:14" ht="16.5" thickTop="1" thickBot="1" x14ac:dyDescent="0.55000000000000004">
      <c r="M20" s="40" t="s">
        <v>11</v>
      </c>
      <c r="N20" s="40">
        <v>130</v>
      </c>
    </row>
    <row r="21" spans="13:14" ht="16.5" thickTop="1" thickBot="1" x14ac:dyDescent="0.55000000000000004">
      <c r="M21" s="40" t="s">
        <v>12</v>
      </c>
      <c r="N21" s="40">
        <v>10</v>
      </c>
    </row>
    <row r="22" spans="13:14" ht="14.65" thickTop="1" x14ac:dyDescent="0.45"/>
  </sheetData>
  <mergeCells count="3">
    <mergeCell ref="B13:E13"/>
    <mergeCell ref="B14:E14"/>
    <mergeCell ref="B15:E15"/>
  </mergeCells>
  <dataValidations count="2">
    <dataValidation type="list" operator="equal" allowBlank="1" showInputMessage="1" showErrorMessage="1" sqref="F3:G4 G5 H3:J5 E11:E12 G6:J12 F5:F12 E8 F15:J15">
      <formula1>$L$4:$L$7</formula1>
      <formula2>0</formula2>
    </dataValidation>
    <dataValidation type="list" operator="equal" allowBlank="1" showInputMessage="1" showErrorMessage="1" sqref="E3:E7 E9:E10">
      <formula1>$L$3:$L$5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third_full</vt:lpstr>
      <vt:lpstr>data_1</vt:lpstr>
      <vt:lpstr>data_2</vt:lpstr>
      <vt:lpstr>Sheet1</vt:lpstr>
      <vt:lpstr>Sheet2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Schütze</dc:creator>
  <dc:description/>
  <cp:lastModifiedBy>User</cp:lastModifiedBy>
  <cp:revision>44</cp:revision>
  <dcterms:created xsi:type="dcterms:W3CDTF">2024-01-24T15:04:15Z</dcterms:created>
  <dcterms:modified xsi:type="dcterms:W3CDTF">2024-02-09T14:29:26Z</dcterms:modified>
  <dc:language>de-DE</dc:language>
</cp:coreProperties>
</file>