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XH\"/>
    </mc:Choice>
  </mc:AlternateContent>
  <xr:revisionPtr revIDLastSave="0" documentId="13_ncr:1_{4306A0BF-D686-40F2-82A4-7C014E0AA6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 trận kề" sheetId="4" r:id="rId1"/>
    <sheet name="Betweenes" sheetId="1" r:id="rId2"/>
    <sheet name="Closeness centrality" sheetId="6" r:id="rId3"/>
    <sheet name="Eigen Vector" sheetId="2" r:id="rId4"/>
    <sheet name="Page Rank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6" l="1"/>
  <c r="N11" i="6" s="1"/>
  <c r="L10" i="6"/>
  <c r="N10" i="6" s="1"/>
  <c r="L9" i="6"/>
  <c r="N9" i="6" s="1"/>
  <c r="L8" i="6"/>
  <c r="N8" i="6" s="1"/>
  <c r="L7" i="6"/>
  <c r="N7" i="6" s="1"/>
  <c r="L6" i="6"/>
  <c r="N6" i="6" s="1"/>
  <c r="L5" i="6"/>
  <c r="N5" i="6" s="1"/>
  <c r="L4" i="6"/>
  <c r="N4" i="6" s="1"/>
  <c r="L3" i="6"/>
  <c r="N3" i="6" s="1"/>
  <c r="L2" i="6"/>
  <c r="N2" i="6" s="1"/>
  <c r="B7" i="3" l="1"/>
  <c r="B4" i="3"/>
  <c r="W12" i="2" l="1"/>
  <c r="T2" i="2" s="1"/>
  <c r="K7" i="3"/>
  <c r="K6" i="3"/>
  <c r="J7" i="3"/>
  <c r="J6" i="3"/>
  <c r="I7" i="3"/>
  <c r="I6" i="3"/>
  <c r="H7" i="3"/>
  <c r="G7" i="3"/>
  <c r="G6" i="3"/>
  <c r="F7" i="3"/>
  <c r="F6" i="3"/>
  <c r="E7" i="3"/>
  <c r="E6" i="3"/>
  <c r="D7" i="3"/>
  <c r="D6" i="3"/>
  <c r="C7" i="3"/>
  <c r="C6" i="3"/>
  <c r="B6" i="3"/>
  <c r="K5" i="3"/>
  <c r="J5" i="3"/>
  <c r="I5" i="3"/>
  <c r="H6" i="3"/>
  <c r="G5" i="3"/>
  <c r="F5" i="3"/>
  <c r="E5" i="3"/>
  <c r="D5" i="3"/>
  <c r="C5" i="3"/>
  <c r="B5" i="3"/>
  <c r="K4" i="3"/>
  <c r="J4" i="3"/>
  <c r="I4" i="3"/>
  <c r="H5" i="3"/>
  <c r="G4" i="3"/>
  <c r="F4" i="3"/>
  <c r="E4" i="3"/>
  <c r="D4" i="3"/>
  <c r="C4" i="3"/>
  <c r="K3" i="3"/>
  <c r="J3" i="3"/>
  <c r="I3" i="3"/>
  <c r="H4" i="3"/>
  <c r="G3" i="3"/>
  <c r="F3" i="3"/>
  <c r="E3" i="3"/>
  <c r="D3" i="3"/>
  <c r="C3" i="3"/>
  <c r="B3" i="3"/>
  <c r="H3" i="3"/>
  <c r="X86" i="2"/>
  <c r="X72" i="2"/>
  <c r="V95" i="2"/>
  <c r="V94" i="2"/>
  <c r="V93" i="2"/>
  <c r="V92" i="2"/>
  <c r="V91" i="2"/>
  <c r="V90" i="2"/>
  <c r="V89" i="2"/>
  <c r="V88" i="2"/>
  <c r="V87" i="2"/>
  <c r="V86" i="2"/>
  <c r="V72" i="2"/>
  <c r="T95" i="2"/>
  <c r="T94" i="2"/>
  <c r="T93" i="2"/>
  <c r="T92" i="2"/>
  <c r="T91" i="2"/>
  <c r="T90" i="2"/>
  <c r="T89" i="2"/>
  <c r="T88" i="2"/>
  <c r="T87" i="2"/>
  <c r="T86" i="2"/>
  <c r="T72" i="2"/>
  <c r="W96" i="2"/>
  <c r="W82" i="2"/>
  <c r="Q95" i="2" a="1"/>
  <c r="Q95" i="2" s="1"/>
  <c r="Q94" i="2" a="1"/>
  <c r="Q94" i="2" s="1"/>
  <c r="Q93" i="2" a="1"/>
  <c r="Q93" i="2" s="1"/>
  <c r="Q92" i="2" a="1"/>
  <c r="Q92" i="2" s="1"/>
  <c r="Q91" i="2" a="1"/>
  <c r="Q91" i="2" s="1"/>
  <c r="Q90" i="2" a="1"/>
  <c r="Q90" i="2" s="1"/>
  <c r="Q89" i="2" a="1"/>
  <c r="Q89" i="2" s="1"/>
  <c r="Q88" i="2" a="1"/>
  <c r="Q88" i="2" s="1"/>
  <c r="Q87" i="2" a="1"/>
  <c r="Q87" i="2" s="1"/>
  <c r="Q86" i="2" a="1"/>
  <c r="Q86" i="2" s="1"/>
  <c r="Q72" i="2" a="1"/>
  <c r="Q72" i="2" s="1"/>
  <c r="Q73" i="2" a="1"/>
  <c r="Q73" i="2" s="1"/>
  <c r="Q52" i="2" a="1"/>
  <c r="Q52" i="2" s="1"/>
  <c r="Q74" i="2" l="1" a="1"/>
  <c r="Q74" i="2" s="1"/>
  <c r="Q75" i="2" a="1"/>
  <c r="Q75" i="2" s="1"/>
  <c r="Q76" i="2" a="1"/>
  <c r="Q76" i="2" s="1"/>
  <c r="Q77" i="2" a="1"/>
  <c r="Q77" i="2" s="1"/>
  <c r="Q78" i="2" a="1"/>
  <c r="Q78" i="2" s="1"/>
  <c r="Q79" i="2" a="1"/>
  <c r="Q79" i="2" s="1"/>
  <c r="Q80" i="2" a="1"/>
  <c r="Q80" i="2" s="1"/>
  <c r="Q81" i="2" a="1"/>
  <c r="Q81" i="2" s="1"/>
  <c r="Q20" i="2" a="1"/>
  <c r="Q20" i="2" s="1"/>
  <c r="Q53" i="2" l="1" a="1"/>
  <c r="Q53" i="2" s="1"/>
  <c r="Q54" i="2" a="1"/>
  <c r="Q54" i="2" s="1"/>
  <c r="Q55" i="2" a="1"/>
  <c r="Q55" i="2" s="1"/>
  <c r="Q56" i="2" a="1"/>
  <c r="Q56" i="2" s="1"/>
  <c r="Q57" i="2" a="1"/>
  <c r="Q57" i="2" s="1"/>
  <c r="Q58" i="2" a="1"/>
  <c r="Q58" i="2" s="1"/>
  <c r="Q59" i="2" a="1"/>
  <c r="Q59" i="2" s="1"/>
  <c r="Q60" i="2" a="1"/>
  <c r="Q60" i="2" s="1"/>
  <c r="Q61" i="2" a="1"/>
  <c r="Q61" i="2" s="1"/>
  <c r="Q38" i="2" a="1"/>
  <c r="Q38" i="2" s="1"/>
  <c r="Q39" i="2" a="1"/>
  <c r="Q39" i="2" s="1"/>
  <c r="Q40" i="2" a="1"/>
  <c r="Q40" i="2" s="1"/>
  <c r="Q41" i="2" a="1"/>
  <c r="Q41" i="2" s="1"/>
  <c r="Q42" i="2" a="1"/>
  <c r="Q42" i="2" s="1"/>
  <c r="Q43" i="2" a="1"/>
  <c r="Q43" i="2" s="1"/>
  <c r="Q44" i="2" a="1"/>
  <c r="Q44" i="2" s="1"/>
  <c r="Q45" i="2" a="1"/>
  <c r="Q45" i="2" s="1"/>
  <c r="Q46" i="2" a="1"/>
  <c r="Q46" i="2" s="1"/>
  <c r="Q37" i="2" a="1"/>
  <c r="Q37" i="2" s="1"/>
  <c r="Q21" i="2" a="1"/>
  <c r="Q21" i="2" s="1"/>
  <c r="Q22" i="2" a="1"/>
  <c r="Q22" i="2" s="1"/>
  <c r="Q23" i="2" a="1"/>
  <c r="Q23" i="2" s="1"/>
  <c r="Q24" i="2" a="1"/>
  <c r="Q24" i="2" s="1"/>
  <c r="Q25" i="2" a="1"/>
  <c r="Q25" i="2" s="1"/>
  <c r="Q26" i="2" a="1"/>
  <c r="Q26" i="2" s="1"/>
  <c r="Q27" i="2" a="1"/>
  <c r="Q27" i="2" s="1"/>
  <c r="Q28" i="2" a="1"/>
  <c r="Q28" i="2" s="1"/>
  <c r="Q29" i="2" a="1"/>
  <c r="Q29" i="2" s="1"/>
  <c r="Q3" i="2" a="1"/>
  <c r="Q3" i="2" s="1"/>
  <c r="Q4" i="2" a="1"/>
  <c r="Q4" i="2" s="1"/>
  <c r="Q5" i="2" a="1"/>
  <c r="Q5" i="2" s="1"/>
  <c r="Q6" i="2" a="1"/>
  <c r="Q6" i="2" s="1"/>
  <c r="Q7" i="2" a="1"/>
  <c r="Q7" i="2" s="1"/>
  <c r="Q8" i="2" a="1"/>
  <c r="Q8" i="2" s="1"/>
  <c r="Q9" i="2" a="1"/>
  <c r="Q9" i="2" s="1"/>
  <c r="Q10" i="2" a="1"/>
  <c r="Q10" i="2" s="1"/>
  <c r="Q11" i="2" a="1"/>
  <c r="Q11" i="2" s="1"/>
  <c r="Q2" i="2" a="1"/>
  <c r="Q2" i="2" s="1"/>
  <c r="T73" i="2" l="1"/>
  <c r="V73" i="2" s="1"/>
  <c r="T77" i="2"/>
  <c r="V77" i="2" s="1"/>
  <c r="T79" i="2"/>
  <c r="V79" i="2" s="1"/>
  <c r="T76" i="2"/>
  <c r="V76" i="2" s="1"/>
  <c r="T74" i="2"/>
  <c r="V74" i="2" s="1"/>
  <c r="T78" i="2"/>
  <c r="V78" i="2" s="1"/>
  <c r="T75" i="2"/>
  <c r="V75" i="2" s="1"/>
  <c r="T81" i="2"/>
  <c r="V81" i="2" s="1"/>
  <c r="T80" i="2"/>
  <c r="V80" i="2" s="1"/>
  <c r="T11" i="2"/>
  <c r="V11" i="2" s="1"/>
  <c r="W62" i="2"/>
  <c r="W47" i="2"/>
  <c r="T41" i="2" s="1"/>
  <c r="V41" i="2" s="1"/>
  <c r="W30" i="2"/>
  <c r="T21" i="2" s="1"/>
  <c r="V21" i="2" s="1"/>
  <c r="V2" i="2" l="1"/>
  <c r="T45" i="2"/>
  <c r="V45" i="2" s="1"/>
  <c r="T26" i="2"/>
  <c r="V26" i="2" s="1"/>
  <c r="T52" i="2"/>
  <c r="V52" i="2" s="1"/>
  <c r="T54" i="2"/>
  <c r="V54" i="2" s="1"/>
  <c r="T56" i="2"/>
  <c r="V56" i="2" s="1"/>
  <c r="T53" i="2"/>
  <c r="V53" i="2" s="1"/>
  <c r="T57" i="2"/>
  <c r="V57" i="2" s="1"/>
  <c r="T60" i="2"/>
  <c r="V60" i="2" s="1"/>
  <c r="T55" i="2"/>
  <c r="V55" i="2" s="1"/>
  <c r="T58" i="2"/>
  <c r="V58" i="2" s="1"/>
  <c r="T59" i="2"/>
  <c r="V59" i="2" s="1"/>
  <c r="T61" i="2"/>
  <c r="V61" i="2" s="1"/>
  <c r="T38" i="2"/>
  <c r="V38" i="2" s="1"/>
  <c r="T43" i="2"/>
  <c r="V43" i="2" s="1"/>
  <c r="T46" i="2"/>
  <c r="V46" i="2" s="1"/>
  <c r="T37" i="2"/>
  <c r="V37" i="2" s="1"/>
  <c r="T39" i="2"/>
  <c r="V39" i="2" s="1"/>
  <c r="T42" i="2"/>
  <c r="V42" i="2" s="1"/>
  <c r="T44" i="2"/>
  <c r="V44" i="2" s="1"/>
  <c r="T40" i="2"/>
  <c r="V40" i="2" s="1"/>
  <c r="T22" i="2"/>
  <c r="V22" i="2" s="1"/>
  <c r="T27" i="2"/>
  <c r="V27" i="2" s="1"/>
  <c r="T20" i="2"/>
  <c r="V20" i="2" s="1"/>
  <c r="T24" i="2"/>
  <c r="V24" i="2" s="1"/>
  <c r="T28" i="2"/>
  <c r="V28" i="2" s="1"/>
  <c r="T29" i="2"/>
  <c r="V29" i="2" s="1"/>
  <c r="T23" i="2"/>
  <c r="V23" i="2" s="1"/>
  <c r="T25" i="2"/>
  <c r="V25" i="2" s="1"/>
  <c r="T3" i="2"/>
  <c r="V3" i="2" s="1"/>
  <c r="T4" i="2"/>
  <c r="V4" i="2" s="1"/>
  <c r="T5" i="2"/>
  <c r="V5" i="2" s="1"/>
  <c r="T6" i="2"/>
  <c r="V6" i="2" s="1"/>
  <c r="T10" i="2"/>
  <c r="V10" i="2" s="1"/>
  <c r="T7" i="2"/>
  <c r="V7" i="2" s="1"/>
  <c r="T8" i="2"/>
  <c r="V8" i="2" s="1"/>
  <c r="T9" i="2"/>
  <c r="V9" i="2" s="1"/>
  <c r="X2" i="2" l="1"/>
  <c r="X52" i="2"/>
  <c r="X37" i="2"/>
  <c r="X20" i="2"/>
  <c r="C16" i="3" l="1" a="1"/>
  <c r="C1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<sst xmlns="http://schemas.openxmlformats.org/spreadsheetml/2006/main" count="331" uniqueCount="81">
  <si>
    <t>Đỉnh 1</t>
  </si>
  <si>
    <t>Đỉnh 2</t>
  </si>
  <si>
    <t>X</t>
  </si>
  <si>
    <t>=</t>
  </si>
  <si>
    <t>x</t>
  </si>
  <si>
    <t>Scholastic Press</t>
  </si>
  <si>
    <t>Del Rey</t>
  </si>
  <si>
    <t>Yearling</t>
  </si>
  <si>
    <t>Penguin USA (Paper)</t>
  </si>
  <si>
    <t>Scholastic Point</t>
  </si>
  <si>
    <t>Del Sol Press</t>
  </si>
  <si>
    <t>Delacorte Press</t>
  </si>
  <si>
    <t>Houghton Mifflin</t>
  </si>
  <si>
    <t>Dell Publishing Company</t>
  </si>
  <si>
    <t>Knopf Books for Young Readers</t>
  </si>
  <si>
    <t>STT</t>
  </si>
  <si>
    <t>Node Betweeness</t>
  </si>
  <si>
    <t>Edge Betweeness</t>
  </si>
  <si>
    <t>A</t>
  </si>
  <si>
    <t>B</t>
  </si>
  <si>
    <t>(A,B)</t>
  </si>
  <si>
    <t>C</t>
  </si>
  <si>
    <t>D</t>
  </si>
  <si>
    <t>E</t>
  </si>
  <si>
    <t>F</t>
  </si>
  <si>
    <t>(B,C)</t>
  </si>
  <si>
    <t>(B,E)</t>
  </si>
  <si>
    <t xml:space="preserve"> Node Betweeness</t>
  </si>
  <si>
    <t>I</t>
  </si>
  <si>
    <t>G</t>
  </si>
  <si>
    <t>H</t>
  </si>
  <si>
    <t>J</t>
  </si>
  <si>
    <t xml:space="preserve">H </t>
  </si>
  <si>
    <t>(A,J)</t>
  </si>
  <si>
    <t>(A,C)</t>
  </si>
  <si>
    <t>(A,B),(B,E)</t>
  </si>
  <si>
    <t>(B,H)</t>
  </si>
  <si>
    <t>(B,J)</t>
  </si>
  <si>
    <t>(C,J)</t>
  </si>
  <si>
    <t>(D,J)</t>
  </si>
  <si>
    <t>(E,J)</t>
  </si>
  <si>
    <t>(F,I)</t>
  </si>
  <si>
    <t>(G,I)</t>
  </si>
  <si>
    <t>(F,I),(I,G)</t>
  </si>
  <si>
    <t>Emax (Số cạnh tối đa) CN2 = N(N-1)/2 = 10(10-1)/2 = 45</t>
  </si>
  <si>
    <r>
      <t>C</t>
    </r>
    <r>
      <rPr>
        <vertAlign val="subscript"/>
        <sz val="13"/>
        <color theme="1"/>
        <rFont val="Times New Roman"/>
        <family val="1"/>
        <charset val="163"/>
      </rPr>
      <t>B</t>
    </r>
    <r>
      <rPr>
        <sz val="13"/>
        <color theme="1"/>
        <rFont val="Times New Roman"/>
        <family val="1"/>
        <charset val="163"/>
      </rPr>
      <t>(C) = 0</t>
    </r>
  </si>
  <si>
    <r>
      <t>C</t>
    </r>
    <r>
      <rPr>
        <vertAlign val="subscript"/>
        <sz val="13"/>
        <color theme="1"/>
        <rFont val="Times New Roman"/>
        <family val="1"/>
        <charset val="163"/>
      </rPr>
      <t>B</t>
    </r>
    <r>
      <rPr>
        <sz val="13"/>
        <color theme="1"/>
        <rFont val="Times New Roman"/>
        <family val="1"/>
        <charset val="163"/>
      </rPr>
      <t>(D) = 0</t>
    </r>
  </si>
  <si>
    <r>
      <t>C</t>
    </r>
    <r>
      <rPr>
        <vertAlign val="subscript"/>
        <sz val="13"/>
        <color theme="1"/>
        <rFont val="Times New Roman"/>
        <family val="1"/>
        <charset val="163"/>
      </rPr>
      <t>B</t>
    </r>
    <r>
      <rPr>
        <sz val="13"/>
        <color theme="1"/>
        <rFont val="Times New Roman"/>
        <family val="1"/>
        <charset val="163"/>
      </rPr>
      <t>(E) =0</t>
    </r>
  </si>
  <si>
    <r>
      <t>C</t>
    </r>
    <r>
      <rPr>
        <vertAlign val="subscript"/>
        <sz val="13"/>
        <color theme="1"/>
        <rFont val="Times New Roman"/>
        <family val="1"/>
        <charset val="163"/>
      </rPr>
      <t>B</t>
    </r>
    <r>
      <rPr>
        <sz val="13"/>
        <color theme="1"/>
        <rFont val="Times New Roman"/>
        <family val="1"/>
        <charset val="163"/>
      </rPr>
      <t>(F) = 0</t>
    </r>
  </si>
  <si>
    <r>
      <t>C</t>
    </r>
    <r>
      <rPr>
        <vertAlign val="subscript"/>
        <sz val="13"/>
        <color theme="1"/>
        <rFont val="Times New Roman"/>
        <family val="1"/>
        <charset val="163"/>
      </rPr>
      <t>B</t>
    </r>
    <r>
      <rPr>
        <sz val="13"/>
        <color theme="1"/>
        <rFont val="Times New Roman"/>
        <family val="1"/>
        <charset val="163"/>
      </rPr>
      <t>(G) = 0</t>
    </r>
  </si>
  <si>
    <r>
      <t>C</t>
    </r>
    <r>
      <rPr>
        <vertAlign val="subscript"/>
        <sz val="13"/>
        <color theme="1"/>
        <rFont val="Times New Roman"/>
        <family val="1"/>
        <charset val="163"/>
      </rPr>
      <t>B</t>
    </r>
    <r>
      <rPr>
        <sz val="13"/>
        <color theme="1"/>
        <rFont val="Times New Roman"/>
        <family val="1"/>
        <charset val="163"/>
      </rPr>
      <t>(H) = 0</t>
    </r>
  </si>
  <si>
    <t>(A,B),(B,H)</t>
  </si>
  <si>
    <t>(B,J),(J,D)</t>
  </si>
  <si>
    <t>(A,J),(J,D)</t>
  </si>
  <si>
    <t>(C,J),(J,D)</t>
  </si>
  <si>
    <t>(D,J),(J,E)</t>
  </si>
  <si>
    <t>J,B</t>
  </si>
  <si>
    <t>B OR J</t>
  </si>
  <si>
    <t>(C,B),(B,E)</t>
  </si>
  <si>
    <t>(D,J)(J,B)(B,H)</t>
  </si>
  <si>
    <t>(E,B),(B,H)</t>
  </si>
  <si>
    <t>(H,B),(B,J)</t>
  </si>
  <si>
    <t xml:space="preserve">(C,J),(J,E) </t>
  </si>
  <si>
    <t>Sum</t>
  </si>
  <si>
    <r>
      <t>C</t>
    </r>
    <r>
      <rPr>
        <vertAlign val="subscript"/>
        <sz val="13"/>
        <color theme="1"/>
        <rFont val="Times New Roman"/>
        <family val="1"/>
        <charset val="163"/>
      </rPr>
      <t>B</t>
    </r>
    <r>
      <rPr>
        <sz val="13"/>
        <color theme="1"/>
        <rFont val="Times New Roman"/>
        <family val="1"/>
        <charset val="163"/>
      </rPr>
      <t>(A) = 0,5/24</t>
    </r>
  </si>
  <si>
    <r>
      <t>C</t>
    </r>
    <r>
      <rPr>
        <vertAlign val="subscript"/>
        <sz val="13"/>
        <color theme="1"/>
        <rFont val="Times New Roman"/>
        <family val="1"/>
        <charset val="163"/>
      </rPr>
      <t>B</t>
    </r>
    <r>
      <rPr>
        <sz val="13"/>
        <color theme="1"/>
        <rFont val="Times New Roman"/>
        <family val="1"/>
        <charset val="163"/>
      </rPr>
      <t>(B) = 5,5/24</t>
    </r>
  </si>
  <si>
    <r>
      <t>C</t>
    </r>
    <r>
      <rPr>
        <vertAlign val="subscript"/>
        <sz val="13"/>
        <color theme="1"/>
        <rFont val="Times New Roman"/>
        <family val="1"/>
        <charset val="163"/>
      </rPr>
      <t>B</t>
    </r>
    <r>
      <rPr>
        <sz val="13"/>
        <color theme="1"/>
        <rFont val="Times New Roman"/>
        <family val="1"/>
        <charset val="163"/>
      </rPr>
      <t>(I) = 1/24</t>
    </r>
  </si>
  <si>
    <t>CB(J) = 6/24</t>
  </si>
  <si>
    <r>
      <t>C</t>
    </r>
    <r>
      <rPr>
        <vertAlign val="subscript"/>
        <sz val="13"/>
        <color theme="1"/>
        <rFont val="Times New Roman"/>
        <family val="1"/>
        <charset val="163"/>
      </rPr>
      <t>B</t>
    </r>
    <r>
      <rPr>
        <sz val="13"/>
        <color theme="1"/>
        <rFont val="Times New Roman"/>
        <family val="1"/>
        <charset val="163"/>
      </rPr>
      <t>(AB) = 3/24</t>
    </r>
  </si>
  <si>
    <r>
      <t>C</t>
    </r>
    <r>
      <rPr>
        <vertAlign val="subscript"/>
        <sz val="13"/>
        <color theme="1"/>
        <rFont val="Times New Roman"/>
        <family val="1"/>
        <charset val="163"/>
      </rPr>
      <t>B</t>
    </r>
    <r>
      <rPr>
        <sz val="13"/>
        <color theme="1"/>
        <rFont val="Times New Roman"/>
        <family val="1"/>
        <charset val="163"/>
      </rPr>
      <t>(AC) = 1/24</t>
    </r>
  </si>
  <si>
    <r>
      <t>C</t>
    </r>
    <r>
      <rPr>
        <vertAlign val="subscript"/>
        <sz val="13"/>
        <color theme="1"/>
        <rFont val="Times New Roman"/>
        <family val="1"/>
        <charset val="163"/>
      </rPr>
      <t>B</t>
    </r>
    <r>
      <rPr>
        <sz val="13"/>
        <color theme="1"/>
        <rFont val="Times New Roman"/>
        <family val="1"/>
        <charset val="163"/>
      </rPr>
      <t>(AJ) = 2/24</t>
    </r>
  </si>
  <si>
    <r>
      <t>C</t>
    </r>
    <r>
      <rPr>
        <vertAlign val="subscript"/>
        <sz val="13"/>
        <color theme="1"/>
        <rFont val="Times New Roman"/>
        <family val="1"/>
        <charset val="163"/>
      </rPr>
      <t>B</t>
    </r>
    <r>
      <rPr>
        <sz val="13"/>
        <color theme="1"/>
        <rFont val="Times New Roman"/>
        <family val="1"/>
        <charset val="163"/>
      </rPr>
      <t>(BC) = 1/24</t>
    </r>
  </si>
  <si>
    <r>
      <t>C</t>
    </r>
    <r>
      <rPr>
        <vertAlign val="subscript"/>
        <sz val="13"/>
        <color theme="1"/>
        <rFont val="Times New Roman"/>
        <family val="1"/>
        <charset val="163"/>
      </rPr>
      <t>B</t>
    </r>
    <r>
      <rPr>
        <sz val="13"/>
        <color theme="1"/>
        <rFont val="Times New Roman"/>
        <family val="1"/>
        <charset val="163"/>
      </rPr>
      <t>(BE) = 4/24</t>
    </r>
  </si>
  <si>
    <r>
      <t>C</t>
    </r>
    <r>
      <rPr>
        <vertAlign val="subscript"/>
        <sz val="13"/>
        <color theme="1"/>
        <rFont val="Times New Roman"/>
        <family val="1"/>
        <charset val="163"/>
      </rPr>
      <t>B</t>
    </r>
    <r>
      <rPr>
        <sz val="13"/>
        <color theme="1"/>
        <rFont val="Times New Roman"/>
        <family val="1"/>
        <charset val="163"/>
      </rPr>
      <t>(BJ) = 4/24</t>
    </r>
  </si>
  <si>
    <r>
      <t>C</t>
    </r>
    <r>
      <rPr>
        <vertAlign val="subscript"/>
        <sz val="13"/>
        <color theme="1"/>
        <rFont val="Times New Roman"/>
        <family val="1"/>
        <charset val="163"/>
      </rPr>
      <t>B</t>
    </r>
    <r>
      <rPr>
        <sz val="13"/>
        <color theme="1"/>
        <rFont val="Times New Roman"/>
        <family val="1"/>
        <charset val="163"/>
      </rPr>
      <t>(CJ) = 3/24</t>
    </r>
  </si>
  <si>
    <r>
      <t>C</t>
    </r>
    <r>
      <rPr>
        <vertAlign val="subscript"/>
        <sz val="13"/>
        <color theme="1"/>
        <rFont val="Times New Roman"/>
        <family val="1"/>
        <charset val="163"/>
      </rPr>
      <t>B</t>
    </r>
    <r>
      <rPr>
        <sz val="13"/>
        <color theme="1"/>
        <rFont val="Times New Roman"/>
        <family val="1"/>
        <charset val="163"/>
      </rPr>
      <t>(DJ) =6/24</t>
    </r>
  </si>
  <si>
    <r>
      <t>C</t>
    </r>
    <r>
      <rPr>
        <vertAlign val="subscript"/>
        <sz val="13"/>
        <color theme="1"/>
        <rFont val="Times New Roman"/>
        <family val="1"/>
        <charset val="163"/>
      </rPr>
      <t>B</t>
    </r>
    <r>
      <rPr>
        <sz val="13"/>
        <color theme="1"/>
        <rFont val="Times New Roman"/>
        <family val="1"/>
        <charset val="163"/>
      </rPr>
      <t>(EJ) = 2/24</t>
    </r>
  </si>
  <si>
    <r>
      <t>C</t>
    </r>
    <r>
      <rPr>
        <vertAlign val="subscript"/>
        <sz val="13"/>
        <color theme="1"/>
        <rFont val="Times New Roman"/>
        <family val="1"/>
        <charset val="163"/>
      </rPr>
      <t>B</t>
    </r>
    <r>
      <rPr>
        <sz val="13"/>
        <color theme="1"/>
        <rFont val="Times New Roman"/>
        <family val="1"/>
        <charset val="163"/>
      </rPr>
      <t>(FI) = 2/24</t>
    </r>
  </si>
  <si>
    <r>
      <t>C</t>
    </r>
    <r>
      <rPr>
        <vertAlign val="subscript"/>
        <sz val="13"/>
        <color theme="1"/>
        <rFont val="Times New Roman"/>
        <family val="1"/>
        <charset val="163"/>
      </rPr>
      <t>B</t>
    </r>
    <r>
      <rPr>
        <sz val="13"/>
        <color theme="1"/>
        <rFont val="Times New Roman"/>
        <family val="1"/>
        <charset val="163"/>
      </rPr>
      <t>(GI) = 2/24</t>
    </r>
  </si>
  <si>
    <r>
      <t>C</t>
    </r>
    <r>
      <rPr>
        <vertAlign val="subscript"/>
        <sz val="13"/>
        <color theme="1"/>
        <rFont val="Times New Roman"/>
        <family val="1"/>
        <charset val="163"/>
      </rPr>
      <t>B</t>
    </r>
    <r>
      <rPr>
        <sz val="13"/>
        <color theme="1"/>
        <rFont val="Times New Roman"/>
        <family val="1"/>
        <charset val="163"/>
      </rPr>
      <t>(HB) = 5/24</t>
    </r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</si>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</sst>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  <font>
      <b/>
      <sz val="13"/>
      <color rgb="FFFF0000"/>
      <name val="Times New Roman"/>
      <family val="1"/>
      <charset val="163"/>
    </font>
    <font>
      <vertAlign val="subscript"/>
      <sz val="13"/>
      <color theme="1"/>
      <name val="Times New Roman"/>
      <family val="1"/>
      <charset val="16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18" fillId="0" borderId="0" xfId="0" applyFont="1"/>
    <xf numFmtId="0" fontId="18" fillId="0" borderId="10" xfId="0" applyFont="1" applyBorder="1" applyAlignment="1">
      <alignment horizontal="left"/>
    </xf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left"/>
    </xf>
    <xf numFmtId="0" fontId="18" fillId="0" borderId="0" xfId="0" applyFont="1" applyAlignment="1">
      <alignment vertical="center" wrapText="1"/>
    </xf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274321</xdr:colOff>
      <xdr:row>1</xdr:row>
      <xdr:rowOff>144780</xdr:rowOff>
    </xdr:from>
    <xdr:to>
      <xdr:col>20</xdr:col>
      <xdr:colOff>566011</xdr:colOff>
      <xdr:row>10</xdr:row>
      <xdr:rowOff>144780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01EE48-581F-D70D-B38D-D28A2F8A6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9521" y="876300"/>
          <a:ext cx="5168490" cy="34747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283029</xdr:colOff>
      <xdr:row>3</xdr:row>
      <xdr:rowOff>293914</xdr:rowOff>
    </xdr:from>
    <xdr:to>
      <xdr:col>28</xdr:col>
      <xdr:colOff>457201</xdr:colOff>
      <xdr:row>10</xdr:row>
      <xdr:rowOff>256799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C843CC-83D4-C480-4FE2-5FB486EBB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65429" y="1578428"/>
          <a:ext cx="5660572" cy="38055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198121</xdr:colOff>
      <xdr:row>4</xdr:row>
      <xdr:rowOff>76200</xdr:rowOff>
    </xdr:from>
    <xdr:to>
      <xdr:col>19</xdr:col>
      <xdr:colOff>388621</xdr:colOff>
      <xdr:row>20</xdr:row>
      <xdr:rowOff>146984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7DABF8-DE5B-197D-EE3A-530DAA8EF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941" y="807720"/>
          <a:ext cx="4457700" cy="29968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B82B-7954-4BB0-B977-2957E65D05B5}">
  <dimension ref="A1:K11"/>
  <sheetViews>
    <sheetView tabSelected="1" workbookViewId="0">
      <selection activeCell="E10" sqref="E10"/>
    </sheetView>
  </sheetViews>
  <sheetFormatPr defaultRowHeight="14.4" x14ac:dyDescent="0.3"/>
  <sheetData>
    <row r="1" spans="1:11" ht="57.6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ht="28.8" x14ac:dyDescent="0.3">
      <c r="A2" s="1" t="s">
        <v>5</v>
      </c>
      <c r="B2" s="1">
        <v>0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</row>
    <row r="3" spans="1:11" x14ac:dyDescent="0.3">
      <c r="A3" s="1" t="s">
        <v>6</v>
      </c>
      <c r="B3" s="1">
        <v>1</v>
      </c>
      <c r="C3" s="1">
        <v>0</v>
      </c>
      <c r="D3" s="1">
        <v>1</v>
      </c>
      <c r="E3" s="1">
        <v>0</v>
      </c>
      <c r="F3" s="1">
        <v>1</v>
      </c>
      <c r="G3" s="1">
        <v>0</v>
      </c>
      <c r="H3" s="1">
        <v>0</v>
      </c>
      <c r="I3">
        <v>1</v>
      </c>
      <c r="J3" s="1">
        <v>0</v>
      </c>
      <c r="K3" s="1">
        <v>1</v>
      </c>
    </row>
    <row r="4" spans="1:11" x14ac:dyDescent="0.3">
      <c r="A4" s="1" t="s">
        <v>7</v>
      </c>
      <c r="B4" s="1">
        <v>1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</row>
    <row r="5" spans="1:11" ht="43.2" x14ac:dyDescent="0.3">
      <c r="A5" s="1" t="s">
        <v>8</v>
      </c>
      <c r="B5" s="1">
        <v>0</v>
      </c>
      <c r="C5" s="1">
        <v>0</v>
      </c>
      <c r="D5" s="1">
        <v>0</v>
      </c>
      <c r="E5" s="2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</row>
    <row r="6" spans="1:11" ht="28.8" x14ac:dyDescent="0.3">
      <c r="A6" s="1" t="s">
        <v>9</v>
      </c>
      <c r="B6" s="1">
        <v>0</v>
      </c>
      <c r="C6" s="1">
        <v>1</v>
      </c>
      <c r="D6" s="1">
        <v>0</v>
      </c>
      <c r="E6" s="1">
        <v>0</v>
      </c>
      <c r="F6" s="2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</row>
    <row r="7" spans="1:11" ht="28.8" x14ac:dyDescent="0.3">
      <c r="A7" s="1" t="s">
        <v>10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 s="1">
        <v>0</v>
      </c>
      <c r="I7" s="1">
        <v>0</v>
      </c>
      <c r="J7" s="1">
        <v>1</v>
      </c>
      <c r="K7" s="1">
        <v>0</v>
      </c>
    </row>
    <row r="8" spans="1:11" ht="28.8" x14ac:dyDescent="0.3">
      <c r="A8" s="1" t="s">
        <v>11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2">
        <v>0</v>
      </c>
      <c r="I8" s="1">
        <v>0</v>
      </c>
      <c r="J8" s="1">
        <v>1</v>
      </c>
      <c r="K8" s="1">
        <v>0</v>
      </c>
    </row>
    <row r="9" spans="1:11" ht="28.8" x14ac:dyDescent="0.3">
      <c r="A9" s="1" t="s">
        <v>12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2">
        <v>0</v>
      </c>
      <c r="J9" s="1">
        <v>0</v>
      </c>
      <c r="K9" s="1">
        <v>0</v>
      </c>
    </row>
    <row r="10" spans="1:11" ht="57.6" x14ac:dyDescent="0.3">
      <c r="A10" s="1" t="s">
        <v>13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3">
        <v>0</v>
      </c>
      <c r="K10" s="1">
        <v>0</v>
      </c>
    </row>
    <row r="11" spans="1:11" ht="57.6" x14ac:dyDescent="0.3">
      <c r="A11" s="1" t="s">
        <v>14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opLeftCell="A9" zoomScale="70" zoomScaleNormal="70" workbookViewId="0">
      <selection activeCell="T14" sqref="T14"/>
    </sheetView>
  </sheetViews>
  <sheetFormatPr defaultRowHeight="16.8" x14ac:dyDescent="0.3"/>
  <cols>
    <col min="1" max="16384" width="8.88671875" style="5"/>
  </cols>
  <sheetData>
    <row r="1" spans="1:17" x14ac:dyDescent="0.3">
      <c r="A1" s="6" t="s">
        <v>15</v>
      </c>
      <c r="B1" s="7" t="s">
        <v>0</v>
      </c>
      <c r="C1" s="7" t="s">
        <v>1</v>
      </c>
      <c r="D1" s="8" t="s">
        <v>27</v>
      </c>
      <c r="F1" s="7"/>
      <c r="G1" s="7" t="s">
        <v>17</v>
      </c>
    </row>
    <row r="2" spans="1:17" ht="50.4" x14ac:dyDescent="0.3">
      <c r="A2" s="5">
        <v>1</v>
      </c>
      <c r="B2" s="9" t="s">
        <v>18</v>
      </c>
      <c r="C2" s="9" t="s">
        <v>19</v>
      </c>
      <c r="F2" s="5" t="s">
        <v>20</v>
      </c>
      <c r="L2" s="9" t="s">
        <v>5</v>
      </c>
      <c r="M2" s="5" t="s">
        <v>18</v>
      </c>
      <c r="O2" s="10" t="s">
        <v>44</v>
      </c>
    </row>
    <row r="3" spans="1:17" ht="33.6" x14ac:dyDescent="0.3">
      <c r="A3" s="5">
        <v>2</v>
      </c>
      <c r="B3" s="9" t="s">
        <v>18</v>
      </c>
      <c r="C3" s="9" t="s">
        <v>31</v>
      </c>
      <c r="F3" s="5" t="s">
        <v>33</v>
      </c>
      <c r="L3" s="9" t="s">
        <v>6</v>
      </c>
      <c r="M3" s="5" t="s">
        <v>19</v>
      </c>
    </row>
    <row r="4" spans="1:17" ht="33.6" x14ac:dyDescent="0.3">
      <c r="A4" s="5">
        <v>3</v>
      </c>
      <c r="B4" s="9" t="s">
        <v>18</v>
      </c>
      <c r="C4" s="9" t="s">
        <v>21</v>
      </c>
      <c r="F4" s="5" t="s">
        <v>34</v>
      </c>
      <c r="L4" s="9" t="s">
        <v>7</v>
      </c>
      <c r="M4" s="5" t="s">
        <v>21</v>
      </c>
    </row>
    <row r="5" spans="1:17" x14ac:dyDescent="0.3">
      <c r="A5" s="5">
        <v>4</v>
      </c>
      <c r="B5" s="9" t="s">
        <v>18</v>
      </c>
      <c r="C5" s="9" t="s">
        <v>22</v>
      </c>
      <c r="D5" s="5" t="s">
        <v>31</v>
      </c>
      <c r="F5" s="5" t="s">
        <v>53</v>
      </c>
      <c r="L5" s="9" t="s">
        <v>8</v>
      </c>
      <c r="M5" s="5" t="s">
        <v>22</v>
      </c>
    </row>
    <row r="6" spans="1:17" ht="50.4" x14ac:dyDescent="0.3">
      <c r="A6" s="5">
        <v>5</v>
      </c>
      <c r="B6" s="9" t="s">
        <v>18</v>
      </c>
      <c r="C6" s="9" t="s">
        <v>32</v>
      </c>
      <c r="D6" s="5" t="s">
        <v>19</v>
      </c>
      <c r="F6" s="5" t="s">
        <v>51</v>
      </c>
      <c r="L6" s="9" t="s">
        <v>9</v>
      </c>
      <c r="M6" s="5" t="s">
        <v>23</v>
      </c>
    </row>
    <row r="7" spans="1:17" ht="33.6" x14ac:dyDescent="0.3">
      <c r="A7" s="5">
        <v>6</v>
      </c>
      <c r="B7" s="9" t="s">
        <v>18</v>
      </c>
      <c r="C7" s="9" t="s">
        <v>23</v>
      </c>
      <c r="D7" s="9" t="s">
        <v>57</v>
      </c>
      <c r="F7" s="9" t="s">
        <v>35</v>
      </c>
      <c r="L7" s="9" t="s">
        <v>10</v>
      </c>
      <c r="M7" s="5" t="s">
        <v>24</v>
      </c>
      <c r="O7" s="11" t="s">
        <v>16</v>
      </c>
      <c r="Q7" s="12" t="s">
        <v>17</v>
      </c>
    </row>
    <row r="8" spans="1:17" ht="33.6" x14ac:dyDescent="0.3">
      <c r="A8" s="5">
        <v>7</v>
      </c>
      <c r="B8" s="9" t="s">
        <v>19</v>
      </c>
      <c r="C8" s="9" t="s">
        <v>22</v>
      </c>
      <c r="D8" s="9" t="s">
        <v>31</v>
      </c>
      <c r="F8" s="9" t="s">
        <v>52</v>
      </c>
      <c r="L8" s="9" t="s">
        <v>11</v>
      </c>
      <c r="M8" s="5" t="s">
        <v>29</v>
      </c>
      <c r="O8" s="11"/>
      <c r="Q8" s="12"/>
    </row>
    <row r="9" spans="1:17" ht="50.4" x14ac:dyDescent="0.45">
      <c r="A9" s="5">
        <v>8</v>
      </c>
      <c r="B9" s="9" t="s">
        <v>19</v>
      </c>
      <c r="C9" s="9" t="s">
        <v>32</v>
      </c>
      <c r="F9" s="5" t="s">
        <v>36</v>
      </c>
      <c r="L9" s="9" t="s">
        <v>12</v>
      </c>
      <c r="M9" s="5" t="s">
        <v>30</v>
      </c>
      <c r="O9" s="5" t="s">
        <v>64</v>
      </c>
      <c r="Q9" s="5" t="s">
        <v>68</v>
      </c>
    </row>
    <row r="10" spans="1:17" ht="84" x14ac:dyDescent="0.45">
      <c r="A10" s="5">
        <v>9</v>
      </c>
      <c r="B10" s="9" t="s">
        <v>19</v>
      </c>
      <c r="C10" s="9" t="s">
        <v>21</v>
      </c>
      <c r="F10" s="5" t="s">
        <v>25</v>
      </c>
      <c r="L10" s="9" t="s">
        <v>13</v>
      </c>
      <c r="M10" s="5" t="s">
        <v>28</v>
      </c>
      <c r="O10" s="5" t="s">
        <v>65</v>
      </c>
      <c r="Q10" s="5" t="s">
        <v>69</v>
      </c>
    </row>
    <row r="11" spans="1:17" ht="84" x14ac:dyDescent="0.45">
      <c r="A11" s="5">
        <v>10</v>
      </c>
      <c r="B11" s="9" t="s">
        <v>19</v>
      </c>
      <c r="C11" s="9" t="s">
        <v>31</v>
      </c>
      <c r="F11" s="5" t="s">
        <v>37</v>
      </c>
      <c r="L11" s="9" t="s">
        <v>14</v>
      </c>
      <c r="M11" s="5" t="s">
        <v>31</v>
      </c>
      <c r="O11" s="5" t="s">
        <v>45</v>
      </c>
      <c r="Q11" s="5" t="s">
        <v>70</v>
      </c>
    </row>
    <row r="12" spans="1:17" ht="20.399999999999999" x14ac:dyDescent="0.45">
      <c r="A12" s="5">
        <v>11</v>
      </c>
      <c r="B12" s="9" t="s">
        <v>19</v>
      </c>
      <c r="C12" s="9" t="s">
        <v>23</v>
      </c>
      <c r="F12" s="5" t="s">
        <v>26</v>
      </c>
      <c r="L12" s="9"/>
      <c r="O12" s="5" t="s">
        <v>46</v>
      </c>
      <c r="Q12" s="5" t="s">
        <v>71</v>
      </c>
    </row>
    <row r="13" spans="1:17" ht="20.399999999999999" x14ac:dyDescent="0.45">
      <c r="A13" s="5">
        <v>12</v>
      </c>
      <c r="B13" s="9" t="s">
        <v>21</v>
      </c>
      <c r="C13" s="9" t="s">
        <v>23</v>
      </c>
      <c r="D13" s="5" t="s">
        <v>31</v>
      </c>
      <c r="F13" s="5" t="s">
        <v>62</v>
      </c>
      <c r="L13" s="9"/>
      <c r="Q13" s="5" t="s">
        <v>72</v>
      </c>
    </row>
    <row r="14" spans="1:17" ht="20.399999999999999" x14ac:dyDescent="0.45">
      <c r="A14" s="5">
        <v>13</v>
      </c>
      <c r="B14" s="9" t="s">
        <v>21</v>
      </c>
      <c r="C14" s="9" t="s">
        <v>22</v>
      </c>
      <c r="D14" s="5" t="s">
        <v>31</v>
      </c>
      <c r="F14" s="5" t="s">
        <v>54</v>
      </c>
      <c r="L14" s="9"/>
      <c r="Q14" s="5" t="s">
        <v>73</v>
      </c>
    </row>
    <row r="15" spans="1:17" ht="20.399999999999999" x14ac:dyDescent="0.45">
      <c r="A15" s="5">
        <v>14</v>
      </c>
      <c r="B15" s="9" t="s">
        <v>21</v>
      </c>
      <c r="C15" s="9" t="s">
        <v>32</v>
      </c>
      <c r="D15" s="5" t="s">
        <v>19</v>
      </c>
      <c r="F15" s="5" t="s">
        <v>58</v>
      </c>
      <c r="L15" s="9"/>
      <c r="Q15" s="5" t="s">
        <v>74</v>
      </c>
    </row>
    <row r="16" spans="1:17" ht="20.399999999999999" x14ac:dyDescent="0.45">
      <c r="A16" s="5">
        <v>15</v>
      </c>
      <c r="B16" s="9" t="s">
        <v>21</v>
      </c>
      <c r="C16" s="9" t="s">
        <v>31</v>
      </c>
      <c r="F16" s="5" t="s">
        <v>38</v>
      </c>
      <c r="L16" s="9"/>
      <c r="O16" s="5" t="s">
        <v>47</v>
      </c>
      <c r="Q16" s="5" t="s">
        <v>75</v>
      </c>
    </row>
    <row r="17" spans="1:17" ht="20.399999999999999" x14ac:dyDescent="0.45">
      <c r="A17" s="5">
        <v>16</v>
      </c>
      <c r="B17" s="9" t="s">
        <v>22</v>
      </c>
      <c r="C17" s="9" t="s">
        <v>23</v>
      </c>
      <c r="D17" s="5" t="s">
        <v>31</v>
      </c>
      <c r="F17" s="5" t="s">
        <v>55</v>
      </c>
      <c r="L17" s="9"/>
      <c r="Q17" s="5" t="s">
        <v>76</v>
      </c>
    </row>
    <row r="18" spans="1:17" ht="20.399999999999999" x14ac:dyDescent="0.45">
      <c r="A18" s="5">
        <v>17</v>
      </c>
      <c r="B18" s="9" t="s">
        <v>22</v>
      </c>
      <c r="C18" s="9" t="s">
        <v>32</v>
      </c>
      <c r="D18" s="5" t="s">
        <v>56</v>
      </c>
      <c r="F18" s="5" t="s">
        <v>59</v>
      </c>
      <c r="L18" s="9"/>
      <c r="Q18" s="5" t="s">
        <v>77</v>
      </c>
    </row>
    <row r="19" spans="1:17" ht="20.399999999999999" x14ac:dyDescent="0.45">
      <c r="A19" s="5">
        <v>18</v>
      </c>
      <c r="B19" s="9" t="s">
        <v>22</v>
      </c>
      <c r="C19" s="9" t="s">
        <v>31</v>
      </c>
      <c r="F19" s="5" t="s">
        <v>39</v>
      </c>
      <c r="L19" s="9"/>
      <c r="O19" s="5" t="s">
        <v>48</v>
      </c>
      <c r="Q19" s="5" t="s">
        <v>78</v>
      </c>
    </row>
    <row r="20" spans="1:17" ht="20.399999999999999" x14ac:dyDescent="0.45">
      <c r="A20" s="5">
        <v>19</v>
      </c>
      <c r="B20" s="9" t="s">
        <v>23</v>
      </c>
      <c r="C20" s="9" t="s">
        <v>32</v>
      </c>
      <c r="D20" s="5" t="s">
        <v>19</v>
      </c>
      <c r="F20" s="5" t="s">
        <v>60</v>
      </c>
      <c r="L20" s="9"/>
      <c r="Q20" s="5" t="s">
        <v>79</v>
      </c>
    </row>
    <row r="21" spans="1:17" ht="20.399999999999999" x14ac:dyDescent="0.45">
      <c r="A21" s="5">
        <v>20</v>
      </c>
      <c r="B21" s="9" t="s">
        <v>23</v>
      </c>
      <c r="C21" s="9" t="s">
        <v>31</v>
      </c>
      <c r="F21" s="5" t="s">
        <v>40</v>
      </c>
      <c r="O21" s="5" t="s">
        <v>49</v>
      </c>
    </row>
    <row r="22" spans="1:17" ht="20.399999999999999" x14ac:dyDescent="0.45">
      <c r="A22" s="5">
        <v>21</v>
      </c>
      <c r="B22" s="9" t="s">
        <v>24</v>
      </c>
      <c r="C22" s="9" t="s">
        <v>28</v>
      </c>
      <c r="F22" s="5" t="s">
        <v>41</v>
      </c>
      <c r="O22" s="5" t="s">
        <v>50</v>
      </c>
    </row>
    <row r="23" spans="1:17" ht="20.399999999999999" x14ac:dyDescent="0.45">
      <c r="A23" s="5">
        <v>22</v>
      </c>
      <c r="B23" s="9" t="s">
        <v>29</v>
      </c>
      <c r="C23" s="9" t="s">
        <v>28</v>
      </c>
      <c r="F23" s="5" t="s">
        <v>42</v>
      </c>
      <c r="O23" s="5" t="s">
        <v>66</v>
      </c>
    </row>
    <row r="24" spans="1:17" x14ac:dyDescent="0.3">
      <c r="A24" s="5">
        <v>23</v>
      </c>
      <c r="B24" s="9" t="s">
        <v>30</v>
      </c>
      <c r="C24" s="9" t="s">
        <v>31</v>
      </c>
      <c r="D24" s="5" t="s">
        <v>19</v>
      </c>
      <c r="F24" s="5" t="s">
        <v>61</v>
      </c>
      <c r="O24" s="5" t="s">
        <v>67</v>
      </c>
    </row>
    <row r="25" spans="1:17" x14ac:dyDescent="0.3">
      <c r="A25" s="5">
        <v>24</v>
      </c>
      <c r="B25" s="9" t="s">
        <v>24</v>
      </c>
      <c r="C25" s="9" t="s">
        <v>29</v>
      </c>
      <c r="D25" s="5" t="s">
        <v>28</v>
      </c>
      <c r="F25" s="5" t="s">
        <v>43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BC4AE-AA8D-4D5A-B910-672889D487FD}">
  <dimension ref="A1:N11"/>
  <sheetViews>
    <sheetView workbookViewId="0">
      <selection activeCell="P9" sqref="P9"/>
    </sheetView>
  </sheetViews>
  <sheetFormatPr defaultRowHeight="14.4" x14ac:dyDescent="0.3"/>
  <sheetData>
    <row r="1" spans="1:14" ht="57.6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3" t="s">
        <v>63</v>
      </c>
      <c r="N1" s="14" t="s">
        <v>80</v>
      </c>
    </row>
    <row r="2" spans="1:14" ht="28.8" x14ac:dyDescent="0.3">
      <c r="A2" s="1" t="s">
        <v>5</v>
      </c>
      <c r="B2" s="1">
        <v>0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>
        <f>SUM(B2:K2)</f>
        <v>3</v>
      </c>
      <c r="N2">
        <f>9/L2</f>
        <v>3</v>
      </c>
    </row>
    <row r="3" spans="1:14" x14ac:dyDescent="0.3">
      <c r="A3" s="1" t="s">
        <v>6</v>
      </c>
      <c r="B3" s="1">
        <v>1</v>
      </c>
      <c r="C3" s="1">
        <v>0</v>
      </c>
      <c r="D3" s="1">
        <v>1</v>
      </c>
      <c r="E3" s="1">
        <v>0</v>
      </c>
      <c r="F3" s="1">
        <v>1</v>
      </c>
      <c r="G3" s="1">
        <v>0</v>
      </c>
      <c r="H3" s="1">
        <v>0</v>
      </c>
      <c r="I3">
        <v>1</v>
      </c>
      <c r="J3" s="1">
        <v>0</v>
      </c>
      <c r="K3" s="1">
        <v>1</v>
      </c>
      <c r="L3">
        <f t="shared" ref="L3:L11" si="0">SUM(B3:K3)</f>
        <v>5</v>
      </c>
      <c r="N3">
        <f t="shared" ref="N3:N11" si="1">9/L3</f>
        <v>1.8</v>
      </c>
    </row>
    <row r="4" spans="1:14" x14ac:dyDescent="0.3">
      <c r="A4" s="1" t="s">
        <v>7</v>
      </c>
      <c r="B4" s="1">
        <v>1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>
        <f t="shared" si="0"/>
        <v>3</v>
      </c>
      <c r="N4">
        <f t="shared" si="1"/>
        <v>3</v>
      </c>
    </row>
    <row r="5" spans="1:14" ht="43.2" x14ac:dyDescent="0.3">
      <c r="A5" s="1" t="s">
        <v>8</v>
      </c>
      <c r="B5" s="1">
        <v>0</v>
      </c>
      <c r="C5" s="1">
        <v>0</v>
      </c>
      <c r="D5" s="1">
        <v>0</v>
      </c>
      <c r="E5" s="2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>
        <f t="shared" si="0"/>
        <v>1</v>
      </c>
      <c r="N5">
        <f t="shared" si="1"/>
        <v>9</v>
      </c>
    </row>
    <row r="6" spans="1:14" ht="28.8" x14ac:dyDescent="0.3">
      <c r="A6" s="1" t="s">
        <v>9</v>
      </c>
      <c r="B6" s="1">
        <v>0</v>
      </c>
      <c r="C6" s="1">
        <v>1</v>
      </c>
      <c r="D6" s="1">
        <v>0</v>
      </c>
      <c r="E6" s="1">
        <v>0</v>
      </c>
      <c r="F6" s="2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>
        <f t="shared" si="0"/>
        <v>2</v>
      </c>
      <c r="N6">
        <f t="shared" si="1"/>
        <v>4.5</v>
      </c>
    </row>
    <row r="7" spans="1:14" ht="28.8" x14ac:dyDescent="0.3">
      <c r="A7" s="1" t="s">
        <v>10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 s="1">
        <v>0</v>
      </c>
      <c r="I7" s="1">
        <v>0</v>
      </c>
      <c r="J7" s="1">
        <v>1</v>
      </c>
      <c r="K7" s="1">
        <v>0</v>
      </c>
      <c r="L7">
        <f t="shared" si="0"/>
        <v>1</v>
      </c>
      <c r="N7">
        <f t="shared" si="1"/>
        <v>9</v>
      </c>
    </row>
    <row r="8" spans="1:14" ht="28.8" x14ac:dyDescent="0.3">
      <c r="A8" s="1" t="s">
        <v>11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2">
        <v>0</v>
      </c>
      <c r="I8" s="1">
        <v>0</v>
      </c>
      <c r="J8" s="1">
        <v>1</v>
      </c>
      <c r="K8" s="1">
        <v>0</v>
      </c>
      <c r="L8">
        <f t="shared" si="0"/>
        <v>1</v>
      </c>
      <c r="N8">
        <f t="shared" si="1"/>
        <v>9</v>
      </c>
    </row>
    <row r="9" spans="1:14" ht="28.8" x14ac:dyDescent="0.3">
      <c r="A9" s="1" t="s">
        <v>12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2">
        <v>0</v>
      </c>
      <c r="J9" s="1">
        <v>0</v>
      </c>
      <c r="K9" s="1">
        <v>0</v>
      </c>
      <c r="L9">
        <f t="shared" si="0"/>
        <v>1</v>
      </c>
      <c r="N9">
        <f t="shared" si="1"/>
        <v>9</v>
      </c>
    </row>
    <row r="10" spans="1:14" ht="57.6" x14ac:dyDescent="0.3">
      <c r="A10" s="1" t="s">
        <v>13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3">
        <v>0</v>
      </c>
      <c r="K10" s="1">
        <v>0</v>
      </c>
      <c r="L10">
        <f t="shared" si="0"/>
        <v>2</v>
      </c>
      <c r="N10">
        <f t="shared" si="1"/>
        <v>4.5</v>
      </c>
    </row>
    <row r="11" spans="1:14" ht="57.6" x14ac:dyDescent="0.3">
      <c r="A11" s="1" t="s">
        <v>14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2">
        <v>0</v>
      </c>
      <c r="L11">
        <f t="shared" si="0"/>
        <v>5</v>
      </c>
      <c r="N11">
        <f t="shared" si="1"/>
        <v>1.8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F82D-1A9A-42DC-82D6-F205AB33B4CF}">
  <dimension ref="A1:X96"/>
  <sheetViews>
    <sheetView topLeftCell="D1" zoomScale="70" zoomScaleNormal="70" workbookViewId="0">
      <selection activeCell="X2" sqref="X2"/>
    </sheetView>
  </sheetViews>
  <sheetFormatPr defaultRowHeight="14.4" x14ac:dyDescent="0.3"/>
  <sheetData>
    <row r="1" spans="1:24" ht="57.6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24" ht="28.8" x14ac:dyDescent="0.3">
      <c r="A2" s="1" t="s">
        <v>5</v>
      </c>
      <c r="B2" s="1">
        <v>0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N2">
        <v>1</v>
      </c>
      <c r="Q2" cm="1">
        <f t="array" ref="Q2">MMULT(B2:K2,$N$2:$N$11)</f>
        <v>3</v>
      </c>
      <c r="T2">
        <f>Q2/$W$12</f>
        <v>0.33541019662496846</v>
      </c>
      <c r="V2">
        <f t="shared" ref="V2:V11" si="0">ABS(T2-N2)</f>
        <v>0.66458980337503148</v>
      </c>
      <c r="X2">
        <f>SQRT(V2^2+V3^2+V4^2+V5^2+V6^2+V7^2+V8^2+V9^2+V10^2+V11^2)</f>
        <v>2.3734862236803704</v>
      </c>
    </row>
    <row r="3" spans="1:24" x14ac:dyDescent="0.3">
      <c r="A3" s="1" t="s">
        <v>6</v>
      </c>
      <c r="B3" s="1">
        <v>1</v>
      </c>
      <c r="C3" s="1">
        <v>0</v>
      </c>
      <c r="D3" s="1">
        <v>1</v>
      </c>
      <c r="E3" s="1">
        <v>0</v>
      </c>
      <c r="F3" s="1">
        <v>1</v>
      </c>
      <c r="G3" s="1">
        <v>0</v>
      </c>
      <c r="H3" s="1">
        <v>0</v>
      </c>
      <c r="I3">
        <v>1</v>
      </c>
      <c r="J3" s="1">
        <v>0</v>
      </c>
      <c r="K3" s="1">
        <v>1</v>
      </c>
      <c r="N3">
        <v>1</v>
      </c>
      <c r="Q3" cm="1">
        <f t="array" ref="Q3">MMULT(B3:K3,$N$2:$N$11)</f>
        <v>5</v>
      </c>
      <c r="T3">
        <f t="shared" ref="T3:T11" si="1">Q3/$W$12</f>
        <v>0.55901699437494745</v>
      </c>
      <c r="V3">
        <f t="shared" si="0"/>
        <v>0.44098300562505255</v>
      </c>
    </row>
    <row r="4" spans="1:24" x14ac:dyDescent="0.3">
      <c r="A4" s="1" t="s">
        <v>7</v>
      </c>
      <c r="B4" s="1">
        <v>1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N4">
        <v>1</v>
      </c>
      <c r="Q4" cm="1">
        <f t="array" ref="Q4">MMULT(B4:K4,$N$2:$N$11)</f>
        <v>3</v>
      </c>
      <c r="T4">
        <f t="shared" si="1"/>
        <v>0.33541019662496846</v>
      </c>
      <c r="V4">
        <f t="shared" si="0"/>
        <v>0.66458980337503148</v>
      </c>
    </row>
    <row r="5" spans="1:24" ht="43.2" x14ac:dyDescent="0.3">
      <c r="A5" s="1" t="s">
        <v>8</v>
      </c>
      <c r="B5" s="1">
        <v>0</v>
      </c>
      <c r="C5" s="1">
        <v>0</v>
      </c>
      <c r="D5" s="1">
        <v>0</v>
      </c>
      <c r="E5" s="2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N5">
        <v>1</v>
      </c>
      <c r="Q5" cm="1">
        <f t="array" ref="Q5">MMULT(B5:K5,$N$2:$N$11)</f>
        <v>1</v>
      </c>
      <c r="T5">
        <f t="shared" si="1"/>
        <v>0.11180339887498948</v>
      </c>
      <c r="V5">
        <f t="shared" si="0"/>
        <v>0.88819660112501053</v>
      </c>
    </row>
    <row r="6" spans="1:24" ht="28.8" x14ac:dyDescent="0.3">
      <c r="A6" s="1" t="s">
        <v>9</v>
      </c>
      <c r="B6" s="1">
        <v>0</v>
      </c>
      <c r="C6" s="1">
        <v>1</v>
      </c>
      <c r="D6" s="1">
        <v>0</v>
      </c>
      <c r="E6" s="1">
        <v>0</v>
      </c>
      <c r="F6" s="2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M6" t="s">
        <v>2</v>
      </c>
      <c r="N6">
        <v>1</v>
      </c>
      <c r="P6" t="s">
        <v>3</v>
      </c>
      <c r="Q6" cm="1">
        <f t="array" ref="Q6">MMULT(B6:K6,$N$2:$N$11)</f>
        <v>2</v>
      </c>
      <c r="S6" t="s">
        <v>3</v>
      </c>
      <c r="T6">
        <f t="shared" si="1"/>
        <v>0.22360679774997896</v>
      </c>
      <c r="V6">
        <f t="shared" si="0"/>
        <v>0.77639320225002106</v>
      </c>
    </row>
    <row r="7" spans="1:24" ht="28.8" x14ac:dyDescent="0.3">
      <c r="A7" s="1" t="s">
        <v>10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 s="1">
        <v>0</v>
      </c>
      <c r="I7" s="1">
        <v>0</v>
      </c>
      <c r="J7" s="1">
        <v>1</v>
      </c>
      <c r="K7" s="1">
        <v>0</v>
      </c>
      <c r="N7">
        <v>1</v>
      </c>
      <c r="Q7" cm="1">
        <f t="array" ref="Q7">MMULT(B7:K7,$N$2:$N$11)</f>
        <v>1</v>
      </c>
      <c r="T7">
        <f t="shared" si="1"/>
        <v>0.11180339887498948</v>
      </c>
      <c r="V7">
        <f t="shared" si="0"/>
        <v>0.88819660112501053</v>
      </c>
    </row>
    <row r="8" spans="1:24" ht="28.8" x14ac:dyDescent="0.3">
      <c r="A8" s="1" t="s">
        <v>11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2">
        <v>0</v>
      </c>
      <c r="I8" s="1">
        <v>0</v>
      </c>
      <c r="J8" s="1">
        <v>1</v>
      </c>
      <c r="K8" s="1">
        <v>0</v>
      </c>
      <c r="N8">
        <v>1</v>
      </c>
      <c r="Q8" cm="1">
        <f t="array" ref="Q8">MMULT(B8:K8,$N$2:$N$11)</f>
        <v>1</v>
      </c>
      <c r="T8">
        <f t="shared" si="1"/>
        <v>0.11180339887498948</v>
      </c>
      <c r="V8">
        <f t="shared" si="0"/>
        <v>0.88819660112501053</v>
      </c>
    </row>
    <row r="9" spans="1:24" ht="28.8" x14ac:dyDescent="0.3">
      <c r="A9" s="1" t="s">
        <v>12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2">
        <v>0</v>
      </c>
      <c r="J9" s="1">
        <v>0</v>
      </c>
      <c r="K9" s="1">
        <v>0</v>
      </c>
      <c r="N9">
        <v>1</v>
      </c>
      <c r="Q9" cm="1">
        <f t="array" ref="Q9">MMULT(B9:K9,$N$2:$N$11)</f>
        <v>1</v>
      </c>
      <c r="T9">
        <f t="shared" si="1"/>
        <v>0.11180339887498948</v>
      </c>
      <c r="V9">
        <f t="shared" si="0"/>
        <v>0.88819660112501053</v>
      </c>
    </row>
    <row r="10" spans="1:24" ht="57.6" x14ac:dyDescent="0.3">
      <c r="A10" s="1" t="s">
        <v>13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3">
        <v>0</v>
      </c>
      <c r="K10" s="1">
        <v>0</v>
      </c>
      <c r="N10">
        <v>1</v>
      </c>
      <c r="Q10" cm="1">
        <f t="array" ref="Q10">MMULT(B10:K10,$N$2:$N$11)</f>
        <v>2</v>
      </c>
      <c r="T10">
        <f t="shared" si="1"/>
        <v>0.22360679774997896</v>
      </c>
      <c r="V10">
        <f t="shared" si="0"/>
        <v>0.77639320225002106</v>
      </c>
    </row>
    <row r="11" spans="1:24" ht="57.6" x14ac:dyDescent="0.3">
      <c r="A11" s="1" t="s">
        <v>14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2">
        <v>0</v>
      </c>
      <c r="N11">
        <v>1</v>
      </c>
      <c r="Q11" cm="1">
        <f t="array" ref="Q11">MMULT(B11:K11,$N$2:$N$11)</f>
        <v>5</v>
      </c>
      <c r="T11">
        <f t="shared" si="1"/>
        <v>0.55901699437494745</v>
      </c>
      <c r="V11">
        <f t="shared" si="0"/>
        <v>0.44098300562505255</v>
      </c>
    </row>
    <row r="12" spans="1:24" x14ac:dyDescent="0.3">
      <c r="W12">
        <f>SQRT(POWER(Q2,2)+POWER(Q3,2)+POWER(Q4,2)+POWER(Q5,2)+POWER(Q6,2)+POWER(Q7,2)+POWER(Q8,2)+POWER(Q9,2)+POWER(Q10,2)+POWER(Q11,2))</f>
        <v>8.9442719099991592</v>
      </c>
    </row>
    <row r="19" spans="1:24" ht="57.6" x14ac:dyDescent="0.3">
      <c r="B19" s="1" t="s">
        <v>5</v>
      </c>
      <c r="C19" s="1" t="s">
        <v>6</v>
      </c>
      <c r="D19" s="1" t="s">
        <v>7</v>
      </c>
      <c r="E19" s="1" t="s">
        <v>8</v>
      </c>
      <c r="F19" s="1" t="s">
        <v>9</v>
      </c>
      <c r="G19" s="1" t="s">
        <v>10</v>
      </c>
      <c r="H19" s="1" t="s">
        <v>11</v>
      </c>
      <c r="I19" s="1" t="s">
        <v>12</v>
      </c>
      <c r="J19" s="1" t="s">
        <v>13</v>
      </c>
      <c r="K19" s="1" t="s">
        <v>14</v>
      </c>
    </row>
    <row r="20" spans="1:24" ht="28.8" x14ac:dyDescent="0.3">
      <c r="A20" s="1" t="s">
        <v>5</v>
      </c>
      <c r="B20" s="1">
        <v>0</v>
      </c>
      <c r="C20" s="1">
        <v>1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N20">
        <v>0.33540999999999999</v>
      </c>
      <c r="Q20" cm="1">
        <f t="array" ref="Q20">MMULT(B20:K20,$N$20:$N$29)</f>
        <v>1.453444</v>
      </c>
      <c r="T20">
        <f>Q20/$W$30</f>
        <v>0.43527223423539646</v>
      </c>
      <c r="V20">
        <f t="shared" ref="V20:V81" si="2">ABS(T20-N20)</f>
        <v>9.9862234235396474E-2</v>
      </c>
      <c r="X20">
        <f>SQRT(V20^2+V21^2+V22^2+V23^2+V24^2+V25^2+V26^2+V27^2+V28^2+V29^2)</f>
        <v>0.28870650512059814</v>
      </c>
    </row>
    <row r="21" spans="1:24" x14ac:dyDescent="0.3">
      <c r="A21" s="1" t="s">
        <v>6</v>
      </c>
      <c r="B21" s="1">
        <v>1</v>
      </c>
      <c r="C21" s="1">
        <v>0</v>
      </c>
      <c r="D21" s="1">
        <v>1</v>
      </c>
      <c r="E21" s="1">
        <v>0</v>
      </c>
      <c r="F21" s="1">
        <v>1</v>
      </c>
      <c r="G21" s="1">
        <v>0</v>
      </c>
      <c r="H21" s="1">
        <v>0</v>
      </c>
      <c r="I21">
        <v>1</v>
      </c>
      <c r="J21" s="1">
        <v>0</v>
      </c>
      <c r="K21" s="1">
        <v>1</v>
      </c>
      <c r="N21">
        <v>0.55901699999999999</v>
      </c>
      <c r="Q21" cm="1">
        <f t="array" ref="Q21">MMULT(B21:K21,$N$20:$N$29)</f>
        <v>1.5652469999999998</v>
      </c>
      <c r="T21">
        <f t="shared" ref="T21:T29" si="3">Q21/$W$30</f>
        <v>0.46875459860871943</v>
      </c>
      <c r="V21">
        <f t="shared" si="2"/>
        <v>9.0262401391280556E-2</v>
      </c>
    </row>
    <row r="22" spans="1:24" x14ac:dyDescent="0.3">
      <c r="A22" s="1" t="s">
        <v>7</v>
      </c>
      <c r="B22" s="1">
        <v>1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N22">
        <v>0.33540999999999999</v>
      </c>
      <c r="Q22" cm="1">
        <f t="array" ref="Q22">MMULT(B22:K22,$N$20:$N$29)</f>
        <v>1.453444</v>
      </c>
      <c r="T22">
        <f t="shared" si="3"/>
        <v>0.43527223423539646</v>
      </c>
      <c r="V22">
        <f t="shared" si="2"/>
        <v>9.9862234235396474E-2</v>
      </c>
    </row>
    <row r="23" spans="1:24" ht="43.2" x14ac:dyDescent="0.3">
      <c r="A23" s="1" t="s">
        <v>8</v>
      </c>
      <c r="B23" s="1">
        <v>0</v>
      </c>
      <c r="C23" s="1">
        <v>0</v>
      </c>
      <c r="D23" s="1">
        <v>0</v>
      </c>
      <c r="E23" s="2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N23">
        <v>0.111803</v>
      </c>
      <c r="Q23" cm="1">
        <f t="array" ref="Q23">MMULT(B23:K23,$N$20:$N$29)</f>
        <v>0.55901699999999999</v>
      </c>
      <c r="T23">
        <f t="shared" si="3"/>
        <v>0.16741242081949401</v>
      </c>
      <c r="V23">
        <f t="shared" si="2"/>
        <v>5.5609420819494007E-2</v>
      </c>
    </row>
    <row r="24" spans="1:24" ht="28.8" x14ac:dyDescent="0.3">
      <c r="A24" s="1" t="s">
        <v>9</v>
      </c>
      <c r="B24" s="1">
        <v>0</v>
      </c>
      <c r="C24" s="1">
        <v>1</v>
      </c>
      <c r="D24" s="1">
        <v>0</v>
      </c>
      <c r="E24" s="1">
        <v>0</v>
      </c>
      <c r="F24" s="2">
        <v>0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N24">
        <v>0.223607</v>
      </c>
      <c r="Q24" cm="1">
        <f t="array" ref="Q24">MMULT(B24:K24,$N$20:$N$29)</f>
        <v>1.118034</v>
      </c>
      <c r="T24">
        <f t="shared" si="3"/>
        <v>0.33482484163898801</v>
      </c>
      <c r="V24">
        <f t="shared" si="2"/>
        <v>0.11121784163898801</v>
      </c>
    </row>
    <row r="25" spans="1:24" ht="28.8" x14ac:dyDescent="0.3">
      <c r="A25" s="1" t="s">
        <v>10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>
        <v>0</v>
      </c>
      <c r="H25" s="1">
        <v>0</v>
      </c>
      <c r="I25" s="1">
        <v>0</v>
      </c>
      <c r="J25" s="1">
        <v>1</v>
      </c>
      <c r="K25" s="1">
        <v>0</v>
      </c>
      <c r="M25" t="s">
        <v>2</v>
      </c>
      <c r="N25">
        <v>0.111803</v>
      </c>
      <c r="P25" t="s">
        <v>3</v>
      </c>
      <c r="Q25" cm="1">
        <f t="array" ref="Q25">MMULT(B25:K25,$N$20:$N$29)</f>
        <v>0.223607</v>
      </c>
      <c r="T25">
        <f t="shared" si="3"/>
        <v>6.6965028223085518E-2</v>
      </c>
      <c r="V25">
        <f t="shared" si="2"/>
        <v>4.4837971776914481E-2</v>
      </c>
    </row>
    <row r="26" spans="1:24" ht="28.8" x14ac:dyDescent="0.3">
      <c r="A26" s="1" t="s">
        <v>11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2">
        <v>0</v>
      </c>
      <c r="I26" s="1">
        <v>0</v>
      </c>
      <c r="J26" s="1">
        <v>1</v>
      </c>
      <c r="K26" s="1">
        <v>0</v>
      </c>
      <c r="N26">
        <v>0.111803</v>
      </c>
      <c r="Q26" cm="1">
        <f t="array" ref="Q26">MMULT(B26:K26,$N$20:$N$29)</f>
        <v>0.223607</v>
      </c>
      <c r="S26" t="s">
        <v>3</v>
      </c>
      <c r="T26">
        <f>Q26/$W$30</f>
        <v>6.6965028223085518E-2</v>
      </c>
      <c r="V26">
        <f t="shared" si="2"/>
        <v>4.4837971776914481E-2</v>
      </c>
    </row>
    <row r="27" spans="1:24" ht="28.8" x14ac:dyDescent="0.3">
      <c r="A27" s="1" t="s">
        <v>12</v>
      </c>
      <c r="B27" s="1">
        <v>0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2">
        <v>0</v>
      </c>
      <c r="J27" s="1">
        <v>0</v>
      </c>
      <c r="K27" s="1">
        <v>0</v>
      </c>
      <c r="N27">
        <v>0.111803</v>
      </c>
      <c r="Q27" cm="1">
        <f t="array" ref="Q27">MMULT(B27:K27,$N$20:$N$29)</f>
        <v>0.55901699999999999</v>
      </c>
      <c r="T27">
        <f t="shared" si="3"/>
        <v>0.16741242081949401</v>
      </c>
      <c r="V27">
        <f t="shared" si="2"/>
        <v>5.5609420819494007E-2</v>
      </c>
    </row>
    <row r="28" spans="1:24" ht="57.6" x14ac:dyDescent="0.3">
      <c r="A28" s="1" t="s">
        <v>13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1</v>
      </c>
      <c r="I28" s="1">
        <v>0</v>
      </c>
      <c r="J28" s="3">
        <v>0</v>
      </c>
      <c r="K28" s="1">
        <v>0</v>
      </c>
      <c r="N28">
        <v>0.223607</v>
      </c>
      <c r="Q28" cm="1">
        <f t="array" ref="Q28">MMULT(B28:K28,$N$20:$N$29)</f>
        <v>0.223606</v>
      </c>
      <c r="T28">
        <f t="shared" si="3"/>
        <v>6.6964728746645941E-2</v>
      </c>
      <c r="V28">
        <f t="shared" si="2"/>
        <v>0.15664227125335406</v>
      </c>
    </row>
    <row r="29" spans="1:24" ht="57.6" x14ac:dyDescent="0.3">
      <c r="A29" s="1" t="s">
        <v>14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2">
        <v>0</v>
      </c>
      <c r="N29">
        <v>0.55901699999999999</v>
      </c>
      <c r="Q29" cm="1">
        <f t="array" ref="Q29">MMULT(B29:K29,$N$20:$N$29)</f>
        <v>1.5652469999999998</v>
      </c>
      <c r="T29">
        <f t="shared" si="3"/>
        <v>0.46875459860871943</v>
      </c>
      <c r="V29">
        <f t="shared" si="2"/>
        <v>9.0262401391280556E-2</v>
      </c>
    </row>
    <row r="30" spans="1:24" x14ac:dyDescent="0.3">
      <c r="W30">
        <f>SQRT(POWER(Q20,2)+POWER(Q21,2)+POWER(Q22,2)+POWER(Q23,2)+POWER(Q24,2)+POWER(Q25,2)+POWER(Q26,2)+POWER(Q27,2)+POWER(Q28,2)+POWER(Q29,2))</f>
        <v>3.3391608416124545</v>
      </c>
    </row>
    <row r="36" spans="1:24" ht="57.6" x14ac:dyDescent="0.3">
      <c r="B36" s="1" t="s">
        <v>5</v>
      </c>
      <c r="C36" s="1" t="s">
        <v>6</v>
      </c>
      <c r="D36" s="1" t="s">
        <v>7</v>
      </c>
      <c r="E36" s="1" t="s">
        <v>8</v>
      </c>
      <c r="F36" s="1" t="s">
        <v>9</v>
      </c>
      <c r="G36" s="1" t="s">
        <v>10</v>
      </c>
      <c r="H36" s="1" t="s">
        <v>11</v>
      </c>
      <c r="I36" s="1" t="s">
        <v>12</v>
      </c>
      <c r="J36" s="1" t="s">
        <v>13</v>
      </c>
      <c r="K36" s="1" t="s">
        <v>14</v>
      </c>
    </row>
    <row r="37" spans="1:24" ht="28.8" x14ac:dyDescent="0.3">
      <c r="A37" s="1" t="s">
        <v>5</v>
      </c>
      <c r="B37" s="1">
        <v>0</v>
      </c>
      <c r="C37" s="1">
        <v>1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N37">
        <v>0.43527199999999999</v>
      </c>
      <c r="Q37" cm="1">
        <f t="array" ref="Q37">MMULT(B37:K37,$N$37:$N$46)</f>
        <v>1.3727819999999999</v>
      </c>
      <c r="T37">
        <f>Q37/$W$47</f>
        <v>0.3980020689346036</v>
      </c>
      <c r="V37">
        <f>ABS(T37-N37)</f>
        <v>3.7269931065396389E-2</v>
      </c>
      <c r="X37">
        <f t="shared" ref="X37:X52" si="4">SQRT(V37^2+V38^2+V39^2+V40^2+V41^2+V42^2+V43^2+V44^2+V45^2+V46^2)</f>
        <v>0.15012578004025973</v>
      </c>
    </row>
    <row r="38" spans="1:24" x14ac:dyDescent="0.3">
      <c r="A38" s="1" t="s">
        <v>6</v>
      </c>
      <c r="B38" s="1">
        <v>1</v>
      </c>
      <c r="C38" s="1">
        <v>0</v>
      </c>
      <c r="D38" s="1">
        <v>1</v>
      </c>
      <c r="E38" s="1">
        <v>0</v>
      </c>
      <c r="F38" s="1">
        <v>1</v>
      </c>
      <c r="G38" s="1">
        <v>0</v>
      </c>
      <c r="H38" s="1">
        <v>0</v>
      </c>
      <c r="I38">
        <v>1</v>
      </c>
      <c r="J38" s="1">
        <v>0</v>
      </c>
      <c r="K38" s="1">
        <v>1</v>
      </c>
      <c r="N38">
        <v>0.46875499999999998</v>
      </c>
      <c r="Q38" cm="1">
        <f t="array" ref="Q38">MMULT(B38:K38,$N$37:$N$46)</f>
        <v>1.8415359999999998</v>
      </c>
      <c r="T38">
        <f t="shared" ref="T38:T46" si="5">Q38/$W$47</f>
        <v>0.5339049739999171</v>
      </c>
      <c r="V38">
        <f t="shared" si="2"/>
        <v>6.5149973999917121E-2</v>
      </c>
    </row>
    <row r="39" spans="1:24" x14ac:dyDescent="0.3">
      <c r="A39" s="1" t="s">
        <v>7</v>
      </c>
      <c r="B39" s="1">
        <v>1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N39">
        <v>0.43527199999999999</v>
      </c>
      <c r="Q39" cm="1">
        <f t="array" ref="Q39">MMULT(B39:K39,$N$37:$N$46)</f>
        <v>1.3727819999999999</v>
      </c>
      <c r="T39">
        <f t="shared" si="5"/>
        <v>0.3980020689346036</v>
      </c>
      <c r="V39">
        <f t="shared" si="2"/>
        <v>3.7269931065396389E-2</v>
      </c>
    </row>
    <row r="40" spans="1:24" ht="43.2" x14ac:dyDescent="0.3">
      <c r="A40" s="1" t="s">
        <v>8</v>
      </c>
      <c r="B40" s="1">
        <v>0</v>
      </c>
      <c r="C40" s="1">
        <v>0</v>
      </c>
      <c r="D40" s="1">
        <v>0</v>
      </c>
      <c r="E40" s="2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N40">
        <v>0.16741200000000001</v>
      </c>
      <c r="Q40" cm="1">
        <f t="array" ref="Q40">MMULT(B40:K40,$N$37:$N$46)</f>
        <v>0.46875499999999998</v>
      </c>
      <c r="T40">
        <f t="shared" si="5"/>
        <v>0.13590319498903694</v>
      </c>
      <c r="V40">
        <f t="shared" si="2"/>
        <v>3.1508805010963065E-2</v>
      </c>
    </row>
    <row r="41" spans="1:24" ht="28.8" x14ac:dyDescent="0.3">
      <c r="A41" s="1" t="s">
        <v>9</v>
      </c>
      <c r="B41" s="1">
        <v>0</v>
      </c>
      <c r="C41" s="1">
        <v>1</v>
      </c>
      <c r="D41" s="1">
        <v>0</v>
      </c>
      <c r="E41" s="1">
        <v>0</v>
      </c>
      <c r="F41" s="2">
        <v>0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M41" t="s">
        <v>2</v>
      </c>
      <c r="N41">
        <v>0.33482499999999998</v>
      </c>
      <c r="P41" t="s">
        <v>3</v>
      </c>
      <c r="Q41" cm="1">
        <f t="array" ref="Q41">MMULT(B41:K41,$N$37:$N$46)</f>
        <v>0.93750999999999995</v>
      </c>
      <c r="S41" t="s">
        <v>3</v>
      </c>
      <c r="T41">
        <f t="shared" si="5"/>
        <v>0.27180638997807388</v>
      </c>
      <c r="V41">
        <f t="shared" si="2"/>
        <v>6.3018610021926103E-2</v>
      </c>
    </row>
    <row r="42" spans="1:24" ht="28.8" x14ac:dyDescent="0.3">
      <c r="A42" s="1" t="s">
        <v>10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>
        <v>0</v>
      </c>
      <c r="H42" s="1">
        <v>0</v>
      </c>
      <c r="I42" s="1">
        <v>0</v>
      </c>
      <c r="J42" s="1">
        <v>1</v>
      </c>
      <c r="K42" s="1">
        <v>0</v>
      </c>
      <c r="N42">
        <v>6.6964999999999997E-2</v>
      </c>
      <c r="Q42" cm="1">
        <f t="array" ref="Q42">MMULT(B42:K42,$N$37:$N$46)</f>
        <v>6.6964999999999997E-2</v>
      </c>
      <c r="T42">
        <f t="shared" si="5"/>
        <v>1.9414742141290992E-2</v>
      </c>
      <c r="V42">
        <f t="shared" si="2"/>
        <v>4.7550257858709005E-2</v>
      </c>
    </row>
    <row r="43" spans="1:24" ht="28.8" x14ac:dyDescent="0.3">
      <c r="A43" s="1" t="s">
        <v>11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2">
        <v>0</v>
      </c>
      <c r="I43" s="1">
        <v>0</v>
      </c>
      <c r="J43" s="1">
        <v>1</v>
      </c>
      <c r="K43" s="1">
        <v>0</v>
      </c>
      <c r="N43">
        <v>6.6964999999999997E-2</v>
      </c>
      <c r="Q43" cm="1">
        <f t="array" ref="Q43">MMULT(B43:K43,$N$37:$N$46)</f>
        <v>6.6964999999999997E-2</v>
      </c>
      <c r="T43">
        <f t="shared" si="5"/>
        <v>1.9414742141290992E-2</v>
      </c>
      <c r="V43">
        <f t="shared" si="2"/>
        <v>4.7550257858709005E-2</v>
      </c>
    </row>
    <row r="44" spans="1:24" ht="28.8" x14ac:dyDescent="0.3">
      <c r="A44" s="1" t="s">
        <v>12</v>
      </c>
      <c r="B44" s="1">
        <v>0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2">
        <v>0</v>
      </c>
      <c r="J44" s="1">
        <v>0</v>
      </c>
      <c r="K44" s="1">
        <v>0</v>
      </c>
      <c r="N44">
        <v>0.16741200000000001</v>
      </c>
      <c r="Q44" cm="1">
        <f t="array" ref="Q44">MMULT(B44:K44,$N$37:$N$46)</f>
        <v>0.46875499999999998</v>
      </c>
      <c r="T44">
        <f t="shared" si="5"/>
        <v>0.13590319498903694</v>
      </c>
      <c r="V44">
        <f t="shared" si="2"/>
        <v>3.1508805010963065E-2</v>
      </c>
    </row>
    <row r="45" spans="1:24" ht="57.6" x14ac:dyDescent="0.3">
      <c r="A45" s="1" t="s">
        <v>13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3">
        <v>0</v>
      </c>
      <c r="K45" s="1">
        <v>0</v>
      </c>
      <c r="N45">
        <v>6.6964999999999997E-2</v>
      </c>
      <c r="Q45" cm="1">
        <f t="array" ref="Q45">MMULT(B45:K45,$N$37:$N$46)</f>
        <v>0.13392999999999999</v>
      </c>
      <c r="T45">
        <f>Q45/$W$47</f>
        <v>3.8829484282581983E-2</v>
      </c>
      <c r="V45">
        <f t="shared" si="2"/>
        <v>2.8135515717418014E-2</v>
      </c>
    </row>
    <row r="46" spans="1:24" ht="57.6" x14ac:dyDescent="0.3">
      <c r="A46" s="1" t="s">
        <v>14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2">
        <v>0</v>
      </c>
      <c r="N46">
        <v>0.46875499999999998</v>
      </c>
      <c r="Q46" cm="1">
        <f t="array" ref="Q46">MMULT(B46:K46,$N$37:$N$46)</f>
        <v>1.8415360000000001</v>
      </c>
      <c r="T46">
        <f t="shared" si="5"/>
        <v>0.5339049739999171</v>
      </c>
      <c r="V46">
        <f t="shared" si="2"/>
        <v>6.5149973999917121E-2</v>
      </c>
    </row>
    <row r="47" spans="1:24" x14ac:dyDescent="0.3">
      <c r="W47">
        <f>SQRT(POWER(Q37,2)+POWER(Q38,2)+POWER(Q39,2)+POWER(Q40,2)+POWER(Q41,2)+POWER(Q42,2)+POWER(Q43,2)+POWER(Q44,2)+POWER(Q45,2)+POWER(Q46,2))</f>
        <v>3.4491830750396528</v>
      </c>
    </row>
    <row r="51" spans="1:24" ht="57.6" x14ac:dyDescent="0.3">
      <c r="B51" s="1" t="s">
        <v>5</v>
      </c>
      <c r="C51" s="1" t="s">
        <v>6</v>
      </c>
      <c r="D51" s="1" t="s">
        <v>7</v>
      </c>
      <c r="E51" s="1" t="s">
        <v>8</v>
      </c>
      <c r="F51" s="1" t="s">
        <v>9</v>
      </c>
      <c r="G51" s="1" t="s">
        <v>10</v>
      </c>
      <c r="H51" s="1" t="s">
        <v>11</v>
      </c>
      <c r="I51" s="1" t="s">
        <v>12</v>
      </c>
      <c r="J51" s="1" t="s">
        <v>13</v>
      </c>
      <c r="K51" s="1" t="s">
        <v>14</v>
      </c>
    </row>
    <row r="52" spans="1:24" ht="28.8" x14ac:dyDescent="0.3">
      <c r="A52" s="1" t="s">
        <v>5</v>
      </c>
      <c r="B52" s="1">
        <v>0</v>
      </c>
      <c r="C52" s="1">
        <v>1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N52">
        <v>0.39800200000000002</v>
      </c>
      <c r="Q52" cm="1">
        <f t="array" ref="Q52">MMULT(B52:K52,$N$52:$N$61)</f>
        <v>1.4658120000000001</v>
      </c>
      <c r="T52">
        <f>Q52/$W$62</f>
        <v>0.42225253605992918</v>
      </c>
      <c r="V52">
        <f>ABS(T52-N52)</f>
        <v>2.4250536059929162E-2</v>
      </c>
      <c r="X52">
        <f t="shared" si="4"/>
        <v>7.8884154669889905E-2</v>
      </c>
    </row>
    <row r="53" spans="1:24" x14ac:dyDescent="0.3">
      <c r="A53" s="1" t="s">
        <v>6</v>
      </c>
      <c r="B53" s="1">
        <v>1</v>
      </c>
      <c r="C53" s="1">
        <v>0</v>
      </c>
      <c r="D53" s="1">
        <v>1</v>
      </c>
      <c r="E53" s="1">
        <v>0</v>
      </c>
      <c r="F53" s="1">
        <v>1</v>
      </c>
      <c r="G53" s="1">
        <v>0</v>
      </c>
      <c r="H53" s="1">
        <v>0</v>
      </c>
      <c r="I53">
        <v>1</v>
      </c>
      <c r="J53" s="1">
        <v>0</v>
      </c>
      <c r="K53" s="1">
        <v>1</v>
      </c>
      <c r="N53">
        <v>0.53390499999999996</v>
      </c>
      <c r="Q53" cm="1">
        <f t="array" ref="Q53">MMULT(B53:K53,$N$52:$N$61)</f>
        <v>1.7376179999999999</v>
      </c>
      <c r="T53">
        <f t="shared" ref="T53:T61" si="6">Q53/$W$62</f>
        <v>0.50055096233581242</v>
      </c>
      <c r="V53">
        <f t="shared" si="2"/>
        <v>3.3354037664187541E-2</v>
      </c>
    </row>
    <row r="54" spans="1:24" x14ac:dyDescent="0.3">
      <c r="A54" s="1" t="s">
        <v>7</v>
      </c>
      <c r="B54" s="1">
        <v>1</v>
      </c>
      <c r="C54" s="1">
        <v>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N54">
        <v>0.39800200000000002</v>
      </c>
      <c r="Q54" cm="1">
        <f t="array" ref="Q54">MMULT(B54:K54,$N$52:$N$61)</f>
        <v>1.4658120000000001</v>
      </c>
      <c r="T54">
        <f t="shared" si="6"/>
        <v>0.42225253605992918</v>
      </c>
      <c r="V54">
        <f t="shared" si="2"/>
        <v>2.4250536059929162E-2</v>
      </c>
    </row>
    <row r="55" spans="1:24" ht="43.2" x14ac:dyDescent="0.3">
      <c r="A55" s="1" t="s">
        <v>8</v>
      </c>
      <c r="B55" s="1">
        <v>0</v>
      </c>
      <c r="C55" s="1">
        <v>0</v>
      </c>
      <c r="D55" s="1">
        <v>0</v>
      </c>
      <c r="E55" s="2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M55" t="s">
        <v>4</v>
      </c>
      <c r="N55">
        <v>0.135903</v>
      </c>
      <c r="P55" t="s">
        <v>3</v>
      </c>
      <c r="Q55" cm="1">
        <f t="array" ref="Q55">MMULT(B55:K55,$N$52:$N$61)</f>
        <v>0.53390499999999996</v>
      </c>
      <c r="T55">
        <f t="shared" si="6"/>
        <v>0.15380058306595693</v>
      </c>
      <c r="V55">
        <f t="shared" si="2"/>
        <v>1.7897583065956929E-2</v>
      </c>
    </row>
    <row r="56" spans="1:24" ht="28.8" x14ac:dyDescent="0.3">
      <c r="A56" s="1" t="s">
        <v>9</v>
      </c>
      <c r="B56" s="1">
        <v>0</v>
      </c>
      <c r="C56" s="1">
        <v>1</v>
      </c>
      <c r="D56" s="1">
        <v>0</v>
      </c>
      <c r="E56" s="1">
        <v>0</v>
      </c>
      <c r="F56" s="2">
        <v>0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N56">
        <v>0.27180599999999999</v>
      </c>
      <c r="Q56" cm="1">
        <f t="array" ref="Q56">MMULT(B56:K56,$N$52:$N$61)</f>
        <v>1.0678099999999999</v>
      </c>
      <c r="T56">
        <f t="shared" si="6"/>
        <v>0.30760116613191385</v>
      </c>
      <c r="V56">
        <f t="shared" si="2"/>
        <v>3.5795166131913858E-2</v>
      </c>
    </row>
    <row r="57" spans="1:24" ht="28.8" x14ac:dyDescent="0.3">
      <c r="A57" s="1" t="s">
        <v>10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>
        <v>0</v>
      </c>
      <c r="H57" s="1">
        <v>0</v>
      </c>
      <c r="I57" s="1">
        <v>0</v>
      </c>
      <c r="J57" s="1">
        <v>1</v>
      </c>
      <c r="K57" s="1">
        <v>0</v>
      </c>
      <c r="N57">
        <v>1.9415000000000002E-2</v>
      </c>
      <c r="Q57" cm="1">
        <f t="array" ref="Q57">MMULT(B57:K57,$N$52:$N$61)</f>
        <v>3.8829000000000002E-2</v>
      </c>
      <c r="T57">
        <f t="shared" si="6"/>
        <v>1.118536601056001E-2</v>
      </c>
      <c r="V57">
        <f t="shared" si="2"/>
        <v>8.2296339894399918E-3</v>
      </c>
    </row>
    <row r="58" spans="1:24" ht="28.8" x14ac:dyDescent="0.3">
      <c r="A58" s="1" t="s">
        <v>11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2">
        <v>0</v>
      </c>
      <c r="I58" s="1">
        <v>0</v>
      </c>
      <c r="J58" s="1">
        <v>1</v>
      </c>
      <c r="K58" s="1">
        <v>0</v>
      </c>
      <c r="N58">
        <v>1.9415000000000002E-2</v>
      </c>
      <c r="Q58" cm="1">
        <f t="array" ref="Q58">MMULT(B58:K58,$N$52:$N$61)</f>
        <v>3.8829000000000002E-2</v>
      </c>
      <c r="T58">
        <f t="shared" si="6"/>
        <v>1.118536601056001E-2</v>
      </c>
      <c r="V58">
        <f t="shared" si="2"/>
        <v>8.2296339894399918E-3</v>
      </c>
    </row>
    <row r="59" spans="1:24" ht="28.8" x14ac:dyDescent="0.3">
      <c r="A59" s="1" t="s">
        <v>12</v>
      </c>
      <c r="B59" s="1">
        <v>0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2">
        <v>0</v>
      </c>
      <c r="J59" s="1">
        <v>0</v>
      </c>
      <c r="K59" s="1">
        <v>0</v>
      </c>
      <c r="N59">
        <v>0.135903</v>
      </c>
      <c r="Q59" cm="1">
        <f t="array" ref="Q59">MMULT(B59:K59,$N$52:$N$61)</f>
        <v>0.53390499999999996</v>
      </c>
      <c r="T59">
        <f t="shared" si="6"/>
        <v>0.15380058306595693</v>
      </c>
      <c r="V59">
        <f t="shared" si="2"/>
        <v>1.7897583065956929E-2</v>
      </c>
    </row>
    <row r="60" spans="1:24" ht="57.6" x14ac:dyDescent="0.3">
      <c r="A60" s="1" t="s">
        <v>13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1</v>
      </c>
      <c r="H60" s="1">
        <v>1</v>
      </c>
      <c r="I60" s="1">
        <v>0</v>
      </c>
      <c r="J60" s="3">
        <v>0</v>
      </c>
      <c r="K60" s="1">
        <v>0</v>
      </c>
      <c r="N60">
        <v>3.8829000000000002E-2</v>
      </c>
      <c r="Q60" cm="1">
        <f t="array" ref="Q60">MMULT(B60:K60,$N$52:$N$61)</f>
        <v>3.8830000000000003E-2</v>
      </c>
      <c r="T60">
        <f t="shared" si="6"/>
        <v>1.1185654077881099E-2</v>
      </c>
      <c r="V60">
        <f t="shared" si="2"/>
        <v>2.7643345922118902E-2</v>
      </c>
    </row>
    <row r="61" spans="1:24" ht="57.6" x14ac:dyDescent="0.3">
      <c r="A61" s="1" t="s">
        <v>14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2">
        <v>0</v>
      </c>
      <c r="N61">
        <v>0.53390499999999996</v>
      </c>
      <c r="Q61" cm="1">
        <f t="array" ref="Q61">MMULT(B61:K61,$N$52:$N$61)</f>
        <v>1.7376180000000001</v>
      </c>
      <c r="T61">
        <f t="shared" si="6"/>
        <v>0.50055096233581253</v>
      </c>
      <c r="V61">
        <f t="shared" si="2"/>
        <v>3.335403766418743E-2</v>
      </c>
    </row>
    <row r="62" spans="1:24" x14ac:dyDescent="0.3">
      <c r="W62">
        <f>SQRT(POWER(Q52,2)+POWER(Q53,2)+POWER(Q54,2)+POWER(Q55,2)+POWER(Q56,2)+POWER(Q57,2)+POWER(Q58,2)+POWER(Q59,2)+POWER(Q60,2)+POWER(Q61,2))</f>
        <v>3.4714107668306848</v>
      </c>
    </row>
    <row r="71" spans="1:24" ht="57.6" x14ac:dyDescent="0.3">
      <c r="B71" s="1" t="s">
        <v>5</v>
      </c>
      <c r="C71" s="1" t="s">
        <v>6</v>
      </c>
      <c r="D71" s="1" t="s">
        <v>7</v>
      </c>
      <c r="E71" s="1" t="s">
        <v>8</v>
      </c>
      <c r="F71" s="1" t="s">
        <v>9</v>
      </c>
      <c r="G71" s="1" t="s">
        <v>10</v>
      </c>
      <c r="H71" s="1" t="s">
        <v>11</v>
      </c>
      <c r="I71" s="1" t="s">
        <v>12</v>
      </c>
      <c r="J71" s="1" t="s">
        <v>13</v>
      </c>
      <c r="K71" s="1" t="s">
        <v>14</v>
      </c>
    </row>
    <row r="72" spans="1:24" ht="28.8" x14ac:dyDescent="0.3">
      <c r="A72" s="1" t="s">
        <v>5</v>
      </c>
      <c r="B72" s="1">
        <v>0</v>
      </c>
      <c r="C72" s="1">
        <v>1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  <c r="N72">
        <v>0.42225299999999999</v>
      </c>
      <c r="Q72" cm="1">
        <f t="array" ref="Q72">MMULT(B72:K72,$N$72:$N$81)</f>
        <v>1.4233549999999999</v>
      </c>
      <c r="T72">
        <f>Q72/$W$82</f>
        <v>0.40948157830992521</v>
      </c>
      <c r="V72">
        <f>ABS(T72-N72)</f>
        <v>1.277142169007478E-2</v>
      </c>
      <c r="X72">
        <f>SQRT(V72^2+V73^2+V74^2+V75^2+V76^2+V77^2+V78^2+V79^2+V80^2+V81^2)</f>
        <v>4.2247194887805289E-2</v>
      </c>
    </row>
    <row r="73" spans="1:24" x14ac:dyDescent="0.3">
      <c r="A73" s="1" t="s">
        <v>6</v>
      </c>
      <c r="B73" s="1">
        <v>1</v>
      </c>
      <c r="C73" s="1">
        <v>0</v>
      </c>
      <c r="D73" s="1">
        <v>1</v>
      </c>
      <c r="E73" s="1">
        <v>0</v>
      </c>
      <c r="F73" s="1">
        <v>1</v>
      </c>
      <c r="G73" s="1">
        <v>0</v>
      </c>
      <c r="H73" s="1">
        <v>0</v>
      </c>
      <c r="I73">
        <v>1</v>
      </c>
      <c r="J73" s="1">
        <v>0</v>
      </c>
      <c r="K73" s="1">
        <v>1</v>
      </c>
      <c r="N73">
        <v>0.50055099999999997</v>
      </c>
      <c r="Q73" cm="1">
        <f t="array" ref="Q73">MMULT(B73:K73,$N$72:$N$81)</f>
        <v>1.806459</v>
      </c>
      <c r="T73">
        <f t="shared" ref="T73:T80" si="7">Q73/$W$82</f>
        <v>0.51969584711626349</v>
      </c>
      <c r="V73">
        <f t="shared" si="2"/>
        <v>1.9144847116263519E-2</v>
      </c>
    </row>
    <row r="74" spans="1:24" x14ac:dyDescent="0.3">
      <c r="A74" s="1" t="s">
        <v>7</v>
      </c>
      <c r="B74" s="1">
        <v>1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1</v>
      </c>
      <c r="N74">
        <v>0.42225299999999999</v>
      </c>
      <c r="Q74" cm="1">
        <f t="array" ref="Q74">MMULT(B74:K74,$N$72:$N$81)</f>
        <v>1.4233549999999999</v>
      </c>
      <c r="T74">
        <f t="shared" si="7"/>
        <v>0.40948157830992521</v>
      </c>
      <c r="V74">
        <f t="shared" si="2"/>
        <v>1.277142169007478E-2</v>
      </c>
    </row>
    <row r="75" spans="1:24" ht="43.2" x14ac:dyDescent="0.3">
      <c r="A75" s="1" t="s">
        <v>8</v>
      </c>
      <c r="B75" s="1">
        <v>0</v>
      </c>
      <c r="C75" s="1">
        <v>0</v>
      </c>
      <c r="D75" s="1">
        <v>0</v>
      </c>
      <c r="E75" s="2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</v>
      </c>
      <c r="N75">
        <v>0.15380099999999999</v>
      </c>
      <c r="Q75" cm="1">
        <f t="array" ref="Q75">MMULT(B75:K75,$N$72:$N$81)</f>
        <v>0.50055099999999997</v>
      </c>
      <c r="T75">
        <f t="shared" si="7"/>
        <v>0.14400231390244272</v>
      </c>
      <c r="V75">
        <f t="shared" si="2"/>
        <v>9.7986860975572687E-3</v>
      </c>
    </row>
    <row r="76" spans="1:24" ht="28.8" x14ac:dyDescent="0.3">
      <c r="A76" s="1" t="s">
        <v>9</v>
      </c>
      <c r="B76" s="1">
        <v>0</v>
      </c>
      <c r="C76" s="1">
        <v>1</v>
      </c>
      <c r="D76" s="1">
        <v>0</v>
      </c>
      <c r="E76" s="1">
        <v>0</v>
      </c>
      <c r="F76" s="2">
        <v>0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N76">
        <v>0.30760100000000001</v>
      </c>
      <c r="Q76" cm="1">
        <f t="array" ref="Q76">MMULT(B76:K76,$N$72:$N$81)</f>
        <v>1.0011019999999999</v>
      </c>
      <c r="T76">
        <f t="shared" si="7"/>
        <v>0.28800462780488545</v>
      </c>
      <c r="V76">
        <f t="shared" si="2"/>
        <v>1.9596372195114564E-2</v>
      </c>
    </row>
    <row r="77" spans="1:24" ht="28.8" x14ac:dyDescent="0.3">
      <c r="A77" s="1" t="s">
        <v>10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>
        <v>0</v>
      </c>
      <c r="H77" s="1">
        <v>0</v>
      </c>
      <c r="I77" s="1">
        <v>0</v>
      </c>
      <c r="J77" s="1">
        <v>1</v>
      </c>
      <c r="K77" s="1">
        <v>0</v>
      </c>
      <c r="N77">
        <v>1.1185E-2</v>
      </c>
      <c r="Q77" cm="1">
        <f t="array" ref="Q77">MMULT(B77:K77,$N$72:$N$81)</f>
        <v>1.1186E-2</v>
      </c>
      <c r="T77">
        <f t="shared" si="7"/>
        <v>3.218073449683897E-3</v>
      </c>
      <c r="V77">
        <f t="shared" si="2"/>
        <v>7.9669265503161044E-3</v>
      </c>
    </row>
    <row r="78" spans="1:24" ht="28.8" x14ac:dyDescent="0.3">
      <c r="A78" s="1" t="s">
        <v>11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2">
        <v>0</v>
      </c>
      <c r="I78" s="1">
        <v>0</v>
      </c>
      <c r="J78" s="1">
        <v>1</v>
      </c>
      <c r="K78" s="1">
        <v>0</v>
      </c>
      <c r="M78" t="s">
        <v>2</v>
      </c>
      <c r="N78">
        <v>1.1185E-2</v>
      </c>
      <c r="P78" t="s">
        <v>3</v>
      </c>
      <c r="Q78" cm="1">
        <f t="array" ref="Q78">MMULT(B78:K78,$N$72:$N$81)</f>
        <v>1.1186E-2</v>
      </c>
      <c r="T78">
        <f t="shared" si="7"/>
        <v>3.218073449683897E-3</v>
      </c>
      <c r="V78">
        <f t="shared" si="2"/>
        <v>7.9669265503161044E-3</v>
      </c>
    </row>
    <row r="79" spans="1:24" ht="28.8" x14ac:dyDescent="0.3">
      <c r="A79" s="1" t="s">
        <v>12</v>
      </c>
      <c r="B79" s="1">
        <v>0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2">
        <v>0</v>
      </c>
      <c r="J79" s="1">
        <v>0</v>
      </c>
      <c r="K79" s="1">
        <v>0</v>
      </c>
      <c r="N79">
        <v>0.15380099999999999</v>
      </c>
      <c r="Q79" cm="1">
        <f t="array" ref="Q79">MMULT(B79:K79,$N$72:$N$81)</f>
        <v>0.50055099999999997</v>
      </c>
      <c r="T79">
        <f t="shared" si="7"/>
        <v>0.14400231390244272</v>
      </c>
      <c r="V79">
        <f t="shared" si="2"/>
        <v>9.7986860975572687E-3</v>
      </c>
    </row>
    <row r="80" spans="1:24" ht="57.6" x14ac:dyDescent="0.3">
      <c r="A80" s="1" t="s">
        <v>13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1</v>
      </c>
      <c r="I80" s="1">
        <v>0</v>
      </c>
      <c r="J80" s="3">
        <v>0</v>
      </c>
      <c r="K80" s="1">
        <v>0</v>
      </c>
      <c r="N80">
        <v>1.1186E-2</v>
      </c>
      <c r="Q80" cm="1">
        <f t="array" ref="Q80">MMULT(B80:K80,$N$72:$N$81)</f>
        <v>2.2370000000000001E-2</v>
      </c>
      <c r="T80">
        <f t="shared" si="7"/>
        <v>6.4355715241756466E-3</v>
      </c>
      <c r="V80">
        <f t="shared" si="2"/>
        <v>4.7504284758243531E-3</v>
      </c>
    </row>
    <row r="81" spans="1:24" ht="57.6" x14ac:dyDescent="0.3">
      <c r="A81" s="1" t="s">
        <v>14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2">
        <v>0</v>
      </c>
      <c r="N81">
        <v>0.50055099999999997</v>
      </c>
      <c r="Q81" cm="1">
        <f t="array" ref="Q81">MMULT(B81:K81,$N$72:$N$81)</f>
        <v>1.806459</v>
      </c>
      <c r="T81">
        <f>Q81/$W$82</f>
        <v>0.51969584711626349</v>
      </c>
      <c r="V81">
        <f t="shared" si="2"/>
        <v>1.9144847116263519E-2</v>
      </c>
    </row>
    <row r="82" spans="1:24" x14ac:dyDescent="0.3">
      <c r="W82">
        <f>SQRT(POWER(Q72,2)+POWER(Q73,2)+POWER(Q74,2)+POWER(Q75,2)+POWER(Q76,2)+POWER(Q77,2)+POWER(Q78,2)+POWER(Q79,2)+POWER(Q80,2)+POWER(Q81,2))</f>
        <v>3.4759927561935453</v>
      </c>
    </row>
    <row r="85" spans="1:24" ht="57.6" x14ac:dyDescent="0.3">
      <c r="B85" s="1" t="s">
        <v>5</v>
      </c>
      <c r="C85" s="1" t="s">
        <v>6</v>
      </c>
      <c r="D85" s="1" t="s">
        <v>7</v>
      </c>
      <c r="E85" s="1" t="s">
        <v>8</v>
      </c>
      <c r="F85" s="1" t="s">
        <v>9</v>
      </c>
      <c r="G85" s="1" t="s">
        <v>10</v>
      </c>
      <c r="H85" s="1" t="s">
        <v>11</v>
      </c>
      <c r="I85" s="1" t="s">
        <v>12</v>
      </c>
      <c r="J85" s="1" t="s">
        <v>13</v>
      </c>
      <c r="K85" s="1" t="s">
        <v>14</v>
      </c>
    </row>
    <row r="86" spans="1:24" ht="28.8" x14ac:dyDescent="0.3">
      <c r="A86" s="1" t="s">
        <v>5</v>
      </c>
      <c r="B86" s="1">
        <v>0</v>
      </c>
      <c r="C86" s="1">
        <v>1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  <c r="N86">
        <v>0.40948200000000001</v>
      </c>
      <c r="Q86" cm="1">
        <f t="array" ref="Q86">MMULT(B86:K86,$N$86:$N$95)</f>
        <v>1.448874</v>
      </c>
      <c r="T86">
        <f t="shared" ref="T86:T95" si="8">Q86/$W$96</f>
        <v>0.41670071225479521</v>
      </c>
      <c r="V86">
        <f t="shared" ref="V86:V95" si="9">ABS(T86-N86)</f>
        <v>7.218712254795201E-3</v>
      </c>
      <c r="X86">
        <f>SQRT(V86^2+V87^2+V88^2+V89^2+V90^2+V91^2+V92^2+V93^2+V94^2+V95^2)</f>
        <v>2.2942656580189329E-2</v>
      </c>
    </row>
    <row r="87" spans="1:24" x14ac:dyDescent="0.3">
      <c r="A87" s="1" t="s">
        <v>6</v>
      </c>
      <c r="B87" s="1">
        <v>1</v>
      </c>
      <c r="C87" s="1">
        <v>0</v>
      </c>
      <c r="D87" s="1">
        <v>1</v>
      </c>
      <c r="E87" s="1">
        <v>0</v>
      </c>
      <c r="F87" s="1">
        <v>1</v>
      </c>
      <c r="G87" s="1">
        <v>0</v>
      </c>
      <c r="H87" s="1">
        <v>0</v>
      </c>
      <c r="I87">
        <v>1</v>
      </c>
      <c r="J87" s="1">
        <v>0</v>
      </c>
      <c r="K87" s="1">
        <v>1</v>
      </c>
      <c r="N87" s="1">
        <v>0.51969600000000005</v>
      </c>
      <c r="Q87" cm="1">
        <f t="array" ref="Q87">MMULT(B87:K87,$N$86:$N$95)</f>
        <v>1.770667</v>
      </c>
      <c r="T87">
        <f t="shared" si="8"/>
        <v>0.50924938957153032</v>
      </c>
      <c r="V87">
        <f t="shared" si="9"/>
        <v>1.0446610428469727E-2</v>
      </c>
    </row>
    <row r="88" spans="1:24" x14ac:dyDescent="0.3">
      <c r="A88" s="1" t="s">
        <v>7</v>
      </c>
      <c r="B88" s="1">
        <v>1</v>
      </c>
      <c r="C88" s="1">
        <v>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  <c r="N88">
        <v>0.40948200000000001</v>
      </c>
      <c r="Q88" cm="1">
        <f t="array" ref="Q88">MMULT(B88:K88,$N$86:$N$95)</f>
        <v>1.448874</v>
      </c>
      <c r="T88">
        <f t="shared" si="8"/>
        <v>0.41670071225479521</v>
      </c>
      <c r="V88">
        <f t="shared" si="9"/>
        <v>7.218712254795201E-3</v>
      </c>
    </row>
    <row r="89" spans="1:24" ht="43.2" x14ac:dyDescent="0.3">
      <c r="A89" s="1" t="s">
        <v>8</v>
      </c>
      <c r="B89" s="1">
        <v>0</v>
      </c>
      <c r="C89" s="1">
        <v>0</v>
      </c>
      <c r="D89" s="1">
        <v>0</v>
      </c>
      <c r="E89" s="2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N89" s="1">
        <v>0.14400199999999999</v>
      </c>
      <c r="Q89" cm="1">
        <f t="array" ref="Q89">MMULT(B89:K89,$N$86:$N$95)</f>
        <v>0.51969600000000005</v>
      </c>
      <c r="T89">
        <f t="shared" si="8"/>
        <v>0.14946620158548504</v>
      </c>
      <c r="V89">
        <f t="shared" si="9"/>
        <v>5.4642015854850512E-3</v>
      </c>
    </row>
    <row r="90" spans="1:24" ht="28.8" x14ac:dyDescent="0.3">
      <c r="A90" s="1" t="s">
        <v>9</v>
      </c>
      <c r="B90" s="1">
        <v>0</v>
      </c>
      <c r="C90" s="1">
        <v>1</v>
      </c>
      <c r="D90" s="1">
        <v>0</v>
      </c>
      <c r="E90" s="1">
        <v>0</v>
      </c>
      <c r="F90" s="2">
        <v>0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N90" s="1">
        <v>0.28800500000000001</v>
      </c>
      <c r="Q90" cm="1">
        <f t="array" ref="Q90">MMULT(B90:K90,$N$86:$N$95)</f>
        <v>1.0393920000000001</v>
      </c>
      <c r="T90">
        <f t="shared" si="8"/>
        <v>0.29893240317097008</v>
      </c>
      <c r="V90">
        <f t="shared" si="9"/>
        <v>1.0927403170970074E-2</v>
      </c>
    </row>
    <row r="91" spans="1:24" ht="28.8" x14ac:dyDescent="0.3">
      <c r="A91" s="1" t="s">
        <v>10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>
        <v>0</v>
      </c>
      <c r="H91" s="1">
        <v>0</v>
      </c>
      <c r="I91" s="1">
        <v>0</v>
      </c>
      <c r="J91" s="1">
        <v>1</v>
      </c>
      <c r="K91" s="1">
        <v>0</v>
      </c>
      <c r="M91" t="s">
        <v>2</v>
      </c>
      <c r="N91" s="1">
        <v>3.2179999999999999E-3</v>
      </c>
      <c r="O91" s="4" t="s">
        <v>3</v>
      </c>
      <c r="Q91" cm="1">
        <f t="array" ref="Q91">MMULT(B91:K91,$N$86:$N$95)</f>
        <v>6.4359999999999999E-3</v>
      </c>
      <c r="T91">
        <f t="shared" si="8"/>
        <v>1.8510138107743406E-3</v>
      </c>
      <c r="V91">
        <f t="shared" si="9"/>
        <v>1.3669861892256594E-3</v>
      </c>
    </row>
    <row r="92" spans="1:24" ht="28.8" x14ac:dyDescent="0.3">
      <c r="A92" s="1" t="s">
        <v>11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2">
        <v>0</v>
      </c>
      <c r="I92" s="1">
        <v>0</v>
      </c>
      <c r="J92" s="1">
        <v>1</v>
      </c>
      <c r="K92" s="1">
        <v>0</v>
      </c>
      <c r="N92">
        <v>3.2179999999999999E-3</v>
      </c>
      <c r="Q92" cm="1">
        <f t="array" ref="Q92">MMULT(B92:K92,$N$86:$N$95)</f>
        <v>6.4359999999999999E-3</v>
      </c>
      <c r="T92">
        <f t="shared" si="8"/>
        <v>1.8510138107743406E-3</v>
      </c>
      <c r="V92">
        <f t="shared" si="9"/>
        <v>1.3669861892256594E-3</v>
      </c>
    </row>
    <row r="93" spans="1:24" ht="28.8" x14ac:dyDescent="0.3">
      <c r="A93" s="1" t="s">
        <v>12</v>
      </c>
      <c r="B93" s="1">
        <v>0</v>
      </c>
      <c r="C93" s="1">
        <v>1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2">
        <v>0</v>
      </c>
      <c r="J93" s="1">
        <v>0</v>
      </c>
      <c r="K93" s="1">
        <v>0</v>
      </c>
      <c r="N93">
        <v>0.14400199999999999</v>
      </c>
      <c r="Q93" cm="1">
        <f t="array" ref="Q93">MMULT(B93:K93,$N$86:$N$95)</f>
        <v>0.51969600000000005</v>
      </c>
      <c r="T93">
        <f t="shared" si="8"/>
        <v>0.14946620158548504</v>
      </c>
      <c r="V93">
        <f t="shared" si="9"/>
        <v>5.4642015854850512E-3</v>
      </c>
    </row>
    <row r="94" spans="1:24" ht="57.6" x14ac:dyDescent="0.3">
      <c r="A94" s="1" t="s">
        <v>13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0</v>
      </c>
      <c r="J94" s="3">
        <v>0</v>
      </c>
      <c r="K94" s="1">
        <v>0</v>
      </c>
      <c r="N94" s="1">
        <v>6.4359999999999999E-3</v>
      </c>
      <c r="Q94" cm="1">
        <f t="array" ref="Q94">MMULT(B94:K94,$N$86:$N$95)</f>
        <v>6.4359999999999999E-3</v>
      </c>
      <c r="T94">
        <f t="shared" si="8"/>
        <v>1.8510138107743406E-3</v>
      </c>
      <c r="V94">
        <f t="shared" si="9"/>
        <v>4.5849861892256595E-3</v>
      </c>
    </row>
    <row r="95" spans="1:24" ht="57.6" x14ac:dyDescent="0.3">
      <c r="A95" s="1" t="s">
        <v>14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2">
        <v>0</v>
      </c>
      <c r="N95" s="1">
        <v>0.51969600000000005</v>
      </c>
      <c r="Q95" cm="1">
        <f t="array" ref="Q95">MMULT(B95:K95,$N$86:$N$95)</f>
        <v>1.770667</v>
      </c>
      <c r="T95">
        <f t="shared" si="8"/>
        <v>0.50924938957153032</v>
      </c>
      <c r="V95">
        <f t="shared" si="9"/>
        <v>1.0446610428469727E-2</v>
      </c>
    </row>
    <row r="96" spans="1:24" x14ac:dyDescent="0.3">
      <c r="W96">
        <f>SQRT(POWER(Q86,2)+POWER(Q87,2)+POWER(Q88,2)+POWER(Q89,2)+POWER(Q90,2)+POWER(Q91,2)+POWER(Q92,2)+POWER(Q93,2)+POWER(Q94,2)+POWER(Q95,2))</f>
        <v>3.4770134952734941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4C84-48C1-42C1-8D22-3C2941A58190}">
  <dimension ref="A1:K25"/>
  <sheetViews>
    <sheetView zoomScaleNormal="100" workbookViewId="0">
      <selection activeCell="L18" sqref="L18"/>
    </sheetView>
  </sheetViews>
  <sheetFormatPr defaultRowHeight="14.4" x14ac:dyDescent="0.3"/>
  <cols>
    <col min="2" max="2" width="14.5546875" customWidth="1"/>
  </cols>
  <sheetData>
    <row r="1" spans="1:11" x14ac:dyDescent="0.3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3">
      <c r="A3">
        <v>1</v>
      </c>
      <c r="B3">
        <f>0.15+0.85*(C2/5+D2/3+K2/5)</f>
        <v>0.77333333333333343</v>
      </c>
      <c r="C3">
        <f>0.15+0.85*(B3/3+I2/1+D2/3+F2/2+K2/5)</f>
        <v>2.0974444444444447</v>
      </c>
      <c r="D3">
        <f>0.15+0.85*(B3/3+C3/5+K2/5)</f>
        <v>0.89567666666666668</v>
      </c>
      <c r="E3">
        <f>0.15+0.85*(K2/5)</f>
        <v>0.32</v>
      </c>
      <c r="F3">
        <f>0.15+0.85*(B3/3+K2/5)</f>
        <v>0.5391111111111111</v>
      </c>
      <c r="G3">
        <f>0.15+0.85*(J2/2)</f>
        <v>0.57499999999999996</v>
      </c>
      <c r="H3">
        <f>0.15+0.85*(J2/2)</f>
        <v>0.57499999999999996</v>
      </c>
      <c r="I3">
        <f>0.15+0.85*(C3/5)</f>
        <v>0.5065655555555556</v>
      </c>
      <c r="J3">
        <f>0.15+0.85*(G3/1+H3/1)</f>
        <v>1.1274999999999999</v>
      </c>
      <c r="K3">
        <f>0.85+0.15*(E3/1+F3/2+C3/5+B3/3+D3/3)</f>
        <v>1.0848071666666668</v>
      </c>
    </row>
    <row r="4" spans="1:11" x14ac:dyDescent="0.3">
      <c r="A4">
        <v>2</v>
      </c>
      <c r="B4">
        <f>0.15+0.85*(C3/5+D3/3+K3/5)</f>
        <v>0.94475782944444453</v>
      </c>
      <c r="C4">
        <f>0.15+0.85*(B4/3+I3/1+D3/3+F3/2+K3/5)</f>
        <v>1.5155766033425926</v>
      </c>
      <c r="D4">
        <f>0.15+0.85*(B4/3+C4/5+K3/5)</f>
        <v>0.85974662591083351</v>
      </c>
      <c r="E4">
        <f>0.15+0.85*(K3/5)</f>
        <v>0.33441721833333332</v>
      </c>
      <c r="F4">
        <f>0.15+0.85*(B4/3+K3/5)</f>
        <v>0.60209860334259258</v>
      </c>
      <c r="G4">
        <f>0.15+0.85*(J3/2)</f>
        <v>0.62918750000000001</v>
      </c>
      <c r="H4">
        <f>0.15+0.85*(J3/2)</f>
        <v>0.62918750000000001</v>
      </c>
      <c r="I4">
        <f>0.15+0.85*(C4/5)</f>
        <v>0.40764802256824073</v>
      </c>
      <c r="J4">
        <f>0.15+0.85*(G4/1+H4/1)</f>
        <v>1.21961875</v>
      </c>
      <c r="K4">
        <f>0.85+0.15*(E4/1+F4/2+C4/5+B4/3+D4/3)</f>
        <v>1.0810124988687362</v>
      </c>
    </row>
    <row r="5" spans="1:11" x14ac:dyDescent="0.3">
      <c r="A5">
        <v>3</v>
      </c>
      <c r="B5">
        <f>0.15+0.85*(C4/5+D4/3+K4/5)</f>
        <v>0.83501502471732869</v>
      </c>
      <c r="C5">
        <f>0.15+0.85*(B5/3+I4/1+D4/3+F4/2+K4/5)</f>
        <v>1.4163473180892707</v>
      </c>
      <c r="D5">
        <f>0.15+0.85*(B5/3+C5/5+K4/5)</f>
        <v>0.81113875921943768</v>
      </c>
      <c r="E5">
        <f>0.15+0.85*(K4/5)</f>
        <v>0.33377212480768514</v>
      </c>
      <c r="F5">
        <f>0.15+0.85*(B5/3+K4/5)</f>
        <v>0.57035971514426165</v>
      </c>
      <c r="G5">
        <f>0.15+0.85*(J4/2)</f>
        <v>0.66833796874999996</v>
      </c>
      <c r="H5">
        <f>0.15+0.85*(J4/2)</f>
        <v>0.66833796874999996</v>
      </c>
      <c r="I5">
        <f>0.15+0.85*(C5/5)</f>
        <v>0.39077904407517605</v>
      </c>
      <c r="J5">
        <f>0.15+0.85*(G5/1+H5/1)</f>
        <v>1.2861745468749999</v>
      </c>
      <c r="K5">
        <f>0.85+0.15*(E5/1+F5/2+C5/5+B5/3+D5/3)</f>
        <v>1.0676409060964889</v>
      </c>
    </row>
    <row r="6" spans="1:11" x14ac:dyDescent="0.3">
      <c r="A6">
        <v>4</v>
      </c>
      <c r="B6">
        <f>0.15+0.85*(C5/5+D5/3+K5/5)</f>
        <v>0.80210064655708646</v>
      </c>
      <c r="C6">
        <f>0.15+0.85*(B6/3+I5/1+D5/3+F5/2+K5/5)</f>
        <v>1.3631485187399626</v>
      </c>
      <c r="D6">
        <f>0.15+0.85*(B6/3+C6/5+K5/5)</f>
        <v>0.79049605208003781</v>
      </c>
      <c r="E6">
        <f>0.15+0.85*(K5/5)</f>
        <v>0.33149895403640312</v>
      </c>
      <c r="F6">
        <f>0.15+0.85*(B6/3+K5/5)</f>
        <v>0.55876080389424432</v>
      </c>
      <c r="G6">
        <f>0.15+0.85*(J5/2)</f>
        <v>0.69662418242187496</v>
      </c>
      <c r="H6">
        <f>0.15+0.85*(J5/2)</f>
        <v>0.69662418242187496</v>
      </c>
      <c r="I6">
        <f>0.15+0.85*(C6/5)</f>
        <v>0.38173524818579363</v>
      </c>
      <c r="J6">
        <f>0.15+0.85*(G6/1+H6/1)</f>
        <v>1.3342611101171873</v>
      </c>
      <c r="K6">
        <f>0.85+0.15*(E6/1+F6/2+C6/5+B6/3+D6/3)</f>
        <v>1.0621561938915838</v>
      </c>
    </row>
    <row r="7" spans="1:11" x14ac:dyDescent="0.3">
      <c r="A7">
        <v>5</v>
      </c>
      <c r="B7">
        <f>0.15+0.85*(C6/5+D6/3+K6/5)</f>
        <v>0.78627568257004032</v>
      </c>
      <c r="C7">
        <f>0.15+0.85*(B7/3+I6/1+D6/3+F6/2+K6/5)</f>
        <v>1.3392668470587363</v>
      </c>
      <c r="D7">
        <f>0.15+0.85*(B7/3+C7/5+K6/5)</f>
        <v>0.78102002702306583</v>
      </c>
      <c r="E7">
        <f>0.15+0.85*(K6/5)</f>
        <v>0.33056655296156923</v>
      </c>
      <c r="F7">
        <f>0.15+0.85*(B7/3+K6/5)</f>
        <v>0.55334466302308061</v>
      </c>
      <c r="G7">
        <f>0.15+0.85*(J6/2)</f>
        <v>0.71706097179980466</v>
      </c>
      <c r="H7">
        <f>0.15+0.85*(J6/2)</f>
        <v>0.71706097179980466</v>
      </c>
      <c r="I7">
        <f>0.15+0.85*(C7/5)</f>
        <v>0.37767536399998514</v>
      </c>
      <c r="J7">
        <f>0.15+0.85*(G7/1+H7/1)</f>
        <v>1.3690036520596678</v>
      </c>
      <c r="K7">
        <f>0.85+0.15*(E7/1+F7/2+C7/5+B7/3+D7/3)</f>
        <v>1.0596286235623837</v>
      </c>
    </row>
    <row r="16" spans="1:11" x14ac:dyDescent="0.3">
      <c r="B16" t="s">
        <v>5</v>
      </c>
      <c r="C16" cm="1">
        <f t="array" ref="C16:C25">_xlfn.XLOOKUP($B$16:$B$25,$B$1:$K$1,$B$7:$K$7)</f>
        <v>0.78627568257004032</v>
      </c>
    </row>
    <row r="17" spans="2:3" x14ac:dyDescent="0.3">
      <c r="B17" t="s">
        <v>6</v>
      </c>
      <c r="C17">
        <v>1.3392668470587363</v>
      </c>
    </row>
    <row r="18" spans="2:3" x14ac:dyDescent="0.3">
      <c r="B18" t="s">
        <v>7</v>
      </c>
      <c r="C18">
        <v>0.78102002702306583</v>
      </c>
    </row>
    <row r="19" spans="2:3" x14ac:dyDescent="0.3">
      <c r="B19" t="s">
        <v>8</v>
      </c>
      <c r="C19">
        <v>0.33056655296156923</v>
      </c>
    </row>
    <row r="20" spans="2:3" x14ac:dyDescent="0.3">
      <c r="B20" t="s">
        <v>9</v>
      </c>
      <c r="C20">
        <v>0.55334466302308061</v>
      </c>
    </row>
    <row r="21" spans="2:3" x14ac:dyDescent="0.3">
      <c r="B21" t="s">
        <v>10</v>
      </c>
      <c r="C21">
        <v>0.71706097179980466</v>
      </c>
    </row>
    <row r="22" spans="2:3" x14ac:dyDescent="0.3">
      <c r="B22" t="s">
        <v>11</v>
      </c>
      <c r="C22">
        <v>0.71706097179980466</v>
      </c>
    </row>
    <row r="23" spans="2:3" x14ac:dyDescent="0.3">
      <c r="B23" t="s">
        <v>12</v>
      </c>
      <c r="C23">
        <v>0.37767536399998514</v>
      </c>
    </row>
    <row r="24" spans="2:3" x14ac:dyDescent="0.3">
      <c r="B24" t="s">
        <v>13</v>
      </c>
      <c r="C24">
        <v>1.3690036520596678</v>
      </c>
    </row>
    <row r="25" spans="2:3" x14ac:dyDescent="0.3">
      <c r="B25" t="s">
        <v>14</v>
      </c>
      <c r="C25">
        <v>1.0596286235623837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 trận kề</vt:lpstr>
      <vt:lpstr>Betweenes</vt:lpstr>
      <vt:lpstr>Closeness centrality</vt:lpstr>
      <vt:lpstr>Eigen Vector</vt:lpstr>
      <vt:lpstr>Page 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Kỳ Đào</dc:creator>
  <cp:lastModifiedBy>ky dao</cp:lastModifiedBy>
  <dcterms:created xsi:type="dcterms:W3CDTF">2022-11-24T06:25:10Z</dcterms:created>
  <dcterms:modified xsi:type="dcterms:W3CDTF">2022-12-23T15:31:45Z</dcterms:modified>
</cp:coreProperties>
</file>