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069B3B4A-3FB7-4A46-AC5C-E0FA4E8C01BC}" xr6:coauthVersionLast="47" xr6:coauthVersionMax="47" xr10:uidLastSave="{00000000-0000-0000-0000-000000000000}"/>
  <bookViews>
    <workbookView xWindow="840" yWindow="-120" windowWidth="37680" windowHeight="21840" activeTab="6" xr2:uid="{00000000-000D-0000-FFFF-FFFF00000000}"/>
  </bookViews>
  <sheets>
    <sheet name="Počty vozidel" sheetId="1" r:id="rId1"/>
    <sheet name="Počty vozidel 02.11.21, 04.50" sheetId="2" r:id="rId2"/>
    <sheet name="Počty vozidel 06.10.21, 00.01" sheetId="3" r:id="rId3"/>
    <sheet name="Počty průjezdů" sheetId="4" r:id="rId4"/>
    <sheet name="Počty průjezdů 07.10.21, 04.50" sheetId="5" r:id="rId5"/>
    <sheet name="Počty průjezdů 07.10.21@ 04.50" sheetId="6" r:id="rId6"/>
    <sheet name="Časové údaj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7" l="1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R20" i="6"/>
  <c r="M20" i="6"/>
  <c r="L20" i="6"/>
  <c r="J20" i="6"/>
  <c r="E20" i="6"/>
  <c r="D20" i="6"/>
  <c r="B20" i="6"/>
  <c r="S17" i="6"/>
  <c r="S20" i="6" s="1"/>
  <c r="R17" i="6"/>
  <c r="Q17" i="6"/>
  <c r="Q20" i="6" s="1"/>
  <c r="P17" i="6"/>
  <c r="P20" i="6" s="1"/>
  <c r="O17" i="6"/>
  <c r="O20" i="6" s="1"/>
  <c r="N17" i="6"/>
  <c r="N20" i="6" s="1"/>
  <c r="M17" i="6"/>
  <c r="L17" i="6"/>
  <c r="K17" i="6"/>
  <c r="K20" i="6" s="1"/>
  <c r="J17" i="6"/>
  <c r="I17" i="6"/>
  <c r="I20" i="6" s="1"/>
  <c r="H17" i="6"/>
  <c r="H20" i="6" s="1"/>
  <c r="G17" i="6"/>
  <c r="G20" i="6" s="1"/>
  <c r="F17" i="6"/>
  <c r="F20" i="6" s="1"/>
  <c r="E17" i="6"/>
  <c r="D17" i="6"/>
  <c r="C17" i="6"/>
  <c r="C20" i="6" s="1"/>
  <c r="B17" i="6"/>
  <c r="T15" i="6"/>
  <c r="T14" i="6"/>
  <c r="T13" i="6"/>
  <c r="T12" i="6"/>
  <c r="T11" i="6"/>
  <c r="T10" i="6"/>
  <c r="T9" i="6"/>
  <c r="T8" i="6"/>
  <c r="T7" i="6"/>
  <c r="T6" i="6"/>
  <c r="O20" i="5"/>
  <c r="N20" i="5"/>
  <c r="L20" i="5"/>
  <c r="G20" i="5"/>
  <c r="F20" i="5"/>
  <c r="D20" i="5"/>
  <c r="S17" i="5"/>
  <c r="S20" i="5" s="1"/>
  <c r="R17" i="5"/>
  <c r="R20" i="5" s="1"/>
  <c r="Q17" i="5"/>
  <c r="Q20" i="5" s="1"/>
  <c r="P17" i="5"/>
  <c r="P20" i="5" s="1"/>
  <c r="O17" i="5"/>
  <c r="N17" i="5"/>
  <c r="M17" i="5"/>
  <c r="M20" i="5" s="1"/>
  <c r="L17" i="5"/>
  <c r="K17" i="5"/>
  <c r="K20" i="5" s="1"/>
  <c r="J17" i="5"/>
  <c r="J20" i="5" s="1"/>
  <c r="I17" i="5"/>
  <c r="I20" i="5" s="1"/>
  <c r="H17" i="5"/>
  <c r="H20" i="5" s="1"/>
  <c r="G17" i="5"/>
  <c r="F17" i="5"/>
  <c r="E17" i="5"/>
  <c r="E20" i="5" s="1"/>
  <c r="D17" i="5"/>
  <c r="C17" i="5"/>
  <c r="C20" i="5" s="1"/>
  <c r="B17" i="5"/>
  <c r="B20" i="5" s="1"/>
  <c r="T15" i="5"/>
  <c r="T14" i="5"/>
  <c r="T13" i="5"/>
  <c r="U13" i="5" s="1"/>
  <c r="T12" i="5"/>
  <c r="U12" i="5" s="1"/>
  <c r="T11" i="5"/>
  <c r="T10" i="5"/>
  <c r="T9" i="5"/>
  <c r="T8" i="5"/>
  <c r="T7" i="5"/>
  <c r="T6" i="5"/>
  <c r="T17" i="5" s="1"/>
  <c r="Q57" i="4"/>
  <c r="P57" i="4"/>
  <c r="N57" i="4"/>
  <c r="I57" i="4"/>
  <c r="H57" i="4"/>
  <c r="F57" i="4"/>
  <c r="S54" i="4"/>
  <c r="S57" i="4" s="1"/>
  <c r="R54" i="4"/>
  <c r="R57" i="4" s="1"/>
  <c r="Q54" i="4"/>
  <c r="P54" i="4"/>
  <c r="O54" i="4"/>
  <c r="O57" i="4" s="1"/>
  <c r="N54" i="4"/>
  <c r="M54" i="4"/>
  <c r="M57" i="4" s="1"/>
  <c r="L54" i="4"/>
  <c r="L57" i="4" s="1"/>
  <c r="K54" i="4"/>
  <c r="K57" i="4" s="1"/>
  <c r="J54" i="4"/>
  <c r="J57" i="4" s="1"/>
  <c r="I54" i="4"/>
  <c r="H54" i="4"/>
  <c r="G54" i="4"/>
  <c r="G57" i="4" s="1"/>
  <c r="F54" i="4"/>
  <c r="E54" i="4"/>
  <c r="E57" i="4" s="1"/>
  <c r="D54" i="4"/>
  <c r="D57" i="4" s="1"/>
  <c r="C54" i="4"/>
  <c r="C57" i="4" s="1"/>
  <c r="B54" i="4"/>
  <c r="B57" i="4" s="1"/>
  <c r="T52" i="4"/>
  <c r="T51" i="4"/>
  <c r="U51" i="4" s="1"/>
  <c r="T50" i="4"/>
  <c r="T49" i="4"/>
  <c r="T48" i="4"/>
  <c r="T47" i="4"/>
  <c r="T46" i="4"/>
  <c r="T45" i="4"/>
  <c r="T44" i="4"/>
  <c r="T43" i="4"/>
  <c r="U43" i="4" s="1"/>
  <c r="T42" i="4"/>
  <c r="T41" i="4"/>
  <c r="T40" i="4"/>
  <c r="T39" i="4"/>
  <c r="T38" i="4"/>
  <c r="T37" i="4"/>
  <c r="T36" i="4"/>
  <c r="T35" i="4"/>
  <c r="U35" i="4" s="1"/>
  <c r="T34" i="4"/>
  <c r="T33" i="4"/>
  <c r="T32" i="4"/>
  <c r="T31" i="4"/>
  <c r="T30" i="4"/>
  <c r="T29" i="4"/>
  <c r="T28" i="4"/>
  <c r="T27" i="4"/>
  <c r="U27" i="4" s="1"/>
  <c r="T26" i="4"/>
  <c r="T25" i="4"/>
  <c r="T24" i="4"/>
  <c r="T23" i="4"/>
  <c r="T22" i="4"/>
  <c r="T21" i="4"/>
  <c r="T20" i="4"/>
  <c r="T19" i="4"/>
  <c r="U19" i="4" s="1"/>
  <c r="T18" i="4"/>
  <c r="T17" i="4"/>
  <c r="T16" i="4"/>
  <c r="T15" i="4"/>
  <c r="T14" i="4"/>
  <c r="T13" i="4"/>
  <c r="U13" i="4" s="1"/>
  <c r="T12" i="4"/>
  <c r="T11" i="4"/>
  <c r="U11" i="4" s="1"/>
  <c r="T10" i="4"/>
  <c r="T9" i="4"/>
  <c r="T8" i="4"/>
  <c r="T7" i="4"/>
  <c r="T6" i="4"/>
  <c r="T54" i="4" s="1"/>
  <c r="W23" i="3"/>
  <c r="Y23" i="3" s="1"/>
  <c r="Y22" i="3"/>
  <c r="W22" i="3"/>
  <c r="W21" i="3"/>
  <c r="Y21" i="3" s="1"/>
  <c r="W20" i="3"/>
  <c r="Y20" i="3" s="1"/>
  <c r="W19" i="3"/>
  <c r="Y19" i="3" s="1"/>
  <c r="Y18" i="3"/>
  <c r="W18" i="3"/>
  <c r="W17" i="3"/>
  <c r="Y17" i="3" s="1"/>
  <c r="W16" i="3"/>
  <c r="Y16" i="3" s="1"/>
  <c r="W15" i="3"/>
  <c r="Y15" i="3" s="1"/>
  <c r="Y14" i="3"/>
  <c r="W14" i="3"/>
  <c r="W13" i="3"/>
  <c r="Y13" i="3" s="1"/>
  <c r="W12" i="3"/>
  <c r="Y12" i="3" s="1"/>
  <c r="W11" i="3"/>
  <c r="Y11" i="3" s="1"/>
  <c r="Y10" i="3"/>
  <c r="W10" i="3"/>
  <c r="W9" i="3"/>
  <c r="Y9" i="3" s="1"/>
  <c r="W8" i="3"/>
  <c r="Y8" i="3" s="1"/>
  <c r="W7" i="3"/>
  <c r="Y7" i="3" s="1"/>
  <c r="Y6" i="3"/>
  <c r="W6" i="3"/>
  <c r="W23" i="2"/>
  <c r="Y23" i="2" s="1"/>
  <c r="W22" i="2"/>
  <c r="Y22" i="2" s="1"/>
  <c r="W21" i="2"/>
  <c r="Y21" i="2" s="1"/>
  <c r="Y20" i="2"/>
  <c r="W20" i="2"/>
  <c r="W19" i="2"/>
  <c r="Y19" i="2" s="1"/>
  <c r="W18" i="2"/>
  <c r="Y18" i="2" s="1"/>
  <c r="W17" i="2"/>
  <c r="Y17" i="2" s="1"/>
  <c r="Y16" i="2"/>
  <c r="W16" i="2"/>
  <c r="W15" i="2"/>
  <c r="Y15" i="2" s="1"/>
  <c r="W14" i="2"/>
  <c r="Y14" i="2" s="1"/>
  <c r="W13" i="2"/>
  <c r="Y13" i="2" s="1"/>
  <c r="Y12" i="2"/>
  <c r="W12" i="2"/>
  <c r="W11" i="2"/>
  <c r="Y11" i="2" s="1"/>
  <c r="W10" i="2"/>
  <c r="Y10" i="2" s="1"/>
  <c r="W9" i="2"/>
  <c r="Y9" i="2" s="1"/>
  <c r="Y8" i="2"/>
  <c r="W8" i="2"/>
  <c r="W7" i="2"/>
  <c r="Y7" i="2" s="1"/>
  <c r="W6" i="2"/>
  <c r="Y6" i="2" s="1"/>
  <c r="W23" i="1"/>
  <c r="Y23" i="1" s="1"/>
  <c r="Y22" i="1"/>
  <c r="W22" i="1"/>
  <c r="W21" i="1"/>
  <c r="Y21" i="1" s="1"/>
  <c r="W20" i="1"/>
  <c r="Y20" i="1" s="1"/>
  <c r="W19" i="1"/>
  <c r="Y19" i="1" s="1"/>
  <c r="Y18" i="1"/>
  <c r="W18" i="1"/>
  <c r="W17" i="1"/>
  <c r="Y17" i="1" s="1"/>
  <c r="W16" i="1"/>
  <c r="Y16" i="1" s="1"/>
  <c r="W15" i="1"/>
  <c r="Y15" i="1" s="1"/>
  <c r="Y14" i="1"/>
  <c r="W14" i="1"/>
  <c r="W13" i="1"/>
  <c r="Y13" i="1" s="1"/>
  <c r="W12" i="1"/>
  <c r="Y12" i="1" s="1"/>
  <c r="W11" i="1"/>
  <c r="Y11" i="1" s="1"/>
  <c r="Y10" i="1"/>
  <c r="W10" i="1"/>
  <c r="W9" i="1"/>
  <c r="Y9" i="1" s="1"/>
  <c r="W8" i="1"/>
  <c r="Y8" i="1" s="1"/>
  <c r="W7" i="1"/>
  <c r="Y7" i="1" s="1"/>
  <c r="Y6" i="1"/>
  <c r="W6" i="1"/>
  <c r="U21" i="4" l="1"/>
  <c r="U29" i="4"/>
  <c r="U37" i="4"/>
  <c r="U45" i="4"/>
  <c r="U14" i="5"/>
  <c r="U10" i="5"/>
  <c r="U6" i="5"/>
  <c r="U17" i="5" s="1"/>
  <c r="U52" i="4"/>
  <c r="U48" i="4"/>
  <c r="U44" i="4"/>
  <c r="U40" i="4"/>
  <c r="U36" i="4"/>
  <c r="U32" i="4"/>
  <c r="U28" i="4"/>
  <c r="U24" i="4"/>
  <c r="U20" i="4"/>
  <c r="U16" i="4"/>
  <c r="U12" i="4"/>
  <c r="U8" i="4"/>
  <c r="U14" i="4"/>
  <c r="U22" i="4"/>
  <c r="U30" i="4"/>
  <c r="U38" i="4"/>
  <c r="U46" i="4"/>
  <c r="U7" i="5"/>
  <c r="U15" i="5"/>
  <c r="U10" i="6"/>
  <c r="U7" i="4"/>
  <c r="U15" i="4"/>
  <c r="U39" i="4"/>
  <c r="U8" i="5"/>
  <c r="U14" i="6"/>
  <c r="U31" i="4"/>
  <c r="U9" i="5"/>
  <c r="U7" i="6"/>
  <c r="U15" i="6"/>
  <c r="U23" i="4"/>
  <c r="U9" i="4"/>
  <c r="U17" i="4"/>
  <c r="U25" i="4"/>
  <c r="U33" i="4"/>
  <c r="U41" i="4"/>
  <c r="U49" i="4"/>
  <c r="U8" i="6"/>
  <c r="U47" i="4"/>
  <c r="U10" i="4"/>
  <c r="U18" i="4"/>
  <c r="U26" i="4"/>
  <c r="U34" i="4"/>
  <c r="U42" i="4"/>
  <c r="U50" i="4"/>
  <c r="U11" i="5"/>
  <c r="U6" i="4"/>
  <c r="U54" i="4" s="1"/>
  <c r="T17" i="6"/>
  <c r="U6" i="6" s="1"/>
  <c r="U17" i="6" s="1"/>
  <c r="U13" i="6" l="1"/>
  <c r="U9" i="6"/>
  <c r="U12" i="6"/>
  <c r="U11" i="6"/>
</calcChain>
</file>

<file path=xl/sharedStrings.xml><?xml version="1.0" encoding="utf-8"?>
<sst xmlns="http://schemas.openxmlformats.org/spreadsheetml/2006/main" count="671" uniqueCount="340">
  <si>
    <t>Základní výstupní tabulky (počty všech vozidel)</t>
  </si>
  <si>
    <t>Vybraný čas: 02.11.2021 - 00:00 -&gt; 04.11.2021 - 23:59</t>
  </si>
  <si>
    <t>Sčítací bod</t>
  </si>
  <si>
    <t>Směr</t>
  </si>
  <si>
    <t>1A (1)</t>
  </si>
  <si>
    <t>1B (2)</t>
  </si>
  <si>
    <t>2A (3)</t>
  </si>
  <si>
    <t>2B (4)</t>
  </si>
  <si>
    <t>3A (5)</t>
  </si>
  <si>
    <t>3B (6)</t>
  </si>
  <si>
    <t>4A (7)</t>
  </si>
  <si>
    <t>4B (8)</t>
  </si>
  <si>
    <t>5A (9)</t>
  </si>
  <si>
    <t>5B (10)</t>
  </si>
  <si>
    <t>6A (11)</t>
  </si>
  <si>
    <t>6B (12)</t>
  </si>
  <si>
    <t>7A (13)</t>
  </si>
  <si>
    <t>7B (14)</t>
  </si>
  <si>
    <t>8A (15)</t>
  </si>
  <si>
    <t>8B (16)</t>
  </si>
  <si>
    <t>9A (17)</t>
  </si>
  <si>
    <t>9B (18)</t>
  </si>
  <si>
    <t>Pouze DO města - bez unknown</t>
  </si>
  <si>
    <t>Pouze Z města - bez unknown</t>
  </si>
  <si>
    <t>Pouze DO města - pouze unknown</t>
  </si>
  <si>
    <t>Pouze Z města - pouze unknown</t>
  </si>
  <si>
    <t>DO města</t>
  </si>
  <si>
    <t>Z města</t>
  </si>
  <si>
    <t>Zástupný koncový bod</t>
  </si>
  <si>
    <t>Pomocný součet</t>
  </si>
  <si>
    <t>Cílový součet</t>
  </si>
  <si>
    <t>Validace dat</t>
  </si>
  <si>
    <t>Vybraný čas: 02.11.2021 - 04:50 -&gt; 03.11.2021 - 04:50</t>
  </si>
  <si>
    <t>Vybraný čas: 06.10.2021 - 00:01 -&gt; 06.10.2021 - 23:59</t>
  </si>
  <si>
    <t>Počty průjezdů jednotlivých stanovišť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</si>
  <si>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</si>
  <si>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</si>
  <si>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</si>
  <si>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</si>
  <si>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</si>
  <si>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</si>
  <si>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</si>
  <si>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</si>
  <si>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</si>
  <si>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</si>
  <si>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</si>
  <si>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</si>
  <si>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</si>
  <si>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</si>
  <si>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</si>
  <si>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</si>
  <si>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</si>
  <si>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</si>
  <si>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</si>
  <si>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</si>
  <si>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</si>
  <si>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</si>
  <si>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</si>
  <si>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</si>
  <si>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</si>
  <si>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</si>
  <si>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</si>
  <si>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</si>
  <si>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</si>
  <si>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</si>
  <si>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</si>
  <si>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 xml:space="preserve">Celkový počet unikátních SPZ </t>
  </si>
  <si>
    <t>unknown</t>
  </si>
  <si>
    <t>Cílový součet [počet]</t>
  </si>
  <si>
    <t>Vybraný čas: 07.10.2021 - 04:50 -&gt; 07.10.2021 - 20:21</t>
  </si>
  <si>
    <t>Označené směry 1, 3
02.11.2021 - 00:00 -&gt; 04.11.2021 - 23:59</t>
  </si>
  <si>
    <t>SPZ</t>
  </si>
  <si>
    <t>Celkem [min]</t>
  </si>
  <si>
    <t>Označení směru</t>
  </si>
  <si>
    <t>Průjezd 1</t>
  </si>
  <si>
    <t>Průjezd 3</t>
  </si>
  <si>
    <t>1-3 [min]</t>
  </si>
  <si>
    <t>1BK0736</t>
  </si>
  <si>
    <t>1TI7571</t>
  </si>
  <si>
    <t>1TL2906</t>
  </si>
  <si>
    <t>1Z03135</t>
  </si>
  <si>
    <t>1Z58418</t>
  </si>
  <si>
    <t>2MB1336</t>
  </si>
  <si>
    <t>2SL9490</t>
  </si>
  <si>
    <t>2Z62249</t>
  </si>
  <si>
    <t>2Z62346</t>
  </si>
  <si>
    <t>2Z69531</t>
  </si>
  <si>
    <t>3AE8799</t>
  </si>
  <si>
    <t>3SM7741</t>
  </si>
  <si>
    <t>3Z38916</t>
  </si>
  <si>
    <t>3Z44292</t>
  </si>
  <si>
    <t>3Z64106</t>
  </si>
  <si>
    <t>3Z64175</t>
  </si>
  <si>
    <t>3Z83863</t>
  </si>
  <si>
    <t>3Z92678</t>
  </si>
  <si>
    <t>4M27812</t>
  </si>
  <si>
    <t>4SK0388</t>
  </si>
  <si>
    <t>4Z03004</t>
  </si>
  <si>
    <t>4Z11629</t>
  </si>
  <si>
    <t>4Z17465</t>
  </si>
  <si>
    <t>4Z19644</t>
  </si>
  <si>
    <t>4Z21653</t>
  </si>
  <si>
    <t>4Z32178</t>
  </si>
  <si>
    <t>4Z58780</t>
  </si>
  <si>
    <t>4Z63516</t>
  </si>
  <si>
    <t>4Z63580</t>
  </si>
  <si>
    <t>4Z64045</t>
  </si>
  <si>
    <t>4Z78927</t>
  </si>
  <si>
    <t>4Z79082</t>
  </si>
  <si>
    <t>4Z83837</t>
  </si>
  <si>
    <t>4Z89982</t>
  </si>
  <si>
    <t>5M77250</t>
  </si>
  <si>
    <t>5SJ9534</t>
  </si>
  <si>
    <t>5T29277</t>
  </si>
  <si>
    <t>5T84549</t>
  </si>
  <si>
    <t>5Z07065</t>
  </si>
  <si>
    <t>5Z24867</t>
  </si>
  <si>
    <t>5Z40530</t>
  </si>
  <si>
    <t>5Z54622</t>
  </si>
  <si>
    <t>5Z62537</t>
  </si>
  <si>
    <t>5Z68400</t>
  </si>
  <si>
    <t>5Z68414</t>
  </si>
  <si>
    <t>5Z68721</t>
  </si>
  <si>
    <t>5Z71916</t>
  </si>
  <si>
    <t>5Z78750</t>
  </si>
  <si>
    <t>5Z83887</t>
  </si>
  <si>
    <t>5Z83967</t>
  </si>
  <si>
    <t>5Z91417</t>
  </si>
  <si>
    <t>5Z91651</t>
  </si>
  <si>
    <t>5Z94669</t>
  </si>
  <si>
    <t>6AN5243</t>
  </si>
  <si>
    <t>6E00950</t>
  </si>
  <si>
    <t>6Z06856</t>
  </si>
  <si>
    <t>6Z10295</t>
  </si>
  <si>
    <t>6Z10883</t>
  </si>
  <si>
    <t>6Z32106</t>
  </si>
  <si>
    <t>6Z33582</t>
  </si>
  <si>
    <t>6Z40770</t>
  </si>
  <si>
    <t>6Z43584</t>
  </si>
  <si>
    <t>6Z43843</t>
  </si>
  <si>
    <t>6Z45735</t>
  </si>
  <si>
    <t>6Z64237</t>
  </si>
  <si>
    <t>6Z65175</t>
  </si>
  <si>
    <t>6Z74129</t>
  </si>
  <si>
    <t>6Z74308</t>
  </si>
  <si>
    <t>6Z74504</t>
  </si>
  <si>
    <t>6Z81546</t>
  </si>
  <si>
    <t>6Z85304</t>
  </si>
  <si>
    <t>6Z88080</t>
  </si>
  <si>
    <t>6Z90620</t>
  </si>
  <si>
    <t>7AK1471</t>
  </si>
  <si>
    <t>7AM2530</t>
  </si>
  <si>
    <t>7AM7800</t>
  </si>
  <si>
    <t>7Z00231</t>
  </si>
  <si>
    <t>8B18124</t>
  </si>
  <si>
    <t>8B79740</t>
  </si>
  <si>
    <t>9B79307</t>
  </si>
  <si>
    <t>9T72927</t>
  </si>
  <si>
    <t>LTI1177</t>
  </si>
  <si>
    <t>04/11/2021 - 10:25:47</t>
  </si>
  <si>
    <t>02/11/2021 - 12:45:28</t>
  </si>
  <si>
    <t>03/11/2021 - 09:39:10</t>
  </si>
  <si>
    <t>04/11/2021 - 11:59:08</t>
  </si>
  <si>
    <t>03/11/2021 - 11:14:10</t>
  </si>
  <si>
    <t>03/11/2021 - 17:02:27</t>
  </si>
  <si>
    <t>04/11/2021 - 16:01:10</t>
  </si>
  <si>
    <t>04/11/2021 - 09:55:28</t>
  </si>
  <si>
    <t>04/11/2021 - 15:19:17</t>
  </si>
  <si>
    <t>03/11/2021 - 17:03:41</t>
  </si>
  <si>
    <t>04/11/2021 - 08:19:45</t>
  </si>
  <si>
    <t>04/11/2021 - 19:19:39</t>
  </si>
  <si>
    <t>03/11/2021 - 12:09:14</t>
  </si>
  <si>
    <t>03/11/2021 - 12:56:33</t>
  </si>
  <si>
    <t>04/11/2021 - 09:38:09</t>
  </si>
  <si>
    <t>03/11/2021 - 13:10:50</t>
  </si>
  <si>
    <t>04/11/2021 - 16:25:49</t>
  </si>
  <si>
    <t>04/11/2021 - 16:24:10</t>
  </si>
  <si>
    <t>04/11/2021 - 14:40:28</t>
  </si>
  <si>
    <t>04/11/2021 - 10:50:53</t>
  </si>
  <si>
    <t>04/11/2021 - 14:59:52</t>
  </si>
  <si>
    <t>02/11/2021 - 15:55:29</t>
  </si>
  <si>
    <t>02/11/2021 - 11:58:10</t>
  </si>
  <si>
    <t>04/11/2021 - 10:29:10</t>
  </si>
  <si>
    <t>03/11/2021 - 11:33:20</t>
  </si>
  <si>
    <t>04/11/2021 - 11:22:54</t>
  </si>
  <si>
    <t>04/11/2021 - 08:52:50</t>
  </si>
  <si>
    <t>03/11/2021 - 12:14:43</t>
  </si>
  <si>
    <t>04/11/2021 - 19:30:54</t>
  </si>
  <si>
    <t>04/11/2021 - 10:26:36</t>
  </si>
  <si>
    <t>03/11/2021 - 10:10:49</t>
  </si>
  <si>
    <t>03/11/2021 - 20:48:29</t>
  </si>
  <si>
    <t>04/11/2021 - 14:29:23</t>
  </si>
  <si>
    <t>03/11/2021 - 11:00:16</t>
  </si>
  <si>
    <t>02/11/2021 - 07:51:54</t>
  </si>
  <si>
    <t>03/11/2021 - 12:29:04</t>
  </si>
  <si>
    <t>04/11/2021 - 19:41:00</t>
  </si>
  <si>
    <t>03/11/2021 - 07:40:18</t>
  </si>
  <si>
    <t>02/11/2021 - 13:12:27</t>
  </si>
  <si>
    <t>03/11/2021 - 11:42:33</t>
  </si>
  <si>
    <t>03/11/2021 - 10:56:08</t>
  </si>
  <si>
    <t>04/11/2021 - 11:00:59</t>
  </si>
  <si>
    <t>04/11/2021 - 11:32:30</t>
  </si>
  <si>
    <t>03/11/2021 - 11:05:57</t>
  </si>
  <si>
    <t>03/11/2021 - 11:53:46</t>
  </si>
  <si>
    <t>04/11/2021 - 13:58:18</t>
  </si>
  <si>
    <t>04/11/2021 - 14:00:23</t>
  </si>
  <si>
    <t>04/11/2021 - 14:03:22</t>
  </si>
  <si>
    <t>03/11/2021 - 10:16:13</t>
  </si>
  <si>
    <t>04/11/2021 - 18:51:07</t>
  </si>
  <si>
    <t>02/11/2021 - 21:10:11</t>
  </si>
  <si>
    <t>03/11/2021 - 16:37:43</t>
  </si>
  <si>
    <t>04/11/2021 - 07:47:32</t>
  </si>
  <si>
    <t>03/11/2021 - 13:56:55</t>
  </si>
  <si>
    <t>02/11/2021 - 11:44:00</t>
  </si>
  <si>
    <t>03/11/2021 - 08:12:52</t>
  </si>
  <si>
    <t>04/11/2021 - 16:57:11</t>
  </si>
  <si>
    <t>04/11/2021 - 09:01:55</t>
  </si>
  <si>
    <t>03/11/2021 - 08:31:38</t>
  </si>
  <si>
    <t>04/11/2021 - 10:59:11</t>
  </si>
  <si>
    <t>02/11/2021 - 16:13:41</t>
  </si>
  <si>
    <t>03/11/2021 - 13:44:27</t>
  </si>
  <si>
    <t>04/11/2021 - 09:15:35</t>
  </si>
  <si>
    <t>04/11/2021 - 13:55:25</t>
  </si>
  <si>
    <t>02/11/2021 - 13:36:52</t>
  </si>
  <si>
    <t>04/11/2021 - 05:45:16</t>
  </si>
  <si>
    <t>04/11/2021 - 06:45:05</t>
  </si>
  <si>
    <t>04/11/2021 - 10:56:42</t>
  </si>
  <si>
    <t>03/11/2021 - 16:53:12</t>
  </si>
  <si>
    <t>03/11/2021 - 11:26:33</t>
  </si>
  <si>
    <t>03/11/2021 - 17:23:40</t>
  </si>
  <si>
    <t>04/11/2021 - 14:00:19</t>
  </si>
  <si>
    <t>04/11/2021 - 06:56:36</t>
  </si>
  <si>
    <t>04/11/2021 - 05:52:57</t>
  </si>
  <si>
    <t>04/11/2021 - 19:58:42</t>
  </si>
  <si>
    <t>03/11/2021 - 11:48:54</t>
  </si>
  <si>
    <t>03/11/2021 - 10:21:53</t>
  </si>
  <si>
    <t>02/11/2021 - 11:42:36</t>
  </si>
  <si>
    <t>03/11/2021 - 13:33:47</t>
  </si>
  <si>
    <t>03/11/2021 - 12:50:45</t>
  </si>
  <si>
    <t>02/11/2021 - 22:26:31</t>
  </si>
  <si>
    <t>02/11/2021 - 14:33:09</t>
  </si>
  <si>
    <t>03/11/2021 - 11:59:01</t>
  </si>
  <si>
    <t>04/11/2021 - 09:18:31</t>
  </si>
  <si>
    <t>04/11/2021 - 16:59:33</t>
  </si>
  <si>
    <t>02/11/2021 - 12:19:38</t>
  </si>
  <si>
    <t>04/11/2021 - 14:37:26</t>
  </si>
  <si>
    <t>03/11/2021 - 09:04:21</t>
  </si>
  <si>
    <t>03/11/2021 - 14:56:39</t>
  </si>
  <si>
    <t>04/11/2021 - 17:03:06</t>
  </si>
  <si>
    <t>02/11/2021 - 13:24:35</t>
  </si>
  <si>
    <t>03/11/2021 - 17:16:17</t>
  </si>
  <si>
    <t>04/11/2021 - 12:05:40</t>
  </si>
  <si>
    <t>03/11/2021 - 12:56:38</t>
  </si>
  <si>
    <t>03/11/2021 - 17:14:16</t>
  </si>
  <si>
    <t>04/11/2021 - 16:02:27</t>
  </si>
  <si>
    <t>04/11/2021 - 10:17:06</t>
  </si>
  <si>
    <t>04/11/2021 - 15:48:01</t>
  </si>
  <si>
    <t>03/11/2021 - 17:05:10</t>
  </si>
  <si>
    <t>04/11/2021 - 11:29:15</t>
  </si>
  <si>
    <t>04/11/2021 - 19:27:05</t>
  </si>
  <si>
    <t>03/11/2021 - 12:09:52</t>
  </si>
  <si>
    <t>03/11/2021 - 12:57:20</t>
  </si>
  <si>
    <t>04/11/2021 - 10:29:33</t>
  </si>
  <si>
    <t>04/11/2021 - 13:03:59</t>
  </si>
  <si>
    <t>04/11/2021 - 16:26:40</t>
  </si>
  <si>
    <t>04/11/2021 - 16:41:34</t>
  </si>
  <si>
    <t>04/11/2021 - 14:56:18</t>
  </si>
  <si>
    <t>04/11/2021 - 12:54:48</t>
  </si>
  <si>
    <t>04/11/2021 - 18:32:18</t>
  </si>
  <si>
    <t>03/11/2021 - 07:07:31</t>
  </si>
  <si>
    <t>02/11/2021 - 11:59:01</t>
  </si>
  <si>
    <t>04/11/2021 - 10:30:19</t>
  </si>
  <si>
    <t>03/11/2021 - 14:12:07</t>
  </si>
  <si>
    <t>04/11/2021 - 11:36:09</t>
  </si>
  <si>
    <t>04/11/2021 - 08:54:02</t>
  </si>
  <si>
    <t>03/11/2021 - 12:15:22</t>
  </si>
  <si>
    <t>04/11/2021 - 20:51:36</t>
  </si>
  <si>
    <t>04/11/2021 - 10:33:14</t>
  </si>
  <si>
    <t>03/11/2021 - 10:11:40</t>
  </si>
  <si>
    <t>03/11/2021 - 20:55:25</t>
  </si>
  <si>
    <t>04/11/2021 - 14:46:15</t>
  </si>
  <si>
    <t>03/11/2021 - 12:48:13</t>
  </si>
  <si>
    <t>03/11/2021 - 17:00:41</t>
  </si>
  <si>
    <t>03/11/2021 - 16:29:21</t>
  </si>
  <si>
    <t>04/11/2021 - 19:43:42</t>
  </si>
  <si>
    <t>03/11/2021 - 07:44:29</t>
  </si>
  <si>
    <t>02/11/2021 - 14:06:52</t>
  </si>
  <si>
    <t>03/11/2021 - 12:37:04</t>
  </si>
  <si>
    <t>03/11/2021 - 10:58:39</t>
  </si>
  <si>
    <t>04/11/2021 - 11:01:50</t>
  </si>
  <si>
    <t>04/11/2021 - 11:33:23</t>
  </si>
  <si>
    <t>03/11/2021 - 11:06:58</t>
  </si>
  <si>
    <t>03/11/2021 - 11:54:30</t>
  </si>
  <si>
    <t>04/11/2021 - 13:59:50</t>
  </si>
  <si>
    <t>04/11/2021 - 14:02:51</t>
  </si>
  <si>
    <t>04/11/2021 - 14:04:52</t>
  </si>
  <si>
    <t>03/11/2021 - 10:16:52</t>
  </si>
  <si>
    <t>04/11/2021 - 19:01:39</t>
  </si>
  <si>
    <t>02/11/2021 - 21:38:10</t>
  </si>
  <si>
    <t>03/11/2021 - 16:53:58</t>
  </si>
  <si>
    <t>04/11/2021 - 08:12:44</t>
  </si>
  <si>
    <t>04/11/2021 - 09:28:19</t>
  </si>
  <si>
    <t>02/11/2021 - 16:55:13</t>
  </si>
  <si>
    <t>03/11/2021 - 16:40:35</t>
  </si>
  <si>
    <t>04/11/2021 - 16:58:56</t>
  </si>
  <si>
    <t>04/11/2021 - 09:04:48</t>
  </si>
  <si>
    <t>03/11/2021 - 08:56:29</t>
  </si>
  <si>
    <t>04/11/2021 - 12:33:45</t>
  </si>
  <si>
    <t>02/11/2021 - 16:24:44</t>
  </si>
  <si>
    <t>03/11/2021 - 14:20:28</t>
  </si>
  <si>
    <t>04/11/2021 - 09:18:27</t>
  </si>
  <si>
    <t>04/11/2021 - 14:11:08</t>
  </si>
  <si>
    <t>02/11/2021 - 15:05:49</t>
  </si>
  <si>
    <t>04/11/2021 - 12:59:06</t>
  </si>
  <si>
    <t>04/11/2021 - 18:56:42</t>
  </si>
  <si>
    <t>04/11/2021 - 11:06:12</t>
  </si>
  <si>
    <t>03/11/2021 - 17:03:57</t>
  </si>
  <si>
    <t>03/11/2021 - 11:27:48</t>
  </si>
  <si>
    <t>03/11/2021 - 17:32:12</t>
  </si>
  <si>
    <t>04/11/2021 - 14:02:57</t>
  </si>
  <si>
    <t>04/11/2021 - 15:14:52</t>
  </si>
  <si>
    <t>04/11/2021 - 05:58:19</t>
  </si>
  <si>
    <t>04/11/2021 - 20:30:50</t>
  </si>
  <si>
    <t>03/11/2021 - 12:45:44</t>
  </si>
  <si>
    <t>03/11/2021 - 10:22:32</t>
  </si>
  <si>
    <t>02/11/2021 - 11:51:24</t>
  </si>
  <si>
    <t>03/11/2021 - 14:12:08</t>
  </si>
  <si>
    <t>03/11/2021 - 13:03:59</t>
  </si>
  <si>
    <t>02/11/2021 - 22:31:32</t>
  </si>
  <si>
    <t>02/11/2021 - 14:37:46</t>
  </si>
  <si>
    <t>03/11/2021 - 12:00:07</t>
  </si>
  <si>
    <t>04/11/2021 - 09:39:52</t>
  </si>
  <si>
    <t>04/11/2021 - 17:05:06</t>
  </si>
  <si>
    <t>03/11/2021 - 09:18:08</t>
  </si>
  <si>
    <t>04/11/2021 - 14:52:42</t>
  </si>
  <si>
    <t>03/11/2021 - 09:59:39</t>
  </si>
  <si>
    <t>03/11/2021 - 15:26:29</t>
  </si>
  <si>
    <t>Označené směry 1, 12
06.10.2021 - 00:01 -&gt; 07.10.2021 - 18:00</t>
  </si>
  <si>
    <t>Průjezd 12</t>
  </si>
  <si>
    <t>1-12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</si>
</sst>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workbookViewId="0">
      <selection sqref="A1:T1"/>
    </sheetView>
  </sheetViews>
  <sheetFormatPr defaultRowHeight="15" x14ac:dyDescent="0.2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5" ht="15.75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4" spans="1:25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  <c r="V4" s="1" t="s">
        <v>28</v>
      </c>
      <c r="W4" s="1" t="s">
        <v>29</v>
      </c>
      <c r="X4" s="1" t="s">
        <v>30</v>
      </c>
      <c r="Y4" s="1" t="s">
        <v>31</v>
      </c>
    </row>
    <row r="5" spans="1:25" x14ac:dyDescent="0.25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V5" s="2"/>
      <c r="W5" s="2"/>
      <c r="X5" s="2"/>
      <c r="Y5" s="2"/>
    </row>
    <row r="6" spans="1:25" x14ac:dyDescent="0.25">
      <c r="A6" s="13">
        <v>1</v>
      </c>
      <c r="B6" s="2" t="s">
        <v>4</v>
      </c>
      <c r="C6">
        <v>200</v>
      </c>
      <c r="D6">
        <v>3151</v>
      </c>
      <c r="E6">
        <v>89</v>
      </c>
      <c r="F6">
        <v>1025</v>
      </c>
      <c r="G6">
        <v>67</v>
      </c>
      <c r="H6">
        <v>0</v>
      </c>
      <c r="I6">
        <v>0</v>
      </c>
      <c r="J6">
        <v>250</v>
      </c>
      <c r="K6">
        <v>88</v>
      </c>
      <c r="L6">
        <v>48</v>
      </c>
      <c r="M6">
        <v>90</v>
      </c>
      <c r="N6">
        <v>11454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212</v>
      </c>
      <c r="W6" s="3">
        <f>SUM(C6:T6) + V6 + C27 + C35</f>
        <v>17201</v>
      </c>
      <c r="X6">
        <v>17201</v>
      </c>
      <c r="Y6" s="3">
        <f t="shared" ref="Y6:Y23" si="0">W6 - X6</f>
        <v>0</v>
      </c>
    </row>
    <row r="7" spans="1:25" x14ac:dyDescent="0.25">
      <c r="A7" s="13"/>
      <c r="B7" s="2" t="s">
        <v>5</v>
      </c>
      <c r="C7">
        <v>3401</v>
      </c>
      <c r="D7">
        <v>184</v>
      </c>
      <c r="E7">
        <v>680</v>
      </c>
      <c r="F7">
        <v>39</v>
      </c>
      <c r="G7">
        <v>849</v>
      </c>
      <c r="H7">
        <v>0</v>
      </c>
      <c r="I7">
        <v>0</v>
      </c>
      <c r="J7">
        <v>27</v>
      </c>
      <c r="K7">
        <v>261</v>
      </c>
      <c r="L7">
        <v>55</v>
      </c>
      <c r="M7">
        <v>630</v>
      </c>
      <c r="N7">
        <v>257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3277</v>
      </c>
      <c r="W7" s="3">
        <f>SUM(C7:T7) + V7 + C31 + C39</f>
        <v>9943</v>
      </c>
      <c r="X7">
        <v>9943</v>
      </c>
      <c r="Y7" s="3">
        <f t="shared" si="0"/>
        <v>0</v>
      </c>
    </row>
    <row r="8" spans="1:25" x14ac:dyDescent="0.25">
      <c r="A8" s="13">
        <v>2</v>
      </c>
      <c r="B8" s="2" t="s">
        <v>6</v>
      </c>
      <c r="C8">
        <v>93</v>
      </c>
      <c r="D8">
        <v>874</v>
      </c>
      <c r="E8">
        <v>118</v>
      </c>
      <c r="F8">
        <v>1149</v>
      </c>
      <c r="G8">
        <v>85</v>
      </c>
      <c r="H8">
        <v>0</v>
      </c>
      <c r="I8">
        <v>0</v>
      </c>
      <c r="J8">
        <v>705</v>
      </c>
      <c r="K8">
        <v>47</v>
      </c>
      <c r="L8">
        <v>35</v>
      </c>
      <c r="M8">
        <v>50</v>
      </c>
      <c r="N8">
        <v>2538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257</v>
      </c>
      <c r="W8" s="3">
        <f>SUM(C8:T8) + V8 + D27 + D35</f>
        <v>6392</v>
      </c>
      <c r="X8">
        <v>6392</v>
      </c>
      <c r="Y8" s="3">
        <f t="shared" si="0"/>
        <v>0</v>
      </c>
    </row>
    <row r="9" spans="1:25" x14ac:dyDescent="0.25">
      <c r="A9" s="13"/>
      <c r="B9" s="2" t="s">
        <v>7</v>
      </c>
      <c r="C9">
        <v>2444</v>
      </c>
      <c r="D9">
        <v>45</v>
      </c>
      <c r="E9">
        <v>1166</v>
      </c>
      <c r="F9">
        <v>117</v>
      </c>
      <c r="G9">
        <v>1052</v>
      </c>
      <c r="H9">
        <v>0</v>
      </c>
      <c r="I9">
        <v>0</v>
      </c>
      <c r="J9">
        <v>27</v>
      </c>
      <c r="K9">
        <v>237</v>
      </c>
      <c r="L9">
        <v>54</v>
      </c>
      <c r="M9">
        <v>571</v>
      </c>
      <c r="N9">
        <v>169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2534</v>
      </c>
      <c r="W9" s="3">
        <f>SUM(C9:T9) + V9 + D31 + D39</f>
        <v>9024</v>
      </c>
      <c r="X9">
        <v>9024</v>
      </c>
      <c r="Y9" s="3">
        <f t="shared" si="0"/>
        <v>0</v>
      </c>
    </row>
    <row r="10" spans="1:25" x14ac:dyDescent="0.25">
      <c r="A10" s="13">
        <v>3</v>
      </c>
      <c r="B10" s="2" t="s">
        <v>8</v>
      </c>
      <c r="C10">
        <v>1046</v>
      </c>
      <c r="D10">
        <v>217</v>
      </c>
      <c r="E10">
        <v>407</v>
      </c>
      <c r="F10">
        <v>703</v>
      </c>
      <c r="G10">
        <v>693</v>
      </c>
      <c r="H10">
        <v>0</v>
      </c>
      <c r="I10">
        <v>0</v>
      </c>
      <c r="J10">
        <v>2370</v>
      </c>
      <c r="K10">
        <v>117</v>
      </c>
      <c r="L10">
        <v>148</v>
      </c>
      <c r="M10">
        <v>161</v>
      </c>
      <c r="N10">
        <v>1400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793</v>
      </c>
      <c r="W10" s="3">
        <f>SUM(C10:T10) + V10 + E27 + E35</f>
        <v>8482</v>
      </c>
      <c r="X10">
        <v>8482</v>
      </c>
      <c r="Y10" s="3">
        <f t="shared" si="0"/>
        <v>0</v>
      </c>
    </row>
    <row r="11" spans="1:25" x14ac:dyDescent="0.25">
      <c r="A11" s="13"/>
      <c r="B11" s="2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 s="3">
        <f>SUM(C11:T11) + V11 + E31 + E39</f>
        <v>0</v>
      </c>
      <c r="X11">
        <v>0</v>
      </c>
      <c r="Y11" s="3">
        <f t="shared" si="0"/>
        <v>0</v>
      </c>
    </row>
    <row r="12" spans="1:25" x14ac:dyDescent="0.25">
      <c r="A12" s="13">
        <v>4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 s="3">
        <f>SUM(C12:T12) + V12 + F27 + F35</f>
        <v>0</v>
      </c>
      <c r="X12">
        <v>0</v>
      </c>
      <c r="Y12" s="3">
        <f t="shared" si="0"/>
        <v>0</v>
      </c>
    </row>
    <row r="13" spans="1:25" x14ac:dyDescent="0.25">
      <c r="A13" s="13"/>
      <c r="B13" s="2" t="s">
        <v>11</v>
      </c>
      <c r="C13">
        <v>1006</v>
      </c>
      <c r="D13">
        <v>17</v>
      </c>
      <c r="E13">
        <v>637</v>
      </c>
      <c r="F13">
        <v>41</v>
      </c>
      <c r="G13">
        <v>1354</v>
      </c>
      <c r="H13">
        <v>0</v>
      </c>
      <c r="I13">
        <v>0</v>
      </c>
      <c r="J13">
        <v>82</v>
      </c>
      <c r="K13">
        <v>155</v>
      </c>
      <c r="L13">
        <v>27</v>
      </c>
      <c r="M13">
        <v>420</v>
      </c>
      <c r="N13">
        <v>108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1546</v>
      </c>
      <c r="W13" s="3">
        <f>SUM(C13:T13) + V13 + F31 + F39</f>
        <v>5548</v>
      </c>
      <c r="X13">
        <v>5548</v>
      </c>
      <c r="Y13" s="3">
        <f t="shared" si="0"/>
        <v>0</v>
      </c>
    </row>
    <row r="14" spans="1:25" x14ac:dyDescent="0.25">
      <c r="A14" s="13">
        <v>5</v>
      </c>
      <c r="B14" s="2" t="s">
        <v>12</v>
      </c>
      <c r="C14">
        <v>245</v>
      </c>
      <c r="D14">
        <v>89</v>
      </c>
      <c r="E14">
        <v>137</v>
      </c>
      <c r="F14">
        <v>61</v>
      </c>
      <c r="G14">
        <v>180</v>
      </c>
      <c r="H14">
        <v>0</v>
      </c>
      <c r="I14">
        <v>0</v>
      </c>
      <c r="J14">
        <v>109</v>
      </c>
      <c r="K14">
        <v>204</v>
      </c>
      <c r="L14">
        <v>1836</v>
      </c>
      <c r="M14">
        <v>393</v>
      </c>
      <c r="N14">
        <v>301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236</v>
      </c>
      <c r="W14" s="3">
        <f>SUM(C14:T14) + V14 + G27 + G35</f>
        <v>4177</v>
      </c>
      <c r="X14">
        <v>4177</v>
      </c>
      <c r="Y14" s="3">
        <f t="shared" si="0"/>
        <v>0</v>
      </c>
    </row>
    <row r="15" spans="1:25" x14ac:dyDescent="0.25">
      <c r="A15" s="13"/>
      <c r="B15" s="2" t="s">
        <v>13</v>
      </c>
      <c r="C15">
        <v>394</v>
      </c>
      <c r="D15">
        <v>83</v>
      </c>
      <c r="E15">
        <v>207</v>
      </c>
      <c r="F15">
        <v>89</v>
      </c>
      <c r="G15">
        <v>449</v>
      </c>
      <c r="H15">
        <v>0</v>
      </c>
      <c r="I15">
        <v>0</v>
      </c>
      <c r="J15">
        <v>54</v>
      </c>
      <c r="K15">
        <v>530</v>
      </c>
      <c r="L15">
        <v>164</v>
      </c>
      <c r="M15">
        <v>549</v>
      </c>
      <c r="N15">
        <v>146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464</v>
      </c>
      <c r="W15" s="3">
        <f>SUM(C15:T15) + V15 + G31 + G39</f>
        <v>5193</v>
      </c>
      <c r="X15">
        <v>5193</v>
      </c>
      <c r="Y15" s="3">
        <f t="shared" si="0"/>
        <v>0</v>
      </c>
    </row>
    <row r="16" spans="1:25" x14ac:dyDescent="0.25">
      <c r="A16" s="13">
        <v>6</v>
      </c>
      <c r="B16" s="2" t="s">
        <v>14</v>
      </c>
      <c r="C16">
        <v>221</v>
      </c>
      <c r="D16">
        <v>4150</v>
      </c>
      <c r="E16">
        <v>135</v>
      </c>
      <c r="F16">
        <v>4351</v>
      </c>
      <c r="G16">
        <v>206</v>
      </c>
      <c r="H16">
        <v>0</v>
      </c>
      <c r="I16">
        <v>0</v>
      </c>
      <c r="J16">
        <v>1311</v>
      </c>
      <c r="K16">
        <v>199</v>
      </c>
      <c r="L16">
        <v>268</v>
      </c>
      <c r="M16">
        <v>240</v>
      </c>
      <c r="N16">
        <v>5034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486</v>
      </c>
      <c r="W16" s="3">
        <f>SUM(C16:T16) + V16 + H27 + H35</f>
        <v>18393</v>
      </c>
      <c r="X16">
        <v>18393</v>
      </c>
      <c r="Y16" s="3">
        <f t="shared" si="0"/>
        <v>0</v>
      </c>
    </row>
    <row r="17" spans="1:25" x14ac:dyDescent="0.25">
      <c r="A17" s="13"/>
      <c r="B17" s="2" t="s">
        <v>15</v>
      </c>
      <c r="C17">
        <v>2133</v>
      </c>
      <c r="D17">
        <v>543</v>
      </c>
      <c r="E17">
        <v>687</v>
      </c>
      <c r="F17">
        <v>589</v>
      </c>
      <c r="G17">
        <v>871</v>
      </c>
      <c r="H17">
        <v>0</v>
      </c>
      <c r="I17">
        <v>0</v>
      </c>
      <c r="J17">
        <v>168</v>
      </c>
      <c r="K17">
        <v>635</v>
      </c>
      <c r="L17">
        <v>243</v>
      </c>
      <c r="M17">
        <v>8390</v>
      </c>
      <c r="N17">
        <v>1068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7808</v>
      </c>
      <c r="W17" s="3">
        <f>SUM(C17:T17) + V17 + H31 + H39</f>
        <v>23885</v>
      </c>
      <c r="X17">
        <v>23885</v>
      </c>
      <c r="Y17" s="3">
        <f t="shared" si="0"/>
        <v>0</v>
      </c>
    </row>
    <row r="18" spans="1:25" x14ac:dyDescent="0.25">
      <c r="A18" s="13">
        <v>7</v>
      </c>
      <c r="B18" s="2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 s="3">
        <f>SUM(C18:T18) + V18 + I27 + I35</f>
        <v>0</v>
      </c>
      <c r="X18">
        <v>0</v>
      </c>
      <c r="Y18" s="3">
        <f t="shared" si="0"/>
        <v>0</v>
      </c>
    </row>
    <row r="19" spans="1:25" x14ac:dyDescent="0.25">
      <c r="A19" s="13"/>
      <c r="B19" s="2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 s="3">
        <f>SUM(C19:T19) + V19 + I31 + I39</f>
        <v>0</v>
      </c>
      <c r="X19">
        <v>0</v>
      </c>
      <c r="Y19" s="3">
        <f t="shared" si="0"/>
        <v>0</v>
      </c>
    </row>
    <row r="20" spans="1:25" x14ac:dyDescent="0.25">
      <c r="A20" s="13">
        <v>8</v>
      </c>
      <c r="B20" s="2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 s="3">
        <f>SUM(C20:T20) + V20 + J27 + J35</f>
        <v>0</v>
      </c>
      <c r="X20">
        <v>0</v>
      </c>
      <c r="Y20" s="3">
        <f t="shared" si="0"/>
        <v>0</v>
      </c>
    </row>
    <row r="21" spans="1:25" x14ac:dyDescent="0.25">
      <c r="A21" s="13"/>
      <c r="B21" s="2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 s="3">
        <f>SUM(C21:T21) + V21 + J31 + J39</f>
        <v>0</v>
      </c>
      <c r="X21">
        <v>0</v>
      </c>
      <c r="Y21" s="3">
        <f t="shared" si="0"/>
        <v>0</v>
      </c>
    </row>
    <row r="22" spans="1:25" x14ac:dyDescent="0.25">
      <c r="A22" s="13">
        <v>9</v>
      </c>
      <c r="B22" s="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 s="3">
        <f>SUM(C22:T22) + V22 + K27 + K35</f>
        <v>0</v>
      </c>
      <c r="X22">
        <v>0</v>
      </c>
      <c r="Y22" s="3">
        <f t="shared" si="0"/>
        <v>0</v>
      </c>
    </row>
    <row r="23" spans="1:25" x14ac:dyDescent="0.25">
      <c r="A23" s="13"/>
      <c r="B23" s="2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 s="3">
        <f>SUM(C23:T23) + V23 + K31 + K39</f>
        <v>0</v>
      </c>
      <c r="X23">
        <v>0</v>
      </c>
      <c r="Y23" s="3">
        <f t="shared" si="0"/>
        <v>0</v>
      </c>
    </row>
    <row r="25" spans="1:25" ht="15.75" x14ac:dyDescent="0.25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25">
      <c r="A26" s="13" t="s">
        <v>2</v>
      </c>
      <c r="B26" s="13"/>
      <c r="C26" s="1" t="s">
        <v>4</v>
      </c>
      <c r="D26" s="1" t="s">
        <v>6</v>
      </c>
      <c r="E26" s="1" t="s">
        <v>8</v>
      </c>
      <c r="F26" s="1" t="s">
        <v>10</v>
      </c>
      <c r="G26" s="1" t="s">
        <v>12</v>
      </c>
      <c r="H26" s="1" t="s">
        <v>14</v>
      </c>
      <c r="I26" s="1" t="s">
        <v>16</v>
      </c>
      <c r="J26" s="1" t="s">
        <v>18</v>
      </c>
      <c r="K26" s="1" t="s">
        <v>20</v>
      </c>
    </row>
    <row r="27" spans="1:25" x14ac:dyDescent="0.25">
      <c r="A27" s="13" t="s">
        <v>26</v>
      </c>
      <c r="B27" s="13"/>
      <c r="C27">
        <v>227</v>
      </c>
      <c r="D27">
        <v>155</v>
      </c>
      <c r="E27">
        <v>386</v>
      </c>
      <c r="F27">
        <v>0</v>
      </c>
      <c r="G27">
        <v>200</v>
      </c>
      <c r="H27">
        <v>1001</v>
      </c>
      <c r="I27">
        <v>0</v>
      </c>
      <c r="J27">
        <v>0</v>
      </c>
      <c r="K27">
        <v>0</v>
      </c>
    </row>
    <row r="29" spans="1:25" ht="15.75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25">
      <c r="A30" s="13" t="s">
        <v>2</v>
      </c>
      <c r="B30" s="13"/>
      <c r="C30" s="1" t="s">
        <v>5</v>
      </c>
      <c r="D30" s="1" t="s">
        <v>7</v>
      </c>
      <c r="E30" s="1" t="s">
        <v>9</v>
      </c>
      <c r="F30" s="1" t="s">
        <v>11</v>
      </c>
      <c r="G30" s="1" t="s">
        <v>13</v>
      </c>
      <c r="H30" s="1" t="s">
        <v>15</v>
      </c>
      <c r="I30" s="1" t="s">
        <v>17</v>
      </c>
      <c r="J30" s="1" t="s">
        <v>19</v>
      </c>
      <c r="K30" s="1" t="s">
        <v>21</v>
      </c>
    </row>
    <row r="31" spans="1:25" x14ac:dyDescent="0.25">
      <c r="A31" s="13" t="s">
        <v>27</v>
      </c>
      <c r="B31" s="13"/>
      <c r="C31">
        <v>217</v>
      </c>
      <c r="D31">
        <v>244</v>
      </c>
      <c r="E31">
        <v>0</v>
      </c>
      <c r="F31">
        <v>74</v>
      </c>
      <c r="G31">
        <v>225</v>
      </c>
      <c r="H31">
        <v>447</v>
      </c>
      <c r="I31">
        <v>0</v>
      </c>
      <c r="J31">
        <v>0</v>
      </c>
      <c r="K31">
        <v>0</v>
      </c>
    </row>
    <row r="33" spans="1:11" ht="15.75" x14ac:dyDescent="0.25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3" t="s">
        <v>2</v>
      </c>
      <c r="B34" s="13"/>
      <c r="C34" s="1" t="s">
        <v>4</v>
      </c>
      <c r="D34" s="1" t="s">
        <v>6</v>
      </c>
      <c r="E34" s="1" t="s">
        <v>8</v>
      </c>
      <c r="F34" s="1" t="s">
        <v>10</v>
      </c>
      <c r="G34" s="1" t="s">
        <v>12</v>
      </c>
      <c r="H34" s="1" t="s">
        <v>14</v>
      </c>
      <c r="I34" s="1" t="s">
        <v>16</v>
      </c>
      <c r="J34" s="1" t="s">
        <v>18</v>
      </c>
      <c r="K34" s="1" t="s">
        <v>20</v>
      </c>
    </row>
    <row r="35" spans="1:11" x14ac:dyDescent="0.25">
      <c r="A35" s="13" t="s">
        <v>26</v>
      </c>
      <c r="B35" s="13"/>
      <c r="C35">
        <v>300</v>
      </c>
      <c r="D35">
        <v>286</v>
      </c>
      <c r="E35">
        <v>41</v>
      </c>
      <c r="F35">
        <v>0</v>
      </c>
      <c r="G35">
        <v>186</v>
      </c>
      <c r="H35">
        <v>791</v>
      </c>
      <c r="I35">
        <v>0</v>
      </c>
      <c r="J35">
        <v>0</v>
      </c>
      <c r="K35">
        <v>0</v>
      </c>
    </row>
    <row r="37" spans="1:11" ht="15.75" x14ac:dyDescent="0.25">
      <c r="A37" s="12" t="s">
        <v>25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3" t="s">
        <v>2</v>
      </c>
      <c r="B38" s="13"/>
      <c r="C38" s="1" t="s">
        <v>5</v>
      </c>
      <c r="D38" s="1" t="s">
        <v>7</v>
      </c>
      <c r="E38" s="1" t="s">
        <v>9</v>
      </c>
      <c r="F38" s="1" t="s">
        <v>11</v>
      </c>
      <c r="G38" s="1" t="s">
        <v>13</v>
      </c>
      <c r="H38" s="1" t="s">
        <v>15</v>
      </c>
      <c r="I38" s="1" t="s">
        <v>17</v>
      </c>
      <c r="J38" s="1" t="s">
        <v>19</v>
      </c>
      <c r="K38" s="1" t="s">
        <v>21</v>
      </c>
    </row>
    <row r="39" spans="1:11" x14ac:dyDescent="0.25">
      <c r="A39" s="13" t="s">
        <v>27</v>
      </c>
      <c r="B39" s="13"/>
      <c r="C39">
        <v>66</v>
      </c>
      <c r="D39">
        <v>364</v>
      </c>
      <c r="E39">
        <v>0</v>
      </c>
      <c r="F39">
        <v>81</v>
      </c>
      <c r="G39">
        <v>1839</v>
      </c>
      <c r="H39">
        <v>303</v>
      </c>
      <c r="I39">
        <v>0</v>
      </c>
      <c r="J39">
        <v>0</v>
      </c>
      <c r="K39">
        <v>0</v>
      </c>
    </row>
  </sheetData>
  <mergeCells count="32">
    <mergeCell ref="A38:B38"/>
    <mergeCell ref="A27:B27"/>
    <mergeCell ref="A31:B31"/>
    <mergeCell ref="A35:B35"/>
    <mergeCell ref="A39:B39"/>
    <mergeCell ref="A33:K33"/>
    <mergeCell ref="A37:K37"/>
    <mergeCell ref="A26:B26"/>
    <mergeCell ref="A30:B30"/>
    <mergeCell ref="A34:B34"/>
    <mergeCell ref="A20:A21"/>
    <mergeCell ref="S4:T4"/>
    <mergeCell ref="A22:A23"/>
    <mergeCell ref="A25:K25"/>
    <mergeCell ref="A29:K29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35" priority="5" operator="greaterThan">
      <formula>-1</formula>
    </cfRule>
  </conditionalFormatting>
  <conditionalFormatting sqref="C31:K31">
    <cfRule type="cellIs" dxfId="34" priority="6" operator="greaterThan">
      <formula>-1</formula>
    </cfRule>
  </conditionalFormatting>
  <conditionalFormatting sqref="C35:K35">
    <cfRule type="cellIs" dxfId="33" priority="7" operator="greaterThan">
      <formula>-1</formula>
    </cfRule>
  </conditionalFormatting>
  <conditionalFormatting sqref="C39:K39">
    <cfRule type="cellIs" dxfId="32" priority="8" operator="greaterThan">
      <formula>-1</formula>
    </cfRule>
  </conditionalFormatting>
  <conditionalFormatting sqref="C6:T23">
    <cfRule type="cellIs" dxfId="31" priority="1" operator="greaterThan">
      <formula>-1</formula>
    </cfRule>
  </conditionalFormatting>
  <conditionalFormatting sqref="V6:X23">
    <cfRule type="cellIs" dxfId="30" priority="2" operator="greaterThan">
      <formula>-1</formula>
    </cfRule>
  </conditionalFormatting>
  <conditionalFormatting sqref="Y6:Y23">
    <cfRule type="cellIs" dxfId="29" priority="3" operator="notEqual">
      <formula>0</formula>
    </cfRule>
    <cfRule type="cellIs" dxfId="28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9"/>
  <sheetViews>
    <sheetView workbookViewId="0"/>
  </sheetViews>
  <sheetFormatPr defaultRowHeight="15" x14ac:dyDescent="0.2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5" ht="15.75" x14ac:dyDescent="0.25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4" spans="1:25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  <c r="V4" s="1" t="s">
        <v>28</v>
      </c>
      <c r="W4" s="1" t="s">
        <v>29</v>
      </c>
      <c r="X4" s="1" t="s">
        <v>30</v>
      </c>
      <c r="Y4" s="1" t="s">
        <v>31</v>
      </c>
    </row>
    <row r="5" spans="1:25" x14ac:dyDescent="0.25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V5" s="2"/>
      <c r="W5" s="2"/>
      <c r="X5" s="2"/>
      <c r="Y5" s="2"/>
    </row>
    <row r="6" spans="1:25" x14ac:dyDescent="0.25">
      <c r="A6" s="13">
        <v>1</v>
      </c>
      <c r="B6" s="2" t="s">
        <v>4</v>
      </c>
      <c r="C6">
        <v>57</v>
      </c>
      <c r="D6">
        <v>1063</v>
      </c>
      <c r="E6">
        <v>10</v>
      </c>
      <c r="F6">
        <v>357</v>
      </c>
      <c r="G6">
        <v>25</v>
      </c>
      <c r="H6">
        <v>0</v>
      </c>
      <c r="I6">
        <v>0</v>
      </c>
      <c r="J6">
        <v>91</v>
      </c>
      <c r="K6">
        <v>25</v>
      </c>
      <c r="L6">
        <v>14</v>
      </c>
      <c r="M6">
        <v>15</v>
      </c>
      <c r="N6">
        <v>3780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108</v>
      </c>
      <c r="W6" s="3">
        <f>SUM(C6:T6) + V6 + C27 + C35</f>
        <v>5737</v>
      </c>
      <c r="X6">
        <v>5737</v>
      </c>
      <c r="Y6" s="3">
        <f t="shared" ref="Y6:Y23" si="0">W6 - X6</f>
        <v>0</v>
      </c>
    </row>
    <row r="7" spans="1:25" x14ac:dyDescent="0.25">
      <c r="A7" s="13"/>
      <c r="B7" s="2" t="s">
        <v>5</v>
      </c>
      <c r="C7">
        <v>761</v>
      </c>
      <c r="D7">
        <v>47</v>
      </c>
      <c r="E7">
        <v>188</v>
      </c>
      <c r="F7">
        <v>12</v>
      </c>
      <c r="G7">
        <v>222</v>
      </c>
      <c r="H7">
        <v>0</v>
      </c>
      <c r="I7">
        <v>0</v>
      </c>
      <c r="J7">
        <v>10</v>
      </c>
      <c r="K7">
        <v>50</v>
      </c>
      <c r="L7">
        <v>24</v>
      </c>
      <c r="M7">
        <v>104</v>
      </c>
      <c r="N7">
        <v>70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1738</v>
      </c>
      <c r="W7" s="3">
        <f>SUM(C7:T7) + V7 + C31 + C39</f>
        <v>3378</v>
      </c>
      <c r="X7">
        <v>3378</v>
      </c>
      <c r="Y7" s="3">
        <f t="shared" si="0"/>
        <v>0</v>
      </c>
    </row>
    <row r="8" spans="1:25" x14ac:dyDescent="0.25">
      <c r="A8" s="13">
        <v>2</v>
      </c>
      <c r="B8" s="2" t="s">
        <v>6</v>
      </c>
      <c r="C8">
        <v>13</v>
      </c>
      <c r="D8">
        <v>303</v>
      </c>
      <c r="E8">
        <v>15</v>
      </c>
      <c r="F8">
        <v>379</v>
      </c>
      <c r="G8">
        <v>17</v>
      </c>
      <c r="H8">
        <v>0</v>
      </c>
      <c r="I8">
        <v>0</v>
      </c>
      <c r="J8">
        <v>218</v>
      </c>
      <c r="K8">
        <v>10</v>
      </c>
      <c r="L8">
        <v>17</v>
      </c>
      <c r="M8">
        <v>13</v>
      </c>
      <c r="N8">
        <v>806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142</v>
      </c>
      <c r="W8" s="3">
        <f>SUM(C8:T8) + V8 + D27 + D35</f>
        <v>2131</v>
      </c>
      <c r="X8">
        <v>2131</v>
      </c>
      <c r="Y8" s="3">
        <f t="shared" si="0"/>
        <v>0</v>
      </c>
    </row>
    <row r="9" spans="1:25" x14ac:dyDescent="0.25">
      <c r="A9" s="13"/>
      <c r="B9" s="2" t="s">
        <v>7</v>
      </c>
      <c r="C9">
        <v>597</v>
      </c>
      <c r="D9">
        <v>12</v>
      </c>
      <c r="E9">
        <v>300</v>
      </c>
      <c r="F9">
        <v>20</v>
      </c>
      <c r="G9">
        <v>297</v>
      </c>
      <c r="H9">
        <v>0</v>
      </c>
      <c r="I9">
        <v>0</v>
      </c>
      <c r="J9">
        <v>10</v>
      </c>
      <c r="K9">
        <v>47</v>
      </c>
      <c r="L9">
        <v>16</v>
      </c>
      <c r="M9">
        <v>103</v>
      </c>
      <c r="N9">
        <v>29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1383</v>
      </c>
      <c r="W9" s="3">
        <f>SUM(C9:T9) + V9 + D31 + D39</f>
        <v>3114</v>
      </c>
      <c r="X9">
        <v>3114</v>
      </c>
      <c r="Y9" s="3">
        <f t="shared" si="0"/>
        <v>0</v>
      </c>
    </row>
    <row r="10" spans="1:25" x14ac:dyDescent="0.25">
      <c r="A10" s="13">
        <v>3</v>
      </c>
      <c r="B10" s="2" t="s">
        <v>8</v>
      </c>
      <c r="C10">
        <v>312</v>
      </c>
      <c r="D10">
        <v>66</v>
      </c>
      <c r="E10">
        <v>116</v>
      </c>
      <c r="F10">
        <v>225</v>
      </c>
      <c r="G10">
        <v>160</v>
      </c>
      <c r="H10">
        <v>0</v>
      </c>
      <c r="I10">
        <v>0</v>
      </c>
      <c r="J10">
        <v>710</v>
      </c>
      <c r="K10">
        <v>21</v>
      </c>
      <c r="L10">
        <v>66</v>
      </c>
      <c r="M10">
        <v>35</v>
      </c>
      <c r="N10">
        <v>423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408</v>
      </c>
      <c r="W10" s="3">
        <f>SUM(C10:T10) + V10 + E27 + E35</f>
        <v>2836</v>
      </c>
      <c r="X10">
        <v>2836</v>
      </c>
      <c r="Y10" s="3">
        <f t="shared" si="0"/>
        <v>0</v>
      </c>
    </row>
    <row r="11" spans="1:25" x14ac:dyDescent="0.25">
      <c r="A11" s="13"/>
      <c r="B11" s="2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 s="3">
        <f>SUM(C11:T11) + V11 + E31 + E39</f>
        <v>0</v>
      </c>
      <c r="X11">
        <v>0</v>
      </c>
      <c r="Y11" s="3">
        <f t="shared" si="0"/>
        <v>0</v>
      </c>
    </row>
    <row r="12" spans="1:25" x14ac:dyDescent="0.25">
      <c r="A12" s="13">
        <v>4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 s="3">
        <f>SUM(C12:T12) + V12 + F27 + F35</f>
        <v>0</v>
      </c>
      <c r="X12">
        <v>0</v>
      </c>
      <c r="Y12" s="3">
        <f t="shared" si="0"/>
        <v>0</v>
      </c>
    </row>
    <row r="13" spans="1:25" x14ac:dyDescent="0.25">
      <c r="A13" s="13"/>
      <c r="B13" s="2" t="s">
        <v>11</v>
      </c>
      <c r="C13">
        <v>282</v>
      </c>
      <c r="D13">
        <v>4</v>
      </c>
      <c r="E13">
        <v>158</v>
      </c>
      <c r="F13">
        <v>7</v>
      </c>
      <c r="G13">
        <v>355</v>
      </c>
      <c r="H13">
        <v>0</v>
      </c>
      <c r="I13">
        <v>0</v>
      </c>
      <c r="J13">
        <v>29</v>
      </c>
      <c r="K13">
        <v>34</v>
      </c>
      <c r="L13">
        <v>11</v>
      </c>
      <c r="M13">
        <v>81</v>
      </c>
      <c r="N13">
        <v>24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797</v>
      </c>
      <c r="W13" s="3">
        <f>SUM(C13:T13) + V13 + F31 + F39</f>
        <v>1872</v>
      </c>
      <c r="X13">
        <v>1872</v>
      </c>
      <c r="Y13" s="3">
        <f t="shared" si="0"/>
        <v>0</v>
      </c>
    </row>
    <row r="14" spans="1:25" x14ac:dyDescent="0.25">
      <c r="A14" s="13">
        <v>5</v>
      </c>
      <c r="B14" s="2" t="s">
        <v>12</v>
      </c>
      <c r="C14">
        <v>50</v>
      </c>
      <c r="D14">
        <v>22</v>
      </c>
      <c r="E14">
        <v>37</v>
      </c>
      <c r="F14">
        <v>16</v>
      </c>
      <c r="G14">
        <v>35</v>
      </c>
      <c r="H14">
        <v>0</v>
      </c>
      <c r="I14">
        <v>0</v>
      </c>
      <c r="J14">
        <v>36</v>
      </c>
      <c r="K14">
        <v>35</v>
      </c>
      <c r="L14">
        <v>820</v>
      </c>
      <c r="M14">
        <v>93</v>
      </c>
      <c r="N14">
        <v>92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27</v>
      </c>
      <c r="W14" s="3">
        <f>SUM(C14:T14) + V14 + G27 + G35</f>
        <v>1412</v>
      </c>
      <c r="X14">
        <v>1412</v>
      </c>
      <c r="Y14" s="3">
        <f t="shared" si="0"/>
        <v>0</v>
      </c>
    </row>
    <row r="15" spans="1:25" x14ac:dyDescent="0.25">
      <c r="A15" s="13"/>
      <c r="B15" s="2" t="s">
        <v>13</v>
      </c>
      <c r="C15">
        <v>143</v>
      </c>
      <c r="D15">
        <v>35</v>
      </c>
      <c r="E15">
        <v>84</v>
      </c>
      <c r="F15">
        <v>38</v>
      </c>
      <c r="G15">
        <v>182</v>
      </c>
      <c r="H15">
        <v>0</v>
      </c>
      <c r="I15">
        <v>0</v>
      </c>
      <c r="J15">
        <v>21</v>
      </c>
      <c r="K15">
        <v>156</v>
      </c>
      <c r="L15">
        <v>45</v>
      </c>
      <c r="M15">
        <v>215</v>
      </c>
      <c r="N15">
        <v>53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366</v>
      </c>
      <c r="W15" s="3">
        <f>SUM(C15:T15) + V15 + G31 + G39</f>
        <v>1769</v>
      </c>
      <c r="X15">
        <v>1769</v>
      </c>
      <c r="Y15" s="3">
        <f t="shared" si="0"/>
        <v>0</v>
      </c>
    </row>
    <row r="16" spans="1:25" x14ac:dyDescent="0.25">
      <c r="A16" s="13">
        <v>6</v>
      </c>
      <c r="B16" s="2" t="s">
        <v>14</v>
      </c>
      <c r="C16">
        <v>59</v>
      </c>
      <c r="D16">
        <v>1366</v>
      </c>
      <c r="E16">
        <v>26</v>
      </c>
      <c r="F16">
        <v>1473</v>
      </c>
      <c r="G16">
        <v>63</v>
      </c>
      <c r="H16">
        <v>0</v>
      </c>
      <c r="I16">
        <v>0</v>
      </c>
      <c r="J16">
        <v>423</v>
      </c>
      <c r="K16">
        <v>59</v>
      </c>
      <c r="L16">
        <v>99</v>
      </c>
      <c r="M16">
        <v>47</v>
      </c>
      <c r="N16">
        <v>1603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253</v>
      </c>
      <c r="W16" s="3">
        <f>SUM(C16:T16) + V16 + H27 + H35</f>
        <v>6015</v>
      </c>
      <c r="X16">
        <v>6015</v>
      </c>
      <c r="Y16" s="3">
        <f t="shared" si="0"/>
        <v>0</v>
      </c>
    </row>
    <row r="17" spans="1:25" x14ac:dyDescent="0.25">
      <c r="A17" s="13"/>
      <c r="B17" s="2" t="s">
        <v>15</v>
      </c>
      <c r="C17">
        <v>294</v>
      </c>
      <c r="D17">
        <v>154</v>
      </c>
      <c r="E17">
        <v>119</v>
      </c>
      <c r="F17">
        <v>165</v>
      </c>
      <c r="G17">
        <v>135</v>
      </c>
      <c r="H17">
        <v>0</v>
      </c>
      <c r="I17">
        <v>0</v>
      </c>
      <c r="J17">
        <v>38</v>
      </c>
      <c r="K17">
        <v>123</v>
      </c>
      <c r="L17">
        <v>79</v>
      </c>
      <c r="M17">
        <v>2081</v>
      </c>
      <c r="N17">
        <v>165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4022</v>
      </c>
      <c r="W17" s="3">
        <f>SUM(C17:T17) + V17 + H31 + H39</f>
        <v>7696</v>
      </c>
      <c r="X17">
        <v>7696</v>
      </c>
      <c r="Y17" s="3">
        <f t="shared" si="0"/>
        <v>0</v>
      </c>
    </row>
    <row r="18" spans="1:25" x14ac:dyDescent="0.25">
      <c r="A18" s="13">
        <v>7</v>
      </c>
      <c r="B18" s="2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 s="3">
        <f>SUM(C18:T18) + V18 + I27 + I35</f>
        <v>0</v>
      </c>
      <c r="X18">
        <v>0</v>
      </c>
      <c r="Y18" s="3">
        <f t="shared" si="0"/>
        <v>0</v>
      </c>
    </row>
    <row r="19" spans="1:25" x14ac:dyDescent="0.25">
      <c r="A19" s="13"/>
      <c r="B19" s="2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 s="3">
        <f>SUM(C19:T19) + V19 + I31 + I39</f>
        <v>0</v>
      </c>
      <c r="X19">
        <v>0</v>
      </c>
      <c r="Y19" s="3">
        <f t="shared" si="0"/>
        <v>0</v>
      </c>
    </row>
    <row r="20" spans="1:25" x14ac:dyDescent="0.25">
      <c r="A20" s="13">
        <v>8</v>
      </c>
      <c r="B20" s="2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 s="3">
        <f>SUM(C20:T20) + V20 + J27 + J35</f>
        <v>0</v>
      </c>
      <c r="X20">
        <v>0</v>
      </c>
      <c r="Y20" s="3">
        <f t="shared" si="0"/>
        <v>0</v>
      </c>
    </row>
    <row r="21" spans="1:25" x14ac:dyDescent="0.25">
      <c r="A21" s="13"/>
      <c r="B21" s="2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 s="3">
        <f>SUM(C21:T21) + V21 + J31 + J39</f>
        <v>0</v>
      </c>
      <c r="X21">
        <v>0</v>
      </c>
      <c r="Y21" s="3">
        <f t="shared" si="0"/>
        <v>0</v>
      </c>
    </row>
    <row r="22" spans="1:25" x14ac:dyDescent="0.25">
      <c r="A22" s="13">
        <v>9</v>
      </c>
      <c r="B22" s="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 s="3">
        <f>SUM(C22:T22) + V22 + K27 + K35</f>
        <v>0</v>
      </c>
      <c r="X22">
        <v>0</v>
      </c>
      <c r="Y22" s="3">
        <f t="shared" si="0"/>
        <v>0</v>
      </c>
    </row>
    <row r="23" spans="1:25" x14ac:dyDescent="0.25">
      <c r="A23" s="13"/>
      <c r="B23" s="2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 s="3">
        <f>SUM(C23:T23) + V23 + K31 + K39</f>
        <v>0</v>
      </c>
      <c r="X23">
        <v>0</v>
      </c>
      <c r="Y23" s="3">
        <f t="shared" si="0"/>
        <v>0</v>
      </c>
    </row>
    <row r="25" spans="1:25" ht="15.75" x14ac:dyDescent="0.25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25">
      <c r="A26" s="13" t="s">
        <v>2</v>
      </c>
      <c r="B26" s="13"/>
      <c r="C26" s="1" t="s">
        <v>4</v>
      </c>
      <c r="D26" s="1" t="s">
        <v>6</v>
      </c>
      <c r="E26" s="1" t="s">
        <v>8</v>
      </c>
      <c r="F26" s="1" t="s">
        <v>10</v>
      </c>
      <c r="G26" s="1" t="s">
        <v>12</v>
      </c>
      <c r="H26" s="1" t="s">
        <v>14</v>
      </c>
      <c r="I26" s="1" t="s">
        <v>16</v>
      </c>
      <c r="J26" s="1" t="s">
        <v>18</v>
      </c>
      <c r="K26" s="1" t="s">
        <v>20</v>
      </c>
    </row>
    <row r="27" spans="1:25" x14ac:dyDescent="0.25">
      <c r="A27" s="13" t="s">
        <v>26</v>
      </c>
      <c r="B27" s="13"/>
      <c r="C27">
        <v>99</v>
      </c>
      <c r="D27">
        <v>60</v>
      </c>
      <c r="E27">
        <v>286</v>
      </c>
      <c r="F27">
        <v>0</v>
      </c>
      <c r="G27">
        <v>90</v>
      </c>
      <c r="H27">
        <v>319</v>
      </c>
      <c r="I27">
        <v>0</v>
      </c>
      <c r="J27">
        <v>0</v>
      </c>
      <c r="K27">
        <v>0</v>
      </c>
    </row>
    <row r="29" spans="1:25" ht="15.75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25">
      <c r="A30" s="13" t="s">
        <v>2</v>
      </c>
      <c r="B30" s="13"/>
      <c r="C30" s="1" t="s">
        <v>5</v>
      </c>
      <c r="D30" s="1" t="s">
        <v>7</v>
      </c>
      <c r="E30" s="1" t="s">
        <v>9</v>
      </c>
      <c r="F30" s="1" t="s">
        <v>11</v>
      </c>
      <c r="G30" s="1" t="s">
        <v>13</v>
      </c>
      <c r="H30" s="1" t="s">
        <v>15</v>
      </c>
      <c r="I30" s="1" t="s">
        <v>17</v>
      </c>
      <c r="J30" s="1" t="s">
        <v>19</v>
      </c>
      <c r="K30" s="1" t="s">
        <v>21</v>
      </c>
    </row>
    <row r="31" spans="1:25" x14ac:dyDescent="0.25">
      <c r="A31" s="13" t="s">
        <v>27</v>
      </c>
      <c r="B31" s="13"/>
      <c r="C31">
        <v>130</v>
      </c>
      <c r="D31">
        <v>117</v>
      </c>
      <c r="E31">
        <v>0</v>
      </c>
      <c r="F31">
        <v>52</v>
      </c>
      <c r="G31">
        <v>84</v>
      </c>
      <c r="H31">
        <v>236</v>
      </c>
      <c r="I31">
        <v>0</v>
      </c>
      <c r="J31">
        <v>0</v>
      </c>
      <c r="K31">
        <v>0</v>
      </c>
    </row>
    <row r="33" spans="1:11" ht="15.75" x14ac:dyDescent="0.25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3" t="s">
        <v>2</v>
      </c>
      <c r="B34" s="13"/>
      <c r="C34" s="1" t="s">
        <v>4</v>
      </c>
      <c r="D34" s="1" t="s">
        <v>6</v>
      </c>
      <c r="E34" s="1" t="s">
        <v>8</v>
      </c>
      <c r="F34" s="1" t="s">
        <v>10</v>
      </c>
      <c r="G34" s="1" t="s">
        <v>12</v>
      </c>
      <c r="H34" s="1" t="s">
        <v>14</v>
      </c>
      <c r="I34" s="1" t="s">
        <v>16</v>
      </c>
      <c r="J34" s="1" t="s">
        <v>18</v>
      </c>
      <c r="K34" s="1" t="s">
        <v>20</v>
      </c>
    </row>
    <row r="35" spans="1:11" x14ac:dyDescent="0.25">
      <c r="A35" s="13" t="s">
        <v>26</v>
      </c>
      <c r="B35" s="13"/>
      <c r="C35">
        <v>93</v>
      </c>
      <c r="D35">
        <v>138</v>
      </c>
      <c r="E35">
        <v>8</v>
      </c>
      <c r="F35">
        <v>0</v>
      </c>
      <c r="G35">
        <v>59</v>
      </c>
      <c r="H35">
        <v>225</v>
      </c>
      <c r="I35">
        <v>0</v>
      </c>
      <c r="J35">
        <v>0</v>
      </c>
      <c r="K35">
        <v>0</v>
      </c>
    </row>
    <row r="37" spans="1:11" ht="15.75" x14ac:dyDescent="0.25">
      <c r="A37" s="12" t="s">
        <v>25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3" t="s">
        <v>2</v>
      </c>
      <c r="B38" s="13"/>
      <c r="C38" s="1" t="s">
        <v>5</v>
      </c>
      <c r="D38" s="1" t="s">
        <v>7</v>
      </c>
      <c r="E38" s="1" t="s">
        <v>9</v>
      </c>
      <c r="F38" s="1" t="s">
        <v>11</v>
      </c>
      <c r="G38" s="1" t="s">
        <v>13</v>
      </c>
      <c r="H38" s="1" t="s">
        <v>15</v>
      </c>
      <c r="I38" s="1" t="s">
        <v>17</v>
      </c>
      <c r="J38" s="1" t="s">
        <v>19</v>
      </c>
      <c r="K38" s="1" t="s">
        <v>21</v>
      </c>
    </row>
    <row r="39" spans="1:11" x14ac:dyDescent="0.25">
      <c r="A39" s="13" t="s">
        <v>27</v>
      </c>
      <c r="B39" s="13"/>
      <c r="C39">
        <v>22</v>
      </c>
      <c r="D39">
        <v>183</v>
      </c>
      <c r="E39">
        <v>0</v>
      </c>
      <c r="F39">
        <v>38</v>
      </c>
      <c r="G39">
        <v>347</v>
      </c>
      <c r="H39">
        <v>85</v>
      </c>
      <c r="I39">
        <v>0</v>
      </c>
      <c r="J39">
        <v>0</v>
      </c>
      <c r="K39">
        <v>0</v>
      </c>
    </row>
  </sheetData>
  <mergeCells count="32">
    <mergeCell ref="A38:B38"/>
    <mergeCell ref="A27:B27"/>
    <mergeCell ref="A31:B31"/>
    <mergeCell ref="A35:B35"/>
    <mergeCell ref="A39:B39"/>
    <mergeCell ref="A33:K33"/>
    <mergeCell ref="A37:K37"/>
    <mergeCell ref="A26:B26"/>
    <mergeCell ref="A30:B30"/>
    <mergeCell ref="A34:B34"/>
    <mergeCell ref="A20:A21"/>
    <mergeCell ref="S4:T4"/>
    <mergeCell ref="A22:A23"/>
    <mergeCell ref="A25:K25"/>
    <mergeCell ref="A29:K29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27" priority="5" operator="greaterThan">
      <formula>-1</formula>
    </cfRule>
  </conditionalFormatting>
  <conditionalFormatting sqref="C31:K31">
    <cfRule type="cellIs" dxfId="26" priority="6" operator="greaterThan">
      <formula>-1</formula>
    </cfRule>
  </conditionalFormatting>
  <conditionalFormatting sqref="C35:K35">
    <cfRule type="cellIs" dxfId="25" priority="7" operator="greaterThan">
      <formula>-1</formula>
    </cfRule>
  </conditionalFormatting>
  <conditionalFormatting sqref="C39:K39">
    <cfRule type="cellIs" dxfId="24" priority="8" operator="greaterThan">
      <formula>-1</formula>
    </cfRule>
  </conditionalFormatting>
  <conditionalFormatting sqref="C6:T23">
    <cfRule type="cellIs" dxfId="23" priority="1" operator="greaterThan">
      <formula>-1</formula>
    </cfRule>
  </conditionalFormatting>
  <conditionalFormatting sqref="V6:X23">
    <cfRule type="cellIs" dxfId="22" priority="2" operator="greaterThan">
      <formula>-1</formula>
    </cfRule>
  </conditionalFormatting>
  <conditionalFormatting sqref="Y6:Y23">
    <cfRule type="cellIs" dxfId="21" priority="3" operator="notEqual">
      <formula>0</formula>
    </cfRule>
    <cfRule type="cellIs" dxfId="20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9"/>
  <sheetViews>
    <sheetView workbookViewId="0"/>
  </sheetViews>
  <sheetFormatPr defaultRowHeight="15" x14ac:dyDescent="0.2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5" ht="15.7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4" spans="1:25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  <c r="V4" s="1" t="s">
        <v>28</v>
      </c>
      <c r="W4" s="1" t="s">
        <v>29</v>
      </c>
      <c r="X4" s="1" t="s">
        <v>30</v>
      </c>
      <c r="Y4" s="1" t="s">
        <v>31</v>
      </c>
    </row>
    <row r="5" spans="1:25" x14ac:dyDescent="0.25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V5" s="2"/>
      <c r="W5" s="2"/>
      <c r="X5" s="2"/>
      <c r="Y5" s="2"/>
    </row>
    <row r="6" spans="1:25" x14ac:dyDescent="0.25">
      <c r="A6" s="13">
        <v>1</v>
      </c>
      <c r="B6" s="2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 s="3">
        <f>SUM(C6:T6) + V6 + C27 + C35</f>
        <v>0</v>
      </c>
      <c r="X6">
        <v>0</v>
      </c>
      <c r="Y6" s="3">
        <f t="shared" ref="Y6:Y23" si="0">W6 - X6</f>
        <v>0</v>
      </c>
    </row>
    <row r="7" spans="1:25" x14ac:dyDescent="0.25">
      <c r="A7" s="13"/>
      <c r="B7" s="2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 s="3">
        <f>SUM(C7:T7) + V7 + C31 + C39</f>
        <v>0</v>
      </c>
      <c r="X7">
        <v>0</v>
      </c>
      <c r="Y7" s="3">
        <f t="shared" si="0"/>
        <v>0</v>
      </c>
    </row>
    <row r="8" spans="1:25" x14ac:dyDescent="0.25">
      <c r="A8" s="13">
        <v>2</v>
      </c>
      <c r="B8" s="2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 s="3">
        <f>SUM(C8:T8) + V8 + D27 + D35</f>
        <v>0</v>
      </c>
      <c r="X8">
        <v>0</v>
      </c>
      <c r="Y8" s="3">
        <f t="shared" si="0"/>
        <v>0</v>
      </c>
    </row>
    <row r="9" spans="1:25" x14ac:dyDescent="0.25">
      <c r="A9" s="13"/>
      <c r="B9" s="2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3">
        <f>SUM(C9:T9) + V9 + D31 + D39</f>
        <v>0</v>
      </c>
      <c r="X9">
        <v>0</v>
      </c>
      <c r="Y9" s="3">
        <f t="shared" si="0"/>
        <v>0</v>
      </c>
    </row>
    <row r="10" spans="1:25" x14ac:dyDescent="0.25">
      <c r="A10" s="13">
        <v>3</v>
      </c>
      <c r="B10" s="2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3">
        <f>SUM(C10:T10) + V10 + E27 + E35</f>
        <v>0</v>
      </c>
      <c r="X10">
        <v>0</v>
      </c>
      <c r="Y10" s="3">
        <f t="shared" si="0"/>
        <v>0</v>
      </c>
    </row>
    <row r="11" spans="1:25" x14ac:dyDescent="0.25">
      <c r="A11" s="13"/>
      <c r="B11" s="2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 s="3">
        <f>SUM(C11:T11) + V11 + E31 + E39</f>
        <v>0</v>
      </c>
      <c r="X11">
        <v>0</v>
      </c>
      <c r="Y11" s="3">
        <f t="shared" si="0"/>
        <v>0</v>
      </c>
    </row>
    <row r="12" spans="1:25" x14ac:dyDescent="0.25">
      <c r="A12" s="13">
        <v>4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 s="3">
        <f>SUM(C12:T12) + V12 + F27 + F35</f>
        <v>0</v>
      </c>
      <c r="X12">
        <v>0</v>
      </c>
      <c r="Y12" s="3">
        <f t="shared" si="0"/>
        <v>0</v>
      </c>
    </row>
    <row r="13" spans="1:25" x14ac:dyDescent="0.25">
      <c r="A13" s="13"/>
      <c r="B13" s="2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 s="3">
        <f>SUM(C13:T13) + V13 + F31 + F39</f>
        <v>0</v>
      </c>
      <c r="X13">
        <v>0</v>
      </c>
      <c r="Y13" s="3">
        <f t="shared" si="0"/>
        <v>0</v>
      </c>
    </row>
    <row r="14" spans="1:25" x14ac:dyDescent="0.25">
      <c r="A14" s="13">
        <v>5</v>
      </c>
      <c r="B14" s="2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0</v>
      </c>
      <c r="W14" s="3">
        <f>SUM(C14:T14) + V14 + G27 + G35</f>
        <v>0</v>
      </c>
      <c r="X14">
        <v>0</v>
      </c>
      <c r="Y14" s="3">
        <f t="shared" si="0"/>
        <v>0</v>
      </c>
    </row>
    <row r="15" spans="1:25" x14ac:dyDescent="0.25">
      <c r="A15" s="13"/>
      <c r="B15" s="2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 s="3">
        <f>SUM(C15:T15) + V15 + G31 + G39</f>
        <v>0</v>
      </c>
      <c r="X15">
        <v>0</v>
      </c>
      <c r="Y15" s="3">
        <f t="shared" si="0"/>
        <v>0</v>
      </c>
    </row>
    <row r="16" spans="1:25" x14ac:dyDescent="0.25">
      <c r="A16" s="13">
        <v>6</v>
      </c>
      <c r="B16" s="2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 s="3">
        <f>SUM(C16:T16) + V16 + H27 + H35</f>
        <v>0</v>
      </c>
      <c r="X16">
        <v>0</v>
      </c>
      <c r="Y16" s="3">
        <f t="shared" si="0"/>
        <v>0</v>
      </c>
    </row>
    <row r="17" spans="1:25" x14ac:dyDescent="0.25">
      <c r="A17" s="13"/>
      <c r="B17" s="2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 s="3">
        <f>SUM(C17:T17) + V17 + H31 + H39</f>
        <v>0</v>
      </c>
      <c r="X17">
        <v>0</v>
      </c>
      <c r="Y17" s="3">
        <f t="shared" si="0"/>
        <v>0</v>
      </c>
    </row>
    <row r="18" spans="1:25" x14ac:dyDescent="0.25">
      <c r="A18" s="13">
        <v>7</v>
      </c>
      <c r="B18" s="2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 s="3">
        <f>SUM(C18:T18) + V18 + I27 + I35</f>
        <v>0</v>
      </c>
      <c r="X18">
        <v>0</v>
      </c>
      <c r="Y18" s="3">
        <f t="shared" si="0"/>
        <v>0</v>
      </c>
    </row>
    <row r="19" spans="1:25" x14ac:dyDescent="0.25">
      <c r="A19" s="13"/>
      <c r="B19" s="2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 s="3">
        <f>SUM(C19:T19) + V19 + I31 + I39</f>
        <v>0</v>
      </c>
      <c r="X19">
        <v>0</v>
      </c>
      <c r="Y19" s="3">
        <f t="shared" si="0"/>
        <v>0</v>
      </c>
    </row>
    <row r="20" spans="1:25" x14ac:dyDescent="0.25">
      <c r="A20" s="13">
        <v>8</v>
      </c>
      <c r="B20" s="2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 s="3">
        <f>SUM(C20:T20) + V20 + J27 + J35</f>
        <v>0</v>
      </c>
      <c r="X20">
        <v>0</v>
      </c>
      <c r="Y20" s="3">
        <f t="shared" si="0"/>
        <v>0</v>
      </c>
    </row>
    <row r="21" spans="1:25" x14ac:dyDescent="0.25">
      <c r="A21" s="13"/>
      <c r="B21" s="2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 s="3">
        <f>SUM(C21:T21) + V21 + J31 + J39</f>
        <v>0</v>
      </c>
      <c r="X21">
        <v>0</v>
      </c>
      <c r="Y21" s="3">
        <f t="shared" si="0"/>
        <v>0</v>
      </c>
    </row>
    <row r="22" spans="1:25" x14ac:dyDescent="0.25">
      <c r="A22" s="13">
        <v>9</v>
      </c>
      <c r="B22" s="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 s="3">
        <f>SUM(C22:T22) + V22 + K27 + K35</f>
        <v>0</v>
      </c>
      <c r="X22">
        <v>0</v>
      </c>
      <c r="Y22" s="3">
        <f t="shared" si="0"/>
        <v>0</v>
      </c>
    </row>
    <row r="23" spans="1:25" x14ac:dyDescent="0.25">
      <c r="A23" s="13"/>
      <c r="B23" s="2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 s="3">
        <f>SUM(C23:T23) + V23 + K31 + K39</f>
        <v>0</v>
      </c>
      <c r="X23">
        <v>0</v>
      </c>
      <c r="Y23" s="3">
        <f t="shared" si="0"/>
        <v>0</v>
      </c>
    </row>
    <row r="25" spans="1:25" ht="15.75" x14ac:dyDescent="0.25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25">
      <c r="A26" s="13" t="s">
        <v>2</v>
      </c>
      <c r="B26" s="13"/>
      <c r="C26" s="1" t="s">
        <v>4</v>
      </c>
      <c r="D26" s="1" t="s">
        <v>6</v>
      </c>
      <c r="E26" s="1" t="s">
        <v>8</v>
      </c>
      <c r="F26" s="1" t="s">
        <v>10</v>
      </c>
      <c r="G26" s="1" t="s">
        <v>12</v>
      </c>
      <c r="H26" s="1" t="s">
        <v>14</v>
      </c>
      <c r="I26" s="1" t="s">
        <v>16</v>
      </c>
      <c r="J26" s="1" t="s">
        <v>18</v>
      </c>
      <c r="K26" s="1" t="s">
        <v>20</v>
      </c>
    </row>
    <row r="27" spans="1:25" x14ac:dyDescent="0.25">
      <c r="A27" s="13" t="s">
        <v>26</v>
      </c>
      <c r="B27" s="13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5" ht="15.75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25">
      <c r="A30" s="13" t="s">
        <v>2</v>
      </c>
      <c r="B30" s="13"/>
      <c r="C30" s="1" t="s">
        <v>5</v>
      </c>
      <c r="D30" s="1" t="s">
        <v>7</v>
      </c>
      <c r="E30" s="1" t="s">
        <v>9</v>
      </c>
      <c r="F30" s="1" t="s">
        <v>11</v>
      </c>
      <c r="G30" s="1" t="s">
        <v>13</v>
      </c>
      <c r="H30" s="1" t="s">
        <v>15</v>
      </c>
      <c r="I30" s="1" t="s">
        <v>17</v>
      </c>
      <c r="J30" s="1" t="s">
        <v>19</v>
      </c>
      <c r="K30" s="1" t="s">
        <v>21</v>
      </c>
    </row>
    <row r="31" spans="1:25" x14ac:dyDescent="0.25">
      <c r="A31" s="13" t="s">
        <v>27</v>
      </c>
      <c r="B31" s="13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3" spans="1:11" ht="15.75" x14ac:dyDescent="0.25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3" t="s">
        <v>2</v>
      </c>
      <c r="B34" s="13"/>
      <c r="C34" s="1" t="s">
        <v>4</v>
      </c>
      <c r="D34" s="1" t="s">
        <v>6</v>
      </c>
      <c r="E34" s="1" t="s">
        <v>8</v>
      </c>
      <c r="F34" s="1" t="s">
        <v>10</v>
      </c>
      <c r="G34" s="1" t="s">
        <v>12</v>
      </c>
      <c r="H34" s="1" t="s">
        <v>14</v>
      </c>
      <c r="I34" s="1" t="s">
        <v>16</v>
      </c>
      <c r="J34" s="1" t="s">
        <v>18</v>
      </c>
      <c r="K34" s="1" t="s">
        <v>20</v>
      </c>
    </row>
    <row r="35" spans="1:11" x14ac:dyDescent="0.25">
      <c r="A35" s="13" t="s">
        <v>26</v>
      </c>
      <c r="B35" s="13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7" spans="1:11" ht="15.75" x14ac:dyDescent="0.25">
      <c r="A37" s="12" t="s">
        <v>25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3" t="s">
        <v>2</v>
      </c>
      <c r="B38" s="13"/>
      <c r="C38" s="1" t="s">
        <v>5</v>
      </c>
      <c r="D38" s="1" t="s">
        <v>7</v>
      </c>
      <c r="E38" s="1" t="s">
        <v>9</v>
      </c>
      <c r="F38" s="1" t="s">
        <v>11</v>
      </c>
      <c r="G38" s="1" t="s">
        <v>13</v>
      </c>
      <c r="H38" s="1" t="s">
        <v>15</v>
      </c>
      <c r="I38" s="1" t="s">
        <v>17</v>
      </c>
      <c r="J38" s="1" t="s">
        <v>19</v>
      </c>
      <c r="K38" s="1" t="s">
        <v>21</v>
      </c>
    </row>
    <row r="39" spans="1:11" x14ac:dyDescent="0.25">
      <c r="A39" s="13" t="s">
        <v>27</v>
      </c>
      <c r="B39" s="13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</sheetData>
  <mergeCells count="32">
    <mergeCell ref="A38:B38"/>
    <mergeCell ref="A27:B27"/>
    <mergeCell ref="A31:B31"/>
    <mergeCell ref="A35:B35"/>
    <mergeCell ref="A39:B39"/>
    <mergeCell ref="A33:K33"/>
    <mergeCell ref="A37:K37"/>
    <mergeCell ref="A26:B26"/>
    <mergeCell ref="A30:B30"/>
    <mergeCell ref="A34:B34"/>
    <mergeCell ref="A20:A21"/>
    <mergeCell ref="S4:T4"/>
    <mergeCell ref="A22:A23"/>
    <mergeCell ref="A25:K25"/>
    <mergeCell ref="A29:K29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19" priority="5" operator="greaterThan">
      <formula>-1</formula>
    </cfRule>
  </conditionalFormatting>
  <conditionalFormatting sqref="C31:K31">
    <cfRule type="cellIs" dxfId="18" priority="6" operator="greaterThan">
      <formula>-1</formula>
    </cfRule>
  </conditionalFormatting>
  <conditionalFormatting sqref="C35:K35">
    <cfRule type="cellIs" dxfId="17" priority="7" operator="greaterThan">
      <formula>-1</formula>
    </cfRule>
  </conditionalFormatting>
  <conditionalFormatting sqref="C39:K39">
    <cfRule type="cellIs" dxfId="16" priority="8" operator="greaterThan">
      <formula>-1</formula>
    </cfRule>
  </conditionalFormatting>
  <conditionalFormatting sqref="C6:T23">
    <cfRule type="cellIs" dxfId="15" priority="1" operator="greaterThan">
      <formula>-1</formula>
    </cfRule>
  </conditionalFormatting>
  <conditionalFormatting sqref="V6:X23">
    <cfRule type="cellIs" dxfId="14" priority="2" operator="greaterThan">
      <formula>-1</formula>
    </cfRule>
  </conditionalFormatting>
  <conditionalFormatting sqref="Y6:Y23">
    <cfRule type="cellIs" dxfId="13" priority="3" operator="notEqual">
      <formula>0</formula>
    </cfRule>
    <cfRule type="cellIs" dxfId="12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workbookViewId="0"/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2" ht="15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2" ht="15.75" x14ac:dyDescent="0.25">
      <c r="A4" s="4" t="s">
        <v>35</v>
      </c>
      <c r="B4" s="14" t="s">
        <v>36</v>
      </c>
      <c r="C4" s="14"/>
      <c r="D4" s="14" t="s">
        <v>37</v>
      </c>
      <c r="E4" s="14"/>
      <c r="F4" s="14" t="s">
        <v>38</v>
      </c>
      <c r="G4" s="14"/>
      <c r="H4" s="14" t="s">
        <v>39</v>
      </c>
      <c r="I4" s="14"/>
      <c r="J4" s="14" t="s">
        <v>40</v>
      </c>
      <c r="K4" s="14"/>
      <c r="L4" s="14" t="s">
        <v>41</v>
      </c>
      <c r="M4" s="14"/>
      <c r="N4" s="14" t="s">
        <v>42</v>
      </c>
      <c r="O4" s="14"/>
      <c r="P4" s="14" t="s">
        <v>43</v>
      </c>
      <c r="Q4" s="14"/>
      <c r="R4" s="14" t="s">
        <v>44</v>
      </c>
      <c r="S4" s="14"/>
      <c r="T4" s="15" t="s">
        <v>64</v>
      </c>
      <c r="U4" s="15" t="s">
        <v>65</v>
      </c>
      <c r="V4" s="15" t="s">
        <v>66</v>
      </c>
    </row>
    <row r="5" spans="1:22" x14ac:dyDescent="0.25">
      <c r="A5" s="5" t="s">
        <v>45</v>
      </c>
      <c r="B5" s="5" t="s">
        <v>46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5" t="s">
        <v>53</v>
      </c>
      <c r="J5" s="5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5" t="s">
        <v>60</v>
      </c>
      <c r="Q5" s="5" t="s">
        <v>61</v>
      </c>
      <c r="R5" s="5" t="s">
        <v>62</v>
      </c>
      <c r="S5" s="5" t="s">
        <v>63</v>
      </c>
      <c r="T5" s="15"/>
      <c r="U5" s="15"/>
      <c r="V5" s="15"/>
    </row>
    <row r="6" spans="1:22" x14ac:dyDescent="0.25">
      <c r="A6" s="5">
        <v>1</v>
      </c>
      <c r="B6">
        <v>6020</v>
      </c>
      <c r="C6">
        <v>4565</v>
      </c>
      <c r="D6">
        <v>2933</v>
      </c>
      <c r="E6">
        <v>3989</v>
      </c>
      <c r="F6">
        <v>3553</v>
      </c>
      <c r="G6">
        <v>0</v>
      </c>
      <c r="H6">
        <v>0</v>
      </c>
      <c r="I6">
        <v>2407</v>
      </c>
      <c r="J6">
        <v>2133</v>
      </c>
      <c r="K6">
        <v>1846</v>
      </c>
      <c r="L6">
        <v>7036</v>
      </c>
      <c r="M6">
        <v>7096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">
        <f t="shared" ref="T6:T51" si="0">SUM(B6:S6) * A6</f>
        <v>41578</v>
      </c>
      <c r="U6" s="6">
        <f t="shared" ref="U6:U52" si="1">T6/$T$54</f>
        <v>0.38413496184334522</v>
      </c>
      <c r="V6" s="7">
        <v>20790</v>
      </c>
    </row>
    <row r="7" spans="1:22" x14ac:dyDescent="0.25">
      <c r="A7" s="5">
        <v>2</v>
      </c>
      <c r="B7">
        <v>1965</v>
      </c>
      <c r="C7">
        <v>1061</v>
      </c>
      <c r="D7">
        <v>626</v>
      </c>
      <c r="E7">
        <v>912</v>
      </c>
      <c r="F7">
        <v>916</v>
      </c>
      <c r="G7">
        <v>0</v>
      </c>
      <c r="H7">
        <v>0</v>
      </c>
      <c r="I7">
        <v>555</v>
      </c>
      <c r="J7">
        <v>361</v>
      </c>
      <c r="K7">
        <v>263</v>
      </c>
      <c r="L7">
        <v>1949</v>
      </c>
      <c r="M7">
        <v>2532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">
        <f t="shared" si="0"/>
        <v>22280</v>
      </c>
      <c r="U7" s="6">
        <f t="shared" si="1"/>
        <v>0.20584268001995601</v>
      </c>
    </row>
    <row r="8" spans="1:22" x14ac:dyDescent="0.25">
      <c r="A8" s="5">
        <v>3</v>
      </c>
      <c r="B8">
        <v>1024</v>
      </c>
      <c r="C8">
        <v>483</v>
      </c>
      <c r="D8">
        <v>268</v>
      </c>
      <c r="E8">
        <v>425</v>
      </c>
      <c r="F8">
        <v>435</v>
      </c>
      <c r="G8">
        <v>0</v>
      </c>
      <c r="H8">
        <v>0</v>
      </c>
      <c r="I8">
        <v>284</v>
      </c>
      <c r="J8">
        <v>111</v>
      </c>
      <c r="K8">
        <v>79</v>
      </c>
      <c r="L8">
        <v>948</v>
      </c>
      <c r="M8">
        <v>1514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5">
        <f t="shared" si="0"/>
        <v>16713</v>
      </c>
      <c r="U8" s="6">
        <f t="shared" si="1"/>
        <v>0.1544097267133539</v>
      </c>
    </row>
    <row r="9" spans="1:22" x14ac:dyDescent="0.25">
      <c r="A9" s="5">
        <v>4</v>
      </c>
      <c r="B9">
        <v>349</v>
      </c>
      <c r="C9">
        <v>122</v>
      </c>
      <c r="D9">
        <v>77</v>
      </c>
      <c r="E9">
        <v>131</v>
      </c>
      <c r="F9">
        <v>157</v>
      </c>
      <c r="G9">
        <v>0</v>
      </c>
      <c r="H9">
        <v>0</v>
      </c>
      <c r="I9">
        <v>96</v>
      </c>
      <c r="J9">
        <v>31</v>
      </c>
      <c r="K9">
        <v>23</v>
      </c>
      <c r="L9">
        <v>272</v>
      </c>
      <c r="M9">
        <v>530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">
        <f t="shared" si="0"/>
        <v>7152</v>
      </c>
      <c r="U9" s="6">
        <f t="shared" si="1"/>
        <v>6.6076608954341365E-2</v>
      </c>
    </row>
    <row r="10" spans="1:22" x14ac:dyDescent="0.25">
      <c r="A10" s="5">
        <v>5</v>
      </c>
      <c r="B10">
        <v>163</v>
      </c>
      <c r="C10">
        <v>60</v>
      </c>
      <c r="D10">
        <v>51</v>
      </c>
      <c r="E10">
        <v>64</v>
      </c>
      <c r="F10">
        <v>65</v>
      </c>
      <c r="G10">
        <v>0</v>
      </c>
      <c r="H10">
        <v>0</v>
      </c>
      <c r="I10">
        <v>45</v>
      </c>
      <c r="J10">
        <v>13</v>
      </c>
      <c r="K10">
        <v>9</v>
      </c>
      <c r="L10">
        <v>157</v>
      </c>
      <c r="M10">
        <v>279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f t="shared" si="0"/>
        <v>4530</v>
      </c>
      <c r="U10" s="6">
        <f t="shared" si="1"/>
        <v>4.1852214564201115E-2</v>
      </c>
    </row>
    <row r="11" spans="1:22" x14ac:dyDescent="0.25">
      <c r="A11" s="5">
        <v>6</v>
      </c>
      <c r="B11">
        <v>63</v>
      </c>
      <c r="C11">
        <v>37</v>
      </c>
      <c r="D11">
        <v>21</v>
      </c>
      <c r="E11">
        <v>28</v>
      </c>
      <c r="F11">
        <v>34</v>
      </c>
      <c r="G11">
        <v>0</v>
      </c>
      <c r="H11">
        <v>0</v>
      </c>
      <c r="I11">
        <v>25</v>
      </c>
      <c r="J11">
        <v>6</v>
      </c>
      <c r="K11">
        <v>6</v>
      </c>
      <c r="L11">
        <v>64</v>
      </c>
      <c r="M11">
        <v>129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0"/>
        <v>2478</v>
      </c>
      <c r="U11" s="6">
        <f t="shared" si="1"/>
        <v>2.2893992867569615E-2</v>
      </c>
    </row>
    <row r="12" spans="1:22" x14ac:dyDescent="0.25">
      <c r="A12" s="5">
        <v>7</v>
      </c>
      <c r="B12">
        <v>38</v>
      </c>
      <c r="C12">
        <v>14</v>
      </c>
      <c r="D12">
        <v>15</v>
      </c>
      <c r="E12">
        <v>15</v>
      </c>
      <c r="F12">
        <v>24</v>
      </c>
      <c r="G12">
        <v>0</v>
      </c>
      <c r="H12">
        <v>0</v>
      </c>
      <c r="I12">
        <v>18</v>
      </c>
      <c r="J12">
        <v>3</v>
      </c>
      <c r="K12">
        <v>2</v>
      </c>
      <c r="L12">
        <v>36</v>
      </c>
      <c r="M12">
        <v>77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0"/>
        <v>1694</v>
      </c>
      <c r="U12" s="6">
        <f t="shared" si="1"/>
        <v>1.565069568912951E-2</v>
      </c>
    </row>
    <row r="13" spans="1:22" x14ac:dyDescent="0.25">
      <c r="A13" s="5">
        <v>8</v>
      </c>
      <c r="B13">
        <v>26</v>
      </c>
      <c r="C13">
        <v>10</v>
      </c>
      <c r="D13">
        <v>7</v>
      </c>
      <c r="E13">
        <v>6</v>
      </c>
      <c r="F13">
        <v>12</v>
      </c>
      <c r="G13">
        <v>0</v>
      </c>
      <c r="H13">
        <v>0</v>
      </c>
      <c r="I13">
        <v>6</v>
      </c>
      <c r="J13">
        <v>3</v>
      </c>
      <c r="K13">
        <v>1</v>
      </c>
      <c r="L13">
        <v>17</v>
      </c>
      <c r="M13">
        <v>43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0"/>
        <v>1048</v>
      </c>
      <c r="U13" s="6">
        <f t="shared" si="1"/>
        <v>9.6823666364862625E-3</v>
      </c>
    </row>
    <row r="14" spans="1:22" x14ac:dyDescent="0.25">
      <c r="A14" s="5">
        <v>9</v>
      </c>
      <c r="B14">
        <v>11</v>
      </c>
      <c r="C14">
        <v>10</v>
      </c>
      <c r="D14">
        <v>5</v>
      </c>
      <c r="E14">
        <v>5</v>
      </c>
      <c r="F14">
        <v>9</v>
      </c>
      <c r="G14">
        <v>0</v>
      </c>
      <c r="H14">
        <v>0</v>
      </c>
      <c r="I14">
        <v>6</v>
      </c>
      <c r="J14">
        <v>3</v>
      </c>
      <c r="K14">
        <v>1</v>
      </c>
      <c r="L14">
        <v>9</v>
      </c>
      <c r="M14">
        <v>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0"/>
        <v>756</v>
      </c>
      <c r="U14" s="6">
        <f t="shared" si="1"/>
        <v>6.9846079934958146E-3</v>
      </c>
    </row>
    <row r="15" spans="1:22" x14ac:dyDescent="0.25">
      <c r="A15" s="5">
        <v>10</v>
      </c>
      <c r="B15">
        <v>9</v>
      </c>
      <c r="C15">
        <v>8</v>
      </c>
      <c r="D15">
        <v>2</v>
      </c>
      <c r="E15">
        <v>5</v>
      </c>
      <c r="F15">
        <v>7</v>
      </c>
      <c r="G15">
        <v>0</v>
      </c>
      <c r="H15">
        <v>0</v>
      </c>
      <c r="I15">
        <v>2</v>
      </c>
      <c r="J15">
        <v>0</v>
      </c>
      <c r="K15">
        <v>0</v>
      </c>
      <c r="L15">
        <v>17</v>
      </c>
      <c r="M15">
        <v>21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f t="shared" si="0"/>
        <v>710</v>
      </c>
      <c r="U15" s="6">
        <f t="shared" si="1"/>
        <v>6.5596186182301968E-3</v>
      </c>
    </row>
    <row r="16" spans="1:22" x14ac:dyDescent="0.25">
      <c r="A16" s="5">
        <v>11</v>
      </c>
      <c r="B16">
        <v>10</v>
      </c>
      <c r="C16">
        <v>4</v>
      </c>
      <c r="D16">
        <v>4</v>
      </c>
      <c r="E16">
        <v>3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4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5">
        <f t="shared" si="0"/>
        <v>429</v>
      </c>
      <c r="U16" s="6">
        <f t="shared" si="1"/>
        <v>3.963487869325006E-3</v>
      </c>
    </row>
    <row r="17" spans="1:21" x14ac:dyDescent="0.25">
      <c r="A17" s="5">
        <v>12</v>
      </c>
      <c r="B17">
        <v>3</v>
      </c>
      <c r="C17">
        <v>5</v>
      </c>
      <c r="D17">
        <v>1</v>
      </c>
      <c r="E17">
        <v>2</v>
      </c>
      <c r="F17">
        <v>4</v>
      </c>
      <c r="G17">
        <v>0</v>
      </c>
      <c r="H17">
        <v>0</v>
      </c>
      <c r="I17">
        <v>0</v>
      </c>
      <c r="J17">
        <v>1</v>
      </c>
      <c r="K17">
        <v>1</v>
      </c>
      <c r="L17">
        <v>4</v>
      </c>
      <c r="M17">
        <v>16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5">
        <f t="shared" si="0"/>
        <v>444</v>
      </c>
      <c r="U17" s="6">
        <f t="shared" si="1"/>
        <v>4.1020713612594465E-3</v>
      </c>
    </row>
    <row r="18" spans="1:21" x14ac:dyDescent="0.25">
      <c r="A18" s="5">
        <v>13</v>
      </c>
      <c r="B18">
        <v>5</v>
      </c>
      <c r="C18">
        <v>4</v>
      </c>
      <c r="D18">
        <v>4</v>
      </c>
      <c r="E18">
        <v>4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4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5">
        <f t="shared" si="0"/>
        <v>325</v>
      </c>
      <c r="U18" s="6">
        <f t="shared" si="1"/>
        <v>3.0026423252462165E-3</v>
      </c>
    </row>
    <row r="19" spans="1:21" x14ac:dyDescent="0.25">
      <c r="A19" s="5">
        <v>14</v>
      </c>
      <c r="B19">
        <v>7</v>
      </c>
      <c r="C19">
        <v>7</v>
      </c>
      <c r="D19">
        <v>2</v>
      </c>
      <c r="E19">
        <v>2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4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5">
        <f t="shared" si="0"/>
        <v>378</v>
      </c>
      <c r="U19" s="6">
        <f t="shared" si="1"/>
        <v>3.4923039967479073E-3</v>
      </c>
    </row>
    <row r="20" spans="1:21" x14ac:dyDescent="0.25">
      <c r="A20" s="5">
        <v>15</v>
      </c>
      <c r="B20">
        <v>3</v>
      </c>
      <c r="C20">
        <v>1</v>
      </c>
      <c r="D20">
        <v>2</v>
      </c>
      <c r="E20">
        <v>2</v>
      </c>
      <c r="F20">
        <v>2</v>
      </c>
      <c r="G20">
        <v>0</v>
      </c>
      <c r="H20">
        <v>0</v>
      </c>
      <c r="I20">
        <v>0</v>
      </c>
      <c r="J20">
        <v>1</v>
      </c>
      <c r="K20">
        <v>0</v>
      </c>
      <c r="L20">
        <v>4</v>
      </c>
      <c r="M20">
        <v>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5">
        <f t="shared" si="0"/>
        <v>330</v>
      </c>
      <c r="U20" s="6">
        <f t="shared" si="1"/>
        <v>3.0488368225576969E-3</v>
      </c>
    </row>
    <row r="21" spans="1:21" x14ac:dyDescent="0.25">
      <c r="A21" s="5">
        <v>16</v>
      </c>
      <c r="B21">
        <v>1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5">
        <f t="shared" si="0"/>
        <v>112</v>
      </c>
      <c r="U21" s="6">
        <f t="shared" si="1"/>
        <v>1.0347567397771577E-3</v>
      </c>
    </row>
    <row r="22" spans="1:21" x14ac:dyDescent="0.25">
      <c r="A22" s="5">
        <v>17</v>
      </c>
      <c r="B22">
        <v>3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3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5">
        <f t="shared" si="0"/>
        <v>204</v>
      </c>
      <c r="U22" s="6">
        <f t="shared" si="1"/>
        <v>1.8847354903083944E-3</v>
      </c>
    </row>
    <row r="23" spans="1:21" x14ac:dyDescent="0.25">
      <c r="A23" s="5">
        <v>18</v>
      </c>
      <c r="B23">
        <v>3</v>
      </c>
      <c r="C23">
        <v>0</v>
      </c>
      <c r="D23">
        <v>2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5">
        <f t="shared" si="0"/>
        <v>198</v>
      </c>
      <c r="U23" s="6">
        <f t="shared" si="1"/>
        <v>1.8293020935346181E-3</v>
      </c>
    </row>
    <row r="24" spans="1:21" x14ac:dyDescent="0.25">
      <c r="A24" s="5">
        <v>19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3</v>
      </c>
      <c r="M24">
        <v>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5">
        <f t="shared" si="0"/>
        <v>209</v>
      </c>
      <c r="U24" s="6">
        <f t="shared" si="1"/>
        <v>1.9309299876198746E-3</v>
      </c>
    </row>
    <row r="25" spans="1:21" x14ac:dyDescent="0.25">
      <c r="A25" s="5">
        <v>20</v>
      </c>
      <c r="B25">
        <v>2</v>
      </c>
      <c r="C25">
        <v>2</v>
      </c>
      <c r="D25">
        <v>0</v>
      </c>
      <c r="E25">
        <v>2</v>
      </c>
      <c r="F25">
        <v>2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5">
        <f t="shared" si="0"/>
        <v>280</v>
      </c>
      <c r="U25" s="6">
        <f t="shared" si="1"/>
        <v>2.5868918494428945E-3</v>
      </c>
    </row>
    <row r="26" spans="1:21" x14ac:dyDescent="0.25">
      <c r="A26" s="5">
        <v>21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3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5">
        <f t="shared" si="0"/>
        <v>168</v>
      </c>
      <c r="U26" s="6">
        <f t="shared" si="1"/>
        <v>1.5521351096657366E-3</v>
      </c>
    </row>
    <row r="27" spans="1:21" x14ac:dyDescent="0.25">
      <c r="A27" s="5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2</v>
      </c>
      <c r="M27">
        <v>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5">
        <f t="shared" si="0"/>
        <v>176</v>
      </c>
      <c r="U27" s="6">
        <f t="shared" si="1"/>
        <v>1.626046305364105E-3</v>
      </c>
    </row>
    <row r="28" spans="1:21" x14ac:dyDescent="0.25">
      <c r="A28" s="5">
        <v>23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5">
        <f t="shared" si="0"/>
        <v>161</v>
      </c>
      <c r="U28" s="6">
        <f t="shared" si="1"/>
        <v>1.4874628134296643E-3</v>
      </c>
    </row>
    <row r="29" spans="1:21" x14ac:dyDescent="0.25">
      <c r="A29" s="5">
        <v>26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5">
        <f t="shared" si="0"/>
        <v>78</v>
      </c>
      <c r="U29" s="6">
        <f t="shared" si="1"/>
        <v>7.2063415805909202E-4</v>
      </c>
    </row>
    <row r="30" spans="1:21" x14ac:dyDescent="0.25">
      <c r="A30" s="5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5">
        <f t="shared" si="0"/>
        <v>54</v>
      </c>
      <c r="U30" s="6">
        <f t="shared" si="1"/>
        <v>4.9890057096398674E-4</v>
      </c>
    </row>
    <row r="31" spans="1:21" x14ac:dyDescent="0.25">
      <c r="A31" s="5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5">
        <f t="shared" si="0"/>
        <v>56</v>
      </c>
      <c r="U31" s="6">
        <f t="shared" si="1"/>
        <v>5.1737836988857884E-4</v>
      </c>
    </row>
    <row r="32" spans="1:21" x14ac:dyDescent="0.25">
      <c r="A32" s="5">
        <v>29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5">
        <f t="shared" si="0"/>
        <v>87</v>
      </c>
      <c r="U32" s="6">
        <f t="shared" si="1"/>
        <v>8.0378425321975646E-4</v>
      </c>
    </row>
    <row r="33" spans="1:21" x14ac:dyDescent="0.25">
      <c r="A33" s="5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5">
        <f t="shared" si="0"/>
        <v>120</v>
      </c>
      <c r="U33" s="6">
        <f t="shared" si="1"/>
        <v>1.1086679354755261E-3</v>
      </c>
    </row>
    <row r="34" spans="1:21" x14ac:dyDescent="0.25">
      <c r="A34" s="5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5">
        <f t="shared" si="0"/>
        <v>93</v>
      </c>
      <c r="U34" s="6">
        <f t="shared" si="1"/>
        <v>8.5921764999353275E-4</v>
      </c>
    </row>
    <row r="35" spans="1:21" x14ac:dyDescent="0.25">
      <c r="A35" s="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5">
        <f t="shared" si="0"/>
        <v>128</v>
      </c>
      <c r="U35" s="6">
        <f t="shared" si="1"/>
        <v>1.1825791311738947E-3</v>
      </c>
    </row>
    <row r="36" spans="1:21" x14ac:dyDescent="0.25">
      <c r="A36" s="5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5">
        <f t="shared" si="0"/>
        <v>33</v>
      </c>
      <c r="U36" s="6">
        <f t="shared" si="1"/>
        <v>3.0488368225576972E-4</v>
      </c>
    </row>
    <row r="37" spans="1:21" x14ac:dyDescent="0.25">
      <c r="A37" s="5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5">
        <f t="shared" si="0"/>
        <v>144</v>
      </c>
      <c r="U37" s="6">
        <f t="shared" si="1"/>
        <v>1.3304015225706315E-3</v>
      </c>
    </row>
    <row r="38" spans="1:21" x14ac:dyDescent="0.25">
      <c r="A38" s="5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5">
        <f t="shared" si="0"/>
        <v>74</v>
      </c>
      <c r="U38" s="6">
        <f t="shared" si="1"/>
        <v>6.8367856020990782E-4</v>
      </c>
    </row>
    <row r="39" spans="1:21" x14ac:dyDescent="0.25">
      <c r="A39" s="5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5">
        <f t="shared" si="0"/>
        <v>38</v>
      </c>
      <c r="U39" s="6">
        <f t="shared" si="1"/>
        <v>3.5107817956724996E-4</v>
      </c>
    </row>
    <row r="40" spans="1:21" x14ac:dyDescent="0.25">
      <c r="A40" s="5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5">
        <f t="shared" si="0"/>
        <v>39</v>
      </c>
      <c r="U40" s="6">
        <f t="shared" si="1"/>
        <v>3.6031707902954601E-4</v>
      </c>
    </row>
    <row r="41" spans="1:21" x14ac:dyDescent="0.25">
      <c r="A41" s="5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5">
        <f t="shared" si="0"/>
        <v>120</v>
      </c>
      <c r="U41" s="6">
        <f t="shared" si="1"/>
        <v>1.1086679354755261E-3</v>
      </c>
    </row>
    <row r="42" spans="1:21" x14ac:dyDescent="0.25">
      <c r="A42" s="5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5">
        <f t="shared" si="0"/>
        <v>41</v>
      </c>
      <c r="U42" s="6">
        <f t="shared" si="1"/>
        <v>3.7879487795413811E-4</v>
      </c>
    </row>
    <row r="43" spans="1:21" x14ac:dyDescent="0.25">
      <c r="A43" s="5">
        <v>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5">
        <f t="shared" si="0"/>
        <v>46</v>
      </c>
      <c r="U43" s="6">
        <f t="shared" si="1"/>
        <v>4.2498937526561835E-4</v>
      </c>
    </row>
    <row r="44" spans="1:21" x14ac:dyDescent="0.25">
      <c r="A44" s="5">
        <v>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5">
        <f t="shared" si="0"/>
        <v>47</v>
      </c>
      <c r="U44" s="6">
        <f t="shared" si="1"/>
        <v>4.342282747279144E-4</v>
      </c>
    </row>
    <row r="45" spans="1:21" x14ac:dyDescent="0.25">
      <c r="A45" s="5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5">
        <f t="shared" si="0"/>
        <v>48</v>
      </c>
      <c r="U45" s="6">
        <f t="shared" si="1"/>
        <v>4.4346717419021045E-4</v>
      </c>
    </row>
    <row r="46" spans="1:21" x14ac:dyDescent="0.25">
      <c r="A46" s="5">
        <v>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5">
        <f t="shared" si="0"/>
        <v>49</v>
      </c>
      <c r="U46" s="6">
        <f t="shared" si="1"/>
        <v>4.527060736525065E-4</v>
      </c>
    </row>
    <row r="47" spans="1:21" x14ac:dyDescent="0.25">
      <c r="A47" s="5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5">
        <f t="shared" si="0"/>
        <v>50</v>
      </c>
      <c r="U47" s="6">
        <f t="shared" si="1"/>
        <v>4.6194497311480255E-4</v>
      </c>
    </row>
    <row r="48" spans="1:21" x14ac:dyDescent="0.25">
      <c r="A48" s="5">
        <v>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5">
        <f t="shared" si="0"/>
        <v>51</v>
      </c>
      <c r="U48" s="6">
        <f t="shared" si="1"/>
        <v>4.7118387257709859E-4</v>
      </c>
    </row>
    <row r="49" spans="1:21" x14ac:dyDescent="0.25">
      <c r="A49" s="5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5">
        <f t="shared" si="0"/>
        <v>54</v>
      </c>
      <c r="U49" s="6">
        <f t="shared" si="1"/>
        <v>4.9890057096398674E-4</v>
      </c>
    </row>
    <row r="50" spans="1:21" x14ac:dyDescent="0.25">
      <c r="A50" s="5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5">
        <f t="shared" si="0"/>
        <v>58</v>
      </c>
      <c r="U50" s="6">
        <f t="shared" si="1"/>
        <v>5.3585616881317093E-4</v>
      </c>
    </row>
    <row r="51" spans="1:21" x14ac:dyDescent="0.25">
      <c r="A51" s="5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5">
        <f t="shared" si="0"/>
        <v>120</v>
      </c>
      <c r="U51" s="6">
        <f t="shared" si="1"/>
        <v>1.1086679354755261E-3</v>
      </c>
    </row>
    <row r="52" spans="1:21" x14ac:dyDescent="0.25">
      <c r="A52" s="5" t="s">
        <v>67</v>
      </c>
      <c r="B52">
        <v>300</v>
      </c>
      <c r="C52">
        <v>66</v>
      </c>
      <c r="D52">
        <v>286</v>
      </c>
      <c r="E52">
        <v>364</v>
      </c>
      <c r="F52">
        <v>41</v>
      </c>
      <c r="G52">
        <v>0</v>
      </c>
      <c r="H52">
        <v>0</v>
      </c>
      <c r="I52">
        <v>81</v>
      </c>
      <c r="J52">
        <v>186</v>
      </c>
      <c r="K52">
        <v>1839</v>
      </c>
      <c r="L52">
        <v>791</v>
      </c>
      <c r="M52">
        <v>303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5">
        <f>SUM(B52:S52) * 1</f>
        <v>4257</v>
      </c>
      <c r="U52" s="6">
        <f t="shared" si="1"/>
        <v>3.9329995010994288E-2</v>
      </c>
    </row>
    <row r="54" spans="1:21" x14ac:dyDescent="0.25">
      <c r="A54" s="5" t="s">
        <v>64</v>
      </c>
      <c r="B54" s="5">
        <f>SUMPRODUCT(B6:B51,A6:A51) + B52</f>
        <v>17201</v>
      </c>
      <c r="C54" s="5">
        <f>SUMPRODUCT(C6:C51,A6:A51) + C52</f>
        <v>9943</v>
      </c>
      <c r="D54" s="5">
        <f>SUMPRODUCT(D6:D51,A6:A51) + D52</f>
        <v>6392</v>
      </c>
      <c r="E54" s="5">
        <f>SUMPRODUCT(E6:E51,A6:A51) + E52</f>
        <v>9024</v>
      </c>
      <c r="F54" s="5">
        <f>SUMPRODUCT(F6:F51,A6:A51) + F52</f>
        <v>8482</v>
      </c>
      <c r="G54" s="5">
        <f>SUMPRODUCT(G6:G51,A6:A51) + G52</f>
        <v>0</v>
      </c>
      <c r="H54" s="5">
        <f>SUMPRODUCT(H6:H51,A6:A51) + H52</f>
        <v>0</v>
      </c>
      <c r="I54" s="5">
        <f>SUMPRODUCT(I6:I51,A6:A51) + I52</f>
        <v>5548</v>
      </c>
      <c r="J54" s="5">
        <f>SUMPRODUCT(J6:J51,A6:A51) + J52</f>
        <v>4177</v>
      </c>
      <c r="K54" s="5">
        <f>SUMPRODUCT(K6:K51,A6:A51) + K52</f>
        <v>5193</v>
      </c>
      <c r="L54" s="5">
        <f>SUMPRODUCT(L6:L51,A6:A51) + L52</f>
        <v>18393</v>
      </c>
      <c r="M54" s="5">
        <f>SUMPRODUCT(M6:M51,A6:A51) + M52</f>
        <v>23885</v>
      </c>
      <c r="N54" s="5">
        <f>SUMPRODUCT(N6:N51,A6:A51) + N52</f>
        <v>0</v>
      </c>
      <c r="O54" s="5">
        <f>SUMPRODUCT(O6:O51,A6:A51) + O52</f>
        <v>0</v>
      </c>
      <c r="P54" s="5">
        <f>SUMPRODUCT(P6:P51,A6:A51) + P52</f>
        <v>0</v>
      </c>
      <c r="Q54" s="5">
        <f>SUMPRODUCT(Q6:Q51,A6:A51) + Q52</f>
        <v>0</v>
      </c>
      <c r="R54" s="5">
        <f>SUMPRODUCT(R6:R51,A6:A51) + R52</f>
        <v>0</v>
      </c>
      <c r="S54" s="5">
        <f>SUMPRODUCT(S6:S51,A6:A51) + S52</f>
        <v>0</v>
      </c>
      <c r="T54" s="5">
        <f>SUM(T6:T52)</f>
        <v>108238</v>
      </c>
      <c r="U54" s="6">
        <f>SUM(U6:U52)</f>
        <v>1</v>
      </c>
    </row>
    <row r="56" spans="1:21" ht="30" x14ac:dyDescent="0.25">
      <c r="A56" s="5" t="s">
        <v>68</v>
      </c>
      <c r="B56">
        <v>17201</v>
      </c>
      <c r="C56">
        <v>9943</v>
      </c>
      <c r="D56">
        <v>6392</v>
      </c>
      <c r="E56">
        <v>9024</v>
      </c>
      <c r="F56">
        <v>8482</v>
      </c>
      <c r="G56">
        <v>0</v>
      </c>
      <c r="H56">
        <v>0</v>
      </c>
      <c r="I56">
        <v>5548</v>
      </c>
      <c r="J56">
        <v>4177</v>
      </c>
      <c r="K56">
        <v>5193</v>
      </c>
      <c r="L56">
        <v>18393</v>
      </c>
      <c r="M56">
        <v>23885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1" x14ac:dyDescent="0.25">
      <c r="A57" s="5" t="s">
        <v>31</v>
      </c>
      <c r="B57" s="5">
        <f t="shared" ref="B57:S57" si="2">B54 - B56</f>
        <v>0</v>
      </c>
      <c r="C57" s="5">
        <f t="shared" si="2"/>
        <v>0</v>
      </c>
      <c r="D57" s="5">
        <f t="shared" si="2"/>
        <v>0</v>
      </c>
      <c r="E57" s="5">
        <f t="shared" si="2"/>
        <v>0</v>
      </c>
      <c r="F57" s="5">
        <f t="shared" si="2"/>
        <v>0</v>
      </c>
      <c r="G57" s="5">
        <f t="shared" si="2"/>
        <v>0</v>
      </c>
      <c r="H57" s="5">
        <f t="shared" si="2"/>
        <v>0</v>
      </c>
      <c r="I57" s="5">
        <f t="shared" si="2"/>
        <v>0</v>
      </c>
      <c r="J57" s="5">
        <f t="shared" si="2"/>
        <v>0</v>
      </c>
      <c r="K57" s="5">
        <f t="shared" si="2"/>
        <v>0</v>
      </c>
      <c r="L57" s="5">
        <f t="shared" si="2"/>
        <v>0</v>
      </c>
      <c r="M57" s="5">
        <f t="shared" si="2"/>
        <v>0</v>
      </c>
      <c r="N57" s="5">
        <f t="shared" si="2"/>
        <v>0</v>
      </c>
      <c r="O57" s="5">
        <f t="shared" si="2"/>
        <v>0</v>
      </c>
      <c r="P57" s="5">
        <f t="shared" si="2"/>
        <v>0</v>
      </c>
      <c r="Q57" s="5">
        <f t="shared" si="2"/>
        <v>0</v>
      </c>
      <c r="R57" s="5">
        <f t="shared" si="2"/>
        <v>0</v>
      </c>
      <c r="S57" s="5">
        <f t="shared" si="2"/>
        <v>0</v>
      </c>
    </row>
  </sheetData>
  <mergeCells count="14">
    <mergeCell ref="U4:U5"/>
    <mergeCell ref="V4:V5"/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</mergeCells>
  <conditionalFormatting sqref="B56:S56">
    <cfRule type="cellIs" dxfId="11" priority="2" operator="greaterThan">
      <formula>-1</formula>
    </cfRule>
  </conditionalFormatting>
  <conditionalFormatting sqref="B57:S57">
    <cfRule type="cellIs" dxfId="10" priority="3" operator="notEqual">
      <formula>0</formula>
    </cfRule>
    <cfRule type="cellIs" dxfId="9" priority="4" operator="equal">
      <formula>0</formula>
    </cfRule>
  </conditionalFormatting>
  <conditionalFormatting sqref="B6:S52">
    <cfRule type="cellIs" dxfId="8" priority="1" operator="greater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"/>
  <sheetViews>
    <sheetView workbookViewId="0"/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2" ht="15.75" x14ac:dyDescent="0.25">
      <c r="A2" s="14" t="s">
        <v>69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2" ht="15.75" x14ac:dyDescent="0.25">
      <c r="A4" s="4" t="s">
        <v>35</v>
      </c>
      <c r="B4" s="14" t="s">
        <v>36</v>
      </c>
      <c r="C4" s="14"/>
      <c r="D4" s="14" t="s">
        <v>37</v>
      </c>
      <c r="E4" s="14"/>
      <c r="F4" s="14" t="s">
        <v>38</v>
      </c>
      <c r="G4" s="14"/>
      <c r="H4" s="14" t="s">
        <v>39</v>
      </c>
      <c r="I4" s="14"/>
      <c r="J4" s="14" t="s">
        <v>40</v>
      </c>
      <c r="K4" s="14"/>
      <c r="L4" s="14" t="s">
        <v>41</v>
      </c>
      <c r="M4" s="14"/>
      <c r="N4" s="14" t="s">
        <v>42</v>
      </c>
      <c r="O4" s="14"/>
      <c r="P4" s="14" t="s">
        <v>43</v>
      </c>
      <c r="Q4" s="14"/>
      <c r="R4" s="14" t="s">
        <v>44</v>
      </c>
      <c r="S4" s="14"/>
      <c r="T4" s="15" t="s">
        <v>64</v>
      </c>
      <c r="U4" s="15" t="s">
        <v>65</v>
      </c>
      <c r="V4" s="15" t="s">
        <v>66</v>
      </c>
    </row>
    <row r="5" spans="1:22" x14ac:dyDescent="0.25">
      <c r="A5" s="5" t="s">
        <v>45</v>
      </c>
      <c r="B5" s="5" t="s">
        <v>46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5" t="s">
        <v>53</v>
      </c>
      <c r="J5" s="5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5" t="s">
        <v>60</v>
      </c>
      <c r="Q5" s="5" t="s">
        <v>61</v>
      </c>
      <c r="R5" s="5" t="s">
        <v>62</v>
      </c>
      <c r="S5" s="5" t="s">
        <v>63</v>
      </c>
      <c r="T5" s="15"/>
      <c r="U5" s="15"/>
      <c r="V5" s="15"/>
    </row>
    <row r="6" spans="1:22" x14ac:dyDescent="0.25">
      <c r="A6" s="5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">
        <f t="shared" ref="T6:T14" si="0">SUM(B6:S6) * A6</f>
        <v>0</v>
      </c>
      <c r="U6" s="6" t="e">
        <f t="shared" ref="U6:U15" si="1">T6/$T$17</f>
        <v>#DIV/0!</v>
      </c>
      <c r="V6" s="7">
        <v>0</v>
      </c>
    </row>
    <row r="7" spans="1:22" x14ac:dyDescent="0.25">
      <c r="A7" s="5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">
        <f t="shared" si="0"/>
        <v>0</v>
      </c>
      <c r="U7" s="6" t="e">
        <f t="shared" si="1"/>
        <v>#DIV/0!</v>
      </c>
    </row>
    <row r="8" spans="1:22" x14ac:dyDescent="0.25">
      <c r="A8" s="5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5">
        <f t="shared" si="0"/>
        <v>0</v>
      </c>
      <c r="U8" s="6" t="e">
        <f t="shared" si="1"/>
        <v>#DIV/0!</v>
      </c>
    </row>
    <row r="9" spans="1:22" x14ac:dyDescent="0.25">
      <c r="A9" s="5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">
        <f t="shared" si="0"/>
        <v>0</v>
      </c>
      <c r="U9" s="6" t="e">
        <f t="shared" si="1"/>
        <v>#DIV/0!</v>
      </c>
    </row>
    <row r="10" spans="1:22" x14ac:dyDescent="0.25">
      <c r="A10" s="5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f t="shared" si="0"/>
        <v>0</v>
      </c>
      <c r="U10" s="6" t="e">
        <f t="shared" si="1"/>
        <v>#DIV/0!</v>
      </c>
    </row>
    <row r="11" spans="1:22" x14ac:dyDescent="0.25">
      <c r="A11" s="5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0"/>
        <v>0</v>
      </c>
      <c r="U11" s="6" t="e">
        <f t="shared" si="1"/>
        <v>#DIV/0!</v>
      </c>
    </row>
    <row r="12" spans="1:22" x14ac:dyDescent="0.25">
      <c r="A12" s="5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0"/>
        <v>0</v>
      </c>
      <c r="U12" s="6" t="e">
        <f t="shared" si="1"/>
        <v>#DIV/0!</v>
      </c>
    </row>
    <row r="13" spans="1:22" x14ac:dyDescent="0.25">
      <c r="A13" s="5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0"/>
        <v>0</v>
      </c>
      <c r="U13" s="6" t="e">
        <f t="shared" si="1"/>
        <v>#DIV/0!</v>
      </c>
    </row>
    <row r="14" spans="1:22" x14ac:dyDescent="0.25">
      <c r="A14" s="5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0"/>
        <v>0</v>
      </c>
      <c r="U14" s="6" t="e">
        <f t="shared" si="1"/>
        <v>#DIV/0!</v>
      </c>
    </row>
    <row r="15" spans="1:22" x14ac:dyDescent="0.25">
      <c r="A15" s="5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f>SUM(B15:S15) * 1</f>
        <v>0</v>
      </c>
      <c r="U15" s="6" t="e">
        <f t="shared" si="1"/>
        <v>#DIV/0!</v>
      </c>
    </row>
    <row r="17" spans="1:21" x14ac:dyDescent="0.25">
      <c r="A17" s="5" t="s">
        <v>64</v>
      </c>
      <c r="B17" s="5">
        <f>SUMPRODUCT(B6:B14,A6:A14) + B15</f>
        <v>0</v>
      </c>
      <c r="C17" s="5">
        <f>SUMPRODUCT(C6:C14,A6:A14) + C15</f>
        <v>0</v>
      </c>
      <c r="D17" s="5">
        <f>SUMPRODUCT(D6:D14,A6:A14) + D15</f>
        <v>0</v>
      </c>
      <c r="E17" s="5">
        <f>SUMPRODUCT(E6:E14,A6:A14) + E15</f>
        <v>0</v>
      </c>
      <c r="F17" s="5">
        <f>SUMPRODUCT(F6:F14,A6:A14) + F15</f>
        <v>0</v>
      </c>
      <c r="G17" s="5">
        <f>SUMPRODUCT(G6:G14,A6:A14) + G15</f>
        <v>0</v>
      </c>
      <c r="H17" s="5">
        <f>SUMPRODUCT(H6:H14,A6:A14) + H15</f>
        <v>0</v>
      </c>
      <c r="I17" s="5">
        <f>SUMPRODUCT(I6:I14,A6:A14) + I15</f>
        <v>0</v>
      </c>
      <c r="J17" s="5">
        <f>SUMPRODUCT(J6:J14,A6:A14) + J15</f>
        <v>0</v>
      </c>
      <c r="K17" s="5">
        <f>SUMPRODUCT(K6:K14,A6:A14) + K15</f>
        <v>0</v>
      </c>
      <c r="L17" s="5">
        <f>SUMPRODUCT(L6:L14,A6:A14) + L15</f>
        <v>0</v>
      </c>
      <c r="M17" s="5">
        <f>SUMPRODUCT(M6:M14,A6:A14) + M15</f>
        <v>0</v>
      </c>
      <c r="N17" s="5">
        <f>SUMPRODUCT(N6:N14,A6:A14) + N15</f>
        <v>0</v>
      </c>
      <c r="O17" s="5">
        <f>SUMPRODUCT(O6:O14,A6:A14) + O15</f>
        <v>0</v>
      </c>
      <c r="P17" s="5">
        <f>SUMPRODUCT(P6:P14,A6:A14) + P15</f>
        <v>0</v>
      </c>
      <c r="Q17" s="5">
        <f>SUMPRODUCT(Q6:Q14,A6:A14) + Q15</f>
        <v>0</v>
      </c>
      <c r="R17" s="5">
        <f>SUMPRODUCT(R6:R14,A6:A14) + R15</f>
        <v>0</v>
      </c>
      <c r="S17" s="5">
        <f>SUMPRODUCT(S6:S14,A6:A14) + S15</f>
        <v>0</v>
      </c>
      <c r="T17" s="5">
        <f>SUM(T6:T15)</f>
        <v>0</v>
      </c>
      <c r="U17" s="6" t="e">
        <f>SUM(U6:U15)</f>
        <v>#DIV/0!</v>
      </c>
    </row>
    <row r="19" spans="1:21" ht="30" x14ac:dyDescent="0.25">
      <c r="A19" s="5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1" x14ac:dyDescent="0.25">
      <c r="A20" s="5" t="s">
        <v>31</v>
      </c>
      <c r="B20" s="5">
        <f t="shared" ref="B20:S20" si="2">B17 - B19</f>
        <v>0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</v>
      </c>
      <c r="K20" s="5">
        <f t="shared" si="2"/>
        <v>0</v>
      </c>
      <c r="L20" s="5">
        <f t="shared" si="2"/>
        <v>0</v>
      </c>
      <c r="M20" s="5">
        <f t="shared" si="2"/>
        <v>0</v>
      </c>
      <c r="N20" s="5">
        <f t="shared" si="2"/>
        <v>0</v>
      </c>
      <c r="O20" s="5">
        <f t="shared" si="2"/>
        <v>0</v>
      </c>
      <c r="P20" s="5">
        <f t="shared" si="2"/>
        <v>0</v>
      </c>
      <c r="Q20" s="5">
        <f t="shared" si="2"/>
        <v>0</v>
      </c>
      <c r="R20" s="5">
        <f t="shared" si="2"/>
        <v>0</v>
      </c>
      <c r="S20" s="5">
        <f t="shared" si="2"/>
        <v>0</v>
      </c>
    </row>
  </sheetData>
  <mergeCells count="14">
    <mergeCell ref="U4:U5"/>
    <mergeCell ref="V4:V5"/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</mergeCells>
  <conditionalFormatting sqref="B19:S19">
    <cfRule type="cellIs" dxfId="7" priority="2" operator="greaterThan">
      <formula>-1</formula>
    </cfRule>
  </conditionalFormatting>
  <conditionalFormatting sqref="B20:S20">
    <cfRule type="cellIs" dxfId="6" priority="3" operator="notEqual">
      <formula>0</formula>
    </cfRule>
    <cfRule type="cellIs" dxfId="5" priority="4" operator="equal">
      <formula>0</formula>
    </cfRule>
  </conditionalFormatting>
  <conditionalFormatting sqref="B6:S15">
    <cfRule type="cellIs" dxfId="4" priority="1" operator="greater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0"/>
  <sheetViews>
    <sheetView workbookViewId="0"/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2" ht="15.75" x14ac:dyDescent="0.25">
      <c r="A2" s="14" t="s">
        <v>69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2" ht="15.75" x14ac:dyDescent="0.25">
      <c r="A4" s="4" t="s">
        <v>35</v>
      </c>
      <c r="B4" s="14" t="s">
        <v>36</v>
      </c>
      <c r="C4" s="14"/>
      <c r="D4" s="14" t="s">
        <v>37</v>
      </c>
      <c r="E4" s="14"/>
      <c r="F4" s="14" t="s">
        <v>38</v>
      </c>
      <c r="G4" s="14"/>
      <c r="H4" s="14" t="s">
        <v>39</v>
      </c>
      <c r="I4" s="14"/>
      <c r="J4" s="14" t="s">
        <v>40</v>
      </c>
      <c r="K4" s="14"/>
      <c r="L4" s="14" t="s">
        <v>41</v>
      </c>
      <c r="M4" s="14"/>
      <c r="N4" s="14" t="s">
        <v>42</v>
      </c>
      <c r="O4" s="14"/>
      <c r="P4" s="14" t="s">
        <v>43</v>
      </c>
      <c r="Q4" s="14"/>
      <c r="R4" s="14" t="s">
        <v>44</v>
      </c>
      <c r="S4" s="14"/>
      <c r="T4" s="15" t="s">
        <v>64</v>
      </c>
      <c r="U4" s="15" t="s">
        <v>65</v>
      </c>
      <c r="V4" s="15" t="s">
        <v>66</v>
      </c>
    </row>
    <row r="5" spans="1:22" x14ac:dyDescent="0.25">
      <c r="A5" s="5" t="s">
        <v>45</v>
      </c>
      <c r="B5" s="5" t="s">
        <v>46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5" t="s">
        <v>53</v>
      </c>
      <c r="J5" s="5" t="s">
        <v>54</v>
      </c>
      <c r="K5" s="5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5" t="s">
        <v>60</v>
      </c>
      <c r="Q5" s="5" t="s">
        <v>61</v>
      </c>
      <c r="R5" s="5" t="s">
        <v>62</v>
      </c>
      <c r="S5" s="5" t="s">
        <v>63</v>
      </c>
      <c r="T5" s="15"/>
      <c r="U5" s="15"/>
      <c r="V5" s="15"/>
    </row>
    <row r="6" spans="1:22" x14ac:dyDescent="0.25">
      <c r="A6" s="5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">
        <f t="shared" ref="T6:T14" si="0">SUM(B6:S6) * A6</f>
        <v>0</v>
      </c>
      <c r="U6" s="6" t="e">
        <f t="shared" ref="U6:U15" si="1">T6/$T$17</f>
        <v>#DIV/0!</v>
      </c>
      <c r="V6" s="7">
        <v>0</v>
      </c>
    </row>
    <row r="7" spans="1:22" x14ac:dyDescent="0.25">
      <c r="A7" s="5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">
        <f t="shared" si="0"/>
        <v>0</v>
      </c>
      <c r="U7" s="6" t="e">
        <f t="shared" si="1"/>
        <v>#DIV/0!</v>
      </c>
    </row>
    <row r="8" spans="1:22" x14ac:dyDescent="0.25">
      <c r="A8" s="5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5">
        <f t="shared" si="0"/>
        <v>0</v>
      </c>
      <c r="U8" s="6" t="e">
        <f t="shared" si="1"/>
        <v>#DIV/0!</v>
      </c>
    </row>
    <row r="9" spans="1:22" x14ac:dyDescent="0.25">
      <c r="A9" s="5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">
        <f t="shared" si="0"/>
        <v>0</v>
      </c>
      <c r="U9" s="6" t="e">
        <f t="shared" si="1"/>
        <v>#DIV/0!</v>
      </c>
    </row>
    <row r="10" spans="1:22" x14ac:dyDescent="0.25">
      <c r="A10" s="5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f t="shared" si="0"/>
        <v>0</v>
      </c>
      <c r="U10" s="6" t="e">
        <f t="shared" si="1"/>
        <v>#DIV/0!</v>
      </c>
    </row>
    <row r="11" spans="1:22" x14ac:dyDescent="0.25">
      <c r="A11" s="5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0"/>
        <v>0</v>
      </c>
      <c r="U11" s="6" t="e">
        <f t="shared" si="1"/>
        <v>#DIV/0!</v>
      </c>
    </row>
    <row r="12" spans="1:22" x14ac:dyDescent="0.25">
      <c r="A12" s="5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0"/>
        <v>0</v>
      </c>
      <c r="U12" s="6" t="e">
        <f t="shared" si="1"/>
        <v>#DIV/0!</v>
      </c>
    </row>
    <row r="13" spans="1:22" x14ac:dyDescent="0.25">
      <c r="A13" s="5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0"/>
        <v>0</v>
      </c>
      <c r="U13" s="6" t="e">
        <f t="shared" si="1"/>
        <v>#DIV/0!</v>
      </c>
    </row>
    <row r="14" spans="1:22" x14ac:dyDescent="0.25">
      <c r="A14" s="5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0"/>
        <v>0</v>
      </c>
      <c r="U14" s="6" t="e">
        <f t="shared" si="1"/>
        <v>#DIV/0!</v>
      </c>
    </row>
    <row r="15" spans="1:22" x14ac:dyDescent="0.25">
      <c r="A15" s="5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f>SUM(B15:S15) * 1</f>
        <v>0</v>
      </c>
      <c r="U15" s="6" t="e">
        <f t="shared" si="1"/>
        <v>#DIV/0!</v>
      </c>
    </row>
    <row r="17" spans="1:21" x14ac:dyDescent="0.25">
      <c r="A17" s="5" t="s">
        <v>64</v>
      </c>
      <c r="B17" s="5">
        <f>SUMPRODUCT(B6:B14,A6:A14) + B15</f>
        <v>0</v>
      </c>
      <c r="C17" s="5">
        <f>SUMPRODUCT(C6:C14,A6:A14) + C15</f>
        <v>0</v>
      </c>
      <c r="D17" s="5">
        <f>SUMPRODUCT(D6:D14,A6:A14) + D15</f>
        <v>0</v>
      </c>
      <c r="E17" s="5">
        <f>SUMPRODUCT(E6:E14,A6:A14) + E15</f>
        <v>0</v>
      </c>
      <c r="F17" s="5">
        <f>SUMPRODUCT(F6:F14,A6:A14) + F15</f>
        <v>0</v>
      </c>
      <c r="G17" s="5">
        <f>SUMPRODUCT(G6:G14,A6:A14) + G15</f>
        <v>0</v>
      </c>
      <c r="H17" s="5">
        <f>SUMPRODUCT(H6:H14,A6:A14) + H15</f>
        <v>0</v>
      </c>
      <c r="I17" s="5">
        <f>SUMPRODUCT(I6:I14,A6:A14) + I15</f>
        <v>0</v>
      </c>
      <c r="J17" s="5">
        <f>SUMPRODUCT(J6:J14,A6:A14) + J15</f>
        <v>0</v>
      </c>
      <c r="K17" s="5">
        <f>SUMPRODUCT(K6:K14,A6:A14) + K15</f>
        <v>0</v>
      </c>
      <c r="L17" s="5">
        <f>SUMPRODUCT(L6:L14,A6:A14) + L15</f>
        <v>0</v>
      </c>
      <c r="M17" s="5">
        <f>SUMPRODUCT(M6:M14,A6:A14) + M15</f>
        <v>0</v>
      </c>
      <c r="N17" s="5">
        <f>SUMPRODUCT(N6:N14,A6:A14) + N15</f>
        <v>0</v>
      </c>
      <c r="O17" s="5">
        <f>SUMPRODUCT(O6:O14,A6:A14) + O15</f>
        <v>0</v>
      </c>
      <c r="P17" s="5">
        <f>SUMPRODUCT(P6:P14,A6:A14) + P15</f>
        <v>0</v>
      </c>
      <c r="Q17" s="5">
        <f>SUMPRODUCT(Q6:Q14,A6:A14) + Q15</f>
        <v>0</v>
      </c>
      <c r="R17" s="5">
        <f>SUMPRODUCT(R6:R14,A6:A14) + R15</f>
        <v>0</v>
      </c>
      <c r="S17" s="5">
        <f>SUMPRODUCT(S6:S14,A6:A14) + S15</f>
        <v>0</v>
      </c>
      <c r="T17" s="5">
        <f>SUM(T6:T15)</f>
        <v>0</v>
      </c>
      <c r="U17" s="6" t="e">
        <f>SUM(U6:U15)</f>
        <v>#DIV/0!</v>
      </c>
    </row>
    <row r="19" spans="1:21" ht="30" x14ac:dyDescent="0.25">
      <c r="A19" s="5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1" x14ac:dyDescent="0.25">
      <c r="A20" s="5" t="s">
        <v>31</v>
      </c>
      <c r="B20" s="5">
        <f t="shared" ref="B20:S20" si="2">B17 - B19</f>
        <v>0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</v>
      </c>
      <c r="K20" s="5">
        <f t="shared" si="2"/>
        <v>0</v>
      </c>
      <c r="L20" s="5">
        <f t="shared" si="2"/>
        <v>0</v>
      </c>
      <c r="M20" s="5">
        <f t="shared" si="2"/>
        <v>0</v>
      </c>
      <c r="N20" s="5">
        <f t="shared" si="2"/>
        <v>0</v>
      </c>
      <c r="O20" s="5">
        <f t="shared" si="2"/>
        <v>0</v>
      </c>
      <c r="P20" s="5">
        <f t="shared" si="2"/>
        <v>0</v>
      </c>
      <c r="Q20" s="5">
        <f t="shared" si="2"/>
        <v>0</v>
      </c>
      <c r="R20" s="5">
        <f t="shared" si="2"/>
        <v>0</v>
      </c>
      <c r="S20" s="5">
        <f t="shared" si="2"/>
        <v>0</v>
      </c>
    </row>
  </sheetData>
  <mergeCells count="14">
    <mergeCell ref="U4:U5"/>
    <mergeCell ref="V4:V5"/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</mergeCells>
  <conditionalFormatting sqref="B19:S19">
    <cfRule type="cellIs" dxfId="3" priority="2" operator="greaterThan">
      <formula>-1</formula>
    </cfRule>
  </conditionalFormatting>
  <conditionalFormatting sqref="B20:S20">
    <cfRule type="cellIs" dxfId="2" priority="3" operator="notEqual">
      <formula>0</formula>
    </cfRule>
    <cfRule type="cellIs" dxfId="1" priority="4" operator="equal">
      <formula>0</formula>
    </cfRule>
  </conditionalFormatting>
  <conditionalFormatting sqref="B6:S15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2"/>
  <sheetViews>
    <sheetView tabSelected="1" topLeftCell="A22" workbookViewId="0">
      <selection activeCell="P31" sqref="P31"/>
    </sheetView>
  </sheetViews>
  <sheetFormatPr defaultRowHeight="15" x14ac:dyDescent="0.25"/>
  <cols>
    <col min="1" max="1" width="10.7109375" customWidth="1"/>
    <col min="2" max="3" width="20.7109375" customWidth="1"/>
    <col min="4" max="5" width="10.7109375" customWidth="1"/>
    <col min="7" max="7" width="10.7109375" customWidth="1"/>
    <col min="8" max="9" width="20.7109375" customWidth="1"/>
    <col min="10" max="11" width="10.7109375" customWidth="1"/>
  </cols>
  <sheetData>
    <row r="1" spans="1:11" ht="39.950000000000003" customHeight="1" x14ac:dyDescent="0.25">
      <c r="A1" s="16" t="s">
        <v>70</v>
      </c>
      <c r="B1" s="16"/>
      <c r="C1" s="16"/>
      <c r="D1" s="16"/>
      <c r="E1" s="16"/>
      <c r="G1" s="16" t="s">
        <v>337</v>
      </c>
      <c r="H1" s="16"/>
      <c r="I1" s="16"/>
      <c r="J1" s="16"/>
      <c r="K1" s="16"/>
    </row>
    <row r="2" spans="1:11" x14ac:dyDescent="0.25">
      <c r="A2" s="17" t="s">
        <v>71</v>
      </c>
      <c r="B2" s="19" t="s">
        <v>73</v>
      </c>
      <c r="C2" s="19"/>
      <c r="D2" s="19"/>
      <c r="E2" s="18" t="s">
        <v>72</v>
      </c>
      <c r="G2" s="17" t="s">
        <v>71</v>
      </c>
      <c r="H2" s="19" t="s">
        <v>73</v>
      </c>
      <c r="I2" s="19"/>
      <c r="J2" s="19"/>
      <c r="K2" s="18" t="s">
        <v>72</v>
      </c>
    </row>
    <row r="3" spans="1:11" x14ac:dyDescent="0.25">
      <c r="A3" s="17"/>
      <c r="B3" s="8" t="s">
        <v>74</v>
      </c>
      <c r="C3" s="8" t="s">
        <v>75</v>
      </c>
      <c r="D3" s="8" t="s">
        <v>76</v>
      </c>
      <c r="E3" s="18"/>
      <c r="G3" s="17"/>
      <c r="H3" s="8" t="s">
        <v>74</v>
      </c>
      <c r="I3" s="8" t="s">
        <v>338</v>
      </c>
      <c r="J3" s="8" t="s">
        <v>339</v>
      </c>
      <c r="K3" s="18"/>
    </row>
    <row r="4" spans="1:11" x14ac:dyDescent="0.25">
      <c r="A4" s="9" t="s">
        <v>77</v>
      </c>
      <c r="B4" s="10" t="s">
        <v>159</v>
      </c>
      <c r="C4" s="10" t="s">
        <v>248</v>
      </c>
      <c r="D4" s="10">
        <v>397.31666666666672</v>
      </c>
      <c r="E4" s="11">
        <f t="shared" ref="E4:E35" si="0">SUM(D4:D4)</f>
        <v>397.31666666666672</v>
      </c>
    </row>
    <row r="5" spans="1:11" x14ac:dyDescent="0.25">
      <c r="A5" s="9" t="s">
        <v>78</v>
      </c>
      <c r="B5" s="10" t="s">
        <v>160</v>
      </c>
      <c r="C5" s="10" t="s">
        <v>249</v>
      </c>
      <c r="D5" s="10">
        <v>39.116666666666667</v>
      </c>
      <c r="E5" s="11">
        <f t="shared" si="0"/>
        <v>39.116666666666667</v>
      </c>
    </row>
    <row r="6" spans="1:11" x14ac:dyDescent="0.25">
      <c r="A6" s="9" t="s">
        <v>79</v>
      </c>
      <c r="B6" s="10" t="s">
        <v>161</v>
      </c>
      <c r="C6" s="10" t="s">
        <v>250</v>
      </c>
      <c r="D6" s="10">
        <v>457.11666666666667</v>
      </c>
      <c r="E6" s="11">
        <f t="shared" si="0"/>
        <v>457.11666666666667</v>
      </c>
    </row>
    <row r="7" spans="1:11" x14ac:dyDescent="0.25">
      <c r="A7" s="9" t="s">
        <v>80</v>
      </c>
      <c r="B7" s="10" t="s">
        <v>162</v>
      </c>
      <c r="C7" s="10" t="s">
        <v>251</v>
      </c>
      <c r="D7" s="10">
        <v>6.5333333333333332</v>
      </c>
      <c r="E7" s="11">
        <f t="shared" si="0"/>
        <v>6.5333333333333332</v>
      </c>
    </row>
    <row r="8" spans="1:11" x14ac:dyDescent="0.25">
      <c r="A8" s="9" t="s">
        <v>81</v>
      </c>
      <c r="B8" s="10" t="s">
        <v>163</v>
      </c>
      <c r="C8" s="10" t="s">
        <v>252</v>
      </c>
      <c r="D8" s="10">
        <v>102.4666666666667</v>
      </c>
      <c r="E8" s="11">
        <f t="shared" si="0"/>
        <v>102.4666666666667</v>
      </c>
    </row>
    <row r="9" spans="1:11" x14ac:dyDescent="0.25">
      <c r="A9" s="9" t="s">
        <v>82</v>
      </c>
      <c r="B9" s="10" t="s">
        <v>164</v>
      </c>
      <c r="C9" s="10" t="s">
        <v>253</v>
      </c>
      <c r="D9" s="10">
        <v>11.81666666666667</v>
      </c>
      <c r="E9" s="11">
        <f t="shared" si="0"/>
        <v>11.81666666666667</v>
      </c>
    </row>
    <row r="10" spans="1:11" x14ac:dyDescent="0.25">
      <c r="A10" s="9" t="s">
        <v>83</v>
      </c>
      <c r="B10" s="10" t="s">
        <v>165</v>
      </c>
      <c r="C10" s="10" t="s">
        <v>254</v>
      </c>
      <c r="D10" s="10">
        <v>1.283333333333333</v>
      </c>
      <c r="E10" s="11">
        <f t="shared" si="0"/>
        <v>1.283333333333333</v>
      </c>
    </row>
    <row r="11" spans="1:11" x14ac:dyDescent="0.25">
      <c r="A11" s="9" t="s">
        <v>84</v>
      </c>
      <c r="B11" s="10" t="s">
        <v>166</v>
      </c>
      <c r="C11" s="10" t="s">
        <v>255</v>
      </c>
      <c r="D11" s="10">
        <v>21.633333333333329</v>
      </c>
      <c r="E11" s="11">
        <f t="shared" si="0"/>
        <v>21.633333333333329</v>
      </c>
    </row>
    <row r="12" spans="1:11" x14ac:dyDescent="0.25">
      <c r="A12" s="9" t="s">
        <v>85</v>
      </c>
      <c r="B12" s="10" t="s">
        <v>167</v>
      </c>
      <c r="C12" s="10" t="s">
        <v>256</v>
      </c>
      <c r="D12" s="10">
        <v>28.733333333333331</v>
      </c>
      <c r="E12" s="11">
        <f t="shared" si="0"/>
        <v>28.733333333333331</v>
      </c>
    </row>
    <row r="13" spans="1:11" x14ac:dyDescent="0.25">
      <c r="A13" s="9" t="s">
        <v>86</v>
      </c>
      <c r="B13" s="10" t="s">
        <v>168</v>
      </c>
      <c r="C13" s="10" t="s">
        <v>257</v>
      </c>
      <c r="D13" s="10">
        <v>1.4833333333333329</v>
      </c>
      <c r="E13" s="11">
        <f t="shared" si="0"/>
        <v>1.4833333333333329</v>
      </c>
    </row>
    <row r="14" spans="1:11" x14ac:dyDescent="0.25">
      <c r="A14" s="9" t="s">
        <v>87</v>
      </c>
      <c r="B14" s="10" t="s">
        <v>169</v>
      </c>
      <c r="C14" s="10" t="s">
        <v>258</v>
      </c>
      <c r="D14" s="10">
        <v>189.5</v>
      </c>
      <c r="E14" s="11">
        <f t="shared" si="0"/>
        <v>189.5</v>
      </c>
    </row>
    <row r="15" spans="1:11" x14ac:dyDescent="0.25">
      <c r="A15" s="9" t="s">
        <v>88</v>
      </c>
      <c r="B15" s="10" t="s">
        <v>170</v>
      </c>
      <c r="C15" s="10" t="s">
        <v>259</v>
      </c>
      <c r="D15" s="10">
        <v>7.4333333333333336</v>
      </c>
      <c r="E15" s="11">
        <f t="shared" si="0"/>
        <v>7.4333333333333336</v>
      </c>
    </row>
    <row r="16" spans="1:11" x14ac:dyDescent="0.25">
      <c r="A16" s="9" t="s">
        <v>89</v>
      </c>
      <c r="B16" s="10" t="s">
        <v>171</v>
      </c>
      <c r="C16" s="10" t="s">
        <v>260</v>
      </c>
      <c r="D16" s="10">
        <v>0.6333333333333333</v>
      </c>
      <c r="E16" s="11">
        <f t="shared" si="0"/>
        <v>0.6333333333333333</v>
      </c>
    </row>
    <row r="17" spans="1:5" x14ac:dyDescent="0.25">
      <c r="A17" s="9" t="s">
        <v>90</v>
      </c>
      <c r="B17" s="10" t="s">
        <v>172</v>
      </c>
      <c r="C17" s="10" t="s">
        <v>261</v>
      </c>
      <c r="D17" s="10">
        <v>0.78333333333333333</v>
      </c>
      <c r="E17" s="11">
        <f t="shared" si="0"/>
        <v>0.78333333333333333</v>
      </c>
    </row>
    <row r="18" spans="1:5" x14ac:dyDescent="0.25">
      <c r="A18" s="9" t="s">
        <v>91</v>
      </c>
      <c r="B18" s="10" t="s">
        <v>173</v>
      </c>
      <c r="C18" s="10" t="s">
        <v>262</v>
      </c>
      <c r="D18" s="10">
        <v>51.4</v>
      </c>
      <c r="E18" s="11">
        <f t="shared" si="0"/>
        <v>51.4</v>
      </c>
    </row>
    <row r="19" spans="1:5" x14ac:dyDescent="0.25">
      <c r="A19" s="9" t="s">
        <v>92</v>
      </c>
      <c r="B19" s="10" t="s">
        <v>174</v>
      </c>
      <c r="C19" s="10" t="s">
        <v>263</v>
      </c>
      <c r="D19" s="10">
        <v>1433.15</v>
      </c>
      <c r="E19" s="11">
        <f t="shared" si="0"/>
        <v>1433.15</v>
      </c>
    </row>
    <row r="20" spans="1:5" x14ac:dyDescent="0.25">
      <c r="A20" s="9" t="s">
        <v>93</v>
      </c>
      <c r="B20" s="10" t="s">
        <v>175</v>
      </c>
      <c r="C20" s="10" t="s">
        <v>264</v>
      </c>
      <c r="D20" s="10">
        <v>0.85</v>
      </c>
      <c r="E20" s="11">
        <f t="shared" si="0"/>
        <v>0.85</v>
      </c>
    </row>
    <row r="21" spans="1:5" x14ac:dyDescent="0.25">
      <c r="A21" s="9" t="s">
        <v>94</v>
      </c>
      <c r="B21" s="10" t="s">
        <v>176</v>
      </c>
      <c r="C21" s="10" t="s">
        <v>265</v>
      </c>
      <c r="D21" s="10">
        <v>17.399999999999999</v>
      </c>
      <c r="E21" s="11">
        <f t="shared" si="0"/>
        <v>17.399999999999999</v>
      </c>
    </row>
    <row r="22" spans="1:5" x14ac:dyDescent="0.25">
      <c r="A22" s="9" t="s">
        <v>95</v>
      </c>
      <c r="B22" s="10" t="s">
        <v>177</v>
      </c>
      <c r="C22" s="10" t="s">
        <v>266</v>
      </c>
      <c r="D22" s="10">
        <v>15.833333333333339</v>
      </c>
      <c r="E22" s="11">
        <f t="shared" si="0"/>
        <v>15.833333333333339</v>
      </c>
    </row>
    <row r="23" spans="1:5" x14ac:dyDescent="0.25">
      <c r="A23" s="9" t="s">
        <v>96</v>
      </c>
      <c r="B23" s="10" t="s">
        <v>178</v>
      </c>
      <c r="C23" s="10" t="s">
        <v>267</v>
      </c>
      <c r="D23" s="10">
        <v>123.9166666666667</v>
      </c>
      <c r="E23" s="11">
        <f t="shared" si="0"/>
        <v>123.9166666666667</v>
      </c>
    </row>
    <row r="24" spans="1:5" x14ac:dyDescent="0.25">
      <c r="A24" s="9" t="s">
        <v>96</v>
      </c>
      <c r="B24" s="10" t="s">
        <v>179</v>
      </c>
      <c r="C24" s="10" t="s">
        <v>268</v>
      </c>
      <c r="D24" s="10">
        <v>212.43333333333331</v>
      </c>
      <c r="E24" s="11">
        <f t="shared" si="0"/>
        <v>212.43333333333331</v>
      </c>
    </row>
    <row r="25" spans="1:5" x14ac:dyDescent="0.25">
      <c r="A25" s="9" t="s">
        <v>97</v>
      </c>
      <c r="B25" s="10" t="s">
        <v>180</v>
      </c>
      <c r="C25" s="10" t="s">
        <v>269</v>
      </c>
      <c r="D25" s="10">
        <v>912.0333333333333</v>
      </c>
      <c r="E25" s="11">
        <f t="shared" si="0"/>
        <v>912.0333333333333</v>
      </c>
    </row>
    <row r="26" spans="1:5" x14ac:dyDescent="0.25">
      <c r="A26" s="9" t="s">
        <v>98</v>
      </c>
      <c r="B26" s="10" t="s">
        <v>181</v>
      </c>
      <c r="C26" s="10" t="s">
        <v>270</v>
      </c>
      <c r="D26" s="10">
        <v>0.85</v>
      </c>
      <c r="E26" s="11">
        <f t="shared" si="0"/>
        <v>0.85</v>
      </c>
    </row>
    <row r="27" spans="1:5" x14ac:dyDescent="0.25">
      <c r="A27" s="9" t="s">
        <v>99</v>
      </c>
      <c r="B27" s="10" t="s">
        <v>182</v>
      </c>
      <c r="C27" s="10" t="s">
        <v>271</v>
      </c>
      <c r="D27" s="10">
        <v>1.1499999999999999</v>
      </c>
      <c r="E27" s="11">
        <f t="shared" si="0"/>
        <v>1.1499999999999999</v>
      </c>
    </row>
    <row r="28" spans="1:5" x14ac:dyDescent="0.25">
      <c r="A28" s="9" t="s">
        <v>100</v>
      </c>
      <c r="B28" s="10" t="s">
        <v>183</v>
      </c>
      <c r="C28" s="10" t="s">
        <v>272</v>
      </c>
      <c r="D28" s="10">
        <v>158.7833333333333</v>
      </c>
      <c r="E28" s="11">
        <f t="shared" si="0"/>
        <v>158.7833333333333</v>
      </c>
    </row>
    <row r="29" spans="1:5" x14ac:dyDescent="0.25">
      <c r="A29" s="9" t="s">
        <v>101</v>
      </c>
      <c r="B29" s="10" t="s">
        <v>184</v>
      </c>
      <c r="C29" s="10" t="s">
        <v>273</v>
      </c>
      <c r="D29" s="10">
        <v>13.25</v>
      </c>
      <c r="E29" s="11">
        <f t="shared" si="0"/>
        <v>13.25</v>
      </c>
    </row>
    <row r="30" spans="1:5" x14ac:dyDescent="0.25">
      <c r="A30" s="9" t="s">
        <v>102</v>
      </c>
      <c r="B30" s="10" t="s">
        <v>185</v>
      </c>
      <c r="C30" s="10" t="s">
        <v>274</v>
      </c>
      <c r="D30" s="10">
        <v>1.2</v>
      </c>
      <c r="E30" s="11">
        <f t="shared" si="0"/>
        <v>1.2</v>
      </c>
    </row>
    <row r="31" spans="1:5" x14ac:dyDescent="0.25">
      <c r="A31" s="9" t="s">
        <v>103</v>
      </c>
      <c r="B31" s="10" t="s">
        <v>186</v>
      </c>
      <c r="C31" s="10" t="s">
        <v>275</v>
      </c>
      <c r="D31" s="10">
        <v>0.65</v>
      </c>
      <c r="E31" s="11">
        <f t="shared" si="0"/>
        <v>0.65</v>
      </c>
    </row>
    <row r="32" spans="1:5" x14ac:dyDescent="0.25">
      <c r="A32" s="9" t="s">
        <v>104</v>
      </c>
      <c r="B32" s="10" t="s">
        <v>187</v>
      </c>
      <c r="C32" s="10" t="s">
        <v>276</v>
      </c>
      <c r="D32" s="10">
        <v>80.7</v>
      </c>
      <c r="E32" s="11">
        <f t="shared" si="0"/>
        <v>80.7</v>
      </c>
    </row>
    <row r="33" spans="1:5" x14ac:dyDescent="0.25">
      <c r="A33" s="9" t="s">
        <v>105</v>
      </c>
      <c r="B33" s="10" t="s">
        <v>188</v>
      </c>
      <c r="C33" s="10" t="s">
        <v>277</v>
      </c>
      <c r="D33" s="10">
        <v>6.6333333333333337</v>
      </c>
      <c r="E33" s="11">
        <f t="shared" si="0"/>
        <v>6.6333333333333337</v>
      </c>
    </row>
    <row r="34" spans="1:5" x14ac:dyDescent="0.25">
      <c r="A34" s="9" t="s">
        <v>106</v>
      </c>
      <c r="B34" s="10" t="s">
        <v>189</v>
      </c>
      <c r="C34" s="10" t="s">
        <v>278</v>
      </c>
      <c r="D34" s="10">
        <v>0.85</v>
      </c>
      <c r="E34" s="11">
        <f t="shared" si="0"/>
        <v>0.85</v>
      </c>
    </row>
    <row r="35" spans="1:5" x14ac:dyDescent="0.25">
      <c r="A35" s="9" t="s">
        <v>107</v>
      </c>
      <c r="B35" s="10" t="s">
        <v>190</v>
      </c>
      <c r="C35" s="10" t="s">
        <v>279</v>
      </c>
      <c r="D35" s="10">
        <v>6.9333333333333336</v>
      </c>
      <c r="E35" s="11">
        <f t="shared" si="0"/>
        <v>6.9333333333333336</v>
      </c>
    </row>
    <row r="36" spans="1:5" x14ac:dyDescent="0.25">
      <c r="A36" s="9" t="s">
        <v>108</v>
      </c>
      <c r="B36" s="10" t="s">
        <v>191</v>
      </c>
      <c r="C36" s="10" t="s">
        <v>280</v>
      </c>
      <c r="D36" s="10">
        <v>16.866666666666671</v>
      </c>
      <c r="E36" s="11">
        <f t="shared" ref="E36:E67" si="1">SUM(D36:D36)</f>
        <v>16.866666666666671</v>
      </c>
    </row>
    <row r="37" spans="1:5" x14ac:dyDescent="0.25">
      <c r="A37" s="9" t="s">
        <v>109</v>
      </c>
      <c r="B37" s="10" t="s">
        <v>192</v>
      </c>
      <c r="C37" s="10" t="s">
        <v>281</v>
      </c>
      <c r="D37" s="10">
        <v>107.95</v>
      </c>
      <c r="E37" s="11">
        <f t="shared" si="1"/>
        <v>107.95</v>
      </c>
    </row>
    <row r="38" spans="1:5" x14ac:dyDescent="0.25">
      <c r="A38" s="9" t="s">
        <v>110</v>
      </c>
      <c r="B38" s="10" t="s">
        <v>193</v>
      </c>
      <c r="C38" s="10" t="s">
        <v>282</v>
      </c>
      <c r="D38" s="10">
        <v>1988.783333333334</v>
      </c>
      <c r="E38" s="11">
        <f t="shared" si="1"/>
        <v>1988.783333333334</v>
      </c>
    </row>
    <row r="39" spans="1:5" x14ac:dyDescent="0.25">
      <c r="A39" s="9" t="s">
        <v>111</v>
      </c>
      <c r="B39" s="10" t="s">
        <v>194</v>
      </c>
      <c r="C39" s="10" t="s">
        <v>283</v>
      </c>
      <c r="D39" s="10">
        <v>240.2833333333333</v>
      </c>
      <c r="E39" s="11">
        <f t="shared" si="1"/>
        <v>240.2833333333333</v>
      </c>
    </row>
    <row r="40" spans="1:5" x14ac:dyDescent="0.25">
      <c r="A40" s="9" t="s">
        <v>112</v>
      </c>
      <c r="B40" s="10" t="s">
        <v>195</v>
      </c>
      <c r="C40" s="10" t="s">
        <v>284</v>
      </c>
      <c r="D40" s="10">
        <v>2.7</v>
      </c>
      <c r="E40" s="11">
        <f t="shared" si="1"/>
        <v>2.7</v>
      </c>
    </row>
    <row r="41" spans="1:5" x14ac:dyDescent="0.25">
      <c r="A41" s="9" t="s">
        <v>113</v>
      </c>
      <c r="B41" s="10" t="s">
        <v>196</v>
      </c>
      <c r="C41" s="10" t="s">
        <v>285</v>
      </c>
      <c r="D41" s="10">
        <v>4.1833333333333336</v>
      </c>
      <c r="E41" s="11">
        <f t="shared" si="1"/>
        <v>4.1833333333333336</v>
      </c>
    </row>
    <row r="42" spans="1:5" x14ac:dyDescent="0.25">
      <c r="A42" s="9" t="s">
        <v>114</v>
      </c>
      <c r="B42" s="10" t="s">
        <v>197</v>
      </c>
      <c r="C42" s="10" t="s">
        <v>286</v>
      </c>
      <c r="D42" s="10">
        <v>54.416666666666657</v>
      </c>
      <c r="E42" s="11">
        <f t="shared" si="1"/>
        <v>54.416666666666657</v>
      </c>
    </row>
    <row r="43" spans="1:5" x14ac:dyDescent="0.25">
      <c r="A43" s="9" t="s">
        <v>115</v>
      </c>
      <c r="B43" s="10" t="s">
        <v>198</v>
      </c>
      <c r="C43" s="10" t="s">
        <v>287</v>
      </c>
      <c r="D43" s="10">
        <v>54.516666666666673</v>
      </c>
      <c r="E43" s="11">
        <f t="shared" si="1"/>
        <v>54.516666666666673</v>
      </c>
    </row>
    <row r="44" spans="1:5" x14ac:dyDescent="0.25">
      <c r="A44" s="9" t="s">
        <v>116</v>
      </c>
      <c r="B44" s="10" t="s">
        <v>199</v>
      </c>
      <c r="C44" s="10" t="s">
        <v>288</v>
      </c>
      <c r="D44" s="10">
        <v>2.5166666666666671</v>
      </c>
      <c r="E44" s="11">
        <f t="shared" si="1"/>
        <v>2.5166666666666671</v>
      </c>
    </row>
    <row r="45" spans="1:5" x14ac:dyDescent="0.25">
      <c r="A45" s="9" t="s">
        <v>117</v>
      </c>
      <c r="B45" s="10" t="s">
        <v>200</v>
      </c>
      <c r="C45" s="10" t="s">
        <v>289</v>
      </c>
      <c r="D45" s="10">
        <v>0.85</v>
      </c>
      <c r="E45" s="11">
        <f t="shared" si="1"/>
        <v>0.85</v>
      </c>
    </row>
    <row r="46" spans="1:5" x14ac:dyDescent="0.25">
      <c r="A46" s="9" t="s">
        <v>118</v>
      </c>
      <c r="B46" s="10" t="s">
        <v>201</v>
      </c>
      <c r="C46" s="10" t="s">
        <v>290</v>
      </c>
      <c r="D46" s="10">
        <v>0.8833333333333333</v>
      </c>
      <c r="E46" s="11">
        <f t="shared" si="1"/>
        <v>0.8833333333333333</v>
      </c>
    </row>
    <row r="47" spans="1:5" x14ac:dyDescent="0.25">
      <c r="A47" s="9" t="s">
        <v>119</v>
      </c>
      <c r="B47" s="10" t="s">
        <v>202</v>
      </c>
      <c r="C47" s="10" t="s">
        <v>291</v>
      </c>
      <c r="D47" s="10">
        <v>1.0166666666666671</v>
      </c>
      <c r="E47" s="11">
        <f t="shared" si="1"/>
        <v>1.0166666666666671</v>
      </c>
    </row>
    <row r="48" spans="1:5" x14ac:dyDescent="0.25">
      <c r="A48" s="9" t="s">
        <v>120</v>
      </c>
      <c r="B48" s="10" t="s">
        <v>203</v>
      </c>
      <c r="C48" s="10" t="s">
        <v>292</v>
      </c>
      <c r="D48" s="10">
        <v>0.73333333333333328</v>
      </c>
      <c r="E48" s="11">
        <f t="shared" si="1"/>
        <v>0.73333333333333328</v>
      </c>
    </row>
    <row r="49" spans="1:5" x14ac:dyDescent="0.25">
      <c r="A49" s="9" t="s">
        <v>121</v>
      </c>
      <c r="B49" s="10" t="s">
        <v>204</v>
      </c>
      <c r="C49" s="10" t="s">
        <v>293</v>
      </c>
      <c r="D49" s="10">
        <v>1.533333333333333</v>
      </c>
      <c r="E49" s="11">
        <f t="shared" si="1"/>
        <v>1.533333333333333</v>
      </c>
    </row>
    <row r="50" spans="1:5" x14ac:dyDescent="0.25">
      <c r="A50" s="9" t="s">
        <v>121</v>
      </c>
      <c r="B50" s="10" t="s">
        <v>205</v>
      </c>
      <c r="C50" s="10" t="s">
        <v>294</v>
      </c>
      <c r="D50" s="10">
        <v>2.4666666666666668</v>
      </c>
      <c r="E50" s="11">
        <f t="shared" si="1"/>
        <v>2.4666666666666668</v>
      </c>
    </row>
    <row r="51" spans="1:5" x14ac:dyDescent="0.25">
      <c r="A51" s="9" t="s">
        <v>121</v>
      </c>
      <c r="B51" s="10" t="s">
        <v>206</v>
      </c>
      <c r="C51" s="10" t="s">
        <v>295</v>
      </c>
      <c r="D51" s="10">
        <v>1.5</v>
      </c>
      <c r="E51" s="11">
        <f t="shared" si="1"/>
        <v>1.5</v>
      </c>
    </row>
    <row r="52" spans="1:5" x14ac:dyDescent="0.25">
      <c r="A52" s="9" t="s">
        <v>122</v>
      </c>
      <c r="B52" s="10" t="s">
        <v>207</v>
      </c>
      <c r="C52" s="10" t="s">
        <v>296</v>
      </c>
      <c r="D52" s="10">
        <v>0.65</v>
      </c>
      <c r="E52" s="11">
        <f t="shared" si="1"/>
        <v>0.65</v>
      </c>
    </row>
    <row r="53" spans="1:5" x14ac:dyDescent="0.25">
      <c r="A53" s="9" t="s">
        <v>123</v>
      </c>
      <c r="B53" s="10" t="s">
        <v>208</v>
      </c>
      <c r="C53" s="10" t="s">
        <v>297</v>
      </c>
      <c r="D53" s="10">
        <v>10.53333333333333</v>
      </c>
      <c r="E53" s="11">
        <f t="shared" si="1"/>
        <v>10.53333333333333</v>
      </c>
    </row>
    <row r="54" spans="1:5" x14ac:dyDescent="0.25">
      <c r="A54" s="9" t="s">
        <v>124</v>
      </c>
      <c r="B54" s="10" t="s">
        <v>209</v>
      </c>
      <c r="C54" s="10" t="s">
        <v>298</v>
      </c>
      <c r="D54" s="10">
        <v>27.983333333333331</v>
      </c>
      <c r="E54" s="11">
        <f t="shared" si="1"/>
        <v>27.983333333333331</v>
      </c>
    </row>
    <row r="55" spans="1:5" x14ac:dyDescent="0.25">
      <c r="A55" s="9" t="s">
        <v>125</v>
      </c>
      <c r="B55" s="10" t="s">
        <v>210</v>
      </c>
      <c r="C55" s="10" t="s">
        <v>299</v>
      </c>
      <c r="D55" s="10">
        <v>16.25</v>
      </c>
      <c r="E55" s="11">
        <f t="shared" si="1"/>
        <v>16.25</v>
      </c>
    </row>
    <row r="56" spans="1:5" x14ac:dyDescent="0.25">
      <c r="A56" s="9" t="s">
        <v>126</v>
      </c>
      <c r="B56" s="10" t="s">
        <v>211</v>
      </c>
      <c r="C56" s="10" t="s">
        <v>300</v>
      </c>
      <c r="D56" s="10">
        <v>25.2</v>
      </c>
      <c r="E56" s="11">
        <f t="shared" si="1"/>
        <v>25.2</v>
      </c>
    </row>
    <row r="57" spans="1:5" x14ac:dyDescent="0.25">
      <c r="A57" s="9" t="s">
        <v>127</v>
      </c>
      <c r="B57" s="10" t="s">
        <v>212</v>
      </c>
      <c r="C57" s="10" t="s">
        <v>301</v>
      </c>
      <c r="D57" s="10">
        <v>1171.4000000000001</v>
      </c>
      <c r="E57" s="11">
        <f t="shared" si="1"/>
        <v>1171.4000000000001</v>
      </c>
    </row>
    <row r="58" spans="1:5" x14ac:dyDescent="0.25">
      <c r="A58" s="9" t="s">
        <v>128</v>
      </c>
      <c r="B58" s="10" t="s">
        <v>213</v>
      </c>
      <c r="C58" s="10" t="s">
        <v>302</v>
      </c>
      <c r="D58" s="10">
        <v>311.21666666666658</v>
      </c>
      <c r="E58" s="11">
        <f t="shared" si="1"/>
        <v>311.21666666666658</v>
      </c>
    </row>
    <row r="59" spans="1:5" x14ac:dyDescent="0.25">
      <c r="A59" s="9" t="s">
        <v>128</v>
      </c>
      <c r="B59" s="10" t="s">
        <v>214</v>
      </c>
      <c r="C59" s="10" t="s">
        <v>303</v>
      </c>
      <c r="D59" s="10">
        <v>507.71666666666681</v>
      </c>
      <c r="E59" s="11">
        <f t="shared" si="1"/>
        <v>507.71666666666681</v>
      </c>
    </row>
    <row r="60" spans="1:5" x14ac:dyDescent="0.25">
      <c r="A60" s="9" t="s">
        <v>129</v>
      </c>
      <c r="B60" s="10" t="s">
        <v>215</v>
      </c>
      <c r="C60" s="10" t="s">
        <v>304</v>
      </c>
      <c r="D60" s="10">
        <v>1.75</v>
      </c>
      <c r="E60" s="11">
        <f t="shared" si="1"/>
        <v>1.75</v>
      </c>
    </row>
    <row r="61" spans="1:5" x14ac:dyDescent="0.25">
      <c r="A61" s="9" t="s">
        <v>130</v>
      </c>
      <c r="B61" s="10" t="s">
        <v>216</v>
      </c>
      <c r="C61" s="10" t="s">
        <v>305</v>
      </c>
      <c r="D61" s="10">
        <v>2.8833333333333329</v>
      </c>
      <c r="E61" s="11">
        <f t="shared" si="1"/>
        <v>2.8833333333333329</v>
      </c>
    </row>
    <row r="62" spans="1:5" x14ac:dyDescent="0.25">
      <c r="A62" s="9" t="s">
        <v>131</v>
      </c>
      <c r="B62" s="10" t="s">
        <v>217</v>
      </c>
      <c r="C62" s="10" t="s">
        <v>306</v>
      </c>
      <c r="D62" s="10">
        <v>24.85</v>
      </c>
      <c r="E62" s="11">
        <f t="shared" si="1"/>
        <v>24.85</v>
      </c>
    </row>
    <row r="63" spans="1:5" x14ac:dyDescent="0.25">
      <c r="A63" s="9" t="s">
        <v>132</v>
      </c>
      <c r="B63" s="10" t="s">
        <v>218</v>
      </c>
      <c r="C63" s="10" t="s">
        <v>307</v>
      </c>
      <c r="D63" s="10">
        <v>94.566666666666663</v>
      </c>
      <c r="E63" s="11">
        <f t="shared" si="1"/>
        <v>94.566666666666663</v>
      </c>
    </row>
    <row r="64" spans="1:5" x14ac:dyDescent="0.25">
      <c r="A64" s="9" t="s">
        <v>133</v>
      </c>
      <c r="B64" s="10" t="s">
        <v>219</v>
      </c>
      <c r="C64" s="10" t="s">
        <v>308</v>
      </c>
      <c r="D64" s="10">
        <v>11.05</v>
      </c>
      <c r="E64" s="11">
        <f t="shared" si="1"/>
        <v>11.05</v>
      </c>
    </row>
    <row r="65" spans="1:5" x14ac:dyDescent="0.25">
      <c r="A65" s="9" t="s">
        <v>134</v>
      </c>
      <c r="B65" s="10" t="s">
        <v>220</v>
      </c>
      <c r="C65" s="10" t="s">
        <v>309</v>
      </c>
      <c r="D65" s="10">
        <v>36.016666666666673</v>
      </c>
      <c r="E65" s="11">
        <f t="shared" si="1"/>
        <v>36.016666666666673</v>
      </c>
    </row>
    <row r="66" spans="1:5" x14ac:dyDescent="0.25">
      <c r="A66" s="9" t="s">
        <v>134</v>
      </c>
      <c r="B66" s="10" t="s">
        <v>221</v>
      </c>
      <c r="C66" s="10" t="s">
        <v>310</v>
      </c>
      <c r="D66" s="10">
        <v>2.8666666666666671</v>
      </c>
      <c r="E66" s="11">
        <f t="shared" si="1"/>
        <v>2.8666666666666671</v>
      </c>
    </row>
    <row r="67" spans="1:5" x14ac:dyDescent="0.25">
      <c r="A67" s="9" t="s">
        <v>134</v>
      </c>
      <c r="B67" s="10" t="s">
        <v>222</v>
      </c>
      <c r="C67" s="10" t="s">
        <v>311</v>
      </c>
      <c r="D67" s="10">
        <v>15.71666666666667</v>
      </c>
      <c r="E67" s="11">
        <f t="shared" si="1"/>
        <v>15.71666666666667</v>
      </c>
    </row>
    <row r="68" spans="1:5" x14ac:dyDescent="0.25">
      <c r="A68" s="9" t="s">
        <v>135</v>
      </c>
      <c r="B68" s="10" t="s">
        <v>223</v>
      </c>
      <c r="C68" s="10" t="s">
        <v>312</v>
      </c>
      <c r="D68" s="10">
        <v>88.95</v>
      </c>
      <c r="E68" s="11">
        <f t="shared" ref="E68:E99" si="2">SUM(D68:D68)</f>
        <v>88.95</v>
      </c>
    </row>
    <row r="69" spans="1:5" x14ac:dyDescent="0.25">
      <c r="A69" s="9" t="s">
        <v>135</v>
      </c>
      <c r="B69" s="10" t="s">
        <v>224</v>
      </c>
      <c r="C69" s="10" t="s">
        <v>313</v>
      </c>
      <c r="D69" s="10">
        <v>433.83333333333331</v>
      </c>
      <c r="E69" s="11">
        <f t="shared" si="2"/>
        <v>433.83333333333331</v>
      </c>
    </row>
    <row r="70" spans="1:5" x14ac:dyDescent="0.25">
      <c r="A70" s="9" t="s">
        <v>136</v>
      </c>
      <c r="B70" s="10" t="s">
        <v>225</v>
      </c>
      <c r="C70" s="10" t="s">
        <v>314</v>
      </c>
      <c r="D70" s="10">
        <v>731.61666666666667</v>
      </c>
      <c r="E70" s="11">
        <f t="shared" si="2"/>
        <v>731.61666666666667</v>
      </c>
    </row>
    <row r="71" spans="1:5" x14ac:dyDescent="0.25">
      <c r="A71" s="9" t="s">
        <v>137</v>
      </c>
      <c r="B71" s="10" t="s">
        <v>226</v>
      </c>
      <c r="C71" s="10" t="s">
        <v>315</v>
      </c>
      <c r="D71" s="10">
        <v>9.5</v>
      </c>
      <c r="E71" s="11">
        <f t="shared" si="2"/>
        <v>9.5</v>
      </c>
    </row>
    <row r="72" spans="1:5" x14ac:dyDescent="0.25">
      <c r="A72" s="9" t="s">
        <v>138</v>
      </c>
      <c r="B72" s="10" t="s">
        <v>227</v>
      </c>
      <c r="C72" s="10" t="s">
        <v>316</v>
      </c>
      <c r="D72" s="10">
        <v>10.75</v>
      </c>
      <c r="E72" s="11">
        <f t="shared" si="2"/>
        <v>10.75</v>
      </c>
    </row>
    <row r="73" spans="1:5" x14ac:dyDescent="0.25">
      <c r="A73" s="9" t="s">
        <v>139</v>
      </c>
      <c r="B73" s="10" t="s">
        <v>228</v>
      </c>
      <c r="C73" s="10" t="s">
        <v>317</v>
      </c>
      <c r="D73" s="10">
        <v>1.25</v>
      </c>
      <c r="E73" s="11">
        <f t="shared" si="2"/>
        <v>1.25</v>
      </c>
    </row>
    <row r="74" spans="1:5" x14ac:dyDescent="0.25">
      <c r="A74" s="9" t="s">
        <v>140</v>
      </c>
      <c r="B74" s="10" t="s">
        <v>229</v>
      </c>
      <c r="C74" s="10" t="s">
        <v>318</v>
      </c>
      <c r="D74" s="10">
        <v>8.5333333333333332</v>
      </c>
      <c r="E74" s="11">
        <f t="shared" si="2"/>
        <v>8.5333333333333332</v>
      </c>
    </row>
    <row r="75" spans="1:5" x14ac:dyDescent="0.25">
      <c r="A75" s="9" t="s">
        <v>141</v>
      </c>
      <c r="B75" s="10" t="s">
        <v>230</v>
      </c>
      <c r="C75" s="10" t="s">
        <v>319</v>
      </c>
      <c r="D75" s="10">
        <v>2.6333333333333329</v>
      </c>
      <c r="E75" s="11">
        <f t="shared" si="2"/>
        <v>2.6333333333333329</v>
      </c>
    </row>
    <row r="76" spans="1:5" x14ac:dyDescent="0.25">
      <c r="A76" s="9" t="s">
        <v>142</v>
      </c>
      <c r="B76" s="10" t="s">
        <v>231</v>
      </c>
      <c r="C76" s="10" t="s">
        <v>320</v>
      </c>
      <c r="D76" s="10">
        <v>498.26666666666671</v>
      </c>
      <c r="E76" s="11">
        <f t="shared" si="2"/>
        <v>498.26666666666671</v>
      </c>
    </row>
    <row r="77" spans="1:5" x14ac:dyDescent="0.25">
      <c r="A77" s="9" t="s">
        <v>143</v>
      </c>
      <c r="B77" s="10" t="s">
        <v>232</v>
      </c>
      <c r="C77" s="10" t="s">
        <v>321</v>
      </c>
      <c r="D77" s="10">
        <v>5.3666666666666663</v>
      </c>
      <c r="E77" s="11">
        <f t="shared" si="2"/>
        <v>5.3666666666666663</v>
      </c>
    </row>
    <row r="78" spans="1:5" x14ac:dyDescent="0.25">
      <c r="A78" s="9" t="s">
        <v>144</v>
      </c>
      <c r="B78" s="10" t="s">
        <v>233</v>
      </c>
      <c r="C78" s="10" t="s">
        <v>322</v>
      </c>
      <c r="D78" s="10">
        <v>32.13333333333334</v>
      </c>
      <c r="E78" s="11">
        <f t="shared" si="2"/>
        <v>32.13333333333334</v>
      </c>
    </row>
    <row r="79" spans="1:5" x14ac:dyDescent="0.25">
      <c r="A79" s="9" t="s">
        <v>145</v>
      </c>
      <c r="B79" s="10" t="s">
        <v>234</v>
      </c>
      <c r="C79" s="10" t="s">
        <v>323</v>
      </c>
      <c r="D79" s="10">
        <v>56.833333333333343</v>
      </c>
      <c r="E79" s="11">
        <f t="shared" si="2"/>
        <v>56.833333333333343</v>
      </c>
    </row>
    <row r="80" spans="1:5" x14ac:dyDescent="0.25">
      <c r="A80" s="9" t="s">
        <v>146</v>
      </c>
      <c r="B80" s="10" t="s">
        <v>235</v>
      </c>
      <c r="C80" s="10" t="s">
        <v>324</v>
      </c>
      <c r="D80" s="10">
        <v>0.65</v>
      </c>
      <c r="E80" s="11">
        <f t="shared" si="2"/>
        <v>0.65</v>
      </c>
    </row>
    <row r="81" spans="1:5" x14ac:dyDescent="0.25">
      <c r="A81" s="9" t="s">
        <v>147</v>
      </c>
      <c r="B81" s="10" t="s">
        <v>236</v>
      </c>
      <c r="C81" s="10" t="s">
        <v>325</v>
      </c>
      <c r="D81" s="10">
        <v>8.8000000000000007</v>
      </c>
      <c r="E81" s="11">
        <f t="shared" si="2"/>
        <v>8.8000000000000007</v>
      </c>
    </row>
    <row r="82" spans="1:5" x14ac:dyDescent="0.25">
      <c r="A82" s="9" t="s">
        <v>148</v>
      </c>
      <c r="B82" s="10" t="s">
        <v>237</v>
      </c>
      <c r="C82" s="10" t="s">
        <v>326</v>
      </c>
      <c r="D82" s="10">
        <v>38.35</v>
      </c>
      <c r="E82" s="11">
        <f t="shared" si="2"/>
        <v>38.35</v>
      </c>
    </row>
    <row r="83" spans="1:5" x14ac:dyDescent="0.25">
      <c r="A83" s="9" t="s">
        <v>149</v>
      </c>
      <c r="B83" s="10" t="s">
        <v>238</v>
      </c>
      <c r="C83" s="10" t="s">
        <v>327</v>
      </c>
      <c r="D83" s="10">
        <v>13.233333333333331</v>
      </c>
      <c r="E83" s="11">
        <f t="shared" si="2"/>
        <v>13.233333333333331</v>
      </c>
    </row>
    <row r="84" spans="1:5" x14ac:dyDescent="0.25">
      <c r="A84" s="9" t="s">
        <v>150</v>
      </c>
      <c r="B84" s="10" t="s">
        <v>239</v>
      </c>
      <c r="C84" s="10" t="s">
        <v>328</v>
      </c>
      <c r="D84" s="10">
        <v>5.0166666666666666</v>
      </c>
      <c r="E84" s="11">
        <f t="shared" si="2"/>
        <v>5.0166666666666666</v>
      </c>
    </row>
    <row r="85" spans="1:5" x14ac:dyDescent="0.25">
      <c r="A85" s="9" t="s">
        <v>151</v>
      </c>
      <c r="B85" s="10" t="s">
        <v>240</v>
      </c>
      <c r="C85" s="10" t="s">
        <v>329</v>
      </c>
      <c r="D85" s="10">
        <v>4.6166666666666663</v>
      </c>
      <c r="E85" s="11">
        <f t="shared" si="2"/>
        <v>4.6166666666666663</v>
      </c>
    </row>
    <row r="86" spans="1:5" x14ac:dyDescent="0.25">
      <c r="A86" s="9" t="s">
        <v>152</v>
      </c>
      <c r="B86" s="10" t="s">
        <v>241</v>
      </c>
      <c r="C86" s="10" t="s">
        <v>330</v>
      </c>
      <c r="D86" s="10">
        <v>1.1000000000000001</v>
      </c>
      <c r="E86" s="11">
        <f t="shared" si="2"/>
        <v>1.1000000000000001</v>
      </c>
    </row>
    <row r="87" spans="1:5" x14ac:dyDescent="0.25">
      <c r="A87" s="9" t="s">
        <v>153</v>
      </c>
      <c r="B87" s="10" t="s">
        <v>242</v>
      </c>
      <c r="C87" s="10" t="s">
        <v>331</v>
      </c>
      <c r="D87" s="10">
        <v>21.35</v>
      </c>
      <c r="E87" s="11">
        <f t="shared" si="2"/>
        <v>21.35</v>
      </c>
    </row>
    <row r="88" spans="1:5" x14ac:dyDescent="0.25">
      <c r="A88" s="9" t="s">
        <v>154</v>
      </c>
      <c r="B88" s="10" t="s">
        <v>243</v>
      </c>
      <c r="C88" s="10" t="s">
        <v>332</v>
      </c>
      <c r="D88" s="10">
        <v>5.55</v>
      </c>
      <c r="E88" s="11">
        <f t="shared" si="2"/>
        <v>5.55</v>
      </c>
    </row>
    <row r="89" spans="1:5" x14ac:dyDescent="0.25">
      <c r="A89" s="9" t="s">
        <v>155</v>
      </c>
      <c r="B89" s="10" t="s">
        <v>244</v>
      </c>
      <c r="C89" s="10" t="s">
        <v>333</v>
      </c>
      <c r="D89" s="10">
        <v>1258.5</v>
      </c>
      <c r="E89" s="11">
        <f t="shared" si="2"/>
        <v>1258.5</v>
      </c>
    </row>
    <row r="90" spans="1:5" x14ac:dyDescent="0.25">
      <c r="A90" s="9" t="s">
        <v>156</v>
      </c>
      <c r="B90" s="10" t="s">
        <v>245</v>
      </c>
      <c r="C90" s="10" t="s">
        <v>334</v>
      </c>
      <c r="D90" s="10">
        <v>15.266666666666669</v>
      </c>
      <c r="E90" s="11">
        <f t="shared" si="2"/>
        <v>15.266666666666669</v>
      </c>
    </row>
    <row r="91" spans="1:5" x14ac:dyDescent="0.25">
      <c r="A91" s="9" t="s">
        <v>157</v>
      </c>
      <c r="B91" s="10" t="s">
        <v>246</v>
      </c>
      <c r="C91" s="10" t="s">
        <v>335</v>
      </c>
      <c r="D91" s="10">
        <v>55.3</v>
      </c>
      <c r="E91" s="11">
        <f t="shared" si="2"/>
        <v>55.3</v>
      </c>
    </row>
    <row r="92" spans="1:5" x14ac:dyDescent="0.25">
      <c r="A92" s="9" t="s">
        <v>158</v>
      </c>
      <c r="B92" s="10" t="s">
        <v>247</v>
      </c>
      <c r="C92" s="10" t="s">
        <v>336</v>
      </c>
      <c r="D92" s="10">
        <v>29.833333333333329</v>
      </c>
      <c r="E92" s="11">
        <f t="shared" si="2"/>
        <v>29.833333333333329</v>
      </c>
    </row>
  </sheetData>
  <mergeCells count="8">
    <mergeCell ref="A1:E1"/>
    <mergeCell ref="A2:A3"/>
    <mergeCell ref="E2:E3"/>
    <mergeCell ref="B2:D2"/>
    <mergeCell ref="G1:K1"/>
    <mergeCell ref="G2:G3"/>
    <mergeCell ref="K2:K3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Počty vozidel</vt:lpstr>
      <vt:lpstr>Počty vozidel 02.11.21, 04.50</vt:lpstr>
      <vt:lpstr>Počty vozidel 06.10.21, 00.01</vt:lpstr>
      <vt:lpstr>Počty průjezdů</vt:lpstr>
      <vt:lpstr>Počty průjezdů 07.10.21, 04.50</vt:lpstr>
      <vt:lpstr>Počty průjezdů 07.10.21@ 04.50</vt:lpstr>
      <vt:lpstr>Časové údaje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</cp:lastModifiedBy>
  <dcterms:created xsi:type="dcterms:W3CDTF">2022-02-01T12:14:32Z</dcterms:created>
  <dcterms:modified xsi:type="dcterms:W3CDTF">2022-02-01T12:15:09Z</dcterms:modified>
</cp:coreProperties>
</file>