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ndp\emphasis_markov\evals\"/>
    </mc:Choice>
  </mc:AlternateContent>
  <xr:revisionPtr revIDLastSave="0" documentId="13_ncr:1_{1DE1D84E-3C14-4FDC-8DE9-062DD0B9EB5D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Metrics" sheetId="1" r:id="rId1"/>
    <sheet name="Structural Fidelit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4" i="2" l="1"/>
  <c r="L24" i="2"/>
  <c r="M24" i="2"/>
  <c r="N24" i="2"/>
  <c r="J24" i="2"/>
  <c r="J23" i="2"/>
  <c r="L23" i="2"/>
  <c r="I24" i="2"/>
  <c r="N22" i="2"/>
  <c r="N23" i="2" s="1"/>
  <c r="M22" i="2"/>
  <c r="M23" i="2" s="1"/>
  <c r="L22" i="2"/>
  <c r="K22" i="2"/>
  <c r="K23" i="2" s="1"/>
  <c r="J22" i="2"/>
  <c r="I22" i="2"/>
  <c r="I23" i="2" s="1"/>
  <c r="B21" i="2" a="1"/>
  <c r="B21" i="2" s="1"/>
  <c r="F8" i="2"/>
  <c r="C21" i="2" s="1" a="1"/>
  <c r="C21" i="2" s="1"/>
  <c r="F9" i="2"/>
  <c r="F10" i="2"/>
  <c r="F11" i="2"/>
  <c r="F12" i="2"/>
  <c r="F13" i="2"/>
  <c r="F14" i="2"/>
  <c r="F15" i="2"/>
  <c r="F16" i="2"/>
  <c r="F17" i="2"/>
  <c r="F18" i="2"/>
  <c r="F7" i="2"/>
  <c r="E21" i="2" s="1" a="1"/>
  <c r="E21" i="2" s="1"/>
  <c r="D21" i="2" l="1" a="1"/>
  <c r="D21" i="2" s="1"/>
  <c r="F2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<sst xmlns="http://schemas.openxmlformats.org/spreadsheetml/2006/main" count="82" uniqueCount="50">
  <si>
    <t>Unique Tags (%)</t>
  </si>
  <si>
    <t>Vocab Size</t>
  </si>
  <si>
    <t>Phrase Length</t>
  </si>
  <si>
    <t>Rules Broken</t>
  </si>
  <si>
    <t>Full Model</t>
  </si>
  <si>
    <t>Tags-Only</t>
  </si>
  <si>
    <t>Emphasis-Only</t>
  </si>
  <si>
    <t>Base Model</t>
  </si>
  <si>
    <t>Comparison</t>
  </si>
  <si>
    <t>P-Value</t>
  </si>
  <si>
    <t>Full Model vs. Base Model</t>
  </si>
  <si>
    <t>Full Model vs. Tags-Only</t>
  </si>
  <si>
    <t>Full Model vs. Emphasis-Only</t>
  </si>
  <si>
    <t>Tags-Only vs. Base Model</t>
  </si>
  <si>
    <t>Tags-Only vs. Emphasis-Only</t>
  </si>
  <si>
    <t>Emphasis-Only vs. Base Model</t>
  </si>
  <si>
    <t>Mean Metrics</t>
  </si>
  <si>
    <t>Standard Deviation of Metrics</t>
  </si>
  <si>
    <t>Vocab Size T-Test P-Values</t>
  </si>
  <si>
    <t>Note 0</t>
  </si>
  <si>
    <t>Note 1</t>
  </si>
  <si>
    <t>Note 2</t>
  </si>
  <si>
    <t>Note 3</t>
  </si>
  <si>
    <t>Note 4</t>
  </si>
  <si>
    <t>Note 5</t>
  </si>
  <si>
    <t>Note 6</t>
  </si>
  <si>
    <t>Note 7</t>
  </si>
  <si>
    <t>Note 8</t>
  </si>
  <si>
    <t>Note 9</t>
  </si>
  <si>
    <t>Note 10</t>
  </si>
  <si>
    <t>Note 11</t>
  </si>
  <si>
    <t>Note 12</t>
  </si>
  <si>
    <t>Note 13</t>
  </si>
  <si>
    <t>Note 14</t>
  </si>
  <si>
    <t>Note 15</t>
  </si>
  <si>
    <t>Note 16</t>
  </si>
  <si>
    <t>Note 17</t>
  </si>
  <si>
    <t>full vs base</t>
  </si>
  <si>
    <t>full vs tags</t>
  </si>
  <si>
    <t>full vs emphasis</t>
  </si>
  <si>
    <t>tags vs emphasis</t>
  </si>
  <si>
    <t>tags vs base</t>
  </si>
  <si>
    <t>emphasis vs base</t>
  </si>
  <si>
    <t>Note</t>
  </si>
  <si>
    <t>Raw Distance Values (Lower is Better)</t>
  </si>
  <si>
    <t>Standard Deviations of Distance</t>
  </si>
  <si>
    <t>Structural Fidelity T-Test P-Values</t>
  </si>
  <si>
    <t>p &lt; 0.001</t>
  </si>
  <si>
    <t>p &lt; 0.0083</t>
  </si>
  <si>
    <t>p &gt; 0.0083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</si>
</sst>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4EDDA"/>
        <bgColor indexed="64"/>
      </patternFill>
    </fill>
    <fill>
      <patternFill patternType="solid">
        <fgColor rgb="FFF8D7DA"/>
        <bgColor indexed="64"/>
      </patternFill>
    </fill>
    <fill>
      <patternFill patternType="solid">
        <fgColor rgb="FFE2E3E5"/>
        <bgColor indexed="64"/>
      </patternFill>
    </fill>
    <fill>
      <patternFill patternType="solid">
        <fgColor rgb="FFFFF3C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Border="1"/>
    <xf numFmtId="0" fontId="0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H13" sqref="H13"/>
    </sheetView>
  </sheetViews>
  <sheetFormatPr defaultRowHeight="14.4" x14ac:dyDescent="0.3"/>
  <cols>
    <col min="1" max="1" width="16.44140625" customWidth="1"/>
    <col min="2" max="5" width="12.88671875" customWidth="1"/>
    <col min="7" max="7" width="26.77734375" customWidth="1"/>
    <col min="8" max="8" width="21.44140625" customWidth="1"/>
  </cols>
  <sheetData>
    <row r="1" spans="1:8" x14ac:dyDescent="0.3">
      <c r="A1" t="s">
        <v>16</v>
      </c>
      <c r="G1" t="s">
        <v>18</v>
      </c>
    </row>
    <row r="2" spans="1:8" x14ac:dyDescent="0.3">
      <c r="B2" s="1" t="s">
        <v>0</v>
      </c>
      <c r="C2" s="1" t="s">
        <v>1</v>
      </c>
      <c r="D2" s="1" t="s">
        <v>2</v>
      </c>
      <c r="E2" s="1" t="s">
        <v>3</v>
      </c>
      <c r="G2" s="1" t="s">
        <v>8</v>
      </c>
      <c r="H2" s="1" t="s">
        <v>9</v>
      </c>
    </row>
    <row r="3" spans="1:8" x14ac:dyDescent="0.3">
      <c r="A3" s="1" t="s">
        <v>4</v>
      </c>
      <c r="B3">
        <v>100</v>
      </c>
      <c r="C3">
        <v>118.32</v>
      </c>
      <c r="D3">
        <v>5.4604255319148933</v>
      </c>
      <c r="E3">
        <v>0.01</v>
      </c>
      <c r="G3" t="s">
        <v>10</v>
      </c>
      <c r="H3">
        <v>3.359653347331826E-102</v>
      </c>
    </row>
    <row r="4" spans="1:8" x14ac:dyDescent="0.3">
      <c r="A4" s="1" t="s">
        <v>5</v>
      </c>
      <c r="B4">
        <v>100</v>
      </c>
      <c r="C4">
        <v>109.58</v>
      </c>
      <c r="D4">
        <v>4.6465957446808517</v>
      </c>
      <c r="E4">
        <v>0</v>
      </c>
      <c r="G4" t="s">
        <v>11</v>
      </c>
      <c r="H4">
        <v>1.3055790047436101E-21</v>
      </c>
    </row>
    <row r="5" spans="1:8" x14ac:dyDescent="0.3">
      <c r="A5" s="1" t="s">
        <v>6</v>
      </c>
      <c r="B5">
        <v>78.571428571428484</v>
      </c>
      <c r="C5">
        <v>107.65</v>
      </c>
      <c r="D5">
        <v>4.3978723404255318</v>
      </c>
      <c r="E5">
        <v>0.17</v>
      </c>
      <c r="G5" t="s">
        <v>12</v>
      </c>
      <c r="H5">
        <v>6.5783145804992513E-19</v>
      </c>
    </row>
    <row r="6" spans="1:8" x14ac:dyDescent="0.3">
      <c r="A6" s="1" t="s">
        <v>7</v>
      </c>
      <c r="B6">
        <v>78.571428571428484</v>
      </c>
      <c r="C6">
        <v>185.36</v>
      </c>
      <c r="D6">
        <v>6.0291489361702144</v>
      </c>
      <c r="E6">
        <v>0.69</v>
      </c>
      <c r="G6" t="s">
        <v>13</v>
      </c>
      <c r="H6">
        <v>6.1443138032320262E-108</v>
      </c>
    </row>
    <row r="7" spans="1:8" x14ac:dyDescent="0.3">
      <c r="G7" t="s">
        <v>14</v>
      </c>
      <c r="H7">
        <v>6.6319235196372839E-2</v>
      </c>
    </row>
    <row r="8" spans="1:8" x14ac:dyDescent="0.3">
      <c r="A8" t="s">
        <v>17</v>
      </c>
      <c r="G8" t="s">
        <v>15</v>
      </c>
      <c r="H8">
        <v>9.4619201889782501E-120</v>
      </c>
    </row>
    <row r="9" spans="1:8" x14ac:dyDescent="0.3">
      <c r="B9" s="1" t="s">
        <v>1</v>
      </c>
      <c r="C9" s="1" t="s">
        <v>2</v>
      </c>
    </row>
    <row r="10" spans="1:8" x14ac:dyDescent="0.3">
      <c r="A10" s="1" t="s">
        <v>4</v>
      </c>
      <c r="B10">
        <v>5.8921642882730287</v>
      </c>
      <c r="C10">
        <v>0.56980391820869003</v>
      </c>
    </row>
    <row r="11" spans="1:8" x14ac:dyDescent="0.3">
      <c r="A11" s="1" t="s">
        <v>5</v>
      </c>
      <c r="B11">
        <v>5.5048705706855632</v>
      </c>
      <c r="C11">
        <v>0.36714176252374892</v>
      </c>
    </row>
    <row r="12" spans="1:8" x14ac:dyDescent="0.3">
      <c r="A12" s="1" t="s">
        <v>6</v>
      </c>
      <c r="B12">
        <v>8.8106469682992063</v>
      </c>
      <c r="C12">
        <v>0.29266728916257001</v>
      </c>
    </row>
    <row r="13" spans="1:8" x14ac:dyDescent="0.3">
      <c r="A13" s="1" t="s">
        <v>7</v>
      </c>
      <c r="B13">
        <v>10.757806467863229</v>
      </c>
      <c r="C13">
        <v>0.47682037829278429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2"/>
  <sheetViews>
    <sheetView tabSelected="1" topLeftCell="C6" workbookViewId="0">
      <selection activeCell="I4" sqref="I4"/>
    </sheetView>
  </sheetViews>
  <sheetFormatPr defaultRowHeight="14.4" x14ac:dyDescent="0.3"/>
  <cols>
    <col min="1" max="14" width="11.77734375" customWidth="1"/>
  </cols>
  <sheetData>
    <row r="1" spans="1:14" x14ac:dyDescent="0.3">
      <c r="A1" t="s">
        <v>44</v>
      </c>
      <c r="H1" t="s">
        <v>46</v>
      </c>
    </row>
    <row r="2" spans="1:14" x14ac:dyDescent="0.3">
      <c r="B2" s="1" t="s">
        <v>4</v>
      </c>
      <c r="C2" s="1" t="s">
        <v>5</v>
      </c>
      <c r="D2" s="1" t="s">
        <v>6</v>
      </c>
      <c r="E2" s="1" t="s">
        <v>7</v>
      </c>
      <c r="H2" s="1" t="s">
        <v>43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</row>
    <row r="3" spans="1:14" x14ac:dyDescent="0.3">
      <c r="A3" s="1" t="s">
        <v>19</v>
      </c>
      <c r="B3" s="2">
        <v>0</v>
      </c>
      <c r="C3" s="2">
        <v>0</v>
      </c>
      <c r="D3" s="2">
        <v>0</v>
      </c>
      <c r="E3" s="2">
        <v>0</v>
      </c>
      <c r="F3" s="6">
        <v>-1</v>
      </c>
      <c r="H3" s="1">
        <v>0</v>
      </c>
    </row>
    <row r="4" spans="1:14" x14ac:dyDescent="0.3">
      <c r="A4" s="1" t="s">
        <v>20</v>
      </c>
      <c r="B4" s="2">
        <v>0</v>
      </c>
      <c r="C4" s="2">
        <v>0</v>
      </c>
      <c r="D4" s="2">
        <v>0</v>
      </c>
      <c r="E4" s="2">
        <v>0</v>
      </c>
      <c r="F4" s="6">
        <v>-1</v>
      </c>
      <c r="H4" s="1">
        <v>1</v>
      </c>
    </row>
    <row r="5" spans="1:14" x14ac:dyDescent="0.3">
      <c r="A5" s="1" t="s">
        <v>21</v>
      </c>
      <c r="B5" s="2">
        <v>0</v>
      </c>
      <c r="C5" s="2">
        <v>0</v>
      </c>
      <c r="D5" s="2">
        <v>0</v>
      </c>
      <c r="E5" s="2">
        <v>0</v>
      </c>
      <c r="F5" s="6">
        <v>-1</v>
      </c>
      <c r="H5" s="1">
        <v>2</v>
      </c>
    </row>
    <row r="6" spans="1:14" x14ac:dyDescent="0.3">
      <c r="A6" s="1" t="s">
        <v>22</v>
      </c>
      <c r="B6" s="2">
        <v>0</v>
      </c>
      <c r="C6" s="2">
        <v>0</v>
      </c>
      <c r="D6" s="2">
        <v>0</v>
      </c>
      <c r="E6" s="2">
        <v>0</v>
      </c>
      <c r="F6" s="6">
        <v>-1</v>
      </c>
      <c r="H6" s="1">
        <v>3</v>
      </c>
    </row>
    <row r="7" spans="1:14" x14ac:dyDescent="0.3">
      <c r="A7" s="1" t="s">
        <v>23</v>
      </c>
      <c r="B7">
        <v>39.370079799999999</v>
      </c>
      <c r="C7">
        <v>40.080046179999997</v>
      </c>
      <c r="D7" s="2">
        <v>32.071053999999997</v>
      </c>
      <c r="E7">
        <v>754.31006067999999</v>
      </c>
      <c r="F7">
        <f>MIN(B7:E7)</f>
        <v>32.071053999999997</v>
      </c>
      <c r="H7" s="1">
        <v>4</v>
      </c>
      <c r="I7" s="3">
        <v>3.5406003450023518E-23</v>
      </c>
      <c r="J7" s="4">
        <v>0.69332254256849768</v>
      </c>
      <c r="K7" s="4">
        <v>0.30883634691914502</v>
      </c>
      <c r="L7" s="4">
        <v>0.26494397135756331</v>
      </c>
      <c r="M7" s="3">
        <v>3.767961723954507E-23</v>
      </c>
      <c r="N7" s="3">
        <v>1.720747251029164E-23</v>
      </c>
    </row>
    <row r="8" spans="1:14" x14ac:dyDescent="0.3">
      <c r="A8" s="1" t="s">
        <v>24</v>
      </c>
      <c r="B8" s="2">
        <v>18.040038920000001</v>
      </c>
      <c r="C8">
        <v>20.24002935</v>
      </c>
      <c r="D8">
        <v>28.59023767</v>
      </c>
      <c r="E8">
        <v>884.30019834999996</v>
      </c>
      <c r="F8">
        <f t="shared" ref="F8:F18" si="0">MIN(B8:E8)</f>
        <v>18.040038920000001</v>
      </c>
      <c r="H8" s="1">
        <v>5</v>
      </c>
      <c r="I8" s="3">
        <v>2.435469393568367E-25</v>
      </c>
      <c r="J8" s="4">
        <v>0.14798700623863639</v>
      </c>
      <c r="K8" s="4">
        <v>3.37819177490652E-2</v>
      </c>
      <c r="L8" s="4">
        <v>9.6594597463994236E-2</v>
      </c>
      <c r="M8" s="3">
        <v>2.876551862088975E-25</v>
      </c>
      <c r="N8" s="3">
        <v>5.1858880449680327E-25</v>
      </c>
    </row>
    <row r="9" spans="1:14" x14ac:dyDescent="0.3">
      <c r="A9" s="1" t="s">
        <v>25</v>
      </c>
      <c r="B9">
        <v>1327.96009581</v>
      </c>
      <c r="C9">
        <v>1706.9100679600001</v>
      </c>
      <c r="D9">
        <v>1178.1500471100001</v>
      </c>
      <c r="E9" s="2">
        <v>940.73017948999995</v>
      </c>
      <c r="F9">
        <f t="shared" si="0"/>
        <v>940.73017948999995</v>
      </c>
      <c r="H9" s="1">
        <v>6</v>
      </c>
      <c r="I9" s="3">
        <v>2.8359828964393571E-4</v>
      </c>
      <c r="J9" s="3">
        <v>4.4867221452712328E-4</v>
      </c>
      <c r="K9" s="4">
        <v>0.21457827187233999</v>
      </c>
      <c r="L9" s="3">
        <v>7.8311727105712521E-7</v>
      </c>
      <c r="M9" s="3">
        <v>1.111583412342688E-16</v>
      </c>
      <c r="N9" s="4">
        <v>2.084679576081265E-2</v>
      </c>
    </row>
    <row r="10" spans="1:14" x14ac:dyDescent="0.3">
      <c r="A10" s="1" t="s">
        <v>26</v>
      </c>
      <c r="B10" s="2">
        <v>29.892406529999999</v>
      </c>
      <c r="C10">
        <v>32.932693559999997</v>
      </c>
      <c r="D10">
        <v>58.140812250000003</v>
      </c>
      <c r="E10">
        <v>733.07426578000002</v>
      </c>
      <c r="F10">
        <f t="shared" si="0"/>
        <v>29.892406529999999</v>
      </c>
      <c r="H10" s="1">
        <v>7</v>
      </c>
      <c r="I10" s="3">
        <v>6.3801505267302226E-26</v>
      </c>
      <c r="J10" s="4">
        <v>0.55264219940481041</v>
      </c>
      <c r="K10" s="3">
        <v>4.0242133487503198E-4</v>
      </c>
      <c r="L10" s="5">
        <v>1.3450010813847669E-3</v>
      </c>
      <c r="M10" s="3">
        <v>8.5996762791763757E-26</v>
      </c>
      <c r="N10" s="3">
        <v>8.8657026381471353E-25</v>
      </c>
    </row>
    <row r="11" spans="1:14" x14ac:dyDescent="0.3">
      <c r="A11" s="1" t="s">
        <v>27</v>
      </c>
      <c r="B11">
        <v>70.900080099999997</v>
      </c>
      <c r="C11" s="2">
        <v>69.720076840000004</v>
      </c>
      <c r="D11">
        <v>312.69049391999999</v>
      </c>
      <c r="E11">
        <v>581.30023128000005</v>
      </c>
      <c r="F11">
        <f t="shared" si="0"/>
        <v>69.720076840000004</v>
      </c>
      <c r="H11" s="1">
        <v>8</v>
      </c>
      <c r="I11" s="3">
        <v>7.1727052664531133E-23</v>
      </c>
      <c r="J11" s="4">
        <v>8.6021778625139864E-2</v>
      </c>
      <c r="K11" s="3">
        <v>5.1132231036069263E-6</v>
      </c>
      <c r="L11" s="3">
        <v>4.6402343141071232E-6</v>
      </c>
      <c r="M11" s="3">
        <v>6.2190053848405202E-23</v>
      </c>
      <c r="N11" s="3">
        <v>4.0653122702773728E-5</v>
      </c>
    </row>
    <row r="12" spans="1:14" x14ac:dyDescent="0.3">
      <c r="A12" s="1" t="s">
        <v>28</v>
      </c>
      <c r="B12">
        <v>191.24011388</v>
      </c>
      <c r="C12">
        <v>289.69010596999999</v>
      </c>
      <c r="D12" s="2">
        <v>14.43088131</v>
      </c>
      <c r="E12">
        <v>509.01021269</v>
      </c>
      <c r="F12">
        <f t="shared" si="0"/>
        <v>14.43088131</v>
      </c>
      <c r="H12" s="1">
        <v>9</v>
      </c>
      <c r="I12" s="3">
        <v>1.667637122123707E-11</v>
      </c>
      <c r="J12" s="4">
        <v>4.6529435301675977E-2</v>
      </c>
      <c r="K12" s="3">
        <v>7.9197167922312274E-8</v>
      </c>
      <c r="L12" s="3">
        <v>1.5738604238694691E-10</v>
      </c>
      <c r="M12" s="3">
        <v>2.1368148514944421E-5</v>
      </c>
      <c r="N12" s="3">
        <v>8.49496797322015E-28</v>
      </c>
    </row>
    <row r="13" spans="1:14" x14ac:dyDescent="0.3">
      <c r="A13" s="1" t="s">
        <v>29</v>
      </c>
      <c r="B13">
        <v>139.66002377999999</v>
      </c>
      <c r="C13">
        <v>162.63002825000001</v>
      </c>
      <c r="D13" s="2">
        <v>27.16132472</v>
      </c>
      <c r="E13">
        <v>506.23018631000002</v>
      </c>
      <c r="F13">
        <f t="shared" si="0"/>
        <v>27.16132472</v>
      </c>
      <c r="H13" s="1">
        <v>10</v>
      </c>
      <c r="I13" s="3">
        <v>7.1731458172422497E-21</v>
      </c>
      <c r="J13" s="4">
        <v>0.42110950673916941</v>
      </c>
      <c r="K13" s="3">
        <v>2.5858775203781901E-8</v>
      </c>
      <c r="L13" s="3">
        <v>1.359177756627094E-8</v>
      </c>
      <c r="M13" s="3">
        <v>8.318672055563552E-18</v>
      </c>
      <c r="N13" s="3">
        <v>1.137647695710992E-30</v>
      </c>
    </row>
    <row r="14" spans="1:14" x14ac:dyDescent="0.3">
      <c r="A14" s="1" t="s">
        <v>30</v>
      </c>
      <c r="B14">
        <v>123.68002129</v>
      </c>
      <c r="C14">
        <v>123.54001863000001</v>
      </c>
      <c r="D14" s="2">
        <v>69.6218808</v>
      </c>
      <c r="E14">
        <v>482.39014315999998</v>
      </c>
      <c r="F14">
        <f t="shared" si="0"/>
        <v>69.6218808</v>
      </c>
      <c r="H14" s="1">
        <v>11</v>
      </c>
      <c r="I14" s="3">
        <v>1.338861701805084E-21</v>
      </c>
      <c r="J14" s="4">
        <v>0.98266604035178551</v>
      </c>
      <c r="K14" s="5">
        <v>2.163050315376943E-3</v>
      </c>
      <c r="L14" s="5">
        <v>2.2156721139590901E-3</v>
      </c>
      <c r="M14" s="3">
        <v>1.307235090737554E-21</v>
      </c>
      <c r="N14" s="3">
        <v>1.0589143756663529E-24</v>
      </c>
    </row>
    <row r="15" spans="1:14" x14ac:dyDescent="0.3">
      <c r="A15" s="1" t="s">
        <v>31</v>
      </c>
      <c r="B15">
        <v>230.40000472</v>
      </c>
      <c r="C15">
        <v>227.55000482</v>
      </c>
      <c r="D15" s="2">
        <v>104.24005612000001</v>
      </c>
      <c r="E15">
        <v>530.03020462999996</v>
      </c>
      <c r="F15">
        <f t="shared" si="0"/>
        <v>104.24005612000001</v>
      </c>
      <c r="H15" s="1">
        <v>12</v>
      </c>
      <c r="I15" s="3">
        <v>2.3372970155786951E-13</v>
      </c>
      <c r="J15" s="4">
        <v>0.31383270862111989</v>
      </c>
      <c r="K15" s="3">
        <v>6.7116913824714762E-14</v>
      </c>
      <c r="L15" s="3">
        <v>1.717891121937585E-13</v>
      </c>
      <c r="M15" s="3">
        <v>1.550874011663509E-13</v>
      </c>
      <c r="N15" s="3">
        <v>1.002601014308231E-20</v>
      </c>
    </row>
    <row r="16" spans="1:14" x14ac:dyDescent="0.3">
      <c r="A16" s="1" t="s">
        <v>32</v>
      </c>
      <c r="B16">
        <v>154.80004805999999</v>
      </c>
      <c r="C16">
        <v>134.34004851</v>
      </c>
      <c r="D16" s="2">
        <v>30.020043340000001</v>
      </c>
      <c r="E16">
        <v>638.79018423000002</v>
      </c>
      <c r="F16">
        <f t="shared" si="0"/>
        <v>30.020043340000001</v>
      </c>
      <c r="H16" s="1">
        <v>13</v>
      </c>
      <c r="I16" s="3">
        <v>3.006090952260759E-17</v>
      </c>
      <c r="J16" s="5">
        <v>6.6383131534641622E-3</v>
      </c>
      <c r="K16" s="3">
        <v>1.6920766178980778E-42</v>
      </c>
      <c r="L16" s="3">
        <v>5.8834868451148878E-39</v>
      </c>
      <c r="M16" s="3">
        <v>3.3268680513540701E-18</v>
      </c>
      <c r="N16" s="3">
        <v>5.7633765230584687E-23</v>
      </c>
    </row>
    <row r="17" spans="1:14" x14ac:dyDescent="0.3">
      <c r="A17" s="1" t="s">
        <v>33</v>
      </c>
      <c r="B17">
        <v>86.620007860000001</v>
      </c>
      <c r="C17">
        <v>89.7600087</v>
      </c>
      <c r="D17" s="2">
        <v>20.320567010000001</v>
      </c>
      <c r="E17">
        <v>605.32007361000001</v>
      </c>
      <c r="F17">
        <f t="shared" si="0"/>
        <v>20.320567010000001</v>
      </c>
      <c r="H17" s="1">
        <v>14</v>
      </c>
      <c r="I17" s="3">
        <v>7.5258241434539724E-22</v>
      </c>
      <c r="J17" s="5">
        <v>1.787536359483904E-3</v>
      </c>
      <c r="K17" s="3">
        <v>3.0449012160615379E-5</v>
      </c>
      <c r="L17" s="3">
        <v>1.3210195153645729E-5</v>
      </c>
      <c r="M17" s="3">
        <v>1.087805224454752E-21</v>
      </c>
      <c r="N17" s="3">
        <v>2.804291430431262E-25</v>
      </c>
    </row>
    <row r="18" spans="1:14" x14ac:dyDescent="0.3">
      <c r="A18" s="1" t="s">
        <v>34</v>
      </c>
      <c r="B18">
        <v>83.990003569999999</v>
      </c>
      <c r="C18">
        <v>80.170003199999996</v>
      </c>
      <c r="D18" s="2">
        <v>23.800179029999999</v>
      </c>
      <c r="E18">
        <v>643.52011817000005</v>
      </c>
      <c r="F18">
        <f t="shared" si="0"/>
        <v>23.800179029999999</v>
      </c>
      <c r="H18" s="1">
        <v>15</v>
      </c>
      <c r="I18" s="3">
        <v>5.7335920425247364E-22</v>
      </c>
      <c r="J18" s="5">
        <v>1.504996176109745E-3</v>
      </c>
      <c r="K18" s="3">
        <v>1.9546588415353541E-4</v>
      </c>
      <c r="L18" s="3">
        <v>4.5160105580593988E-4</v>
      </c>
      <c r="M18" s="3">
        <v>3.7923545608959682E-22</v>
      </c>
      <c r="N18" s="3">
        <v>7.1347378227054212E-25</v>
      </c>
    </row>
    <row r="19" spans="1:14" x14ac:dyDescent="0.3">
      <c r="A19" s="1" t="s">
        <v>35</v>
      </c>
      <c r="B19" s="2">
        <v>0</v>
      </c>
      <c r="C19" s="2">
        <v>0</v>
      </c>
      <c r="D19" s="2">
        <v>0</v>
      </c>
      <c r="E19" s="2">
        <v>0</v>
      </c>
      <c r="F19" s="6">
        <v>-1</v>
      </c>
      <c r="H19" s="1">
        <v>16</v>
      </c>
    </row>
    <row r="20" spans="1:14" x14ac:dyDescent="0.3">
      <c r="A20" s="1" t="s">
        <v>36</v>
      </c>
      <c r="B20" s="2">
        <v>0</v>
      </c>
      <c r="C20" s="2">
        <v>0</v>
      </c>
      <c r="D20" s="2">
        <v>0</v>
      </c>
      <c r="E20" s="2">
        <v>0</v>
      </c>
      <c r="F20" s="6">
        <v>-1</v>
      </c>
      <c r="H20" s="1">
        <v>17</v>
      </c>
    </row>
    <row r="21" spans="1:14" x14ac:dyDescent="0.3">
      <c r="B21" cm="1">
        <f t="array" ref="B21">SUMPRODUCT(--(B3:B20 = F3:F20))</f>
        <v>2</v>
      </c>
      <c r="C21" cm="1">
        <f t="array" ref="C21">SUMPRODUCT(--(C3:C20 = F3:F20))</f>
        <v>1</v>
      </c>
      <c r="D21" cm="1">
        <f t="array" ref="D21">SUMPRODUCT(--(D3:D20 = F3:F20))</f>
        <v>8</v>
      </c>
      <c r="E21" cm="1">
        <f t="array" ref="E21">SUMPRODUCT(--(E3:E20 = F3:F20))</f>
        <v>1</v>
      </c>
      <c r="F21">
        <f>SUM(B21:E21)</f>
        <v>12</v>
      </c>
    </row>
    <row r="22" spans="1:14" x14ac:dyDescent="0.3">
      <c r="H22" t="s">
        <v>47</v>
      </c>
      <c r="I22">
        <f>COUNTIF(I7:I20, "&lt;0.001")</f>
        <v>12</v>
      </c>
      <c r="J22">
        <f t="shared" ref="J22:M22" si="1">COUNTIF(J7:J20, "&lt;0.001")</f>
        <v>1</v>
      </c>
      <c r="K22">
        <f t="shared" si="1"/>
        <v>8</v>
      </c>
      <c r="L22">
        <f t="shared" si="1"/>
        <v>8</v>
      </c>
      <c r="M22">
        <f t="shared" si="1"/>
        <v>12</v>
      </c>
      <c r="N22">
        <f>COUNTIF(N7:N20, "&lt;0.001")</f>
        <v>11</v>
      </c>
    </row>
    <row r="23" spans="1:14" x14ac:dyDescent="0.3">
      <c r="A23" t="s">
        <v>45</v>
      </c>
      <c r="H23" t="s">
        <v>48</v>
      </c>
      <c r="I23">
        <f>COUNTIF(I7:I20, "&lt;0.0083")-I22</f>
        <v>0</v>
      </c>
      <c r="J23">
        <f t="shared" ref="J23:N23" si="2">COUNTIF(J7:J20, "&lt;0.0083")-J22</f>
        <v>3</v>
      </c>
      <c r="K23">
        <f t="shared" si="2"/>
        <v>1</v>
      </c>
      <c r="L23">
        <f t="shared" si="2"/>
        <v>2</v>
      </c>
      <c r="M23">
        <f t="shared" si="2"/>
        <v>0</v>
      </c>
      <c r="N23">
        <f t="shared" si="2"/>
        <v>0</v>
      </c>
    </row>
    <row r="24" spans="1:14" x14ac:dyDescent="0.3">
      <c r="B24" s="1" t="s">
        <v>4</v>
      </c>
      <c r="C24" s="1" t="s">
        <v>5</v>
      </c>
      <c r="D24" s="1" t="s">
        <v>6</v>
      </c>
      <c r="E24" s="1" t="s">
        <v>7</v>
      </c>
      <c r="H24" s="7" t="s">
        <v>49</v>
      </c>
      <c r="I24">
        <f>COUNTIF(I8:I21, "&gt;=0.0083")</f>
        <v>0</v>
      </c>
      <c r="J24">
        <f>COUNTIF(J7:J21, "&gt;=0.0083")</f>
        <v>8</v>
      </c>
      <c r="K24">
        <f t="shared" ref="K24:N24" si="3">COUNTIF(K7:K21, "&gt;=0.0083")</f>
        <v>3</v>
      </c>
      <c r="L24">
        <f t="shared" si="3"/>
        <v>2</v>
      </c>
      <c r="M24">
        <f t="shared" si="3"/>
        <v>0</v>
      </c>
      <c r="N24">
        <f t="shared" si="3"/>
        <v>1</v>
      </c>
    </row>
    <row r="25" spans="1:14" x14ac:dyDescent="0.3">
      <c r="A25" s="1" t="s">
        <v>19</v>
      </c>
      <c r="B25">
        <v>0</v>
      </c>
      <c r="C25">
        <v>0</v>
      </c>
      <c r="D25">
        <v>0</v>
      </c>
      <c r="E25">
        <v>0</v>
      </c>
    </row>
    <row r="26" spans="1:14" x14ac:dyDescent="0.3">
      <c r="A26" s="1" t="s">
        <v>20</v>
      </c>
      <c r="B26">
        <v>0</v>
      </c>
      <c r="C26">
        <v>0</v>
      </c>
      <c r="D26">
        <v>0</v>
      </c>
      <c r="E26">
        <v>0</v>
      </c>
    </row>
    <row r="27" spans="1:14" x14ac:dyDescent="0.3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14" x14ac:dyDescent="0.3">
      <c r="A28" s="1" t="s">
        <v>22</v>
      </c>
      <c r="B28">
        <v>0</v>
      </c>
      <c r="C28">
        <v>0</v>
      </c>
      <c r="D28">
        <v>0</v>
      </c>
      <c r="E28">
        <v>0</v>
      </c>
    </row>
    <row r="29" spans="1:14" x14ac:dyDescent="0.3">
      <c r="A29" s="1" t="s">
        <v>23</v>
      </c>
      <c r="B29">
        <v>12.404554539999999</v>
      </c>
      <c r="C29">
        <v>12.886949</v>
      </c>
      <c r="D29">
        <v>69.926757719999998</v>
      </c>
      <c r="E29">
        <v>546.36268196000003</v>
      </c>
    </row>
    <row r="30" spans="1:14" x14ac:dyDescent="0.3">
      <c r="A30" s="1" t="s">
        <v>24</v>
      </c>
      <c r="B30">
        <v>8.6832182299999996</v>
      </c>
      <c r="C30">
        <v>12.3110617</v>
      </c>
      <c r="D30">
        <v>48.029712500000002</v>
      </c>
      <c r="E30">
        <v>612.87944161999997</v>
      </c>
    </row>
    <row r="31" spans="1:14" x14ac:dyDescent="0.3">
      <c r="A31" s="1" t="s">
        <v>25</v>
      </c>
      <c r="B31">
        <v>862.54319984000006</v>
      </c>
      <c r="C31">
        <v>606.13462400000003</v>
      </c>
      <c r="D31">
        <v>830.23208373</v>
      </c>
      <c r="E31">
        <v>580.70795685999997</v>
      </c>
    </row>
    <row r="32" spans="1:14" x14ac:dyDescent="0.3">
      <c r="A32" s="1" t="s">
        <v>26</v>
      </c>
      <c r="B32">
        <v>36.953709760000002</v>
      </c>
      <c r="C32">
        <v>34.939540299999997</v>
      </c>
      <c r="D32">
        <v>68.319756179999999</v>
      </c>
      <c r="E32">
        <v>488.06363865999998</v>
      </c>
    </row>
    <row r="33" spans="1:5" x14ac:dyDescent="0.3">
      <c r="A33" s="1" t="s">
        <v>27</v>
      </c>
      <c r="B33">
        <v>6.7564762600000003</v>
      </c>
      <c r="C33">
        <v>0.44899542599999998</v>
      </c>
      <c r="D33">
        <v>498.71649137000003</v>
      </c>
      <c r="E33">
        <v>394.46682607000002</v>
      </c>
    </row>
    <row r="34" spans="1:5" x14ac:dyDescent="0.3">
      <c r="A34" s="1" t="s">
        <v>28</v>
      </c>
      <c r="B34">
        <v>303.20016165999999</v>
      </c>
      <c r="C34">
        <v>383.47424000000001</v>
      </c>
      <c r="D34">
        <v>7.5021424400000001</v>
      </c>
      <c r="E34">
        <v>322.03749697000001</v>
      </c>
    </row>
    <row r="35" spans="1:5" x14ac:dyDescent="0.3">
      <c r="A35" s="1" t="s">
        <v>29</v>
      </c>
      <c r="B35">
        <v>183.27782784999999</v>
      </c>
      <c r="C35">
        <v>216.266571</v>
      </c>
      <c r="D35">
        <v>30.856240889999999</v>
      </c>
      <c r="E35">
        <v>285.42076021999998</v>
      </c>
    </row>
    <row r="36" spans="1:5" x14ac:dyDescent="0.3">
      <c r="A36" s="1" t="s">
        <v>30</v>
      </c>
      <c r="B36">
        <v>45.33119671</v>
      </c>
      <c r="C36">
        <v>45.227074199999997</v>
      </c>
      <c r="D36">
        <v>165.27602607</v>
      </c>
      <c r="E36">
        <v>290.92683453000001</v>
      </c>
    </row>
    <row r="37" spans="1:5" x14ac:dyDescent="0.3">
      <c r="A37" s="1" t="s">
        <v>31</v>
      </c>
      <c r="B37">
        <v>21.348066330000002</v>
      </c>
      <c r="C37">
        <v>18.242463399999998</v>
      </c>
      <c r="D37">
        <v>143.34041389000001</v>
      </c>
      <c r="E37">
        <v>351.72282887</v>
      </c>
    </row>
    <row r="38" spans="1:5" x14ac:dyDescent="0.3">
      <c r="A38" s="1" t="s">
        <v>32</v>
      </c>
      <c r="B38">
        <v>54.617382300000003</v>
      </c>
      <c r="C38">
        <v>50.2235339</v>
      </c>
      <c r="D38">
        <v>14.04561326</v>
      </c>
      <c r="E38">
        <v>468.86984954000002</v>
      </c>
    </row>
    <row r="39" spans="1:5" x14ac:dyDescent="0.3">
      <c r="A39" s="1" t="s">
        <v>33</v>
      </c>
      <c r="B39">
        <v>9.6672431200000002</v>
      </c>
      <c r="C39">
        <v>1.1842260200000001</v>
      </c>
      <c r="D39">
        <v>150.63723399</v>
      </c>
      <c r="E39">
        <v>416.51195610000002</v>
      </c>
    </row>
    <row r="40" spans="1:5" x14ac:dyDescent="0.3">
      <c r="A40" s="1" t="s">
        <v>34</v>
      </c>
      <c r="B40">
        <v>10.58630668</v>
      </c>
      <c r="C40">
        <v>5.0834131200000003</v>
      </c>
      <c r="D40">
        <v>154.46162362999999</v>
      </c>
      <c r="E40">
        <v>447.28986164000003</v>
      </c>
    </row>
    <row r="41" spans="1:5" x14ac:dyDescent="0.3">
      <c r="A41" s="1" t="s">
        <v>35</v>
      </c>
      <c r="B41">
        <v>0</v>
      </c>
      <c r="C41">
        <v>0</v>
      </c>
      <c r="D41">
        <v>0</v>
      </c>
      <c r="E41">
        <v>0</v>
      </c>
    </row>
    <row r="42" spans="1:5" x14ac:dyDescent="0.3">
      <c r="A42" s="1" t="s">
        <v>36</v>
      </c>
      <c r="B42">
        <v>0</v>
      </c>
      <c r="C42">
        <v>0</v>
      </c>
      <c r="D42">
        <v>0</v>
      </c>
      <c r="E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Structural Fidelity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Prajwal Agrawal</cp:lastModifiedBy>
  <dcterms:created xsi:type="dcterms:W3CDTF">2025-10-20T01:17:27Z</dcterms:created>
  <dcterms:modified xsi:type="dcterms:W3CDTF">2025-10-20T02:28:50Z</dcterms:modified>
</cp:coreProperties>
</file>