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35866\Documents\GitHub\dados_publicos_cnpj\"/>
    </mc:Choice>
  </mc:AlternateContent>
  <bookViews>
    <workbookView xWindow="0" yWindow="0" windowWidth="19830" windowHeight="5475" activeTab="2"/>
  </bookViews>
  <sheets>
    <sheet name="Planilha2" sheetId="2" r:id="rId1"/>
    <sheet name="Planilha3" sheetId="3" r:id="rId2"/>
    <sheet name="Planilha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5" i="3"/>
  <c r="H4" i="3"/>
  <c r="H3" i="3" s="1"/>
  <c r="G11" i="3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L35" i="1"/>
  <c r="L34" i="1"/>
  <c r="L33" i="1"/>
  <c r="L32" i="1"/>
  <c r="L30" i="1"/>
  <c r="M25" i="1"/>
  <c r="L10" i="1"/>
  <c r="L11" i="1" s="1"/>
</calcChain>
</file>

<file path=xl/sharedStrings.xml><?xml version="1.0" encoding="utf-8"?>
<sst xmlns="http://schemas.openxmlformats.org/spreadsheetml/2006/main" count="330" uniqueCount="202">
  <si>
    <t>HEADER</t>
  </si>
  <si>
    <t>Posição Inicial</t>
  </si>
  <si>
    <t>Posição final</t>
  </si>
  <si>
    <t>Coluna</t>
  </si>
  <si>
    <t>Tamanho</t>
  </si>
  <si>
    <t>Tipo</t>
  </si>
  <si>
    <t>Descrição da Coluna</t>
  </si>
  <si>
    <t>Header</t>
  </si>
  <si>
    <t>G</t>
  </si>
  <si>
    <t>Contém os itens do registro header</t>
  </si>
  <si>
    <t>Tipo do registro</t>
  </si>
  <si>
    <t>A</t>
  </si>
  <si>
    <t>Contém o valor 0 para identificar o registro header</t>
  </si>
  <si>
    <t>Filler</t>
  </si>
  <si>
    <t>Brancos</t>
  </si>
  <si>
    <t>Nome do arquivo</t>
  </si>
  <si>
    <t>Nome do arquivo: F.KXXXXXA</t>
  </si>
  <si>
    <t>Data de gravação</t>
  </si>
  <si>
    <t>N</t>
  </si>
  <si>
    <t>Data de gravação do arquivo no formato 'aaaammdd'</t>
  </si>
  <si>
    <t>Numero da remessa</t>
  </si>
  <si>
    <t>Partindo de '00000001', devendo ser incrementado de 1 a_x000D_
cada novo arquivo (quando exceder 99999999, retornar a 000001)</t>
  </si>
  <si>
    <t>Fim de registro</t>
  </si>
  <si>
    <t>Conteúdo 'F' - indica final de registro</t>
  </si>
  <si>
    <t>LAYOUT PRINCIPAL (Dados Cadastrais)</t>
  </si>
  <si>
    <t>Detalhe</t>
  </si>
  <si>
    <t>Contém os itens do registro detalhe</t>
  </si>
  <si>
    <t>Tipo de registro</t>
  </si>
  <si>
    <t>Contém o valor 1 para identificar o registro detalhe</t>
  </si>
  <si>
    <t>Indicador-full-diario</t>
  </si>
  <si>
    <t>Indica forma de envio do arquivo: 'F' – quando full</t>
  </si>
  <si>
    <t>Tipo-atualizacao</t>
  </si>
  <si>
    <t>No caso de envio full, este campo está em branco</t>
  </si>
  <si>
    <t>Cnpj</t>
  </si>
  <si>
    <t>Contém o número de inscrição no CNPJ (Cadastro Nacional da Pessoa Jurídica)</t>
  </si>
  <si>
    <t>Identificador matriz/filial</t>
  </si>
  <si>
    <t>1 – Natriz</t>
  </si>
  <si>
    <t>2 – Filial</t>
  </si>
  <si>
    <t>Razão social/nome empresarial</t>
  </si>
  <si>
    <t>Corresponde ao nome empresarial da pessoa jurídica</t>
  </si>
  <si>
    <t>Nome fantasia</t>
  </si>
  <si>
    <t>Corresponde ao nome fantasia</t>
  </si>
  <si>
    <t>Situação cadastral</t>
  </si>
  <si>
    <t>Código da situação cadastral</t>
  </si>
  <si>
    <t>01 - Nula</t>
  </si>
  <si>
    <t>02 - Ativa</t>
  </si>
  <si>
    <t>03 - Suspensa</t>
  </si>
  <si>
    <t>04 - Inapta</t>
  </si>
  <si>
    <t>08 - Baixada</t>
  </si>
  <si>
    <t>Data situacao cadastral</t>
  </si>
  <si>
    <t>Data do evento da Situação Cadastral</t>
  </si>
  <si>
    <t>Motivo situação cadastral</t>
  </si>
  <si>
    <t>Código do motivo da Situação Cadastral</t>
  </si>
  <si>
    <t>Nm-cidade exterior</t>
  </si>
  <si>
    <t>Nome da cidade no exterior</t>
  </si>
  <si>
    <t>Co-pais</t>
  </si>
  <si>
    <t>Código do país</t>
  </si>
  <si>
    <t>Nm-pais</t>
  </si>
  <si>
    <t>Nome do país</t>
  </si>
  <si>
    <t>Codigo natureza juridica</t>
  </si>
  <si>
    <t>Código da natureza jurídica</t>
  </si>
  <si>
    <t>Data inicio atividade</t>
  </si>
  <si>
    <t>Data de início da atividade</t>
  </si>
  <si>
    <t>Cnae-fiscal</t>
  </si>
  <si>
    <t>Indica o código da atividade econômica principal do estabelecimento</t>
  </si>
  <si>
    <t>Descrição tipo logradouro</t>
  </si>
  <si>
    <t>Corresponde a descrição do logradouro</t>
  </si>
  <si>
    <t>Logradouro</t>
  </si>
  <si>
    <t>Corresponde ao nome do logradouro onde se localiza o estabelecimento</t>
  </si>
  <si>
    <t>Numero</t>
  </si>
  <si>
    <t>Corresponde ao número onde se localiza o estabelecimento, quando não houver preenchimento do número haverá 'S/N'</t>
  </si>
  <si>
    <t>Complemento</t>
  </si>
  <si>
    <t>Corresponde ao complemento para o endereço de localização do estabelecimento</t>
  </si>
  <si>
    <t>Bairro</t>
  </si>
  <si>
    <t>Corresponde ao bairro onde se localiza o estabelecimento</t>
  </si>
  <si>
    <t>Cep</t>
  </si>
  <si>
    <t>Código de endereçamento postal referente ao logradouro no qual o estabelecimento está localizado</t>
  </si>
  <si>
    <t>Uf</t>
  </si>
  <si>
    <t>Corresponde a sigla da unidade da federação em que se encontra o estabelecimento</t>
  </si>
  <si>
    <t>Codigo municipio</t>
  </si>
  <si>
    <t>Corresponde ao código do município de jurisdição onde se encontra o estabelecimento</t>
  </si>
  <si>
    <t>Municipio</t>
  </si>
  <si>
    <t>Corresponde ao município de jurisdição onde se encontra o estabelecimento</t>
  </si>
  <si>
    <t>Ddd-telefone-1</t>
  </si>
  <si>
    <t>Ddd-1</t>
  </si>
  <si>
    <t>DDD-1</t>
  </si>
  <si>
    <t>Telefone-1</t>
  </si>
  <si>
    <t>Ddd-telefone-2</t>
  </si>
  <si>
    <t>Ddd-2</t>
  </si>
  <si>
    <t>DDD-2</t>
  </si>
  <si>
    <t>Telefone-2</t>
  </si>
  <si>
    <t>Ddd-fax</t>
  </si>
  <si>
    <t>Nu-ddd-fax</t>
  </si>
  <si>
    <t>DDD-fax</t>
  </si>
  <si>
    <t>Nu-fax</t>
  </si>
  <si>
    <t>Fax</t>
  </si>
  <si>
    <t>Correio eletronico</t>
  </si>
  <si>
    <t>E-mail do contribuinte</t>
  </si>
  <si>
    <t>Qualificação do responsável</t>
  </si>
  <si>
    <t>Qualificação da pessoa física responsável pela empresa</t>
  </si>
  <si>
    <t>Capital social da empresa</t>
  </si>
  <si>
    <t>Porte-empresa</t>
  </si>
  <si>
    <t>Código do porte da empresa</t>
  </si>
  <si>
    <t>00 - Não informado</t>
  </si>
  <si>
    <t>01 - Microempresa</t>
  </si>
  <si>
    <t>03 - Empresa de pequeno porte</t>
  </si>
  <si>
    <t>05 - Demais</t>
  </si>
  <si>
    <t>Opção pelo simples</t>
  </si>
  <si>
    <t>Indicador da existência da opção pelo SIMPLES</t>
  </si>
  <si>
    <t>0 ou branco - Não optante</t>
  </si>
  <si>
    <t>5 e 7 – Optantes pelo SIMPLES</t>
  </si>
  <si>
    <t>6 e 8 – Excluído do SIMPLES</t>
  </si>
  <si>
    <t>Data opcao pelo simples</t>
  </si>
  <si>
    <t>Data de opção pelo SIMPLES</t>
  </si>
  <si>
    <t>Data exclusão do simples</t>
  </si>
  <si>
    <t>Data de exclusão do SIMPLES</t>
  </si>
  <si>
    <t>Opção pelo mei</t>
  </si>
  <si>
    <t>Indicador da existência da opção pelo MEI</t>
  </si>
  <si>
    <t>S - Sim</t>
  </si>
  <si>
    <t>N - Não</t>
  </si>
  <si>
    <t>Outros (branco, etc)</t>
  </si>
  <si>
    <t>Situação especial</t>
  </si>
  <si>
    <t>Situação especial da empresa</t>
  </si>
  <si>
    <t>Data situação especial</t>
  </si>
  <si>
    <t>Data em que a empresa entrou em situação especial (aaaammdd)</t>
  </si>
  <si>
    <t>Conteúdo 'F' - Indica final de registro</t>
  </si>
  <si>
    <t>LAYOUT SOCIOS</t>
  </si>
  <si>
    <t>Contém os itens do registro detalhe – sócios</t>
  </si>
  <si>
    <t>Contém o valor 2 para identificar o registro detalhe sócios</t>
  </si>
  <si>
    <t>Tipo de atualização</t>
  </si>
  <si>
    <t>Contém o número de inscrição no CNPJ (cadastro nacional da pessoa jurídica)</t>
  </si>
  <si>
    <t>Identificador de socio</t>
  </si>
  <si>
    <t>1 – Pessoa jurídica</t>
  </si>
  <si>
    <t>2 – Pessoa física</t>
  </si>
  <si>
    <t>3 – Estrangeiro</t>
  </si>
  <si>
    <t>Nome socio (no caso pf) ou razão social (no caso pj)</t>
  </si>
  <si>
    <t>Corresponde ao nome sócio pessoa física, razão social e/ou nome empresarial da pessoa jurídica e nome do sócio/razão social do sócio estrangeiro</t>
  </si>
  <si>
    <t>Cnpj/cpf do sócio</t>
  </si>
  <si>
    <t>É preenchido com CPF ou CNPJ do sócio, no caso de sócio estrangeiro é preenchido com 'noves' o alinhamento para CPF é formatado com zeros à esquerda</t>
  </si>
  <si>
    <t>Codigo qualificacao socio</t>
  </si>
  <si>
    <t>Código qualificação sócio</t>
  </si>
  <si>
    <t>Percentual capital social</t>
  </si>
  <si>
    <t>Zeros (valores não considerados por ter caráter sigiloso)</t>
  </si>
  <si>
    <t>Data entrada sociedade</t>
  </si>
  <si>
    <t>Data de entrada na sociedade</t>
  </si>
  <si>
    <t>Codigo pais</t>
  </si>
  <si>
    <t>Código pais do sócio estrangeiro(valores não considerados)</t>
  </si>
  <si>
    <t>Nome pais socio</t>
  </si>
  <si>
    <t>Corresponde ao nome do pais do sócio (valores não considerados)</t>
  </si>
  <si>
    <t>Cpf representantelegal</t>
  </si>
  <si>
    <t>Corresponde ao número do CPF do representante legal</t>
  </si>
  <si>
    <t>Nome representante</t>
  </si>
  <si>
    <t>Corresponde ao nome do representante legal</t>
  </si>
  <si>
    <t>Codigo qualificacao representantelegal</t>
  </si>
  <si>
    <t>Corresponde ao código da qualificação do representante legal</t>
  </si>
  <si>
    <t>Fim registro</t>
  </si>
  <si>
    <t>Preenchido com 'f' indicando final de registro</t>
  </si>
  <si>
    <t>CNAEs SECUNDÁRIAS</t>
  </si>
  <si>
    <t>Contém os itens do registro de CNAEs secundárias</t>
  </si>
  <si>
    <t>Contém o valor 6 para identificar as CNAEs secundárias</t>
  </si>
  <si>
    <t>Indica forma de envio do arquivo:</t>
  </si>
  <si>
    <t>F – Quando full</t>
  </si>
  <si>
    <t>D – Quando diário</t>
  </si>
  <si>
    <t>M – Quando mensal</t>
  </si>
  <si>
    <t>T – Quando trimestral</t>
  </si>
  <si>
    <t>No caso de envio full, este campo está em branco. No caso de envio periódico, terá os seguintes domínios:</t>
  </si>
  <si>
    <t>A – Atualização do estabelecimento</t>
  </si>
  <si>
    <t>I – Inclusão de um novo estabelecimento</t>
  </si>
  <si>
    <t>E – Exclusão do estabelecimento</t>
  </si>
  <si>
    <t>Cnae-secundaria</t>
  </si>
  <si>
    <t>Tamanho de cada CNAE secundária: 7 ocorrência =99. Como se trata de um atributo opcional, quando uma das ocorrências não for informada, este atributo estará preenchido com zeros</t>
  </si>
  <si>
    <t>Preenchido com 'F' indicando final de registro</t>
  </si>
  <si>
    <t>TRAILLER</t>
  </si>
  <si>
    <t>Trailler</t>
  </si>
  <si>
    <t>Contém os itens que o registro trailler</t>
  </si>
  <si>
    <t>Contém o valor 9 para identificar o registro header</t>
  </si>
  <si>
    <t>Normalizado com ' 99999999999999'</t>
  </si>
  <si>
    <t>Total de registros t1</t>
  </si>
  <si>
    <t>Total de registros tipo 1 do arquivo</t>
  </si>
  <si>
    <t>Total de registros t2</t>
  </si>
  <si>
    <t>Total de registros tipo 2 do arquivo</t>
  </si>
  <si>
    <t>Total de registros t3</t>
  </si>
  <si>
    <t>Total de registros tipo 3 do arquivo</t>
  </si>
  <si>
    <t>Total de registros</t>
  </si>
  <si>
    <t>Total de registros do arquivo, incluindo registros header/trailer</t>
  </si>
  <si>
    <t>C</t>
  </si>
  <si>
    <t>(Nenhum nome de coluna)</t>
  </si>
  <si>
    <t>qtd</t>
  </si>
  <si>
    <t xml:space="preserve"> </t>
  </si>
  <si>
    <t>TOTAL DE REGISTROS T1</t>
  </si>
  <si>
    <t>TOTAL DE REGISTROS T2</t>
  </si>
  <si>
    <t>TOTAL DE REGISTROS T3</t>
  </si>
  <si>
    <t>TOTAL DE REGISTROS</t>
  </si>
  <si>
    <t>Válido</t>
  </si>
  <si>
    <t>Total</t>
  </si>
  <si>
    <t>Tabela 01 - Distritbuição do número de estabelecimentos identificados</t>
  </si>
  <si>
    <t>Opção pelo MEI</t>
  </si>
  <si>
    <t>Sim</t>
  </si>
  <si>
    <t>Não</t>
  </si>
  <si>
    <t>Não identificado</t>
  </si>
  <si>
    <t>Quantidade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</si>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</sst>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1" xfId="0" applyFont="1" applyBorder="1"/>
    <xf numFmtId="0" fontId="0" fillId="0" borderId="0" xfId="0" applyBorder="1"/>
    <xf numFmtId="166" fontId="0" fillId="0" borderId="0" xfId="0" applyNumberFormat="1" applyBorder="1"/>
    <xf numFmtId="0" fontId="0" fillId="0" borderId="3" xfId="0" applyBorder="1"/>
    <xf numFmtId="166" fontId="0" fillId="0" borderId="3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3" fontId="0" fillId="2" borderId="5" xfId="0" applyNumberFormat="1" applyFill="1" applyBorder="1"/>
    <xf numFmtId="166" fontId="0" fillId="2" borderId="2" xfId="0" applyNumberFormat="1" applyFill="1" applyBorder="1"/>
    <xf numFmtId="0" fontId="0" fillId="2" borderId="0" xfId="0" applyFill="1" applyBorder="1"/>
    <xf numFmtId="3" fontId="0" fillId="2" borderId="6" xfId="0" applyNumberFormat="1" applyFill="1" applyBorder="1"/>
    <xf numFmtId="166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4" sqref="A14"/>
    </sheetView>
  </sheetViews>
  <sheetFormatPr defaultRowHeight="15" x14ac:dyDescent="0.25"/>
  <sheetData>
    <row r="1" spans="1:1" x14ac:dyDescent="0.25">
      <c r="A1">
        <f xml:space="preserve"> 275024839 - 275024839</f>
        <v>0</v>
      </c>
    </row>
    <row r="2" spans="1:1" x14ac:dyDescent="0.25">
      <c r="A2">
        <f xml:space="preserve"> 289564301 - 289564301</f>
        <v>0</v>
      </c>
    </row>
    <row r="3" spans="1:1" x14ac:dyDescent="0.25">
      <c r="A3">
        <f xml:space="preserve"> 301159963 - 301159963</f>
        <v>0</v>
      </c>
    </row>
    <row r="4" spans="1:1" x14ac:dyDescent="0.25">
      <c r="A4">
        <f xml:space="preserve"> 306097052 - 306097052</f>
        <v>0</v>
      </c>
    </row>
    <row r="5" spans="1:1" x14ac:dyDescent="0.25">
      <c r="A5">
        <f xml:space="preserve"> 298162414 - 298162414</f>
        <v>0</v>
      </c>
    </row>
    <row r="6" spans="1:1" x14ac:dyDescent="0.25">
      <c r="A6">
        <f xml:space="preserve"> 321289209 - 321289209</f>
        <v>0</v>
      </c>
    </row>
    <row r="7" spans="1:1" x14ac:dyDescent="0.25">
      <c r="A7">
        <f xml:space="preserve"> 340239019 - 340239019</f>
        <v>0</v>
      </c>
    </row>
    <row r="8" spans="1:1" x14ac:dyDescent="0.25">
      <c r="A8">
        <f xml:space="preserve"> 355020382 - 355020382</f>
        <v>0</v>
      </c>
    </row>
    <row r="9" spans="1:1" x14ac:dyDescent="0.25">
      <c r="A9">
        <f xml:space="preserve"> 361255026 - 361255026</f>
        <v>0</v>
      </c>
    </row>
    <row r="10" spans="1:1" x14ac:dyDescent="0.25">
      <c r="A10">
        <f xml:space="preserve"> 365626745 - 365626745</f>
        <v>0</v>
      </c>
    </row>
    <row r="11" spans="1:1" x14ac:dyDescent="0.25">
      <c r="A11">
        <f xml:space="preserve"> 377721288 - 377721288</f>
        <v>0</v>
      </c>
    </row>
    <row r="12" spans="1:1" x14ac:dyDescent="0.25">
      <c r="A12">
        <f xml:space="preserve"> 384191925 - 384191925</f>
        <v>0</v>
      </c>
    </row>
    <row r="13" spans="1:1" x14ac:dyDescent="0.25">
      <c r="A13">
        <f xml:space="preserve"> 394439651 - 394439651</f>
        <v>0</v>
      </c>
    </row>
    <row r="14" spans="1:1" x14ac:dyDescent="0.25">
      <c r="A14">
        <f xml:space="preserve"> 387865500 - 388156856</f>
        <v>-291356</v>
      </c>
    </row>
    <row r="15" spans="1:1" x14ac:dyDescent="0.25">
      <c r="A15">
        <f xml:space="preserve"> 390502471 - 390502471</f>
        <v>0</v>
      </c>
    </row>
    <row r="16" spans="1:1" x14ac:dyDescent="0.25">
      <c r="A16">
        <f xml:space="preserve"> 381397574 - 381397574</f>
        <v>0</v>
      </c>
    </row>
    <row r="17" spans="1:1" x14ac:dyDescent="0.25">
      <c r="A17">
        <f xml:space="preserve"> 389830372 - 389830372</f>
        <v>0</v>
      </c>
    </row>
    <row r="18" spans="1:1" x14ac:dyDescent="0.25">
      <c r="A18">
        <f xml:space="preserve"> 306165340 - 306165340</f>
        <v>0</v>
      </c>
    </row>
    <row r="19" spans="1:1" x14ac:dyDescent="0.25">
      <c r="A19">
        <f xml:space="preserve"> 233623967 - 233623967</f>
        <v>0</v>
      </c>
    </row>
    <row r="20" spans="1:1" x14ac:dyDescent="0.25">
      <c r="A20">
        <f xml:space="preserve"> 274458056 - 274458056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7"/>
  <sheetViews>
    <sheetView workbookViewId="0">
      <selection activeCell="F1" sqref="F1"/>
    </sheetView>
  </sheetViews>
  <sheetFormatPr defaultRowHeight="15" x14ac:dyDescent="0.25"/>
  <cols>
    <col min="1" max="1" width="37.85546875" customWidth="1"/>
    <col min="6" max="6" width="15.85546875" bestFit="1" customWidth="1"/>
    <col min="7" max="7" width="11.42578125" bestFit="1" customWidth="1"/>
    <col min="8" max="8" width="7.140625" customWidth="1"/>
  </cols>
  <sheetData>
    <row r="1" spans="1:8" ht="15.75" thickBot="1" x14ac:dyDescent="0.3">
      <c r="A1">
        <v>0</v>
      </c>
      <c r="B1">
        <v>1</v>
      </c>
      <c r="F1" t="s">
        <v>195</v>
      </c>
    </row>
    <row r="2" spans="1:8" ht="15.75" thickBot="1" x14ac:dyDescent="0.3">
      <c r="A2">
        <v>5000000</v>
      </c>
      <c r="B2">
        <v>1</v>
      </c>
      <c r="F2" s="3" t="s">
        <v>196</v>
      </c>
      <c r="G2" s="10" t="s">
        <v>200</v>
      </c>
      <c r="H2" s="11" t="s">
        <v>201</v>
      </c>
    </row>
    <row r="3" spans="1:8" x14ac:dyDescent="0.25">
      <c r="A3">
        <v>130000000</v>
      </c>
      <c r="B3">
        <v>1</v>
      </c>
      <c r="E3" t="s">
        <v>193</v>
      </c>
      <c r="F3" s="12" t="s">
        <v>194</v>
      </c>
      <c r="G3" s="13">
        <v>7039</v>
      </c>
      <c r="H3" s="14">
        <f>SUM(H4:H6)</f>
        <v>1</v>
      </c>
    </row>
    <row r="4" spans="1:8" x14ac:dyDescent="0.25">
      <c r="A4">
        <v>16000000</v>
      </c>
      <c r="B4">
        <v>1</v>
      </c>
      <c r="F4" s="4" t="s">
        <v>197</v>
      </c>
      <c r="G4" s="8">
        <v>2477</v>
      </c>
      <c r="H4" s="5">
        <f>G4/$G$3</f>
        <v>0.3518965762182128</v>
      </c>
    </row>
    <row r="5" spans="1:8" x14ac:dyDescent="0.25">
      <c r="A5">
        <v>8800000</v>
      </c>
      <c r="B5">
        <v>1</v>
      </c>
      <c r="F5" s="15" t="s">
        <v>198</v>
      </c>
      <c r="G5" s="16">
        <v>4209</v>
      </c>
      <c r="H5" s="17">
        <f t="shared" ref="H5:H6" si="0">G5/$G$3</f>
        <v>0.59795425486574794</v>
      </c>
    </row>
    <row r="6" spans="1:8" ht="15.75" thickBot="1" x14ac:dyDescent="0.3">
      <c r="A6">
        <v>20000000</v>
      </c>
      <c r="B6">
        <v>1</v>
      </c>
      <c r="F6" s="6" t="s">
        <v>199</v>
      </c>
      <c r="G6" s="9">
        <v>353</v>
      </c>
      <c r="H6" s="7">
        <f t="shared" si="0"/>
        <v>5.0149168916039211E-2</v>
      </c>
    </row>
    <row r="7" spans="1:8" x14ac:dyDescent="0.25">
      <c r="A7">
        <v>10000000</v>
      </c>
      <c r="B7">
        <v>1</v>
      </c>
    </row>
    <row r="8" spans="1:8" x14ac:dyDescent="0.25">
      <c r="A8">
        <v>4000000</v>
      </c>
      <c r="B8">
        <v>1</v>
      </c>
      <c r="F8" t="s">
        <v>196</v>
      </c>
    </row>
    <row r="9" spans="1:8" x14ac:dyDescent="0.25">
      <c r="A9">
        <v>10500000</v>
      </c>
      <c r="B9">
        <v>1</v>
      </c>
      <c r="F9" t="s">
        <v>194</v>
      </c>
      <c r="G9">
        <v>7039</v>
      </c>
    </row>
    <row r="10" spans="1:8" x14ac:dyDescent="0.25">
      <c r="A10">
        <v>12000000</v>
      </c>
      <c r="B10">
        <v>1</v>
      </c>
      <c r="F10" t="s">
        <v>197</v>
      </c>
      <c r="G10">
        <v>2477</v>
      </c>
    </row>
    <row r="11" spans="1:8" x14ac:dyDescent="0.25">
      <c r="A11">
        <v>2160000</v>
      </c>
      <c r="B11">
        <v>1</v>
      </c>
      <c r="F11" t="s">
        <v>198</v>
      </c>
      <c r="G11">
        <f>SUM(G5,G6)</f>
        <v>4562</v>
      </c>
    </row>
    <row r="12" spans="1:8" x14ac:dyDescent="0.25">
      <c r="A12">
        <v>50000000</v>
      </c>
      <c r="B12">
        <v>1</v>
      </c>
    </row>
    <row r="13" spans="1:8" x14ac:dyDescent="0.25">
      <c r="A13">
        <v>9980000</v>
      </c>
      <c r="B13">
        <v>1</v>
      </c>
    </row>
    <row r="14" spans="1:8" x14ac:dyDescent="0.25">
      <c r="A14">
        <v>129680000</v>
      </c>
      <c r="B14">
        <v>1</v>
      </c>
    </row>
    <row r="15" spans="1:8" x14ac:dyDescent="0.25">
      <c r="A15">
        <v>1000000</v>
      </c>
      <c r="B15">
        <v>1</v>
      </c>
    </row>
    <row r="16" spans="1:8" x14ac:dyDescent="0.25">
      <c r="A16">
        <v>3500000</v>
      </c>
      <c r="B16">
        <v>1</v>
      </c>
    </row>
    <row r="17" spans="1:2" x14ac:dyDescent="0.25">
      <c r="A17">
        <v>3000000</v>
      </c>
      <c r="B17">
        <v>1</v>
      </c>
    </row>
    <row r="18" spans="1:2" x14ac:dyDescent="0.25">
      <c r="A18">
        <v>2000000</v>
      </c>
      <c r="B18">
        <v>1</v>
      </c>
    </row>
    <row r="19" spans="1:2" x14ac:dyDescent="0.25">
      <c r="A19">
        <v>500000</v>
      </c>
      <c r="B19">
        <v>1</v>
      </c>
    </row>
    <row r="20" spans="1:2" x14ac:dyDescent="0.25">
      <c r="A20">
        <v>60000000</v>
      </c>
      <c r="B20">
        <v>1</v>
      </c>
    </row>
    <row r="21" spans="1:2" x14ac:dyDescent="0.25">
      <c r="A21">
        <v>40000000</v>
      </c>
      <c r="B21">
        <v>1</v>
      </c>
    </row>
    <row r="22" spans="1:2" x14ac:dyDescent="0.25">
      <c r="A22">
        <v>10100000</v>
      </c>
      <c r="B22">
        <v>1</v>
      </c>
    </row>
    <row r="23" spans="1:2" x14ac:dyDescent="0.25">
      <c r="A23">
        <v>100000000</v>
      </c>
      <c r="B23">
        <v>1</v>
      </c>
    </row>
    <row r="24" spans="1:2" x14ac:dyDescent="0.25">
      <c r="A24">
        <v>9600000</v>
      </c>
      <c r="B24">
        <v>1</v>
      </c>
    </row>
    <row r="25" spans="1:2" x14ac:dyDescent="0.25">
      <c r="A25">
        <v>5800000</v>
      </c>
      <c r="B25">
        <v>1</v>
      </c>
    </row>
    <row r="26" spans="1:2" x14ac:dyDescent="0.25">
      <c r="A26">
        <v>100000</v>
      </c>
      <c r="B26">
        <v>1</v>
      </c>
    </row>
    <row r="27" spans="1:2" x14ac:dyDescent="0.25">
      <c r="A27">
        <v>15000000</v>
      </c>
      <c r="B27">
        <v>1</v>
      </c>
    </row>
    <row r="28" spans="1:2" x14ac:dyDescent="0.25">
      <c r="A28">
        <v>7000000</v>
      </c>
      <c r="B28">
        <v>1</v>
      </c>
    </row>
    <row r="29" spans="1:2" x14ac:dyDescent="0.25">
      <c r="A29">
        <v>9370000</v>
      </c>
      <c r="B29">
        <v>1</v>
      </c>
    </row>
    <row r="30" spans="1:2" x14ac:dyDescent="0.25">
      <c r="A30">
        <v>700000</v>
      </c>
      <c r="B30">
        <v>1</v>
      </c>
    </row>
    <row r="31" spans="1:2" x14ac:dyDescent="0.25">
      <c r="A31">
        <v>41145000</v>
      </c>
      <c r="B31">
        <v>1</v>
      </c>
    </row>
    <row r="32" spans="1:2" x14ac:dyDescent="0.25">
      <c r="A32">
        <v>300000</v>
      </c>
      <c r="B32">
        <v>1</v>
      </c>
    </row>
    <row r="33" spans="1:2" x14ac:dyDescent="0.25">
      <c r="A33">
        <v>150000000</v>
      </c>
      <c r="B33">
        <v>1</v>
      </c>
    </row>
    <row r="34" spans="1:2" x14ac:dyDescent="0.25">
      <c r="A34">
        <v>7500000</v>
      </c>
      <c r="B34">
        <v>1</v>
      </c>
    </row>
    <row r="35" spans="1:2" x14ac:dyDescent="0.25">
      <c r="A35">
        <v>2500000</v>
      </c>
      <c r="B35">
        <v>1</v>
      </c>
    </row>
    <row r="36" spans="1:2" x14ac:dyDescent="0.25">
      <c r="A36">
        <v>7300000</v>
      </c>
      <c r="B36">
        <v>1</v>
      </c>
    </row>
    <row r="37" spans="1:2" x14ac:dyDescent="0.25">
      <c r="A37">
        <v>1500000</v>
      </c>
      <c r="B37">
        <v>1</v>
      </c>
    </row>
    <row r="38" spans="1:2" x14ac:dyDescent="0.25">
      <c r="A38">
        <v>600000</v>
      </c>
      <c r="B38">
        <v>1</v>
      </c>
    </row>
    <row r="39" spans="1:2" x14ac:dyDescent="0.25">
      <c r="A39">
        <v>15500000</v>
      </c>
      <c r="B39">
        <v>1</v>
      </c>
    </row>
    <row r="40" spans="1:2" x14ac:dyDescent="0.25">
      <c r="A40">
        <v>9000000</v>
      </c>
      <c r="B40">
        <v>1</v>
      </c>
    </row>
    <row r="41" spans="1:2" x14ac:dyDescent="0.25">
      <c r="A41">
        <v>800000</v>
      </c>
      <c r="B41">
        <v>1</v>
      </c>
    </row>
    <row r="42" spans="1:2" x14ac:dyDescent="0.25">
      <c r="A42">
        <v>400000</v>
      </c>
      <c r="B42">
        <v>1</v>
      </c>
    </row>
    <row r="43" spans="1:2" x14ac:dyDescent="0.25">
      <c r="A43">
        <v>200000000</v>
      </c>
      <c r="B43">
        <v>1</v>
      </c>
    </row>
    <row r="44" spans="1:2" x14ac:dyDescent="0.25">
      <c r="A44">
        <v>30000000</v>
      </c>
      <c r="B44">
        <v>1</v>
      </c>
    </row>
    <row r="45" spans="1:2" x14ac:dyDescent="0.25">
      <c r="A45">
        <v>11500000</v>
      </c>
      <c r="B45">
        <v>1</v>
      </c>
    </row>
    <row r="46" spans="1:2" x14ac:dyDescent="0.25">
      <c r="A46">
        <v>9400000</v>
      </c>
      <c r="B46">
        <v>1</v>
      </c>
    </row>
    <row r="47" spans="1:2" x14ac:dyDescent="0.25">
      <c r="A47">
        <v>6800000</v>
      </c>
      <c r="B47">
        <v>1</v>
      </c>
    </row>
    <row r="48" spans="1:2" x14ac:dyDescent="0.25">
      <c r="A48">
        <v>163300000</v>
      </c>
      <c r="B48">
        <v>1</v>
      </c>
    </row>
    <row r="49" spans="1:2" x14ac:dyDescent="0.25">
      <c r="A49">
        <v>6000000</v>
      </c>
      <c r="B49">
        <v>1</v>
      </c>
    </row>
    <row r="50" spans="1:2" x14ac:dyDescent="0.25">
      <c r="A50">
        <v>7880000</v>
      </c>
      <c r="B50">
        <v>1</v>
      </c>
    </row>
    <row r="51" spans="1:2" x14ac:dyDescent="0.25">
      <c r="A51">
        <v>9540000</v>
      </c>
      <c r="B51">
        <v>1</v>
      </c>
    </row>
    <row r="52" spans="1:2" x14ac:dyDescent="0.25">
      <c r="A52">
        <v>48000000</v>
      </c>
      <c r="B52">
        <v>1</v>
      </c>
    </row>
    <row r="53" spans="1:2" x14ac:dyDescent="0.25">
      <c r="A53">
        <v>1200000</v>
      </c>
      <c r="B53">
        <v>1</v>
      </c>
    </row>
    <row r="54" spans="1:2" x14ac:dyDescent="0.25">
      <c r="A54">
        <v>9750000</v>
      </c>
      <c r="B54">
        <v>1</v>
      </c>
    </row>
    <row r="55" spans="1:2" x14ac:dyDescent="0.25">
      <c r="A55">
        <v>8000000</v>
      </c>
      <c r="B55">
        <v>1</v>
      </c>
    </row>
    <row r="56" spans="1:2" x14ac:dyDescent="0.25">
      <c r="A56">
        <v>160000000</v>
      </c>
      <c r="B56">
        <v>1</v>
      </c>
    </row>
    <row r="57" spans="1:2" x14ac:dyDescent="0.25">
      <c r="A57">
        <v>25000000</v>
      </c>
      <c r="B57">
        <v>1</v>
      </c>
    </row>
    <row r="58" spans="1:2" x14ac:dyDescent="0.25">
      <c r="A58">
        <v>200000</v>
      </c>
      <c r="B58">
        <v>1</v>
      </c>
    </row>
    <row r="59" spans="1:2" x14ac:dyDescent="0.25">
      <c r="A59">
        <v>19000000</v>
      </c>
      <c r="B59">
        <v>1</v>
      </c>
    </row>
    <row r="60" spans="1:2" x14ac:dyDescent="0.25">
      <c r="A60">
        <v>55000000</v>
      </c>
      <c r="B60">
        <v>1</v>
      </c>
    </row>
    <row r="61" spans="1:2" x14ac:dyDescent="0.25">
      <c r="A61">
        <v>37575000</v>
      </c>
      <c r="B61">
        <v>1</v>
      </c>
    </row>
    <row r="62" spans="1:2" x14ac:dyDescent="0.25">
      <c r="A62">
        <v>900000</v>
      </c>
      <c r="B62">
        <v>1</v>
      </c>
    </row>
    <row r="63" spans="1:2" x14ac:dyDescent="0.25">
      <c r="A63">
        <v>1300000</v>
      </c>
      <c r="B63">
        <v>1</v>
      </c>
    </row>
    <row r="64" spans="1:2" x14ac:dyDescent="0.25">
      <c r="A64">
        <v>6620000</v>
      </c>
      <c r="B64">
        <v>1</v>
      </c>
    </row>
    <row r="65" spans="1:2" x14ac:dyDescent="0.25">
      <c r="A65">
        <v>27800000</v>
      </c>
      <c r="B65">
        <v>1</v>
      </c>
    </row>
    <row r="66" spans="1:2" x14ac:dyDescent="0.25">
      <c r="A66">
        <v>6900000</v>
      </c>
      <c r="B66">
        <v>1</v>
      </c>
    </row>
    <row r="67" spans="1:2" x14ac:dyDescent="0.25">
      <c r="A67">
        <v>49000000</v>
      </c>
      <c r="B67">
        <v>1</v>
      </c>
    </row>
    <row r="68" spans="1:2" x14ac:dyDescent="0.25">
      <c r="A68">
        <v>160000</v>
      </c>
      <c r="B68">
        <v>1</v>
      </c>
    </row>
    <row r="69" spans="1:2" x14ac:dyDescent="0.25">
      <c r="A69">
        <v>2400000</v>
      </c>
      <c r="B69">
        <v>1</v>
      </c>
    </row>
    <row r="70" spans="1:2" x14ac:dyDescent="0.25">
      <c r="A70">
        <v>9500000</v>
      </c>
      <c r="B70">
        <v>1</v>
      </c>
    </row>
    <row r="71" spans="1:2" x14ac:dyDescent="0.25">
      <c r="A71">
        <v>58000000</v>
      </c>
      <c r="B71">
        <v>1</v>
      </c>
    </row>
    <row r="72" spans="1:2" x14ac:dyDescent="0.25">
      <c r="A72">
        <v>6062500</v>
      </c>
      <c r="B72">
        <v>1</v>
      </c>
    </row>
    <row r="73" spans="1:2" x14ac:dyDescent="0.25">
      <c r="A73">
        <v>1440000</v>
      </c>
      <c r="B73">
        <v>1</v>
      </c>
    </row>
    <row r="74" spans="1:2" x14ac:dyDescent="0.25">
      <c r="A74">
        <v>1600000</v>
      </c>
      <c r="B74">
        <v>1</v>
      </c>
    </row>
    <row r="75" spans="1:2" x14ac:dyDescent="0.25">
      <c r="A75">
        <v>1800000</v>
      </c>
      <c r="B75">
        <v>1</v>
      </c>
    </row>
    <row r="76" spans="1:2" x14ac:dyDescent="0.25">
      <c r="A76">
        <v>161500000</v>
      </c>
      <c r="B76">
        <v>1</v>
      </c>
    </row>
    <row r="77" spans="1:2" x14ac:dyDescent="0.25">
      <c r="A77">
        <v>165880000</v>
      </c>
      <c r="B77">
        <v>1</v>
      </c>
    </row>
    <row r="78" spans="1:2" x14ac:dyDescent="0.25">
      <c r="A78">
        <v>6780000</v>
      </c>
      <c r="B78">
        <v>1</v>
      </c>
    </row>
    <row r="79" spans="1:2" x14ac:dyDescent="0.25">
      <c r="A79">
        <v>8100000</v>
      </c>
      <c r="B79">
        <v>1</v>
      </c>
    </row>
    <row r="80" spans="1:2" x14ac:dyDescent="0.25">
      <c r="A80">
        <v>1800100</v>
      </c>
      <c r="B80">
        <v>1</v>
      </c>
    </row>
    <row r="81" spans="1:2" x14ac:dyDescent="0.25">
      <c r="A81">
        <v>7900000</v>
      </c>
      <c r="B81">
        <v>1</v>
      </c>
    </row>
    <row r="82" spans="1:2" x14ac:dyDescent="0.25">
      <c r="A82">
        <v>1400000</v>
      </c>
      <c r="B82">
        <v>1</v>
      </c>
    </row>
    <row r="83" spans="1:2" x14ac:dyDescent="0.25">
      <c r="A83">
        <v>6500000</v>
      </c>
      <c r="B83">
        <v>1</v>
      </c>
    </row>
    <row r="84" spans="1:2" x14ac:dyDescent="0.25">
      <c r="A84">
        <v>8880000</v>
      </c>
      <c r="B84">
        <v>1</v>
      </c>
    </row>
    <row r="85" spans="1:2" x14ac:dyDescent="0.25">
      <c r="A85">
        <v>72436029</v>
      </c>
      <c r="B85">
        <v>1</v>
      </c>
    </row>
    <row r="86" spans="1:2" x14ac:dyDescent="0.25">
      <c r="A86">
        <v>990000</v>
      </c>
      <c r="B86">
        <v>1</v>
      </c>
    </row>
    <row r="87" spans="1:2" x14ac:dyDescent="0.25">
      <c r="A87">
        <v>1700000</v>
      </c>
      <c r="B87">
        <v>1</v>
      </c>
    </row>
    <row r="88" spans="1:2" x14ac:dyDescent="0.25">
      <c r="A88">
        <v>350000</v>
      </c>
      <c r="B88">
        <v>1</v>
      </c>
    </row>
    <row r="89" spans="1:2" x14ac:dyDescent="0.25">
      <c r="A89">
        <v>450000</v>
      </c>
      <c r="B89">
        <v>1</v>
      </c>
    </row>
    <row r="90" spans="1:2" x14ac:dyDescent="0.25">
      <c r="A90">
        <v>32000000</v>
      </c>
      <c r="B90">
        <v>1</v>
      </c>
    </row>
    <row r="91" spans="1:2" x14ac:dyDescent="0.25">
      <c r="A91">
        <v>50000</v>
      </c>
      <c r="B91">
        <v>1</v>
      </c>
    </row>
    <row r="92" spans="1:2" x14ac:dyDescent="0.25">
      <c r="A92">
        <v>100</v>
      </c>
      <c r="B92">
        <v>1</v>
      </c>
    </row>
    <row r="93" spans="1:2" x14ac:dyDescent="0.25">
      <c r="A93">
        <v>5000</v>
      </c>
      <c r="B93">
        <v>1</v>
      </c>
    </row>
    <row r="94" spans="1:2" x14ac:dyDescent="0.25">
      <c r="A94">
        <v>47000000</v>
      </c>
      <c r="B94">
        <v>1</v>
      </c>
    </row>
    <row r="95" spans="1:2" x14ac:dyDescent="0.25">
      <c r="A95">
        <v>80000000</v>
      </c>
      <c r="B95">
        <v>1</v>
      </c>
    </row>
    <row r="96" spans="1:2" x14ac:dyDescent="0.25">
      <c r="A96">
        <v>18000000</v>
      </c>
      <c r="B96">
        <v>1</v>
      </c>
    </row>
    <row r="97" spans="1:2" x14ac:dyDescent="0.25">
      <c r="A97">
        <v>2100000</v>
      </c>
      <c r="B97">
        <v>1</v>
      </c>
    </row>
    <row r="98" spans="1:2" x14ac:dyDescent="0.25">
      <c r="A98">
        <v>3200000</v>
      </c>
      <c r="B98">
        <v>1</v>
      </c>
    </row>
    <row r="99" spans="1:2" x14ac:dyDescent="0.25">
      <c r="A99">
        <v>15306000</v>
      </c>
      <c r="B99">
        <v>1</v>
      </c>
    </row>
    <row r="100" spans="1:2" x14ac:dyDescent="0.25">
      <c r="A100">
        <v>11000000</v>
      </c>
      <c r="B100">
        <v>1</v>
      </c>
    </row>
    <row r="101" spans="1:2" x14ac:dyDescent="0.25">
      <c r="A101">
        <v>35000000</v>
      </c>
      <c r="B101">
        <v>1</v>
      </c>
    </row>
    <row r="102" spans="1:2" x14ac:dyDescent="0.25">
      <c r="A102">
        <v>4500000</v>
      </c>
      <c r="B102">
        <v>1</v>
      </c>
    </row>
    <row r="103" spans="1:2" x14ac:dyDescent="0.25">
      <c r="A103">
        <v>6220000</v>
      </c>
      <c r="B103">
        <v>1</v>
      </c>
    </row>
    <row r="104" spans="1:2" x14ac:dyDescent="0.25">
      <c r="A104">
        <v>30000</v>
      </c>
      <c r="B104">
        <v>1</v>
      </c>
    </row>
    <row r="105" spans="1:2" x14ac:dyDescent="0.25">
      <c r="A105">
        <v>6300000</v>
      </c>
      <c r="B105">
        <v>1</v>
      </c>
    </row>
    <row r="106" spans="1:2" x14ac:dyDescent="0.25">
      <c r="A106">
        <v>250000</v>
      </c>
      <c r="B106">
        <v>1</v>
      </c>
    </row>
    <row r="107" spans="1:2" x14ac:dyDescent="0.25">
      <c r="A107">
        <v>170000000</v>
      </c>
      <c r="B107">
        <v>1</v>
      </c>
    </row>
    <row r="108" spans="1:2" x14ac:dyDescent="0.25">
      <c r="A108">
        <v>7240000</v>
      </c>
      <c r="B108">
        <v>1</v>
      </c>
    </row>
    <row r="109" spans="1:2" x14ac:dyDescent="0.25">
      <c r="A109">
        <v>45000000</v>
      </c>
      <c r="B109">
        <v>1</v>
      </c>
    </row>
    <row r="110" spans="1:2" x14ac:dyDescent="0.25">
      <c r="A110">
        <v>42171162</v>
      </c>
      <c r="B110">
        <v>1</v>
      </c>
    </row>
    <row r="111" spans="1:2" x14ac:dyDescent="0.25">
      <c r="A111">
        <v>90000</v>
      </c>
      <c r="B111">
        <v>1</v>
      </c>
    </row>
    <row r="112" spans="1:2" x14ac:dyDescent="0.25">
      <c r="A112">
        <v>425000</v>
      </c>
      <c r="B112">
        <v>1</v>
      </c>
    </row>
    <row r="113" spans="1:2" x14ac:dyDescent="0.25">
      <c r="A113">
        <v>13000000</v>
      </c>
      <c r="B113">
        <v>1</v>
      </c>
    </row>
    <row r="114" spans="1:2" x14ac:dyDescent="0.25">
      <c r="A114">
        <v>71000000</v>
      </c>
      <c r="B114">
        <v>1</v>
      </c>
    </row>
    <row r="115" spans="1:2" x14ac:dyDescent="0.25">
      <c r="A115">
        <v>10000</v>
      </c>
      <c r="B115">
        <v>1</v>
      </c>
    </row>
    <row r="116" spans="1:2" x14ac:dyDescent="0.25">
      <c r="A116">
        <v>150000</v>
      </c>
      <c r="B116">
        <v>1</v>
      </c>
    </row>
    <row r="117" spans="1:2" x14ac:dyDescent="0.25">
      <c r="A117">
        <v>330000</v>
      </c>
      <c r="B117">
        <v>1</v>
      </c>
    </row>
    <row r="118" spans="1:2" x14ac:dyDescent="0.25">
      <c r="A118">
        <v>1000</v>
      </c>
      <c r="B118">
        <v>1</v>
      </c>
    </row>
    <row r="119" spans="1:2" x14ac:dyDescent="0.25">
      <c r="A119">
        <v>70000000</v>
      </c>
      <c r="B119">
        <v>1</v>
      </c>
    </row>
    <row r="120" spans="1:2" x14ac:dyDescent="0.25">
      <c r="A120">
        <v>200</v>
      </c>
      <c r="B120">
        <v>1</v>
      </c>
    </row>
    <row r="121" spans="1:2" x14ac:dyDescent="0.25">
      <c r="A121">
        <v>210000</v>
      </c>
      <c r="B121">
        <v>1</v>
      </c>
    </row>
    <row r="122" spans="1:2" x14ac:dyDescent="0.25">
      <c r="A122">
        <v>780000</v>
      </c>
      <c r="B122">
        <v>1</v>
      </c>
    </row>
    <row r="123" spans="1:2" x14ac:dyDescent="0.25">
      <c r="A123">
        <v>5500000</v>
      </c>
      <c r="B123">
        <v>1</v>
      </c>
    </row>
    <row r="124" spans="1:2" x14ac:dyDescent="0.25">
      <c r="A124">
        <v>150</v>
      </c>
      <c r="B124">
        <v>1</v>
      </c>
    </row>
    <row r="125" spans="1:2" x14ac:dyDescent="0.25">
      <c r="A125">
        <v>800</v>
      </c>
      <c r="B125">
        <v>1</v>
      </c>
    </row>
    <row r="126" spans="1:2" x14ac:dyDescent="0.25">
      <c r="A126">
        <v>180000</v>
      </c>
      <c r="B126">
        <v>1</v>
      </c>
    </row>
    <row r="127" spans="1:2" x14ac:dyDescent="0.25">
      <c r="A127">
        <v>530000</v>
      </c>
      <c r="B127">
        <v>1</v>
      </c>
    </row>
    <row r="128" spans="1:2" x14ac:dyDescent="0.25">
      <c r="A128">
        <v>22000000</v>
      </c>
      <c r="B128">
        <v>1</v>
      </c>
    </row>
    <row r="129" spans="1:2" x14ac:dyDescent="0.25">
      <c r="A129">
        <v>270000</v>
      </c>
      <c r="B129">
        <v>1</v>
      </c>
    </row>
    <row r="130" spans="1:2" x14ac:dyDescent="0.25">
      <c r="A130">
        <v>70000</v>
      </c>
      <c r="B130">
        <v>1</v>
      </c>
    </row>
    <row r="131" spans="1:2" x14ac:dyDescent="0.25">
      <c r="A131">
        <v>2700000</v>
      </c>
      <c r="B131">
        <v>1</v>
      </c>
    </row>
    <row r="132" spans="1:2" x14ac:dyDescent="0.25">
      <c r="A132">
        <v>20000</v>
      </c>
      <c r="B132">
        <v>1</v>
      </c>
    </row>
    <row r="133" spans="1:2" x14ac:dyDescent="0.25">
      <c r="A133">
        <v>80000</v>
      </c>
      <c r="B133">
        <v>1</v>
      </c>
    </row>
    <row r="134" spans="1:2" x14ac:dyDescent="0.25">
      <c r="A134">
        <v>7880600</v>
      </c>
      <c r="B134">
        <v>1</v>
      </c>
    </row>
    <row r="135" spans="1:2" x14ac:dyDescent="0.25">
      <c r="A135">
        <v>575000</v>
      </c>
      <c r="B135">
        <v>1</v>
      </c>
    </row>
    <row r="136" spans="1:2" x14ac:dyDescent="0.25">
      <c r="A136">
        <v>9800000</v>
      </c>
      <c r="B136">
        <v>1</v>
      </c>
    </row>
    <row r="137" spans="1:2" x14ac:dyDescent="0.25">
      <c r="A137">
        <v>550000</v>
      </c>
      <c r="B137">
        <v>1</v>
      </c>
    </row>
    <row r="138" spans="1:2" x14ac:dyDescent="0.25">
      <c r="A138">
        <v>4200000</v>
      </c>
      <c r="B138">
        <v>1</v>
      </c>
    </row>
    <row r="139" spans="1:2" x14ac:dyDescent="0.25">
      <c r="A139">
        <v>340000</v>
      </c>
      <c r="B139">
        <v>1</v>
      </c>
    </row>
    <row r="140" spans="1:2" x14ac:dyDescent="0.25">
      <c r="A140">
        <v>500</v>
      </c>
      <c r="B140">
        <v>1</v>
      </c>
    </row>
    <row r="141" spans="1:2" x14ac:dyDescent="0.25">
      <c r="A141">
        <v>120000</v>
      </c>
      <c r="B141">
        <v>1</v>
      </c>
    </row>
    <row r="142" spans="1:2" x14ac:dyDescent="0.25">
      <c r="A142">
        <v>1250000</v>
      </c>
      <c r="B142">
        <v>1</v>
      </c>
    </row>
    <row r="143" spans="1:2" x14ac:dyDescent="0.25">
      <c r="A143">
        <v>272500</v>
      </c>
      <c r="B143">
        <v>1</v>
      </c>
    </row>
    <row r="144" spans="1:2" x14ac:dyDescent="0.25">
      <c r="A144">
        <v>40000</v>
      </c>
      <c r="B144">
        <v>1</v>
      </c>
    </row>
    <row r="145" spans="1:2" x14ac:dyDescent="0.25">
      <c r="A145">
        <v>220000</v>
      </c>
      <c r="B145">
        <v>1</v>
      </c>
    </row>
    <row r="146" spans="1:2" x14ac:dyDescent="0.25">
      <c r="A146">
        <v>21000000</v>
      </c>
      <c r="B146">
        <v>1</v>
      </c>
    </row>
    <row r="147" spans="1:2" x14ac:dyDescent="0.25">
      <c r="A147">
        <v>13200000</v>
      </c>
      <c r="B147">
        <v>1</v>
      </c>
    </row>
    <row r="148" spans="1:2" x14ac:dyDescent="0.25">
      <c r="A148">
        <v>240000</v>
      </c>
      <c r="B148">
        <v>1</v>
      </c>
    </row>
    <row r="149" spans="1:2" x14ac:dyDescent="0.25">
      <c r="A149">
        <v>4800000</v>
      </c>
      <c r="B149">
        <v>1</v>
      </c>
    </row>
    <row r="150" spans="1:2" x14ac:dyDescent="0.25">
      <c r="A150">
        <v>1762334</v>
      </c>
      <c r="B150">
        <v>1</v>
      </c>
    </row>
    <row r="151" spans="1:2" x14ac:dyDescent="0.25">
      <c r="A151">
        <v>44000</v>
      </c>
      <c r="B151">
        <v>1</v>
      </c>
    </row>
    <row r="152" spans="1:2" x14ac:dyDescent="0.25">
      <c r="A152">
        <v>120900000</v>
      </c>
      <c r="B152">
        <v>1</v>
      </c>
    </row>
    <row r="153" spans="1:2" x14ac:dyDescent="0.25">
      <c r="A153">
        <v>2000</v>
      </c>
      <c r="B153">
        <v>1</v>
      </c>
    </row>
    <row r="154" spans="1:2" x14ac:dyDescent="0.25">
      <c r="A154">
        <v>2200000</v>
      </c>
      <c r="B154">
        <v>1</v>
      </c>
    </row>
    <row r="155" spans="1:2" x14ac:dyDescent="0.25">
      <c r="A155">
        <v>18000</v>
      </c>
      <c r="B155">
        <v>1</v>
      </c>
    </row>
    <row r="156" spans="1:2" x14ac:dyDescent="0.25">
      <c r="A156">
        <v>750000</v>
      </c>
      <c r="B156">
        <v>1</v>
      </c>
    </row>
    <row r="157" spans="1:2" x14ac:dyDescent="0.25">
      <c r="A157">
        <v>98000</v>
      </c>
      <c r="B157">
        <v>1</v>
      </c>
    </row>
    <row r="158" spans="1:2" x14ac:dyDescent="0.25">
      <c r="A158">
        <v>740000</v>
      </c>
      <c r="B158">
        <v>1</v>
      </c>
    </row>
    <row r="159" spans="1:2" x14ac:dyDescent="0.25">
      <c r="A159">
        <v>8900000</v>
      </c>
      <c r="B159">
        <v>1</v>
      </c>
    </row>
    <row r="160" spans="1:2" x14ac:dyDescent="0.25">
      <c r="A160">
        <v>1020000</v>
      </c>
      <c r="B160">
        <v>1</v>
      </c>
    </row>
    <row r="161" spans="1:2" x14ac:dyDescent="0.25">
      <c r="A161">
        <v>20600000</v>
      </c>
      <c r="B161">
        <v>1</v>
      </c>
    </row>
    <row r="162" spans="1:2" x14ac:dyDescent="0.25">
      <c r="A162">
        <v>870000</v>
      </c>
      <c r="B162">
        <v>1</v>
      </c>
    </row>
    <row r="163" spans="1:2" x14ac:dyDescent="0.25">
      <c r="A163">
        <v>280000</v>
      </c>
      <c r="B163">
        <v>1</v>
      </c>
    </row>
    <row r="164" spans="1:2" x14ac:dyDescent="0.25">
      <c r="A164">
        <v>18975800</v>
      </c>
      <c r="B164">
        <v>1</v>
      </c>
    </row>
    <row r="165" spans="1:2" x14ac:dyDescent="0.25">
      <c r="A165">
        <v>25000</v>
      </c>
      <c r="B165">
        <v>1</v>
      </c>
    </row>
    <row r="166" spans="1:2" x14ac:dyDescent="0.25">
      <c r="A166">
        <v>11325000</v>
      </c>
      <c r="B166">
        <v>1</v>
      </c>
    </row>
    <row r="167" spans="1:2" x14ac:dyDescent="0.25">
      <c r="A167">
        <v>10400000</v>
      </c>
      <c r="B167">
        <v>1</v>
      </c>
    </row>
    <row r="168" spans="1:2" x14ac:dyDescent="0.25">
      <c r="A168">
        <v>17000000</v>
      </c>
      <c r="B168">
        <v>1</v>
      </c>
    </row>
    <row r="169" spans="1:2" x14ac:dyDescent="0.25">
      <c r="A169">
        <v>249900</v>
      </c>
      <c r="B169">
        <v>1</v>
      </c>
    </row>
    <row r="170" spans="1:2" x14ac:dyDescent="0.25">
      <c r="A170">
        <v>16200</v>
      </c>
      <c r="B170">
        <v>1</v>
      </c>
    </row>
    <row r="171" spans="1:2" x14ac:dyDescent="0.25">
      <c r="A171">
        <v>1405000</v>
      </c>
      <c r="B171">
        <v>1</v>
      </c>
    </row>
    <row r="172" spans="1:2" x14ac:dyDescent="0.25">
      <c r="A172">
        <v>660000</v>
      </c>
      <c r="B172">
        <v>1</v>
      </c>
    </row>
    <row r="173" spans="1:2" x14ac:dyDescent="0.25">
      <c r="A173">
        <v>23000000</v>
      </c>
      <c r="B173">
        <v>1</v>
      </c>
    </row>
    <row r="174" spans="1:2" x14ac:dyDescent="0.25">
      <c r="A174">
        <v>18940300</v>
      </c>
      <c r="B174">
        <v>1</v>
      </c>
    </row>
    <row r="175" spans="1:2" x14ac:dyDescent="0.25">
      <c r="A175">
        <v>438000</v>
      </c>
      <c r="B175">
        <v>1</v>
      </c>
    </row>
    <row r="176" spans="1:2" x14ac:dyDescent="0.25">
      <c r="A176">
        <v>650000</v>
      </c>
      <c r="B176">
        <v>1</v>
      </c>
    </row>
    <row r="177" spans="1:2" x14ac:dyDescent="0.25">
      <c r="A177">
        <v>1480000</v>
      </c>
      <c r="B177">
        <v>1</v>
      </c>
    </row>
    <row r="178" spans="1:2" x14ac:dyDescent="0.25">
      <c r="A178">
        <v>667485200</v>
      </c>
      <c r="B178">
        <v>1</v>
      </c>
    </row>
    <row r="179" spans="1:2" x14ac:dyDescent="0.25">
      <c r="A179">
        <v>19500000</v>
      </c>
      <c r="B179">
        <v>1</v>
      </c>
    </row>
    <row r="180" spans="1:2" x14ac:dyDescent="0.25">
      <c r="A180">
        <v>10390000</v>
      </c>
      <c r="B180">
        <v>1</v>
      </c>
    </row>
    <row r="181" spans="1:2" x14ac:dyDescent="0.25">
      <c r="A181">
        <v>95400</v>
      </c>
      <c r="B181">
        <v>1</v>
      </c>
    </row>
    <row r="182" spans="1:2" x14ac:dyDescent="0.25">
      <c r="A182">
        <v>9700000</v>
      </c>
      <c r="B182">
        <v>1</v>
      </c>
    </row>
    <row r="183" spans="1:2" x14ac:dyDescent="0.25">
      <c r="A183">
        <v>3400000</v>
      </c>
      <c r="B183">
        <v>1</v>
      </c>
    </row>
    <row r="184" spans="1:2" x14ac:dyDescent="0.25">
      <c r="A184">
        <v>15000</v>
      </c>
      <c r="B184">
        <v>1</v>
      </c>
    </row>
    <row r="185" spans="1:2" x14ac:dyDescent="0.25">
      <c r="A185">
        <v>140000</v>
      </c>
      <c r="B185">
        <v>1</v>
      </c>
    </row>
    <row r="186" spans="1:2" x14ac:dyDescent="0.25">
      <c r="A186">
        <v>1100000</v>
      </c>
      <c r="B186">
        <v>1</v>
      </c>
    </row>
    <row r="187" spans="1:2" x14ac:dyDescent="0.25">
      <c r="A187">
        <v>7800000</v>
      </c>
      <c r="B187">
        <v>1</v>
      </c>
    </row>
    <row r="188" spans="1:2" x14ac:dyDescent="0.25">
      <c r="A188">
        <v>203700</v>
      </c>
      <c r="B188">
        <v>1</v>
      </c>
    </row>
    <row r="189" spans="1:2" x14ac:dyDescent="0.25">
      <c r="A189">
        <v>4100000</v>
      </c>
      <c r="B189">
        <v>1</v>
      </c>
    </row>
    <row r="190" spans="1:2" x14ac:dyDescent="0.25">
      <c r="A190">
        <v>9570000</v>
      </c>
      <c r="B190">
        <v>1</v>
      </c>
    </row>
    <row r="191" spans="1:2" x14ac:dyDescent="0.25">
      <c r="A191">
        <v>13400000</v>
      </c>
      <c r="B191">
        <v>1</v>
      </c>
    </row>
    <row r="192" spans="1:2" x14ac:dyDescent="0.25">
      <c r="A192">
        <v>810000</v>
      </c>
      <c r="B192">
        <v>1</v>
      </c>
    </row>
    <row r="193" spans="1:2" x14ac:dyDescent="0.25">
      <c r="A193">
        <v>241100</v>
      </c>
      <c r="B193">
        <v>1</v>
      </c>
    </row>
    <row r="194" spans="1:2" x14ac:dyDescent="0.25">
      <c r="A194">
        <v>2850000</v>
      </c>
      <c r="B194">
        <v>1</v>
      </c>
    </row>
    <row r="195" spans="1:2" x14ac:dyDescent="0.25">
      <c r="A195">
        <v>260000</v>
      </c>
      <c r="B195">
        <v>1</v>
      </c>
    </row>
    <row r="196" spans="1:2" x14ac:dyDescent="0.25">
      <c r="A196">
        <v>111</v>
      </c>
      <c r="B196">
        <v>1</v>
      </c>
    </row>
    <row r="197" spans="1:2" x14ac:dyDescent="0.25">
      <c r="A197">
        <v>60000</v>
      </c>
      <c r="B197">
        <v>1</v>
      </c>
    </row>
    <row r="198" spans="1:2" x14ac:dyDescent="0.25">
      <c r="A198">
        <v>675000</v>
      </c>
      <c r="B198">
        <v>1</v>
      </c>
    </row>
    <row r="199" spans="1:2" x14ac:dyDescent="0.25">
      <c r="A199">
        <v>4700000</v>
      </c>
      <c r="B199">
        <v>1</v>
      </c>
    </row>
    <row r="200" spans="1:2" x14ac:dyDescent="0.25">
      <c r="A200">
        <v>221000</v>
      </c>
      <c r="B200">
        <v>1</v>
      </c>
    </row>
    <row r="201" spans="1:2" x14ac:dyDescent="0.25">
      <c r="A201">
        <v>130000</v>
      </c>
      <c r="B201">
        <v>1</v>
      </c>
    </row>
    <row r="202" spans="1:2" x14ac:dyDescent="0.25">
      <c r="A202">
        <v>370000</v>
      </c>
      <c r="B202">
        <v>1</v>
      </c>
    </row>
    <row r="203" spans="1:2" x14ac:dyDescent="0.25">
      <c r="A203">
        <v>48200000</v>
      </c>
      <c r="B203">
        <v>1</v>
      </c>
    </row>
    <row r="204" spans="1:2" x14ac:dyDescent="0.25">
      <c r="A204">
        <v>0</v>
      </c>
      <c r="B204">
        <v>3</v>
      </c>
    </row>
    <row r="205" spans="1:2" x14ac:dyDescent="0.25">
      <c r="A205">
        <v>25880000</v>
      </c>
      <c r="B205">
        <v>3</v>
      </c>
    </row>
    <row r="206" spans="1:2" x14ac:dyDescent="0.25">
      <c r="A206">
        <v>603200000</v>
      </c>
      <c r="B206">
        <v>3</v>
      </c>
    </row>
    <row r="207" spans="1:2" x14ac:dyDescent="0.25">
      <c r="A207">
        <v>50000000</v>
      </c>
      <c r="B207">
        <v>3</v>
      </c>
    </row>
    <row r="208" spans="1:2" x14ac:dyDescent="0.25">
      <c r="A208">
        <v>176604100</v>
      </c>
      <c r="B208">
        <v>3</v>
      </c>
    </row>
    <row r="209" spans="1:2" x14ac:dyDescent="0.25">
      <c r="A209">
        <v>9400000</v>
      </c>
      <c r="B209">
        <v>3</v>
      </c>
    </row>
    <row r="210" spans="1:2" x14ac:dyDescent="0.25">
      <c r="A210">
        <v>1000000</v>
      </c>
      <c r="B210">
        <v>3</v>
      </c>
    </row>
    <row r="211" spans="1:2" x14ac:dyDescent="0.25">
      <c r="A211">
        <v>10000000</v>
      </c>
      <c r="B211">
        <v>3</v>
      </c>
    </row>
    <row r="212" spans="1:2" x14ac:dyDescent="0.25">
      <c r="A212">
        <v>9540000</v>
      </c>
      <c r="B212">
        <v>3</v>
      </c>
    </row>
    <row r="213" spans="1:2" x14ac:dyDescent="0.25">
      <c r="A213">
        <v>64322000</v>
      </c>
      <c r="B213">
        <v>3</v>
      </c>
    </row>
    <row r="214" spans="1:2" x14ac:dyDescent="0.25">
      <c r="A214">
        <v>6780000</v>
      </c>
      <c r="B214">
        <v>3</v>
      </c>
    </row>
    <row r="215" spans="1:2" x14ac:dyDescent="0.25">
      <c r="A215">
        <v>170000000</v>
      </c>
      <c r="B215">
        <v>3</v>
      </c>
    </row>
    <row r="216" spans="1:2" x14ac:dyDescent="0.25">
      <c r="A216">
        <v>25000000</v>
      </c>
      <c r="B216">
        <v>3</v>
      </c>
    </row>
    <row r="217" spans="1:2" x14ac:dyDescent="0.25">
      <c r="A217">
        <v>192000000</v>
      </c>
      <c r="B217">
        <v>3</v>
      </c>
    </row>
    <row r="218" spans="1:2" x14ac:dyDescent="0.25">
      <c r="A218">
        <v>21000000</v>
      </c>
      <c r="B218">
        <v>3</v>
      </c>
    </row>
    <row r="219" spans="1:2" x14ac:dyDescent="0.25">
      <c r="A219">
        <v>6220000</v>
      </c>
      <c r="B219">
        <v>3</v>
      </c>
    </row>
    <row r="220" spans="1:2" x14ac:dyDescent="0.25">
      <c r="A220">
        <v>28400000</v>
      </c>
      <c r="B220">
        <v>3</v>
      </c>
    </row>
    <row r="221" spans="1:2" x14ac:dyDescent="0.25">
      <c r="A221">
        <v>5000000</v>
      </c>
      <c r="B221">
        <v>3</v>
      </c>
    </row>
    <row r="222" spans="1:2" x14ac:dyDescent="0.25">
      <c r="A222">
        <v>20000000</v>
      </c>
      <c r="B222">
        <v>3</v>
      </c>
    </row>
    <row r="223" spans="1:2" x14ac:dyDescent="0.25">
      <c r="A223">
        <v>1500000</v>
      </c>
      <c r="B223">
        <v>3</v>
      </c>
    </row>
    <row r="224" spans="1:2" x14ac:dyDescent="0.25">
      <c r="A224">
        <v>8800000</v>
      </c>
      <c r="B224">
        <v>3</v>
      </c>
    </row>
    <row r="225" spans="1:2" x14ac:dyDescent="0.25">
      <c r="A225">
        <v>7240000</v>
      </c>
      <c r="B225">
        <v>3</v>
      </c>
    </row>
    <row r="226" spans="1:2" x14ac:dyDescent="0.25">
      <c r="A226">
        <v>12000000</v>
      </c>
      <c r="B226">
        <v>3</v>
      </c>
    </row>
    <row r="227" spans="1:2" x14ac:dyDescent="0.25">
      <c r="A227">
        <v>15000000</v>
      </c>
      <c r="B227">
        <v>3</v>
      </c>
    </row>
    <row r="228" spans="1:2" x14ac:dyDescent="0.25">
      <c r="A228">
        <v>129500000</v>
      </c>
      <c r="B228">
        <v>3</v>
      </c>
    </row>
    <row r="229" spans="1:2" x14ac:dyDescent="0.25">
      <c r="A229">
        <v>28000000</v>
      </c>
      <c r="B229">
        <v>3</v>
      </c>
    </row>
    <row r="230" spans="1:2" x14ac:dyDescent="0.25">
      <c r="A230">
        <v>22500000</v>
      </c>
      <c r="B230">
        <v>3</v>
      </c>
    </row>
    <row r="231" spans="1:2" x14ac:dyDescent="0.25">
      <c r="A231">
        <v>5500000</v>
      </c>
      <c r="B231">
        <v>3</v>
      </c>
    </row>
    <row r="232" spans="1:2" x14ac:dyDescent="0.25">
      <c r="A232">
        <v>3000000</v>
      </c>
      <c r="B232">
        <v>3</v>
      </c>
    </row>
    <row r="233" spans="1:2" x14ac:dyDescent="0.25">
      <c r="A233">
        <v>2000000</v>
      </c>
      <c r="B233">
        <v>3</v>
      </c>
    </row>
    <row r="234" spans="1:2" x14ac:dyDescent="0.25">
      <c r="A234">
        <v>30000000</v>
      </c>
      <c r="B234">
        <v>3</v>
      </c>
    </row>
    <row r="235" spans="1:2" x14ac:dyDescent="0.25">
      <c r="A235">
        <v>4000000</v>
      </c>
      <c r="B235">
        <v>3</v>
      </c>
    </row>
    <row r="236" spans="1:2" x14ac:dyDescent="0.25">
      <c r="A236">
        <v>9700000</v>
      </c>
      <c r="B236">
        <v>3</v>
      </c>
    </row>
    <row r="237" spans="1:2" x14ac:dyDescent="0.25">
      <c r="A237">
        <v>6800000</v>
      </c>
      <c r="B237">
        <v>3</v>
      </c>
    </row>
    <row r="238" spans="1:2" x14ac:dyDescent="0.25">
      <c r="A238">
        <v>40000000</v>
      </c>
      <c r="B238">
        <v>3</v>
      </c>
    </row>
    <row r="239" spans="1:2" x14ac:dyDescent="0.25">
      <c r="A239">
        <v>9370000</v>
      </c>
      <c r="B239">
        <v>3</v>
      </c>
    </row>
    <row r="240" spans="1:2" x14ac:dyDescent="0.25">
      <c r="A240">
        <v>8000000</v>
      </c>
      <c r="B240">
        <v>3</v>
      </c>
    </row>
    <row r="241" spans="1:2" x14ac:dyDescent="0.25">
      <c r="A241">
        <v>60400000</v>
      </c>
      <c r="B241">
        <v>3</v>
      </c>
    </row>
    <row r="242" spans="1:2" x14ac:dyDescent="0.25">
      <c r="A242">
        <v>25500000</v>
      </c>
      <c r="B242">
        <v>3</v>
      </c>
    </row>
    <row r="243" spans="1:2" x14ac:dyDescent="0.25">
      <c r="A243">
        <v>100000000</v>
      </c>
      <c r="B243">
        <v>3</v>
      </c>
    </row>
    <row r="244" spans="1:2" x14ac:dyDescent="0.25">
      <c r="A244">
        <v>9000000</v>
      </c>
      <c r="B244">
        <v>3</v>
      </c>
    </row>
    <row r="245" spans="1:2" x14ac:dyDescent="0.25">
      <c r="A245">
        <v>10500000</v>
      </c>
      <c r="B245">
        <v>3</v>
      </c>
    </row>
    <row r="246" spans="1:2" x14ac:dyDescent="0.25">
      <c r="A246">
        <v>76000000</v>
      </c>
      <c r="B246">
        <v>3</v>
      </c>
    </row>
    <row r="247" spans="1:2" x14ac:dyDescent="0.25">
      <c r="A247">
        <v>64000000</v>
      </c>
      <c r="B247">
        <v>3</v>
      </c>
    </row>
    <row r="248" spans="1:2" x14ac:dyDescent="0.25">
      <c r="A248">
        <v>4400000</v>
      </c>
      <c r="B248">
        <v>3</v>
      </c>
    </row>
    <row r="249" spans="1:2" x14ac:dyDescent="0.25">
      <c r="A249">
        <v>55000000</v>
      </c>
      <c r="B249">
        <v>3</v>
      </c>
    </row>
    <row r="250" spans="1:2" x14ac:dyDescent="0.25">
      <c r="A250">
        <v>85000000</v>
      </c>
      <c r="B250">
        <v>3</v>
      </c>
    </row>
    <row r="251" spans="1:2" x14ac:dyDescent="0.25">
      <c r="A251">
        <v>9600000</v>
      </c>
      <c r="B251">
        <v>3</v>
      </c>
    </row>
    <row r="252" spans="1:2" x14ac:dyDescent="0.25">
      <c r="A252">
        <v>14300000</v>
      </c>
      <c r="B252">
        <v>3</v>
      </c>
    </row>
    <row r="253" spans="1:2" x14ac:dyDescent="0.25">
      <c r="A253">
        <v>330000</v>
      </c>
      <c r="B253">
        <v>3</v>
      </c>
    </row>
    <row r="254" spans="1:2" x14ac:dyDescent="0.25">
      <c r="A254">
        <v>60000000</v>
      </c>
      <c r="B254">
        <v>3</v>
      </c>
    </row>
    <row r="255" spans="1:2" x14ac:dyDescent="0.25">
      <c r="A255">
        <v>9500000</v>
      </c>
      <c r="B255">
        <v>3</v>
      </c>
    </row>
    <row r="256" spans="1:2" x14ac:dyDescent="0.25">
      <c r="A256">
        <v>99000000</v>
      </c>
      <c r="B256">
        <v>3</v>
      </c>
    </row>
    <row r="257" spans="1:2" x14ac:dyDescent="0.25">
      <c r="A257">
        <v>45500000</v>
      </c>
      <c r="B257">
        <v>3</v>
      </c>
    </row>
    <row r="258" spans="1:2" x14ac:dyDescent="0.25">
      <c r="A258">
        <v>200000000</v>
      </c>
      <c r="B258">
        <v>3</v>
      </c>
    </row>
    <row r="259" spans="1:2" x14ac:dyDescent="0.25">
      <c r="A259">
        <v>250000000</v>
      </c>
      <c r="B259">
        <v>3</v>
      </c>
    </row>
    <row r="260" spans="1:2" x14ac:dyDescent="0.25">
      <c r="A260">
        <v>500000</v>
      </c>
      <c r="B260">
        <v>3</v>
      </c>
    </row>
    <row r="261" spans="1:2" x14ac:dyDescent="0.25">
      <c r="A261">
        <v>39000000</v>
      </c>
      <c r="B261">
        <v>3</v>
      </c>
    </row>
    <row r="262" spans="1:2" x14ac:dyDescent="0.25">
      <c r="A262">
        <v>6000000</v>
      </c>
      <c r="B262">
        <v>3</v>
      </c>
    </row>
    <row r="263" spans="1:2" x14ac:dyDescent="0.25">
      <c r="A263">
        <v>100000</v>
      </c>
      <c r="B263">
        <v>3</v>
      </c>
    </row>
    <row r="264" spans="1:2" x14ac:dyDescent="0.25">
      <c r="A264">
        <v>1600000</v>
      </c>
      <c r="B264">
        <v>3</v>
      </c>
    </row>
    <row r="265" spans="1:2" x14ac:dyDescent="0.25">
      <c r="A265">
        <v>7880000</v>
      </c>
      <c r="B265">
        <v>3</v>
      </c>
    </row>
    <row r="266" spans="1:2" x14ac:dyDescent="0.25">
      <c r="A266">
        <v>18000000</v>
      </c>
      <c r="B266">
        <v>3</v>
      </c>
    </row>
    <row r="267" spans="1:2" x14ac:dyDescent="0.25">
      <c r="A267">
        <v>35000000</v>
      </c>
      <c r="B267">
        <v>3</v>
      </c>
    </row>
    <row r="268" spans="1:2" x14ac:dyDescent="0.25">
      <c r="A268">
        <v>65000000</v>
      </c>
      <c r="B268">
        <v>3</v>
      </c>
    </row>
    <row r="269" spans="1:2" x14ac:dyDescent="0.25">
      <c r="A269">
        <v>200000</v>
      </c>
      <c r="B269">
        <v>3</v>
      </c>
    </row>
    <row r="270" spans="1:2" x14ac:dyDescent="0.25">
      <c r="A270">
        <v>300000</v>
      </c>
      <c r="B270">
        <v>3</v>
      </c>
    </row>
    <row r="271" spans="1:2" x14ac:dyDescent="0.25">
      <c r="A271">
        <v>1800000</v>
      </c>
      <c r="B271">
        <v>3</v>
      </c>
    </row>
    <row r="272" spans="1:2" x14ac:dyDescent="0.25">
      <c r="A272">
        <v>300000000</v>
      </c>
      <c r="B272">
        <v>3</v>
      </c>
    </row>
    <row r="273" spans="1:2" x14ac:dyDescent="0.25">
      <c r="A273">
        <v>7000000</v>
      </c>
      <c r="B273">
        <v>3</v>
      </c>
    </row>
    <row r="274" spans="1:2" x14ac:dyDescent="0.25">
      <c r="A274">
        <v>6500000</v>
      </c>
      <c r="B274">
        <v>3</v>
      </c>
    </row>
    <row r="275" spans="1:2" x14ac:dyDescent="0.25">
      <c r="A275">
        <v>35000</v>
      </c>
      <c r="B275">
        <v>3</v>
      </c>
    </row>
    <row r="276" spans="1:2" x14ac:dyDescent="0.25">
      <c r="A276">
        <v>180000000</v>
      </c>
      <c r="B276">
        <v>3</v>
      </c>
    </row>
    <row r="277" spans="1:2" x14ac:dyDescent="0.25">
      <c r="A277">
        <v>45000000</v>
      </c>
      <c r="B277">
        <v>3</v>
      </c>
    </row>
    <row r="278" spans="1:2" x14ac:dyDescent="0.25">
      <c r="A278">
        <v>2000000000</v>
      </c>
      <c r="B278">
        <v>3</v>
      </c>
    </row>
    <row r="279" spans="1:2" x14ac:dyDescent="0.25">
      <c r="A279">
        <v>9900000</v>
      </c>
      <c r="B279">
        <v>3</v>
      </c>
    </row>
    <row r="280" spans="1:2" x14ac:dyDescent="0.25">
      <c r="A280">
        <v>44000000</v>
      </c>
      <c r="B280">
        <v>3</v>
      </c>
    </row>
    <row r="281" spans="1:2" x14ac:dyDescent="0.25">
      <c r="A281">
        <v>13000000</v>
      </c>
      <c r="B281">
        <v>3</v>
      </c>
    </row>
    <row r="282" spans="1:2" x14ac:dyDescent="0.25">
      <c r="A282">
        <v>33000000</v>
      </c>
      <c r="B282">
        <v>3</v>
      </c>
    </row>
    <row r="283" spans="1:2" x14ac:dyDescent="0.25">
      <c r="A283">
        <v>13284700</v>
      </c>
      <c r="B283">
        <v>3</v>
      </c>
    </row>
    <row r="284" spans="1:2" x14ac:dyDescent="0.25">
      <c r="A284">
        <v>4500000</v>
      </c>
      <c r="B284">
        <v>3</v>
      </c>
    </row>
    <row r="285" spans="1:2" x14ac:dyDescent="0.25">
      <c r="A285">
        <v>150000</v>
      </c>
      <c r="B285">
        <v>3</v>
      </c>
    </row>
    <row r="286" spans="1:2" x14ac:dyDescent="0.25">
      <c r="A286">
        <v>12500000</v>
      </c>
      <c r="B286">
        <v>3</v>
      </c>
    </row>
    <row r="287" spans="1:2" x14ac:dyDescent="0.25">
      <c r="A287">
        <v>80000000</v>
      </c>
      <c r="B287">
        <v>3</v>
      </c>
    </row>
    <row r="288" spans="1:2" x14ac:dyDescent="0.25">
      <c r="A288">
        <v>9980000</v>
      </c>
      <c r="B288">
        <v>3</v>
      </c>
    </row>
    <row r="289" spans="1:2" x14ac:dyDescent="0.25">
      <c r="A289">
        <v>166404200</v>
      </c>
      <c r="B289">
        <v>3</v>
      </c>
    </row>
    <row r="290" spans="1:2" x14ac:dyDescent="0.25">
      <c r="A290">
        <v>7800000</v>
      </c>
      <c r="B290">
        <v>3</v>
      </c>
    </row>
    <row r="291" spans="1:2" x14ac:dyDescent="0.25">
      <c r="A291">
        <v>130180000</v>
      </c>
      <c r="B291">
        <v>3</v>
      </c>
    </row>
    <row r="292" spans="1:2" x14ac:dyDescent="0.25">
      <c r="A292">
        <v>9988000</v>
      </c>
      <c r="B292">
        <v>3</v>
      </c>
    </row>
    <row r="293" spans="1:2" x14ac:dyDescent="0.25">
      <c r="A293">
        <v>11000000</v>
      </c>
      <c r="B293">
        <v>3</v>
      </c>
    </row>
    <row r="294" spans="1:2" x14ac:dyDescent="0.25">
      <c r="A294">
        <v>16000000</v>
      </c>
      <c r="B294">
        <v>3</v>
      </c>
    </row>
    <row r="295" spans="1:2" x14ac:dyDescent="0.25">
      <c r="A295">
        <v>70000000</v>
      </c>
      <c r="B295">
        <v>3</v>
      </c>
    </row>
    <row r="296" spans="1:2" x14ac:dyDescent="0.25">
      <c r="A296">
        <v>475000000</v>
      </c>
      <c r="B296">
        <v>3</v>
      </c>
    </row>
    <row r="297" spans="1:2" x14ac:dyDescent="0.25">
      <c r="A297">
        <v>150000000</v>
      </c>
      <c r="B297">
        <v>3</v>
      </c>
    </row>
    <row r="298" spans="1:2" x14ac:dyDescent="0.25">
      <c r="A298">
        <v>0</v>
      </c>
      <c r="B298">
        <v>5</v>
      </c>
    </row>
    <row r="299" spans="1:2" x14ac:dyDescent="0.25">
      <c r="A299">
        <v>159466657000</v>
      </c>
      <c r="B299">
        <v>5</v>
      </c>
    </row>
    <row r="300" spans="1:2" x14ac:dyDescent="0.25">
      <c r="A300">
        <v>5000000</v>
      </c>
      <c r="B300">
        <v>5</v>
      </c>
    </row>
    <row r="301" spans="1:2" x14ac:dyDescent="0.25">
      <c r="A301">
        <v>5103018300</v>
      </c>
      <c r="B301">
        <v>5</v>
      </c>
    </row>
    <row r="302" spans="1:2" x14ac:dyDescent="0.25">
      <c r="A302">
        <v>3270000</v>
      </c>
      <c r="B302">
        <v>5</v>
      </c>
    </row>
    <row r="303" spans="1:2" x14ac:dyDescent="0.25">
      <c r="A303">
        <v>450000000</v>
      </c>
      <c r="B303">
        <v>5</v>
      </c>
    </row>
    <row r="304" spans="1:2" x14ac:dyDescent="0.25">
      <c r="A304">
        <v>10000000</v>
      </c>
      <c r="B304">
        <v>5</v>
      </c>
    </row>
    <row r="305" spans="1:2" x14ac:dyDescent="0.25">
      <c r="A305">
        <v>80000000</v>
      </c>
      <c r="B305">
        <v>5</v>
      </c>
    </row>
    <row r="306" spans="1:2" x14ac:dyDescent="0.25">
      <c r="A306">
        <v>520000000</v>
      </c>
      <c r="B306">
        <v>5</v>
      </c>
    </row>
    <row r="307" spans="1:2" x14ac:dyDescent="0.25">
      <c r="A307">
        <v>40000000</v>
      </c>
      <c r="B307">
        <v>5</v>
      </c>
    </row>
    <row r="308" spans="1:2" x14ac:dyDescent="0.25">
      <c r="A308">
        <v>2000000</v>
      </c>
      <c r="B308">
        <v>5</v>
      </c>
    </row>
    <row r="309" spans="1:2" x14ac:dyDescent="0.25">
      <c r="A309">
        <v>152515148983</v>
      </c>
      <c r="B309">
        <v>5</v>
      </c>
    </row>
    <row r="310" spans="1:2" x14ac:dyDescent="0.25">
      <c r="A310">
        <v>140320000</v>
      </c>
      <c r="B310">
        <v>5</v>
      </c>
    </row>
    <row r="311" spans="1:2" x14ac:dyDescent="0.25">
      <c r="A311">
        <v>100000000</v>
      </c>
      <c r="B311">
        <v>5</v>
      </c>
    </row>
    <row r="312" spans="1:2" x14ac:dyDescent="0.25">
      <c r="A312">
        <v>274000000</v>
      </c>
      <c r="B312">
        <v>5</v>
      </c>
    </row>
    <row r="313" spans="1:2" x14ac:dyDescent="0.25">
      <c r="A313">
        <v>14300</v>
      </c>
      <c r="B313">
        <v>5</v>
      </c>
    </row>
    <row r="314" spans="1:2" x14ac:dyDescent="0.25">
      <c r="A314">
        <v>300000000</v>
      </c>
      <c r="B314">
        <v>5</v>
      </c>
    </row>
    <row r="315" spans="1:2" x14ac:dyDescent="0.25">
      <c r="A315">
        <v>54200000</v>
      </c>
      <c r="B315">
        <v>5</v>
      </c>
    </row>
    <row r="316" spans="1:2" x14ac:dyDescent="0.25">
      <c r="A316">
        <v>200000</v>
      </c>
      <c r="B316">
        <v>5</v>
      </c>
    </row>
    <row r="317" spans="1:2" x14ac:dyDescent="0.25">
      <c r="A317">
        <v>48000000</v>
      </c>
      <c r="B317">
        <v>5</v>
      </c>
    </row>
    <row r="318" spans="1:2" x14ac:dyDescent="0.25">
      <c r="A318">
        <v>70320000</v>
      </c>
      <c r="B318">
        <v>5</v>
      </c>
    </row>
    <row r="319" spans="1:2" x14ac:dyDescent="0.25">
      <c r="A319">
        <v>305000000</v>
      </c>
      <c r="B319">
        <v>5</v>
      </c>
    </row>
    <row r="320" spans="1:2" x14ac:dyDescent="0.25">
      <c r="A320">
        <v>1000000</v>
      </c>
      <c r="B320">
        <v>5</v>
      </c>
    </row>
    <row r="321" spans="1:2" x14ac:dyDescent="0.25">
      <c r="A321">
        <v>120000000</v>
      </c>
      <c r="B321">
        <v>5</v>
      </c>
    </row>
    <row r="322" spans="1:2" x14ac:dyDescent="0.25">
      <c r="A322">
        <v>55000000</v>
      </c>
      <c r="B322">
        <v>5</v>
      </c>
    </row>
    <row r="323" spans="1:2" x14ac:dyDescent="0.25">
      <c r="A323">
        <v>12200000</v>
      </c>
      <c r="B323">
        <v>5</v>
      </c>
    </row>
    <row r="324" spans="1:2" x14ac:dyDescent="0.25">
      <c r="A324">
        <v>9980000</v>
      </c>
      <c r="B324">
        <v>5</v>
      </c>
    </row>
    <row r="325" spans="1:2" x14ac:dyDescent="0.25">
      <c r="A325">
        <v>5300000</v>
      </c>
      <c r="B325">
        <v>5</v>
      </c>
    </row>
    <row r="326" spans="1:2" x14ac:dyDescent="0.25">
      <c r="A326">
        <v>150000000</v>
      </c>
      <c r="B326">
        <v>5</v>
      </c>
    </row>
    <row r="327" spans="1:2" x14ac:dyDescent="0.25">
      <c r="A327">
        <v>50000000</v>
      </c>
      <c r="B327">
        <v>5</v>
      </c>
    </row>
    <row r="328" spans="1:2" x14ac:dyDescent="0.25">
      <c r="A328">
        <v>1324095200</v>
      </c>
      <c r="B328">
        <v>5</v>
      </c>
    </row>
    <row r="329" spans="1:2" x14ac:dyDescent="0.25">
      <c r="A329">
        <v>460000000</v>
      </c>
      <c r="B329">
        <v>5</v>
      </c>
    </row>
    <row r="330" spans="1:2" x14ac:dyDescent="0.25">
      <c r="A330">
        <v>16000000</v>
      </c>
      <c r="B330">
        <v>5</v>
      </c>
    </row>
    <row r="331" spans="1:2" x14ac:dyDescent="0.25">
      <c r="A331">
        <v>6780000</v>
      </c>
      <c r="B331">
        <v>5</v>
      </c>
    </row>
    <row r="332" spans="1:2" x14ac:dyDescent="0.25">
      <c r="A332">
        <v>200000000</v>
      </c>
      <c r="B332">
        <v>5</v>
      </c>
    </row>
    <row r="333" spans="1:2" x14ac:dyDescent="0.25">
      <c r="A333">
        <v>24000000</v>
      </c>
      <c r="B333">
        <v>5</v>
      </c>
    </row>
    <row r="334" spans="1:2" x14ac:dyDescent="0.25">
      <c r="A334">
        <v>99950000</v>
      </c>
      <c r="B334">
        <v>5</v>
      </c>
    </row>
    <row r="335" spans="1:2" x14ac:dyDescent="0.25">
      <c r="A335">
        <v>217026755</v>
      </c>
      <c r="B335">
        <v>5</v>
      </c>
    </row>
    <row r="336" spans="1:2" x14ac:dyDescent="0.25">
      <c r="A336">
        <v>4000000</v>
      </c>
      <c r="B336">
        <v>5</v>
      </c>
    </row>
    <row r="337" spans="1:2" x14ac:dyDescent="0.25">
      <c r="A337">
        <v>73366600</v>
      </c>
      <c r="B337">
        <v>5</v>
      </c>
    </row>
    <row r="338" spans="1:2" x14ac:dyDescent="0.25">
      <c r="A338">
        <v>6000000</v>
      </c>
      <c r="B338">
        <v>5</v>
      </c>
    </row>
    <row r="339" spans="1:2" x14ac:dyDescent="0.25">
      <c r="A339">
        <v>125600000</v>
      </c>
      <c r="B339">
        <v>5</v>
      </c>
    </row>
    <row r="340" spans="1:2" x14ac:dyDescent="0.25">
      <c r="A340">
        <v>15000000</v>
      </c>
      <c r="B340">
        <v>5</v>
      </c>
    </row>
    <row r="341" spans="1:2" x14ac:dyDescent="0.25">
      <c r="A341">
        <v>20000000</v>
      </c>
      <c r="B341">
        <v>5</v>
      </c>
    </row>
    <row r="342" spans="1:2" x14ac:dyDescent="0.25">
      <c r="A342">
        <v>180000000</v>
      </c>
      <c r="B342">
        <v>5</v>
      </c>
    </row>
    <row r="343" spans="1:2" x14ac:dyDescent="0.25">
      <c r="A343">
        <v>5520200</v>
      </c>
      <c r="B343">
        <v>5</v>
      </c>
    </row>
    <row r="344" spans="1:2" x14ac:dyDescent="0.25">
      <c r="A344">
        <v>1387542700</v>
      </c>
      <c r="B344">
        <v>5</v>
      </c>
    </row>
    <row r="345" spans="1:2" x14ac:dyDescent="0.25">
      <c r="A345">
        <v>100000</v>
      </c>
      <c r="B345">
        <v>5</v>
      </c>
    </row>
    <row r="346" spans="1:2" x14ac:dyDescent="0.25">
      <c r="A346">
        <v>3000000</v>
      </c>
      <c r="B346">
        <v>5</v>
      </c>
    </row>
    <row r="347" spans="1:2" x14ac:dyDescent="0.25">
      <c r="A347">
        <v>262000000</v>
      </c>
      <c r="B347">
        <v>5</v>
      </c>
    </row>
    <row r="348" spans="1:2" x14ac:dyDescent="0.25">
      <c r="A348">
        <v>1500000</v>
      </c>
      <c r="B348">
        <v>5</v>
      </c>
    </row>
    <row r="349" spans="1:2" x14ac:dyDescent="0.25">
      <c r="A349">
        <v>28500000</v>
      </c>
      <c r="B349">
        <v>5</v>
      </c>
    </row>
    <row r="350" spans="1:2" x14ac:dyDescent="0.25">
      <c r="A350">
        <v>2500000</v>
      </c>
      <c r="B350">
        <v>5</v>
      </c>
    </row>
    <row r="351" spans="1:2" x14ac:dyDescent="0.25">
      <c r="A351">
        <v>42000000</v>
      </c>
      <c r="B351">
        <v>5</v>
      </c>
    </row>
    <row r="352" spans="1:2" x14ac:dyDescent="0.25">
      <c r="A352">
        <v>14000000</v>
      </c>
      <c r="B352">
        <v>5</v>
      </c>
    </row>
    <row r="353" spans="1:2" x14ac:dyDescent="0.25">
      <c r="A353">
        <v>3500000</v>
      </c>
      <c r="B353">
        <v>5</v>
      </c>
    </row>
    <row r="354" spans="1:2" x14ac:dyDescent="0.25">
      <c r="A354">
        <v>1107740000</v>
      </c>
      <c r="B354">
        <v>5</v>
      </c>
    </row>
    <row r="355" spans="1:2" x14ac:dyDescent="0.25">
      <c r="A355">
        <v>1088053600</v>
      </c>
      <c r="B355">
        <v>5</v>
      </c>
    </row>
    <row r="356" spans="1:2" x14ac:dyDescent="0.25">
      <c r="A356">
        <v>62280000</v>
      </c>
      <c r="B356">
        <v>5</v>
      </c>
    </row>
    <row r="357" spans="1:2" x14ac:dyDescent="0.25">
      <c r="A357">
        <v>125000000</v>
      </c>
      <c r="B357">
        <v>5</v>
      </c>
    </row>
    <row r="358" spans="1:2" x14ac:dyDescent="0.25">
      <c r="A358">
        <v>12000000</v>
      </c>
      <c r="B358">
        <v>5</v>
      </c>
    </row>
    <row r="359" spans="1:2" x14ac:dyDescent="0.25">
      <c r="A359">
        <v>800000</v>
      </c>
      <c r="B359">
        <v>5</v>
      </c>
    </row>
    <row r="360" spans="1:2" x14ac:dyDescent="0.25">
      <c r="A360">
        <v>60000000</v>
      </c>
      <c r="B360">
        <v>5</v>
      </c>
    </row>
    <row r="361" spans="1:2" x14ac:dyDescent="0.25">
      <c r="A361">
        <v>1450000</v>
      </c>
      <c r="B361">
        <v>5</v>
      </c>
    </row>
    <row r="362" spans="1:2" x14ac:dyDescent="0.25">
      <c r="A362">
        <v>600000</v>
      </c>
      <c r="B362">
        <v>5</v>
      </c>
    </row>
    <row r="363" spans="1:2" x14ac:dyDescent="0.25">
      <c r="A363">
        <v>28000000</v>
      </c>
      <c r="B363">
        <v>5</v>
      </c>
    </row>
    <row r="364" spans="1:2" x14ac:dyDescent="0.25">
      <c r="A364">
        <v>900000</v>
      </c>
      <c r="B364">
        <v>5</v>
      </c>
    </row>
    <row r="365" spans="1:2" x14ac:dyDescent="0.25">
      <c r="A365">
        <v>710478391</v>
      </c>
      <c r="B365">
        <v>5</v>
      </c>
    </row>
    <row r="366" spans="1:2" x14ac:dyDescent="0.25">
      <c r="A366">
        <v>500000</v>
      </c>
      <c r="B366">
        <v>5</v>
      </c>
    </row>
    <row r="367" spans="1:2" x14ac:dyDescent="0.25">
      <c r="A367">
        <v>15306100</v>
      </c>
      <c r="B367">
        <v>5</v>
      </c>
    </row>
    <row r="368" spans="1:2" x14ac:dyDescent="0.25">
      <c r="A368">
        <v>2100000</v>
      </c>
      <c r="B368">
        <v>5</v>
      </c>
    </row>
    <row r="369" spans="1:2" x14ac:dyDescent="0.25">
      <c r="A369">
        <v>100050000</v>
      </c>
      <c r="B369">
        <v>5</v>
      </c>
    </row>
    <row r="370" spans="1:2" x14ac:dyDescent="0.25">
      <c r="A370">
        <v>9540000</v>
      </c>
      <c r="B370">
        <v>5</v>
      </c>
    </row>
    <row r="371" spans="1:2" x14ac:dyDescent="0.25">
      <c r="A371">
        <v>300000</v>
      </c>
      <c r="B371">
        <v>5</v>
      </c>
    </row>
    <row r="372" spans="1:2" x14ac:dyDescent="0.25">
      <c r="A372">
        <v>669400000</v>
      </c>
      <c r="B372">
        <v>5</v>
      </c>
    </row>
    <row r="373" spans="1:2" x14ac:dyDescent="0.25">
      <c r="A373">
        <v>713253000</v>
      </c>
      <c r="B373">
        <v>5</v>
      </c>
    </row>
    <row r="374" spans="1:2" x14ac:dyDescent="0.25">
      <c r="A374">
        <v>912524500</v>
      </c>
      <c r="B374">
        <v>5</v>
      </c>
    </row>
    <row r="375" spans="1:2" x14ac:dyDescent="0.25">
      <c r="A375">
        <v>5948899900</v>
      </c>
      <c r="B375">
        <v>5</v>
      </c>
    </row>
    <row r="376" spans="1:2" x14ac:dyDescent="0.25">
      <c r="A376">
        <v>400000</v>
      </c>
      <c r="B376">
        <v>5</v>
      </c>
    </row>
    <row r="377" spans="1:2" x14ac:dyDescent="0.25">
      <c r="A377">
        <v>26000000</v>
      </c>
      <c r="B377">
        <v>5</v>
      </c>
    </row>
    <row r="378" spans="1:2" x14ac:dyDescent="0.25">
      <c r="A378">
        <v>2860277800</v>
      </c>
      <c r="B378">
        <v>5</v>
      </c>
    </row>
    <row r="379" spans="1:2" x14ac:dyDescent="0.25">
      <c r="A379">
        <v>220000000</v>
      </c>
      <c r="B379">
        <v>5</v>
      </c>
    </row>
    <row r="380" spans="1:2" x14ac:dyDescent="0.25">
      <c r="A380">
        <v>558000000</v>
      </c>
      <c r="B380">
        <v>5</v>
      </c>
    </row>
    <row r="381" spans="1:2" x14ac:dyDescent="0.25">
      <c r="A381">
        <v>110000000</v>
      </c>
      <c r="B381">
        <v>5</v>
      </c>
    </row>
    <row r="382" spans="1:2" x14ac:dyDescent="0.25">
      <c r="A382">
        <v>1143440200</v>
      </c>
      <c r="B382">
        <v>5</v>
      </c>
    </row>
    <row r="383" spans="1:2" x14ac:dyDescent="0.25">
      <c r="A383">
        <v>11500000</v>
      </c>
      <c r="B383">
        <v>5</v>
      </c>
    </row>
    <row r="384" spans="1:2" x14ac:dyDescent="0.25">
      <c r="A384">
        <v>6220000</v>
      </c>
      <c r="B384">
        <v>5</v>
      </c>
    </row>
    <row r="385" spans="1:2" x14ac:dyDescent="0.25">
      <c r="A385">
        <v>8020300</v>
      </c>
      <c r="B385">
        <v>5</v>
      </c>
    </row>
    <row r="386" spans="1:2" x14ac:dyDescent="0.25">
      <c r="A386">
        <v>415000000</v>
      </c>
      <c r="B386">
        <v>5</v>
      </c>
    </row>
    <row r="387" spans="1:2" x14ac:dyDescent="0.25">
      <c r="A387">
        <v>6300000</v>
      </c>
      <c r="B387">
        <v>5</v>
      </c>
    </row>
    <row r="388" spans="1:2" x14ac:dyDescent="0.25">
      <c r="A388">
        <v>30000000</v>
      </c>
      <c r="B388">
        <v>5</v>
      </c>
    </row>
    <row r="389" spans="1:2" x14ac:dyDescent="0.25">
      <c r="A389">
        <v>10700000</v>
      </c>
      <c r="B389">
        <v>5</v>
      </c>
    </row>
    <row r="390" spans="1:2" x14ac:dyDescent="0.25">
      <c r="A390">
        <v>10000</v>
      </c>
      <c r="B390">
        <v>5</v>
      </c>
    </row>
    <row r="391" spans="1:2" x14ac:dyDescent="0.25">
      <c r="A391">
        <v>8000000</v>
      </c>
      <c r="B391">
        <v>5</v>
      </c>
    </row>
    <row r="392" spans="1:2" x14ac:dyDescent="0.25">
      <c r="A392">
        <v>38986000</v>
      </c>
      <c r="B392">
        <v>5</v>
      </c>
    </row>
    <row r="393" spans="1:2" x14ac:dyDescent="0.25">
      <c r="A393">
        <v>990000</v>
      </c>
      <c r="B393">
        <v>5</v>
      </c>
    </row>
    <row r="394" spans="1:2" x14ac:dyDescent="0.25">
      <c r="A394">
        <v>6500000</v>
      </c>
      <c r="B394">
        <v>5</v>
      </c>
    </row>
    <row r="395" spans="1:2" x14ac:dyDescent="0.25">
      <c r="A395">
        <v>6720000</v>
      </c>
      <c r="B395">
        <v>5</v>
      </c>
    </row>
    <row r="396" spans="1:2" x14ac:dyDescent="0.25">
      <c r="A396">
        <v>531114000</v>
      </c>
      <c r="B396">
        <v>5</v>
      </c>
    </row>
    <row r="397" spans="1:2" x14ac:dyDescent="0.25">
      <c r="A397">
        <v>122000000</v>
      </c>
      <c r="B397">
        <v>5</v>
      </c>
    </row>
    <row r="398" spans="1:2" x14ac:dyDescent="0.25">
      <c r="A398">
        <v>7500000</v>
      </c>
      <c r="B398">
        <v>5</v>
      </c>
    </row>
    <row r="399" spans="1:2" x14ac:dyDescent="0.25">
      <c r="A399">
        <v>25000000</v>
      </c>
      <c r="B399">
        <v>5</v>
      </c>
    </row>
    <row r="400" spans="1:2" x14ac:dyDescent="0.25">
      <c r="A400">
        <v>7240000</v>
      </c>
      <c r="B400">
        <v>5</v>
      </c>
    </row>
    <row r="401" spans="1:2" x14ac:dyDescent="0.25">
      <c r="A401">
        <v>500000000</v>
      </c>
      <c r="B401">
        <v>5</v>
      </c>
    </row>
    <row r="402" spans="1:2" x14ac:dyDescent="0.25">
      <c r="A402">
        <v>1200000</v>
      </c>
      <c r="B402">
        <v>5</v>
      </c>
    </row>
    <row r="403" spans="1:2" x14ac:dyDescent="0.25">
      <c r="A403">
        <v>7300000</v>
      </c>
      <c r="B403">
        <v>5</v>
      </c>
    </row>
    <row r="404" spans="1:2" x14ac:dyDescent="0.25">
      <c r="A404">
        <v>10730000</v>
      </c>
      <c r="B404">
        <v>5</v>
      </c>
    </row>
    <row r="405" spans="1:2" x14ac:dyDescent="0.25">
      <c r="A405">
        <v>1</v>
      </c>
      <c r="B405">
        <v>5</v>
      </c>
    </row>
    <row r="406" spans="1:2" x14ac:dyDescent="0.25">
      <c r="A406">
        <v>9000000</v>
      </c>
      <c r="B406">
        <v>5</v>
      </c>
    </row>
    <row r="407" spans="1:2" x14ac:dyDescent="0.25">
      <c r="A407">
        <v>62000000</v>
      </c>
      <c r="B407">
        <v>5</v>
      </c>
    </row>
    <row r="408" spans="1:2" x14ac:dyDescent="0.25">
      <c r="A408">
        <v>728671000</v>
      </c>
      <c r="B408">
        <v>5</v>
      </c>
    </row>
    <row r="409" spans="1:2" x14ac:dyDescent="0.25">
      <c r="A409">
        <v>664860000</v>
      </c>
      <c r="B409">
        <v>5</v>
      </c>
    </row>
    <row r="410" spans="1:2" x14ac:dyDescent="0.25">
      <c r="A410">
        <v>2040000</v>
      </c>
      <c r="B410">
        <v>5</v>
      </c>
    </row>
    <row r="411" spans="1:2" x14ac:dyDescent="0.25">
      <c r="A411">
        <v>7880000</v>
      </c>
      <c r="B411">
        <v>5</v>
      </c>
    </row>
    <row r="412" spans="1:2" x14ac:dyDescent="0.25">
      <c r="A412">
        <v>1800000</v>
      </c>
      <c r="B412">
        <v>5</v>
      </c>
    </row>
    <row r="413" spans="1:2" x14ac:dyDescent="0.25">
      <c r="A413">
        <v>4500000</v>
      </c>
      <c r="B413">
        <v>5</v>
      </c>
    </row>
    <row r="414" spans="1:2" x14ac:dyDescent="0.25">
      <c r="A414">
        <v>20000</v>
      </c>
      <c r="B414">
        <v>5</v>
      </c>
    </row>
    <row r="415" spans="1:2" x14ac:dyDescent="0.25">
      <c r="A415">
        <v>5100000</v>
      </c>
      <c r="B415">
        <v>5</v>
      </c>
    </row>
    <row r="416" spans="1:2" x14ac:dyDescent="0.25">
      <c r="A416">
        <v>8800000</v>
      </c>
      <c r="B416">
        <v>5</v>
      </c>
    </row>
    <row r="417" spans="1:2" x14ac:dyDescent="0.25">
      <c r="A417">
        <v>650000000</v>
      </c>
      <c r="B417">
        <v>5</v>
      </c>
    </row>
    <row r="418" spans="1:2" x14ac:dyDescent="0.25">
      <c r="A418">
        <v>9370000</v>
      </c>
      <c r="B418">
        <v>5</v>
      </c>
    </row>
    <row r="419" spans="1:2" x14ac:dyDescent="0.25">
      <c r="A419">
        <v>7700000</v>
      </c>
      <c r="B419">
        <v>5</v>
      </c>
    </row>
    <row r="420" spans="1:2" x14ac:dyDescent="0.25">
      <c r="A420">
        <v>2000</v>
      </c>
      <c r="B420">
        <v>5</v>
      </c>
    </row>
    <row r="421" spans="1:2" x14ac:dyDescent="0.25">
      <c r="A421">
        <v>5600000</v>
      </c>
      <c r="B421">
        <v>5</v>
      </c>
    </row>
    <row r="422" spans="1:2" x14ac:dyDescent="0.25">
      <c r="A422">
        <v>194000000</v>
      </c>
      <c r="B422">
        <v>5</v>
      </c>
    </row>
    <row r="423" spans="1:2" x14ac:dyDescent="0.25">
      <c r="A423">
        <v>40900000</v>
      </c>
      <c r="B423">
        <v>5</v>
      </c>
    </row>
    <row r="424" spans="1:2" x14ac:dyDescent="0.25">
      <c r="A424">
        <v>4000000000</v>
      </c>
      <c r="B424">
        <v>5</v>
      </c>
    </row>
    <row r="425" spans="1:2" x14ac:dyDescent="0.25">
      <c r="A425">
        <v>307600000</v>
      </c>
      <c r="B425">
        <v>5</v>
      </c>
    </row>
    <row r="426" spans="1:2" x14ac:dyDescent="0.25">
      <c r="A426">
        <v>150000</v>
      </c>
      <c r="B426">
        <v>5</v>
      </c>
    </row>
    <row r="427" spans="1:2" x14ac:dyDescent="0.25">
      <c r="A427">
        <v>31000000</v>
      </c>
      <c r="B427">
        <v>5</v>
      </c>
    </row>
    <row r="428" spans="1:2" x14ac:dyDescent="0.25">
      <c r="A428">
        <v>798000000</v>
      </c>
      <c r="B428">
        <v>5</v>
      </c>
    </row>
    <row r="429" spans="1:2" x14ac:dyDescent="0.25">
      <c r="A429">
        <v>25001500</v>
      </c>
      <c r="B429">
        <v>5</v>
      </c>
    </row>
    <row r="430" spans="1:2" x14ac:dyDescent="0.25">
      <c r="A430">
        <v>9400000</v>
      </c>
      <c r="B430">
        <v>5</v>
      </c>
    </row>
    <row r="431" spans="1:2" x14ac:dyDescent="0.25">
      <c r="A431">
        <v>226307600</v>
      </c>
      <c r="B431">
        <v>5</v>
      </c>
    </row>
    <row r="432" spans="1:2" x14ac:dyDescent="0.25">
      <c r="A432">
        <v>149621700</v>
      </c>
      <c r="B432">
        <v>5</v>
      </c>
    </row>
    <row r="433" spans="1:2" x14ac:dyDescent="0.25">
      <c r="A433">
        <v>615540000</v>
      </c>
      <c r="B433">
        <v>5</v>
      </c>
    </row>
    <row r="434" spans="1:2" x14ac:dyDescent="0.25">
      <c r="A434">
        <v>10500000</v>
      </c>
      <c r="B434">
        <v>5</v>
      </c>
    </row>
    <row r="435" spans="1:2" x14ac:dyDescent="0.25">
      <c r="A435">
        <v>17500000</v>
      </c>
      <c r="B435">
        <v>5</v>
      </c>
    </row>
    <row r="436" spans="1:2" x14ac:dyDescent="0.25">
      <c r="A436">
        <v>201000000</v>
      </c>
      <c r="B436">
        <v>5</v>
      </c>
    </row>
    <row r="437" spans="1:2" x14ac:dyDescent="0.25">
      <c r="A437">
        <v>23000000</v>
      </c>
      <c r="B437">
        <v>5</v>
      </c>
    </row>
    <row r="438" spans="1:2" x14ac:dyDescent="0.25">
      <c r="A438">
        <v>62033300</v>
      </c>
      <c r="B438">
        <v>5</v>
      </c>
    </row>
    <row r="439" spans="1:2" x14ac:dyDescent="0.25">
      <c r="A439">
        <v>2400000</v>
      </c>
      <c r="B439">
        <v>5</v>
      </c>
    </row>
    <row r="440" spans="1:2" x14ac:dyDescent="0.25">
      <c r="A440">
        <v>151500000</v>
      </c>
      <c r="B440">
        <v>5</v>
      </c>
    </row>
    <row r="441" spans="1:2" x14ac:dyDescent="0.25">
      <c r="A441">
        <v>420000000</v>
      </c>
      <c r="B441">
        <v>5</v>
      </c>
    </row>
    <row r="442" spans="1:2" x14ac:dyDescent="0.25">
      <c r="A442">
        <v>35000000</v>
      </c>
      <c r="B442">
        <v>5</v>
      </c>
    </row>
    <row r="443" spans="1:2" x14ac:dyDescent="0.25">
      <c r="A443">
        <v>210000000</v>
      </c>
      <c r="B443">
        <v>5</v>
      </c>
    </row>
    <row r="444" spans="1:2" x14ac:dyDescent="0.25">
      <c r="A444">
        <v>244000000</v>
      </c>
      <c r="B444">
        <v>5</v>
      </c>
    </row>
    <row r="445" spans="1:2" x14ac:dyDescent="0.25">
      <c r="A445">
        <v>800000000</v>
      </c>
      <c r="B445">
        <v>5</v>
      </c>
    </row>
    <row r="446" spans="1:2" x14ac:dyDescent="0.25">
      <c r="A446">
        <v>485000000</v>
      </c>
      <c r="B446">
        <v>5</v>
      </c>
    </row>
    <row r="447" spans="1:2" x14ac:dyDescent="0.25">
      <c r="A447">
        <v>1800000000</v>
      </c>
      <c r="B447">
        <v>5</v>
      </c>
    </row>
  </sheetData>
  <sortState ref="A1:B447">
    <sortCondition ref="B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workbookViewId="0">
      <selection activeCell="E1" sqref="E1"/>
    </sheetView>
  </sheetViews>
  <sheetFormatPr defaultRowHeight="15" x14ac:dyDescent="0.25"/>
  <cols>
    <col min="1" max="1" width="13.5703125" bestFit="1" customWidth="1"/>
    <col min="2" max="2" width="12.140625" bestFit="1" customWidth="1"/>
    <col min="3" max="3" width="19" bestFit="1" customWidth="1"/>
    <col min="5" max="5" width="4.85546875" customWidth="1"/>
    <col min="6" max="6" width="27.140625" customWidth="1"/>
    <col min="11" max="11" width="22.140625" bestFit="1" customWidth="1"/>
    <col min="12" max="12" width="10.28515625" bestFit="1" customWidth="1"/>
    <col min="13" max="14" width="10.140625" bestFit="1" customWidth="1"/>
  </cols>
  <sheetData>
    <row r="1" spans="1:14" x14ac:dyDescent="0.25">
      <c r="A1" t="s">
        <v>0</v>
      </c>
      <c r="K1">
        <v>20181120</v>
      </c>
      <c r="L1" s="2">
        <v>39238927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K2">
        <v>20190314</v>
      </c>
      <c r="L2" s="2">
        <v>40184161</v>
      </c>
    </row>
    <row r="3" spans="1:14" x14ac:dyDescent="0.25">
      <c r="B3">
        <v>1</v>
      </c>
      <c r="C3" t="s">
        <v>7</v>
      </c>
      <c r="D3">
        <v>1200</v>
      </c>
      <c r="E3" t="s">
        <v>8</v>
      </c>
      <c r="F3" t="s">
        <v>9</v>
      </c>
      <c r="K3">
        <v>20190807</v>
      </c>
      <c r="L3" s="2">
        <v>41513197</v>
      </c>
    </row>
    <row r="4" spans="1:14" x14ac:dyDescent="0.25">
      <c r="A4">
        <v>1</v>
      </c>
      <c r="B4">
        <v>2</v>
      </c>
      <c r="C4" t="s">
        <v>10</v>
      </c>
      <c r="D4">
        <v>1</v>
      </c>
      <c r="E4" t="s">
        <v>11</v>
      </c>
      <c r="F4" t="s">
        <v>12</v>
      </c>
      <c r="K4">
        <v>20191204</v>
      </c>
      <c r="L4" s="2">
        <v>42484599</v>
      </c>
    </row>
    <row r="5" spans="1:14" x14ac:dyDescent="0.25">
      <c r="A5">
        <v>2</v>
      </c>
      <c r="B5">
        <v>2</v>
      </c>
      <c r="C5" t="s">
        <v>13</v>
      </c>
      <c r="D5">
        <v>16</v>
      </c>
      <c r="E5" t="s">
        <v>11</v>
      </c>
      <c r="F5" t="s">
        <v>14</v>
      </c>
      <c r="K5">
        <v>20200302</v>
      </c>
      <c r="L5" s="2">
        <v>43101755</v>
      </c>
    </row>
    <row r="6" spans="1:14" x14ac:dyDescent="0.25">
      <c r="A6">
        <v>18</v>
      </c>
      <c r="B6">
        <v>2</v>
      </c>
      <c r="C6" t="s">
        <v>15</v>
      </c>
      <c r="D6">
        <v>11</v>
      </c>
      <c r="E6" t="s">
        <v>11</v>
      </c>
      <c r="F6" t="s">
        <v>16</v>
      </c>
    </row>
    <row r="7" spans="1:14" x14ac:dyDescent="0.25">
      <c r="A7">
        <v>29</v>
      </c>
      <c r="B7">
        <v>2</v>
      </c>
      <c r="C7" t="s">
        <v>17</v>
      </c>
      <c r="D7">
        <v>8</v>
      </c>
      <c r="E7" t="s">
        <v>18</v>
      </c>
      <c r="F7" t="s">
        <v>19</v>
      </c>
      <c r="K7" s="2">
        <v>42630059</v>
      </c>
      <c r="L7" s="2">
        <v>26566739</v>
      </c>
      <c r="M7" s="2">
        <v>17528220</v>
      </c>
    </row>
    <row r="8" spans="1:14" x14ac:dyDescent="0.25">
      <c r="A8">
        <v>37</v>
      </c>
      <c r="B8">
        <v>2</v>
      </c>
      <c r="C8" t="s">
        <v>20</v>
      </c>
      <c r="D8">
        <v>8</v>
      </c>
      <c r="E8" t="s">
        <v>18</v>
      </c>
      <c r="F8" s="1" t="s">
        <v>21</v>
      </c>
      <c r="K8" s="2">
        <v>43887581</v>
      </c>
      <c r="L8" s="2">
        <v>26968881</v>
      </c>
      <c r="M8" s="2">
        <v>18168100</v>
      </c>
      <c r="N8" s="2">
        <v>89024564</v>
      </c>
    </row>
    <row r="9" spans="1:14" x14ac:dyDescent="0.25">
      <c r="A9">
        <v>45</v>
      </c>
      <c r="B9">
        <v>2</v>
      </c>
      <c r="C9" t="s">
        <v>13</v>
      </c>
      <c r="D9">
        <v>1155</v>
      </c>
      <c r="E9" t="s">
        <v>11</v>
      </c>
      <c r="F9" t="s">
        <v>14</v>
      </c>
    </row>
    <row r="10" spans="1:14" x14ac:dyDescent="0.25">
      <c r="A10">
        <v>1200</v>
      </c>
      <c r="B10">
        <v>1</v>
      </c>
      <c r="C10" t="s">
        <v>22</v>
      </c>
      <c r="D10">
        <v>1</v>
      </c>
      <c r="E10" t="s">
        <v>11</v>
      </c>
      <c r="F10" t="s">
        <v>23</v>
      </c>
      <c r="L10" s="2">
        <f>SUM(K8:M8)</f>
        <v>89024562</v>
      </c>
    </row>
    <row r="11" spans="1:14" x14ac:dyDescent="0.25">
      <c r="L11">
        <f>N8-L10</f>
        <v>2</v>
      </c>
    </row>
    <row r="12" spans="1:14" x14ac:dyDescent="0.25">
      <c r="A12" t="s">
        <v>24</v>
      </c>
    </row>
    <row r="13" spans="1:14" x14ac:dyDescent="0.25">
      <c r="B13">
        <v>1</v>
      </c>
      <c r="C13" t="s">
        <v>25</v>
      </c>
      <c r="D13">
        <v>1200</v>
      </c>
      <c r="F13" t="s">
        <v>26</v>
      </c>
      <c r="K13" t="s">
        <v>186</v>
      </c>
      <c r="L13" t="s">
        <v>187</v>
      </c>
    </row>
    <row r="14" spans="1:14" x14ac:dyDescent="0.25">
      <c r="A14">
        <v>1</v>
      </c>
      <c r="B14">
        <v>2</v>
      </c>
      <c r="C14" t="s">
        <v>27</v>
      </c>
      <c r="D14">
        <v>1</v>
      </c>
      <c r="E14" t="s">
        <v>18</v>
      </c>
      <c r="F14" t="s">
        <v>28</v>
      </c>
      <c r="K14">
        <v>0</v>
      </c>
      <c r="L14">
        <v>1</v>
      </c>
    </row>
    <row r="15" spans="1:14" x14ac:dyDescent="0.25">
      <c r="A15">
        <v>2</v>
      </c>
      <c r="B15">
        <v>2</v>
      </c>
      <c r="C15" t="s">
        <v>29</v>
      </c>
      <c r="D15">
        <v>1</v>
      </c>
      <c r="E15" t="s">
        <v>11</v>
      </c>
      <c r="F15" t="s">
        <v>30</v>
      </c>
      <c r="K15">
        <v>1</v>
      </c>
      <c r="L15">
        <v>42630059</v>
      </c>
    </row>
    <row r="16" spans="1:14" x14ac:dyDescent="0.25">
      <c r="A16">
        <v>3</v>
      </c>
      <c r="B16">
        <v>2</v>
      </c>
      <c r="C16" t="s">
        <v>31</v>
      </c>
      <c r="D16">
        <v>1</v>
      </c>
      <c r="E16" t="s">
        <v>11</v>
      </c>
      <c r="F16" t="s">
        <v>32</v>
      </c>
      <c r="K16">
        <v>2</v>
      </c>
      <c r="L16">
        <v>26566739</v>
      </c>
    </row>
    <row r="17" spans="1:13" x14ac:dyDescent="0.25">
      <c r="A17">
        <v>4</v>
      </c>
      <c r="B17">
        <v>2</v>
      </c>
      <c r="C17" t="s">
        <v>33</v>
      </c>
      <c r="D17">
        <v>14</v>
      </c>
      <c r="E17" t="s">
        <v>18</v>
      </c>
      <c r="F17" t="s">
        <v>34</v>
      </c>
      <c r="K17">
        <v>5</v>
      </c>
      <c r="L17">
        <v>2</v>
      </c>
    </row>
    <row r="18" spans="1:13" x14ac:dyDescent="0.25">
      <c r="A18">
        <v>18</v>
      </c>
      <c r="B18">
        <v>2</v>
      </c>
      <c r="C18" t="s">
        <v>35</v>
      </c>
      <c r="D18">
        <v>1</v>
      </c>
      <c r="E18" t="s">
        <v>18</v>
      </c>
      <c r="F18" t="s">
        <v>36</v>
      </c>
      <c r="K18">
        <v>6</v>
      </c>
      <c r="L18">
        <v>17528220</v>
      </c>
    </row>
    <row r="19" spans="1:13" x14ac:dyDescent="0.25">
      <c r="F19" t="s">
        <v>37</v>
      </c>
      <c r="K19">
        <v>9</v>
      </c>
      <c r="L19">
        <v>1</v>
      </c>
    </row>
    <row r="20" spans="1:13" x14ac:dyDescent="0.25">
      <c r="A20">
        <v>19</v>
      </c>
      <c r="B20">
        <v>2</v>
      </c>
      <c r="C20" t="s">
        <v>38</v>
      </c>
      <c r="D20">
        <v>150</v>
      </c>
      <c r="E20" t="s">
        <v>11</v>
      </c>
      <c r="F20" t="s">
        <v>39</v>
      </c>
      <c r="K20" t="s">
        <v>188</v>
      </c>
      <c r="L20">
        <v>2</v>
      </c>
    </row>
    <row r="21" spans="1:13" x14ac:dyDescent="0.25">
      <c r="A21">
        <v>169</v>
      </c>
      <c r="B21">
        <v>2</v>
      </c>
      <c r="C21" t="s">
        <v>40</v>
      </c>
      <c r="D21">
        <v>55</v>
      </c>
      <c r="E21" t="s">
        <v>11</v>
      </c>
      <c r="F21" t="s">
        <v>41</v>
      </c>
    </row>
    <row r="22" spans="1:13" x14ac:dyDescent="0.25">
      <c r="A22">
        <v>224</v>
      </c>
      <c r="B22">
        <v>2</v>
      </c>
      <c r="C22" t="s">
        <v>42</v>
      </c>
      <c r="D22">
        <v>2</v>
      </c>
      <c r="E22" t="s">
        <v>18</v>
      </c>
      <c r="F22" t="s">
        <v>43</v>
      </c>
      <c r="K22" t="s">
        <v>189</v>
      </c>
      <c r="L22" s="2">
        <v>43887581</v>
      </c>
      <c r="M22" s="2">
        <v>42630059</v>
      </c>
    </row>
    <row r="23" spans="1:13" x14ac:dyDescent="0.25">
      <c r="F23" t="s">
        <v>44</v>
      </c>
      <c r="K23" t="s">
        <v>190</v>
      </c>
      <c r="L23" s="2">
        <v>26968881</v>
      </c>
      <c r="M23" s="2">
        <v>26566739</v>
      </c>
    </row>
    <row r="24" spans="1:13" x14ac:dyDescent="0.25">
      <c r="F24" t="s">
        <v>45</v>
      </c>
      <c r="K24" t="s">
        <v>191</v>
      </c>
      <c r="L24" s="2">
        <v>18168100</v>
      </c>
      <c r="M24" s="2">
        <v>17528220</v>
      </c>
    </row>
    <row r="25" spans="1:13" x14ac:dyDescent="0.25">
      <c r="F25" t="s">
        <v>46</v>
      </c>
      <c r="K25" t="s">
        <v>192</v>
      </c>
      <c r="L25" s="2">
        <v>89024564</v>
      </c>
      <c r="M25" s="2">
        <f>SUM(M22:M24)</f>
        <v>86725018</v>
      </c>
    </row>
    <row r="26" spans="1:13" x14ac:dyDescent="0.25">
      <c r="F26" t="s">
        <v>47</v>
      </c>
    </row>
    <row r="27" spans="1:13" x14ac:dyDescent="0.25">
      <c r="F27" t="s">
        <v>48</v>
      </c>
      <c r="K27" t="s">
        <v>189</v>
      </c>
      <c r="L27" s="2">
        <v>42630059</v>
      </c>
    </row>
    <row r="28" spans="1:13" x14ac:dyDescent="0.25">
      <c r="A28">
        <v>226</v>
      </c>
      <c r="B28">
        <v>2</v>
      </c>
      <c r="C28" t="s">
        <v>49</v>
      </c>
      <c r="D28">
        <v>8</v>
      </c>
      <c r="E28" t="s">
        <v>18</v>
      </c>
      <c r="F28" t="s">
        <v>50</v>
      </c>
      <c r="K28" t="s">
        <v>190</v>
      </c>
      <c r="L28" s="2">
        <v>26566739</v>
      </c>
    </row>
    <row r="29" spans="1:13" x14ac:dyDescent="0.25">
      <c r="A29">
        <v>234</v>
      </c>
      <c r="B29">
        <v>2</v>
      </c>
      <c r="C29" t="s">
        <v>51</v>
      </c>
      <c r="D29">
        <v>2</v>
      </c>
      <c r="E29" t="s">
        <v>18</v>
      </c>
      <c r="F29" t="s">
        <v>52</v>
      </c>
      <c r="K29" t="s">
        <v>191</v>
      </c>
      <c r="L29" s="2">
        <v>17528220</v>
      </c>
    </row>
    <row r="30" spans="1:13" x14ac:dyDescent="0.25">
      <c r="A30">
        <v>236</v>
      </c>
      <c r="B30">
        <v>2</v>
      </c>
      <c r="C30" t="s">
        <v>53</v>
      </c>
      <c r="D30">
        <v>55</v>
      </c>
      <c r="E30" t="s">
        <v>11</v>
      </c>
      <c r="F30" t="s">
        <v>54</v>
      </c>
      <c r="K30" t="s">
        <v>192</v>
      </c>
      <c r="L30" s="2">
        <f>SUM(L27:L29)</f>
        <v>86725018</v>
      </c>
    </row>
    <row r="31" spans="1:13" x14ac:dyDescent="0.25">
      <c r="A31">
        <v>291</v>
      </c>
      <c r="B31">
        <v>2</v>
      </c>
      <c r="C31" t="s">
        <v>55</v>
      </c>
      <c r="D31">
        <v>3</v>
      </c>
      <c r="E31" t="s">
        <v>11</v>
      </c>
      <c r="F31" t="s">
        <v>56</v>
      </c>
    </row>
    <row r="32" spans="1:13" x14ac:dyDescent="0.25">
      <c r="A32">
        <v>294</v>
      </c>
      <c r="B32">
        <v>2</v>
      </c>
      <c r="C32" t="s">
        <v>57</v>
      </c>
      <c r="D32">
        <v>70</v>
      </c>
      <c r="E32" t="s">
        <v>11</v>
      </c>
      <c r="F32" t="s">
        <v>58</v>
      </c>
      <c r="K32" t="s">
        <v>189</v>
      </c>
      <c r="L32" s="2">
        <f>M22-L22</f>
        <v>-1257522</v>
      </c>
    </row>
    <row r="33" spans="1:12" x14ac:dyDescent="0.25">
      <c r="A33">
        <v>364</v>
      </c>
      <c r="B33">
        <v>2</v>
      </c>
      <c r="C33" t="s">
        <v>59</v>
      </c>
      <c r="D33">
        <v>4</v>
      </c>
      <c r="E33" t="s">
        <v>18</v>
      </c>
      <c r="F33" t="s">
        <v>60</v>
      </c>
      <c r="K33" t="s">
        <v>190</v>
      </c>
      <c r="L33" s="2">
        <f t="shared" ref="L33:L35" si="0">M23-L23</f>
        <v>-402142</v>
      </c>
    </row>
    <row r="34" spans="1:12" x14ac:dyDescent="0.25">
      <c r="A34">
        <v>368</v>
      </c>
      <c r="B34">
        <v>2</v>
      </c>
      <c r="C34" t="s">
        <v>61</v>
      </c>
      <c r="D34">
        <v>8</v>
      </c>
      <c r="E34" t="s">
        <v>18</v>
      </c>
      <c r="F34" t="s">
        <v>62</v>
      </c>
      <c r="K34" t="s">
        <v>191</v>
      </c>
      <c r="L34" s="2">
        <f t="shared" si="0"/>
        <v>-639880</v>
      </c>
    </row>
    <row r="35" spans="1:12" x14ac:dyDescent="0.25">
      <c r="A35">
        <v>376</v>
      </c>
      <c r="B35">
        <v>2</v>
      </c>
      <c r="C35" t="s">
        <v>63</v>
      </c>
      <c r="D35">
        <v>7</v>
      </c>
      <c r="E35" t="s">
        <v>18</v>
      </c>
      <c r="F35" t="s">
        <v>64</v>
      </c>
      <c r="K35" t="s">
        <v>192</v>
      </c>
      <c r="L35" s="2">
        <f t="shared" si="0"/>
        <v>-2299546</v>
      </c>
    </row>
    <row r="36" spans="1:12" x14ac:dyDescent="0.25">
      <c r="A36">
        <v>383</v>
      </c>
      <c r="B36">
        <v>2</v>
      </c>
      <c r="C36" t="s">
        <v>65</v>
      </c>
      <c r="D36">
        <v>20</v>
      </c>
      <c r="E36" t="s">
        <v>11</v>
      </c>
      <c r="F36" t="s">
        <v>66</v>
      </c>
    </row>
    <row r="37" spans="1:12" x14ac:dyDescent="0.25">
      <c r="A37">
        <v>403</v>
      </c>
      <c r="B37">
        <v>2</v>
      </c>
      <c r="C37" t="s">
        <v>67</v>
      </c>
      <c r="D37">
        <v>60</v>
      </c>
      <c r="E37" t="s">
        <v>11</v>
      </c>
      <c r="F37" t="s">
        <v>68</v>
      </c>
    </row>
    <row r="38" spans="1:12" x14ac:dyDescent="0.25">
      <c r="A38">
        <v>463</v>
      </c>
      <c r="B38">
        <v>2</v>
      </c>
      <c r="C38" t="s">
        <v>69</v>
      </c>
      <c r="D38">
        <v>6</v>
      </c>
      <c r="E38" t="s">
        <v>11</v>
      </c>
      <c r="F38" t="s">
        <v>70</v>
      </c>
    </row>
    <row r="39" spans="1:12" x14ac:dyDescent="0.25">
      <c r="A39">
        <v>469</v>
      </c>
      <c r="B39">
        <v>2</v>
      </c>
      <c r="C39" t="s">
        <v>71</v>
      </c>
      <c r="D39">
        <v>156</v>
      </c>
      <c r="E39" t="s">
        <v>11</v>
      </c>
      <c r="F39" t="s">
        <v>72</v>
      </c>
    </row>
    <row r="40" spans="1:12" x14ac:dyDescent="0.25">
      <c r="A40">
        <v>625</v>
      </c>
      <c r="B40">
        <v>2</v>
      </c>
      <c r="C40" t="s">
        <v>73</v>
      </c>
      <c r="D40">
        <v>50</v>
      </c>
      <c r="E40" t="s">
        <v>11</v>
      </c>
      <c r="F40" t="s">
        <v>74</v>
      </c>
    </row>
    <row r="41" spans="1:12" x14ac:dyDescent="0.25">
      <c r="A41">
        <v>675</v>
      </c>
      <c r="B41">
        <v>2</v>
      </c>
      <c r="C41" t="s">
        <v>75</v>
      </c>
      <c r="D41">
        <v>8</v>
      </c>
      <c r="E41" t="s">
        <v>18</v>
      </c>
      <c r="F41" t="s">
        <v>76</v>
      </c>
    </row>
    <row r="42" spans="1:12" x14ac:dyDescent="0.25">
      <c r="A42">
        <v>683</v>
      </c>
      <c r="B42">
        <v>2</v>
      </c>
      <c r="C42" t="s">
        <v>77</v>
      </c>
      <c r="D42">
        <v>2</v>
      </c>
      <c r="E42" t="s">
        <v>11</v>
      </c>
      <c r="F42" t="s">
        <v>78</v>
      </c>
    </row>
    <row r="43" spans="1:12" x14ac:dyDescent="0.25">
      <c r="A43">
        <v>685</v>
      </c>
      <c r="B43">
        <v>2</v>
      </c>
      <c r="C43" t="s">
        <v>79</v>
      </c>
      <c r="D43">
        <v>4</v>
      </c>
      <c r="E43" t="s">
        <v>18</v>
      </c>
      <c r="F43" t="s">
        <v>80</v>
      </c>
    </row>
    <row r="44" spans="1:12" x14ac:dyDescent="0.25">
      <c r="A44">
        <v>689</v>
      </c>
      <c r="B44">
        <v>2</v>
      </c>
      <c r="C44" t="s">
        <v>81</v>
      </c>
      <c r="D44">
        <v>50</v>
      </c>
      <c r="E44" t="s">
        <v>11</v>
      </c>
      <c r="F44" t="s">
        <v>82</v>
      </c>
    </row>
    <row r="45" spans="1:12" x14ac:dyDescent="0.25">
      <c r="A45">
        <v>739</v>
      </c>
      <c r="B45">
        <v>2</v>
      </c>
      <c r="C45" t="s">
        <v>83</v>
      </c>
      <c r="D45">
        <v>12</v>
      </c>
      <c r="E45" t="s">
        <v>11</v>
      </c>
    </row>
    <row r="46" spans="1:12" x14ac:dyDescent="0.25">
      <c r="B46">
        <v>3</v>
      </c>
      <c r="C46" t="s">
        <v>84</v>
      </c>
      <c r="D46">
        <v>4</v>
      </c>
      <c r="E46" t="s">
        <v>11</v>
      </c>
      <c r="F46" t="s">
        <v>85</v>
      </c>
    </row>
    <row r="47" spans="1:12" x14ac:dyDescent="0.25">
      <c r="B47">
        <v>3</v>
      </c>
      <c r="C47" t="s">
        <v>86</v>
      </c>
      <c r="D47">
        <v>8</v>
      </c>
      <c r="E47" t="s">
        <v>11</v>
      </c>
      <c r="F47" t="s">
        <v>86</v>
      </c>
    </row>
    <row r="48" spans="1:12" x14ac:dyDescent="0.25">
      <c r="A48">
        <v>751</v>
      </c>
      <c r="B48">
        <v>2</v>
      </c>
      <c r="C48" t="s">
        <v>87</v>
      </c>
      <c r="D48">
        <v>12</v>
      </c>
      <c r="E48" t="s">
        <v>11</v>
      </c>
    </row>
    <row r="49" spans="1:6" x14ac:dyDescent="0.25">
      <c r="B49">
        <v>3</v>
      </c>
      <c r="C49" t="s">
        <v>88</v>
      </c>
      <c r="D49">
        <v>4</v>
      </c>
      <c r="E49" t="s">
        <v>11</v>
      </c>
      <c r="F49" t="s">
        <v>89</v>
      </c>
    </row>
    <row r="50" spans="1:6" x14ac:dyDescent="0.25">
      <c r="B50">
        <v>3</v>
      </c>
      <c r="C50" t="s">
        <v>90</v>
      </c>
      <c r="D50">
        <v>8</v>
      </c>
      <c r="E50" t="s">
        <v>11</v>
      </c>
      <c r="F50" t="s">
        <v>90</v>
      </c>
    </row>
    <row r="51" spans="1:6" x14ac:dyDescent="0.25">
      <c r="A51">
        <v>763</v>
      </c>
      <c r="B51">
        <v>2</v>
      </c>
      <c r="C51" t="s">
        <v>91</v>
      </c>
      <c r="D51">
        <v>12</v>
      </c>
      <c r="E51" t="s">
        <v>11</v>
      </c>
    </row>
    <row r="52" spans="1:6" x14ac:dyDescent="0.25">
      <c r="B52">
        <v>3</v>
      </c>
      <c r="C52" t="s">
        <v>92</v>
      </c>
      <c r="D52">
        <v>4</v>
      </c>
      <c r="E52" t="s">
        <v>11</v>
      </c>
      <c r="F52" t="s">
        <v>93</v>
      </c>
    </row>
    <row r="53" spans="1:6" x14ac:dyDescent="0.25">
      <c r="B53">
        <v>3</v>
      </c>
      <c r="C53" t="s">
        <v>94</v>
      </c>
      <c r="D53">
        <v>8</v>
      </c>
      <c r="E53" t="s">
        <v>11</v>
      </c>
      <c r="F53" t="s">
        <v>95</v>
      </c>
    </row>
    <row r="54" spans="1:6" x14ac:dyDescent="0.25">
      <c r="A54">
        <v>775</v>
      </c>
      <c r="B54">
        <v>2</v>
      </c>
      <c r="C54" t="s">
        <v>96</v>
      </c>
      <c r="D54">
        <v>115</v>
      </c>
      <c r="E54" t="s">
        <v>11</v>
      </c>
      <c r="F54" t="s">
        <v>97</v>
      </c>
    </row>
    <row r="55" spans="1:6" x14ac:dyDescent="0.25">
      <c r="A55">
        <v>890</v>
      </c>
      <c r="B55">
        <v>2</v>
      </c>
      <c r="C55" t="s">
        <v>98</v>
      </c>
      <c r="D55">
        <v>2</v>
      </c>
      <c r="E55" t="s">
        <v>18</v>
      </c>
      <c r="F55" t="s">
        <v>99</v>
      </c>
    </row>
    <row r="56" spans="1:6" x14ac:dyDescent="0.25">
      <c r="A56">
        <v>892</v>
      </c>
      <c r="B56">
        <v>2</v>
      </c>
      <c r="C56" t="s">
        <v>100</v>
      </c>
      <c r="D56">
        <v>14</v>
      </c>
      <c r="E56" t="s">
        <v>18</v>
      </c>
      <c r="F56" t="s">
        <v>100</v>
      </c>
    </row>
    <row r="57" spans="1:6" x14ac:dyDescent="0.25">
      <c r="A57">
        <v>906</v>
      </c>
      <c r="B57">
        <v>2</v>
      </c>
      <c r="C57" t="s">
        <v>101</v>
      </c>
      <c r="D57">
        <v>2</v>
      </c>
      <c r="E57" t="s">
        <v>11</v>
      </c>
      <c r="F57" t="s">
        <v>102</v>
      </c>
    </row>
    <row r="58" spans="1:6" x14ac:dyDescent="0.25">
      <c r="F58" t="s">
        <v>103</v>
      </c>
    </row>
    <row r="59" spans="1:6" x14ac:dyDescent="0.25">
      <c r="F59" t="s">
        <v>104</v>
      </c>
    </row>
    <row r="60" spans="1:6" x14ac:dyDescent="0.25">
      <c r="F60" t="s">
        <v>105</v>
      </c>
    </row>
    <row r="61" spans="1:6" x14ac:dyDescent="0.25">
      <c r="F61" t="s">
        <v>106</v>
      </c>
    </row>
    <row r="62" spans="1:6" x14ac:dyDescent="0.25">
      <c r="A62">
        <v>908</v>
      </c>
      <c r="B62">
        <v>2</v>
      </c>
      <c r="C62" t="s">
        <v>107</v>
      </c>
      <c r="D62">
        <v>1</v>
      </c>
      <c r="E62" t="s">
        <v>11</v>
      </c>
      <c r="F62" t="s">
        <v>108</v>
      </c>
    </row>
    <row r="63" spans="1:6" x14ac:dyDescent="0.25">
      <c r="F63" t="s">
        <v>109</v>
      </c>
    </row>
    <row r="64" spans="1:6" x14ac:dyDescent="0.25">
      <c r="F64" t="s">
        <v>110</v>
      </c>
    </row>
    <row r="65" spans="1:6" x14ac:dyDescent="0.25">
      <c r="F65" t="s">
        <v>111</v>
      </c>
    </row>
    <row r="66" spans="1:6" x14ac:dyDescent="0.25">
      <c r="A66">
        <v>909</v>
      </c>
      <c r="B66">
        <v>2</v>
      </c>
      <c r="C66" t="s">
        <v>112</v>
      </c>
      <c r="D66">
        <v>8</v>
      </c>
      <c r="E66" t="s">
        <v>18</v>
      </c>
      <c r="F66" t="s">
        <v>113</v>
      </c>
    </row>
    <row r="67" spans="1:6" x14ac:dyDescent="0.25">
      <c r="A67">
        <v>917</v>
      </c>
      <c r="B67">
        <v>2</v>
      </c>
      <c r="C67" t="s">
        <v>114</v>
      </c>
      <c r="D67">
        <v>8</v>
      </c>
      <c r="E67" t="s">
        <v>18</v>
      </c>
      <c r="F67" t="s">
        <v>115</v>
      </c>
    </row>
    <row r="68" spans="1:6" x14ac:dyDescent="0.25">
      <c r="A68">
        <v>925</v>
      </c>
      <c r="B68">
        <v>2</v>
      </c>
      <c r="C68" t="s">
        <v>116</v>
      </c>
      <c r="D68">
        <v>1</v>
      </c>
      <c r="E68" t="s">
        <v>11</v>
      </c>
      <c r="F68" t="s">
        <v>117</v>
      </c>
    </row>
    <row r="69" spans="1:6" x14ac:dyDescent="0.25">
      <c r="F69" t="s">
        <v>118</v>
      </c>
    </row>
    <row r="70" spans="1:6" x14ac:dyDescent="0.25">
      <c r="F70" t="s">
        <v>119</v>
      </c>
    </row>
    <row r="71" spans="1:6" x14ac:dyDescent="0.25">
      <c r="F71" t="s">
        <v>120</v>
      </c>
    </row>
    <row r="72" spans="1:6" x14ac:dyDescent="0.25">
      <c r="A72">
        <v>926</v>
      </c>
      <c r="B72">
        <v>2</v>
      </c>
      <c r="C72" t="s">
        <v>121</v>
      </c>
      <c r="D72">
        <v>23</v>
      </c>
      <c r="E72" t="s">
        <v>11</v>
      </c>
      <c r="F72" t="s">
        <v>122</v>
      </c>
    </row>
    <row r="73" spans="1:6" x14ac:dyDescent="0.25">
      <c r="A73">
        <v>949</v>
      </c>
      <c r="B73">
        <v>2</v>
      </c>
      <c r="C73" t="s">
        <v>123</v>
      </c>
      <c r="D73">
        <v>8</v>
      </c>
      <c r="E73" t="s">
        <v>18</v>
      </c>
      <c r="F73" t="s">
        <v>124</v>
      </c>
    </row>
    <row r="74" spans="1:6" x14ac:dyDescent="0.25">
      <c r="A74">
        <v>957</v>
      </c>
      <c r="B74">
        <v>2</v>
      </c>
      <c r="C74" t="s">
        <v>13</v>
      </c>
      <c r="D74">
        <v>243</v>
      </c>
      <c r="E74" t="s">
        <v>11</v>
      </c>
      <c r="F74" t="s">
        <v>14</v>
      </c>
    </row>
    <row r="75" spans="1:6" x14ac:dyDescent="0.25">
      <c r="A75">
        <v>1200</v>
      </c>
      <c r="B75">
        <v>2</v>
      </c>
      <c r="C75" t="s">
        <v>22</v>
      </c>
      <c r="D75">
        <v>1</v>
      </c>
      <c r="E75" t="s">
        <v>11</v>
      </c>
      <c r="F75" t="s">
        <v>125</v>
      </c>
    </row>
    <row r="77" spans="1:6" x14ac:dyDescent="0.25">
      <c r="A77" t="s">
        <v>126</v>
      </c>
    </row>
    <row r="78" spans="1:6" x14ac:dyDescent="0.25">
      <c r="B78">
        <v>1</v>
      </c>
      <c r="C78" t="s">
        <v>25</v>
      </c>
      <c r="D78">
        <v>1200</v>
      </c>
      <c r="E78" t="s">
        <v>8</v>
      </c>
      <c r="F78" t="s">
        <v>127</v>
      </c>
    </row>
    <row r="79" spans="1:6" x14ac:dyDescent="0.25">
      <c r="A79">
        <v>1</v>
      </c>
      <c r="B79">
        <v>2</v>
      </c>
      <c r="C79" t="s">
        <v>27</v>
      </c>
      <c r="D79">
        <v>1</v>
      </c>
      <c r="E79" t="s">
        <v>18</v>
      </c>
      <c r="F79" t="s">
        <v>128</v>
      </c>
    </row>
    <row r="80" spans="1:6" x14ac:dyDescent="0.25">
      <c r="A80">
        <v>2</v>
      </c>
      <c r="B80">
        <v>2</v>
      </c>
      <c r="C80" t="s">
        <v>29</v>
      </c>
      <c r="D80">
        <v>1</v>
      </c>
      <c r="E80" t="s">
        <v>11</v>
      </c>
      <c r="F80" t="s">
        <v>30</v>
      </c>
    </row>
    <row r="81" spans="1:6" x14ac:dyDescent="0.25">
      <c r="A81">
        <v>3</v>
      </c>
      <c r="B81">
        <v>2</v>
      </c>
      <c r="C81" t="s">
        <v>129</v>
      </c>
      <c r="D81">
        <v>1</v>
      </c>
      <c r="E81" t="s">
        <v>11</v>
      </c>
      <c r="F81" t="s">
        <v>32</v>
      </c>
    </row>
    <row r="82" spans="1:6" x14ac:dyDescent="0.25">
      <c r="A82">
        <v>4</v>
      </c>
      <c r="B82">
        <v>2</v>
      </c>
      <c r="C82" t="s">
        <v>33</v>
      </c>
      <c r="D82">
        <v>14</v>
      </c>
      <c r="E82" t="s">
        <v>18</v>
      </c>
      <c r="F82" t="s">
        <v>130</v>
      </c>
    </row>
    <row r="83" spans="1:6" x14ac:dyDescent="0.25">
      <c r="A83">
        <v>18</v>
      </c>
      <c r="B83">
        <v>2</v>
      </c>
      <c r="C83" t="s">
        <v>131</v>
      </c>
      <c r="D83">
        <v>1</v>
      </c>
      <c r="E83" t="s">
        <v>18</v>
      </c>
      <c r="F83" t="s">
        <v>132</v>
      </c>
    </row>
    <row r="84" spans="1:6" x14ac:dyDescent="0.25">
      <c r="F84" t="s">
        <v>133</v>
      </c>
    </row>
    <row r="85" spans="1:6" x14ac:dyDescent="0.25">
      <c r="F85" t="s">
        <v>134</v>
      </c>
    </row>
    <row r="86" spans="1:6" x14ac:dyDescent="0.25">
      <c r="A86">
        <v>19</v>
      </c>
      <c r="B86">
        <v>2</v>
      </c>
      <c r="C86" t="s">
        <v>135</v>
      </c>
      <c r="D86">
        <v>150</v>
      </c>
      <c r="E86" t="s">
        <v>11</v>
      </c>
      <c r="F86" t="s">
        <v>136</v>
      </c>
    </row>
    <row r="87" spans="1:6" x14ac:dyDescent="0.25">
      <c r="A87">
        <v>169</v>
      </c>
      <c r="B87">
        <v>2</v>
      </c>
      <c r="C87" t="s">
        <v>137</v>
      </c>
      <c r="D87">
        <v>14</v>
      </c>
      <c r="E87" t="s">
        <v>18</v>
      </c>
      <c r="F87" t="s">
        <v>138</v>
      </c>
    </row>
    <row r="88" spans="1:6" x14ac:dyDescent="0.25">
      <c r="A88">
        <v>183</v>
      </c>
      <c r="B88">
        <v>2</v>
      </c>
      <c r="C88" t="s">
        <v>139</v>
      </c>
      <c r="D88">
        <v>2</v>
      </c>
      <c r="E88" t="s">
        <v>11</v>
      </c>
      <c r="F88" t="s">
        <v>140</v>
      </c>
    </row>
    <row r="89" spans="1:6" x14ac:dyDescent="0.25">
      <c r="A89">
        <v>185</v>
      </c>
      <c r="B89">
        <v>2</v>
      </c>
      <c r="C89" t="s">
        <v>141</v>
      </c>
      <c r="D89">
        <v>5</v>
      </c>
      <c r="E89" t="s">
        <v>18</v>
      </c>
      <c r="F89" t="s">
        <v>142</v>
      </c>
    </row>
    <row r="90" spans="1:6" x14ac:dyDescent="0.25">
      <c r="A90">
        <v>190</v>
      </c>
      <c r="B90">
        <v>2</v>
      </c>
      <c r="C90" t="s">
        <v>143</v>
      </c>
      <c r="D90">
        <v>8</v>
      </c>
      <c r="E90" t="s">
        <v>18</v>
      </c>
      <c r="F90" t="s">
        <v>144</v>
      </c>
    </row>
    <row r="91" spans="1:6" x14ac:dyDescent="0.25">
      <c r="A91">
        <v>198</v>
      </c>
      <c r="B91">
        <v>2</v>
      </c>
      <c r="C91" t="s">
        <v>145</v>
      </c>
      <c r="D91">
        <v>3</v>
      </c>
      <c r="E91" t="s">
        <v>11</v>
      </c>
      <c r="F91" t="s">
        <v>146</v>
      </c>
    </row>
    <row r="92" spans="1:6" x14ac:dyDescent="0.25">
      <c r="A92">
        <v>201</v>
      </c>
      <c r="B92">
        <v>2</v>
      </c>
      <c r="C92" t="s">
        <v>147</v>
      </c>
      <c r="D92">
        <v>70</v>
      </c>
      <c r="E92" t="s">
        <v>11</v>
      </c>
      <c r="F92" t="s">
        <v>148</v>
      </c>
    </row>
    <row r="93" spans="1:6" x14ac:dyDescent="0.25">
      <c r="A93">
        <v>271</v>
      </c>
      <c r="B93">
        <v>2</v>
      </c>
      <c r="C93" t="s">
        <v>149</v>
      </c>
      <c r="D93">
        <v>11</v>
      </c>
      <c r="E93" t="s">
        <v>18</v>
      </c>
      <c r="F93" t="s">
        <v>150</v>
      </c>
    </row>
    <row r="94" spans="1:6" x14ac:dyDescent="0.25">
      <c r="A94">
        <v>282</v>
      </c>
      <c r="B94">
        <v>2</v>
      </c>
      <c r="C94" t="s">
        <v>151</v>
      </c>
      <c r="D94">
        <v>60</v>
      </c>
      <c r="E94" t="s">
        <v>11</v>
      </c>
      <c r="F94" t="s">
        <v>152</v>
      </c>
    </row>
    <row r="95" spans="1:6" x14ac:dyDescent="0.25">
      <c r="A95">
        <v>342</v>
      </c>
      <c r="B95">
        <v>2</v>
      </c>
      <c r="C95" t="s">
        <v>153</v>
      </c>
      <c r="D95">
        <v>2</v>
      </c>
      <c r="E95" t="s">
        <v>11</v>
      </c>
      <c r="F95" t="s">
        <v>154</v>
      </c>
    </row>
    <row r="96" spans="1:6" x14ac:dyDescent="0.25">
      <c r="A96">
        <v>344</v>
      </c>
      <c r="B96">
        <v>2</v>
      </c>
      <c r="C96" t="s">
        <v>13</v>
      </c>
      <c r="D96">
        <v>855</v>
      </c>
      <c r="E96" t="s">
        <v>11</v>
      </c>
      <c r="F96" t="s">
        <v>14</v>
      </c>
    </row>
    <row r="97" spans="1:6" x14ac:dyDescent="0.25">
      <c r="A97">
        <v>1200</v>
      </c>
      <c r="B97">
        <v>2</v>
      </c>
      <c r="C97" t="s">
        <v>155</v>
      </c>
      <c r="D97">
        <v>1</v>
      </c>
      <c r="E97" t="s">
        <v>11</v>
      </c>
      <c r="F97" t="s">
        <v>156</v>
      </c>
    </row>
    <row r="99" spans="1:6" x14ac:dyDescent="0.25">
      <c r="A99" t="s">
        <v>157</v>
      </c>
    </row>
    <row r="100" spans="1:6" x14ac:dyDescent="0.25">
      <c r="B100">
        <v>1</v>
      </c>
      <c r="C100" t="s">
        <v>25</v>
      </c>
      <c r="D100">
        <v>1200</v>
      </c>
      <c r="E100" t="s">
        <v>11</v>
      </c>
      <c r="F100" t="s">
        <v>158</v>
      </c>
    </row>
    <row r="101" spans="1:6" x14ac:dyDescent="0.25">
      <c r="A101">
        <v>1</v>
      </c>
      <c r="B101">
        <v>2</v>
      </c>
      <c r="C101" t="s">
        <v>10</v>
      </c>
      <c r="D101">
        <v>1</v>
      </c>
      <c r="E101" t="s">
        <v>11</v>
      </c>
      <c r="F101" t="s">
        <v>159</v>
      </c>
    </row>
    <row r="102" spans="1:6" x14ac:dyDescent="0.25">
      <c r="A102">
        <v>2</v>
      </c>
      <c r="B102">
        <v>2</v>
      </c>
      <c r="C102" t="s">
        <v>29</v>
      </c>
      <c r="D102">
        <v>1</v>
      </c>
      <c r="E102" t="s">
        <v>11</v>
      </c>
      <c r="F102" t="s">
        <v>160</v>
      </c>
    </row>
    <row r="103" spans="1:6" x14ac:dyDescent="0.25">
      <c r="F103" t="s">
        <v>161</v>
      </c>
    </row>
    <row r="104" spans="1:6" x14ac:dyDescent="0.25">
      <c r="F104" t="s">
        <v>162</v>
      </c>
    </row>
    <row r="105" spans="1:6" x14ac:dyDescent="0.25">
      <c r="F105" t="s">
        <v>163</v>
      </c>
    </row>
    <row r="106" spans="1:6" x14ac:dyDescent="0.25">
      <c r="F106" t="s">
        <v>164</v>
      </c>
    </row>
    <row r="107" spans="1:6" x14ac:dyDescent="0.25">
      <c r="A107">
        <v>3</v>
      </c>
      <c r="B107">
        <v>2</v>
      </c>
      <c r="C107" t="s">
        <v>129</v>
      </c>
      <c r="D107">
        <v>1</v>
      </c>
      <c r="E107" t="s">
        <v>11</v>
      </c>
      <c r="F107" t="s">
        <v>165</v>
      </c>
    </row>
    <row r="108" spans="1:6" x14ac:dyDescent="0.25">
      <c r="F108" t="s">
        <v>166</v>
      </c>
    </row>
    <row r="109" spans="1:6" x14ac:dyDescent="0.25">
      <c r="F109" t="s">
        <v>167</v>
      </c>
    </row>
    <row r="110" spans="1:6" x14ac:dyDescent="0.25">
      <c r="F110" t="s">
        <v>168</v>
      </c>
    </row>
    <row r="111" spans="1:6" x14ac:dyDescent="0.25">
      <c r="A111">
        <v>4</v>
      </c>
      <c r="B111">
        <v>2</v>
      </c>
      <c r="C111" t="s">
        <v>33</v>
      </c>
      <c r="D111">
        <v>14</v>
      </c>
      <c r="E111" t="s">
        <v>18</v>
      </c>
      <c r="F111" t="s">
        <v>130</v>
      </c>
    </row>
    <row r="112" spans="1:6" x14ac:dyDescent="0.25">
      <c r="A112">
        <v>18</v>
      </c>
      <c r="B112">
        <v>2</v>
      </c>
      <c r="C112" t="s">
        <v>169</v>
      </c>
      <c r="D112">
        <v>7</v>
      </c>
      <c r="E112" t="s">
        <v>18</v>
      </c>
      <c r="F112" t="s">
        <v>170</v>
      </c>
    </row>
    <row r="113" spans="1:6" x14ac:dyDescent="0.25">
      <c r="A113">
        <v>711</v>
      </c>
      <c r="B113">
        <v>2</v>
      </c>
      <c r="C113" t="s">
        <v>13</v>
      </c>
      <c r="D113">
        <v>489</v>
      </c>
      <c r="E113" t="s">
        <v>11</v>
      </c>
      <c r="F113" t="s">
        <v>14</v>
      </c>
    </row>
    <row r="114" spans="1:6" x14ac:dyDescent="0.25">
      <c r="A114">
        <v>1200</v>
      </c>
      <c r="B114">
        <v>2</v>
      </c>
      <c r="C114" t="s">
        <v>155</v>
      </c>
      <c r="D114">
        <v>1</v>
      </c>
      <c r="E114" t="s">
        <v>11</v>
      </c>
      <c r="F114" t="s">
        <v>171</v>
      </c>
    </row>
    <row r="116" spans="1:6" x14ac:dyDescent="0.25">
      <c r="A116" t="s">
        <v>172</v>
      </c>
    </row>
    <row r="117" spans="1:6" x14ac:dyDescent="0.25">
      <c r="B117">
        <v>1</v>
      </c>
      <c r="C117" t="s">
        <v>173</v>
      </c>
      <c r="D117">
        <v>1200</v>
      </c>
      <c r="E117" t="s">
        <v>11</v>
      </c>
      <c r="F117" t="s">
        <v>174</v>
      </c>
    </row>
    <row r="118" spans="1:6" x14ac:dyDescent="0.25">
      <c r="A118">
        <v>1</v>
      </c>
      <c r="B118">
        <v>2</v>
      </c>
      <c r="C118" t="s">
        <v>10</v>
      </c>
      <c r="D118">
        <v>1</v>
      </c>
      <c r="E118" t="s">
        <v>11</v>
      </c>
      <c r="F118" t="s">
        <v>175</v>
      </c>
    </row>
    <row r="119" spans="1:6" x14ac:dyDescent="0.25">
      <c r="A119">
        <v>2</v>
      </c>
      <c r="B119">
        <v>2</v>
      </c>
      <c r="C119" t="s">
        <v>13</v>
      </c>
      <c r="D119">
        <v>16</v>
      </c>
      <c r="E119" t="s">
        <v>11</v>
      </c>
      <c r="F119" t="s">
        <v>176</v>
      </c>
    </row>
    <row r="120" spans="1:6" x14ac:dyDescent="0.25">
      <c r="A120">
        <v>18</v>
      </c>
      <c r="B120">
        <v>2</v>
      </c>
      <c r="C120" t="s">
        <v>177</v>
      </c>
      <c r="D120">
        <v>9</v>
      </c>
      <c r="E120" t="s">
        <v>18</v>
      </c>
      <c r="F120" t="s">
        <v>178</v>
      </c>
    </row>
    <row r="121" spans="1:6" x14ac:dyDescent="0.25">
      <c r="A121">
        <v>27</v>
      </c>
      <c r="B121">
        <v>2</v>
      </c>
      <c r="C121" t="s">
        <v>179</v>
      </c>
      <c r="D121">
        <v>9</v>
      </c>
      <c r="E121" t="s">
        <v>18</v>
      </c>
      <c r="F121" t="s">
        <v>180</v>
      </c>
    </row>
    <row r="122" spans="1:6" x14ac:dyDescent="0.25">
      <c r="A122">
        <v>36</v>
      </c>
      <c r="C122" t="s">
        <v>181</v>
      </c>
      <c r="D122">
        <v>9</v>
      </c>
      <c r="E122" t="s">
        <v>18</v>
      </c>
      <c r="F122" t="s">
        <v>182</v>
      </c>
    </row>
    <row r="123" spans="1:6" x14ac:dyDescent="0.25">
      <c r="A123">
        <v>45</v>
      </c>
      <c r="B123">
        <v>2</v>
      </c>
      <c r="C123" t="s">
        <v>183</v>
      </c>
      <c r="D123">
        <v>11</v>
      </c>
      <c r="E123" t="s">
        <v>18</v>
      </c>
      <c r="F123" t="s">
        <v>184</v>
      </c>
    </row>
    <row r="124" spans="1:6" x14ac:dyDescent="0.25">
      <c r="A124">
        <v>56</v>
      </c>
      <c r="B124">
        <v>2</v>
      </c>
      <c r="C124" t="s">
        <v>13</v>
      </c>
      <c r="D124">
        <v>1144</v>
      </c>
      <c r="E124" t="s">
        <v>185</v>
      </c>
      <c r="F124" t="s">
        <v>14</v>
      </c>
    </row>
    <row r="125" spans="1:6" x14ac:dyDescent="0.25">
      <c r="A125">
        <v>1200</v>
      </c>
      <c r="B125">
        <v>2</v>
      </c>
      <c r="C125" t="s">
        <v>22</v>
      </c>
      <c r="D125">
        <v>1</v>
      </c>
      <c r="E125" t="s">
        <v>11</v>
      </c>
      <c r="F125" t="s">
        <v>23</v>
      </c>
    </row>
  </sheetData>
  <sortState ref="K14:L20">
    <sortCondition ref="K14"/>
  </sortState>
  <printOptions horizontalCentered="1" verticalCentered="1"/>
  <pageMargins left="0.51181102362204722" right="0.51181102362204722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Rubens Camara de Araujo</dc:creator>
  <cp:lastModifiedBy>Luiz Rubens Camara de Araujo</cp:lastModifiedBy>
  <dcterms:created xsi:type="dcterms:W3CDTF">2020-05-13T13:50:57Z</dcterms:created>
  <dcterms:modified xsi:type="dcterms:W3CDTF">2020-05-14T13:58:20Z</dcterms:modified>
</cp:coreProperties>
</file>